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人事常用Excel报表（260套）\工资自动计算\"/>
    </mc:Choice>
  </mc:AlternateContent>
  <xr:revisionPtr revIDLastSave="0" documentId="13_ncr:1_{24289B1F-378A-4C48-93BD-85A53A9A058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首页" sheetId="6" r:id="rId1"/>
    <sheet name="工资表" sheetId="1" r:id="rId2"/>
    <sheet name="全部工资条" sheetId="2" r:id="rId3"/>
    <sheet name="查询表" sheetId="3" r:id="rId4"/>
    <sheet name="查询工资条" sheetId="4" r:id="rId5"/>
    <sheet name="使用说明" sheetId="5" r:id="rId6"/>
  </sheets>
  <definedNames>
    <definedName name="_xlnm._FilterDatabase" localSheetId="4" hidden="1">查询工资条!$A$1:$T$252</definedName>
    <definedName name="_xlnm._FilterDatabase" localSheetId="2" hidden="1">全部工资条!#REF!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251" i="4" l="1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B251" i="4"/>
  <c r="A251" i="4"/>
  <c r="K250" i="4"/>
  <c r="J250" i="4"/>
  <c r="I250" i="4"/>
  <c r="H250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B247" i="4"/>
  <c r="A247" i="4"/>
  <c r="K246" i="4"/>
  <c r="J246" i="4"/>
  <c r="I246" i="4"/>
  <c r="H246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B243" i="4"/>
  <c r="A243" i="4"/>
  <c r="K242" i="4"/>
  <c r="J242" i="4"/>
  <c r="I242" i="4"/>
  <c r="H242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B239" i="4"/>
  <c r="A239" i="4"/>
  <c r="K238" i="4"/>
  <c r="J238" i="4"/>
  <c r="I238" i="4"/>
  <c r="H238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B235" i="4"/>
  <c r="A235" i="4"/>
  <c r="K234" i="4"/>
  <c r="J234" i="4"/>
  <c r="I234" i="4"/>
  <c r="H234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B231" i="4"/>
  <c r="A231" i="4"/>
  <c r="K230" i="4"/>
  <c r="J230" i="4"/>
  <c r="I230" i="4"/>
  <c r="H230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B227" i="4"/>
  <c r="A227" i="4"/>
  <c r="K226" i="4"/>
  <c r="J226" i="4"/>
  <c r="I226" i="4"/>
  <c r="H226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B223" i="4"/>
  <c r="A223" i="4"/>
  <c r="K222" i="4"/>
  <c r="J222" i="4"/>
  <c r="I222" i="4"/>
  <c r="H222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B219" i="4"/>
  <c r="A219" i="4"/>
  <c r="K218" i="4"/>
  <c r="J218" i="4"/>
  <c r="I218" i="4"/>
  <c r="H218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B215" i="4"/>
  <c r="A215" i="4"/>
  <c r="K214" i="4"/>
  <c r="J214" i="4"/>
  <c r="I214" i="4"/>
  <c r="H214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B211" i="4"/>
  <c r="A211" i="4"/>
  <c r="K210" i="4"/>
  <c r="J210" i="4"/>
  <c r="I210" i="4"/>
  <c r="H210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B207" i="4"/>
  <c r="A207" i="4"/>
  <c r="K206" i="4"/>
  <c r="J206" i="4"/>
  <c r="I206" i="4"/>
  <c r="H206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B203" i="4"/>
  <c r="A203" i="4"/>
  <c r="K202" i="4"/>
  <c r="J202" i="4"/>
  <c r="I202" i="4"/>
  <c r="H202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B199" i="4"/>
  <c r="A199" i="4"/>
  <c r="K198" i="4"/>
  <c r="J198" i="4"/>
  <c r="I198" i="4"/>
  <c r="H198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B195" i="4"/>
  <c r="A195" i="4"/>
  <c r="K194" i="4"/>
  <c r="J194" i="4"/>
  <c r="I194" i="4"/>
  <c r="H194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B191" i="4"/>
  <c r="A191" i="4"/>
  <c r="K190" i="4"/>
  <c r="J190" i="4"/>
  <c r="I190" i="4"/>
  <c r="H190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B187" i="4"/>
  <c r="A187" i="4"/>
  <c r="K186" i="4"/>
  <c r="J186" i="4"/>
  <c r="I186" i="4"/>
  <c r="H186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B183" i="4"/>
  <c r="A183" i="4"/>
  <c r="K182" i="4"/>
  <c r="J182" i="4"/>
  <c r="I182" i="4"/>
  <c r="H182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B179" i="4"/>
  <c r="A179" i="4"/>
  <c r="K178" i="4"/>
  <c r="J178" i="4"/>
  <c r="I178" i="4"/>
  <c r="H178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B175" i="4"/>
  <c r="A175" i="4"/>
  <c r="K174" i="4"/>
  <c r="J174" i="4"/>
  <c r="I174" i="4"/>
  <c r="H174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B171" i="4"/>
  <c r="A171" i="4"/>
  <c r="K170" i="4"/>
  <c r="J170" i="4"/>
  <c r="I170" i="4"/>
  <c r="H170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B167" i="4"/>
  <c r="A167" i="4"/>
  <c r="K166" i="4"/>
  <c r="J166" i="4"/>
  <c r="I166" i="4"/>
  <c r="H166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B163" i="4"/>
  <c r="A163" i="4"/>
  <c r="K162" i="4"/>
  <c r="J162" i="4"/>
  <c r="I162" i="4"/>
  <c r="H162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B159" i="4"/>
  <c r="A159" i="4"/>
  <c r="K158" i="4"/>
  <c r="J158" i="4"/>
  <c r="I158" i="4"/>
  <c r="H158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B155" i="4"/>
  <c r="A155" i="4"/>
  <c r="K154" i="4"/>
  <c r="J154" i="4"/>
  <c r="I154" i="4"/>
  <c r="H154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B151" i="4"/>
  <c r="A151" i="4"/>
  <c r="K150" i="4"/>
  <c r="J150" i="4"/>
  <c r="I150" i="4"/>
  <c r="H150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B147" i="4"/>
  <c r="A147" i="4"/>
  <c r="K146" i="4"/>
  <c r="J146" i="4"/>
  <c r="I146" i="4"/>
  <c r="H146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B143" i="4"/>
  <c r="A143" i="4"/>
  <c r="K142" i="4"/>
  <c r="J142" i="4"/>
  <c r="I142" i="4"/>
  <c r="H142" i="4"/>
  <c r="S139" i="4"/>
  <c r="R139" i="4"/>
  <c r="Q139" i="4"/>
  <c r="P139" i="4"/>
  <c r="O139" i="4"/>
  <c r="N139" i="4"/>
  <c r="M139" i="4"/>
  <c r="L139" i="4"/>
  <c r="K139" i="4"/>
  <c r="J139" i="4"/>
  <c r="I139" i="4"/>
  <c r="H139" i="4"/>
  <c r="G139" i="4"/>
  <c r="F139" i="4"/>
  <c r="E139" i="4"/>
  <c r="D139" i="4"/>
  <c r="C139" i="4"/>
  <c r="B139" i="4"/>
  <c r="A139" i="4"/>
  <c r="K138" i="4"/>
  <c r="J138" i="4"/>
  <c r="I138" i="4"/>
  <c r="H138" i="4"/>
  <c r="S135" i="4"/>
  <c r="R135" i="4"/>
  <c r="Q135" i="4"/>
  <c r="P135" i="4"/>
  <c r="O135" i="4"/>
  <c r="N135" i="4"/>
  <c r="M135" i="4"/>
  <c r="L135" i="4"/>
  <c r="K135" i="4"/>
  <c r="J135" i="4"/>
  <c r="I135" i="4"/>
  <c r="H135" i="4"/>
  <c r="G135" i="4"/>
  <c r="F135" i="4"/>
  <c r="E135" i="4"/>
  <c r="D135" i="4"/>
  <c r="C135" i="4"/>
  <c r="B135" i="4"/>
  <c r="A135" i="4"/>
  <c r="K134" i="4"/>
  <c r="J134" i="4"/>
  <c r="I134" i="4"/>
  <c r="H134" i="4"/>
  <c r="S131" i="4"/>
  <c r="R131" i="4"/>
  <c r="Q131" i="4"/>
  <c r="P131" i="4"/>
  <c r="O131" i="4"/>
  <c r="N131" i="4"/>
  <c r="M131" i="4"/>
  <c r="L131" i="4"/>
  <c r="K131" i="4"/>
  <c r="J131" i="4"/>
  <c r="I131" i="4"/>
  <c r="H131" i="4"/>
  <c r="G131" i="4"/>
  <c r="F131" i="4"/>
  <c r="E131" i="4"/>
  <c r="D131" i="4"/>
  <c r="C131" i="4"/>
  <c r="B131" i="4"/>
  <c r="A131" i="4"/>
  <c r="K130" i="4"/>
  <c r="J130" i="4"/>
  <c r="I130" i="4"/>
  <c r="H130" i="4"/>
  <c r="S127" i="4"/>
  <c r="R127" i="4"/>
  <c r="Q127" i="4"/>
  <c r="P127" i="4"/>
  <c r="O127" i="4"/>
  <c r="N127" i="4"/>
  <c r="M127" i="4"/>
  <c r="L127" i="4"/>
  <c r="K127" i="4"/>
  <c r="J127" i="4"/>
  <c r="I127" i="4"/>
  <c r="H127" i="4"/>
  <c r="G127" i="4"/>
  <c r="F127" i="4"/>
  <c r="E127" i="4"/>
  <c r="D127" i="4"/>
  <c r="C127" i="4"/>
  <c r="B127" i="4"/>
  <c r="A127" i="4"/>
  <c r="K126" i="4"/>
  <c r="J126" i="4"/>
  <c r="I126" i="4"/>
  <c r="H126" i="4"/>
  <c r="S123" i="4"/>
  <c r="R123" i="4"/>
  <c r="Q123" i="4"/>
  <c r="P123" i="4"/>
  <c r="O123" i="4"/>
  <c r="N123" i="4"/>
  <c r="M123" i="4"/>
  <c r="L123" i="4"/>
  <c r="K123" i="4"/>
  <c r="J123" i="4"/>
  <c r="I123" i="4"/>
  <c r="H123" i="4"/>
  <c r="G123" i="4"/>
  <c r="F123" i="4"/>
  <c r="E123" i="4"/>
  <c r="D123" i="4"/>
  <c r="C123" i="4"/>
  <c r="B123" i="4"/>
  <c r="A123" i="4"/>
  <c r="K122" i="4"/>
  <c r="J122" i="4"/>
  <c r="I122" i="4"/>
  <c r="H122" i="4"/>
  <c r="S119" i="4"/>
  <c r="R119" i="4"/>
  <c r="Q119" i="4"/>
  <c r="P119" i="4"/>
  <c r="O119" i="4"/>
  <c r="N119" i="4"/>
  <c r="M119" i="4"/>
  <c r="L119" i="4"/>
  <c r="K119" i="4"/>
  <c r="J119" i="4"/>
  <c r="I119" i="4"/>
  <c r="H119" i="4"/>
  <c r="G119" i="4"/>
  <c r="F119" i="4"/>
  <c r="E119" i="4"/>
  <c r="D119" i="4"/>
  <c r="C119" i="4"/>
  <c r="B119" i="4"/>
  <c r="A119" i="4"/>
  <c r="K118" i="4"/>
  <c r="J118" i="4"/>
  <c r="I118" i="4"/>
  <c r="H118" i="4"/>
  <c r="S115" i="4"/>
  <c r="R115" i="4"/>
  <c r="Q115" i="4"/>
  <c r="P115" i="4"/>
  <c r="O115" i="4"/>
  <c r="N115" i="4"/>
  <c r="M115" i="4"/>
  <c r="L115" i="4"/>
  <c r="K115" i="4"/>
  <c r="J115" i="4"/>
  <c r="I115" i="4"/>
  <c r="H115" i="4"/>
  <c r="G115" i="4"/>
  <c r="F115" i="4"/>
  <c r="E115" i="4"/>
  <c r="D115" i="4"/>
  <c r="C115" i="4"/>
  <c r="B115" i="4"/>
  <c r="A115" i="4"/>
  <c r="K114" i="4"/>
  <c r="J114" i="4"/>
  <c r="I114" i="4"/>
  <c r="H114" i="4"/>
  <c r="S111" i="4"/>
  <c r="R111" i="4"/>
  <c r="Q111" i="4"/>
  <c r="P111" i="4"/>
  <c r="O111" i="4"/>
  <c r="N111" i="4"/>
  <c r="M111" i="4"/>
  <c r="L111" i="4"/>
  <c r="K111" i="4"/>
  <c r="J111" i="4"/>
  <c r="I111" i="4"/>
  <c r="H111" i="4"/>
  <c r="G111" i="4"/>
  <c r="F111" i="4"/>
  <c r="E111" i="4"/>
  <c r="D111" i="4"/>
  <c r="C111" i="4"/>
  <c r="B111" i="4"/>
  <c r="A111" i="4"/>
  <c r="K110" i="4"/>
  <c r="J110" i="4"/>
  <c r="I110" i="4"/>
  <c r="H110" i="4"/>
  <c r="S107" i="4"/>
  <c r="R107" i="4"/>
  <c r="Q107" i="4"/>
  <c r="P107" i="4"/>
  <c r="O107" i="4"/>
  <c r="N107" i="4"/>
  <c r="M107" i="4"/>
  <c r="L107" i="4"/>
  <c r="K107" i="4"/>
  <c r="J107" i="4"/>
  <c r="I107" i="4"/>
  <c r="H107" i="4"/>
  <c r="G107" i="4"/>
  <c r="F107" i="4"/>
  <c r="E107" i="4"/>
  <c r="D107" i="4"/>
  <c r="C107" i="4"/>
  <c r="B107" i="4"/>
  <c r="A107" i="4"/>
  <c r="K106" i="4"/>
  <c r="J106" i="4"/>
  <c r="I106" i="4"/>
  <c r="H106" i="4"/>
  <c r="S103" i="4"/>
  <c r="R103" i="4"/>
  <c r="Q103" i="4"/>
  <c r="P103" i="4"/>
  <c r="O103" i="4"/>
  <c r="N103" i="4"/>
  <c r="M103" i="4"/>
  <c r="L103" i="4"/>
  <c r="K103" i="4"/>
  <c r="J103" i="4"/>
  <c r="I103" i="4"/>
  <c r="H103" i="4"/>
  <c r="G103" i="4"/>
  <c r="F103" i="4"/>
  <c r="E103" i="4"/>
  <c r="D103" i="4"/>
  <c r="C103" i="4"/>
  <c r="B103" i="4"/>
  <c r="A103" i="4"/>
  <c r="K102" i="4"/>
  <c r="J102" i="4"/>
  <c r="I102" i="4"/>
  <c r="H102" i="4"/>
  <c r="S99" i="4"/>
  <c r="R99" i="4"/>
  <c r="Q99" i="4"/>
  <c r="P99" i="4"/>
  <c r="O99" i="4"/>
  <c r="N99" i="4"/>
  <c r="M99" i="4"/>
  <c r="L99" i="4"/>
  <c r="K99" i="4"/>
  <c r="J99" i="4"/>
  <c r="I99" i="4"/>
  <c r="H99" i="4"/>
  <c r="G99" i="4"/>
  <c r="F99" i="4"/>
  <c r="E99" i="4"/>
  <c r="D99" i="4"/>
  <c r="C99" i="4"/>
  <c r="B99" i="4"/>
  <c r="A99" i="4"/>
  <c r="K98" i="4"/>
  <c r="J98" i="4"/>
  <c r="I98" i="4"/>
  <c r="H98" i="4"/>
  <c r="S95" i="4"/>
  <c r="R95" i="4"/>
  <c r="Q95" i="4"/>
  <c r="P95" i="4"/>
  <c r="O95" i="4"/>
  <c r="N95" i="4"/>
  <c r="M95" i="4"/>
  <c r="L95" i="4"/>
  <c r="K95" i="4"/>
  <c r="J95" i="4"/>
  <c r="I95" i="4"/>
  <c r="H95" i="4"/>
  <c r="G95" i="4"/>
  <c r="F95" i="4"/>
  <c r="E95" i="4"/>
  <c r="D95" i="4"/>
  <c r="C95" i="4"/>
  <c r="B95" i="4"/>
  <c r="A95" i="4"/>
  <c r="K94" i="4"/>
  <c r="J94" i="4"/>
  <c r="I94" i="4"/>
  <c r="H94" i="4"/>
  <c r="S91" i="4"/>
  <c r="R91" i="4"/>
  <c r="Q91" i="4"/>
  <c r="P91" i="4"/>
  <c r="O91" i="4"/>
  <c r="N91" i="4"/>
  <c r="M91" i="4"/>
  <c r="L91" i="4"/>
  <c r="K91" i="4"/>
  <c r="J91" i="4"/>
  <c r="I91" i="4"/>
  <c r="H91" i="4"/>
  <c r="G91" i="4"/>
  <c r="F91" i="4"/>
  <c r="E91" i="4"/>
  <c r="D91" i="4"/>
  <c r="C91" i="4"/>
  <c r="B91" i="4"/>
  <c r="A91" i="4"/>
  <c r="K90" i="4"/>
  <c r="J90" i="4"/>
  <c r="I90" i="4"/>
  <c r="H90" i="4"/>
  <c r="S87" i="4"/>
  <c r="R87" i="4"/>
  <c r="Q87" i="4"/>
  <c r="P87" i="4"/>
  <c r="O87" i="4"/>
  <c r="N87" i="4"/>
  <c r="M87" i="4"/>
  <c r="L87" i="4"/>
  <c r="K87" i="4"/>
  <c r="J87" i="4"/>
  <c r="I87" i="4"/>
  <c r="H87" i="4"/>
  <c r="G87" i="4"/>
  <c r="F87" i="4"/>
  <c r="E87" i="4"/>
  <c r="D87" i="4"/>
  <c r="C87" i="4"/>
  <c r="B87" i="4"/>
  <c r="A87" i="4"/>
  <c r="K86" i="4"/>
  <c r="J86" i="4"/>
  <c r="I86" i="4"/>
  <c r="H86" i="4"/>
  <c r="S83" i="4"/>
  <c r="R83" i="4"/>
  <c r="Q83" i="4"/>
  <c r="P83" i="4"/>
  <c r="O83" i="4"/>
  <c r="N83" i="4"/>
  <c r="M83" i="4"/>
  <c r="L83" i="4"/>
  <c r="K83" i="4"/>
  <c r="J83" i="4"/>
  <c r="I83" i="4"/>
  <c r="H83" i="4"/>
  <c r="G83" i="4"/>
  <c r="F83" i="4"/>
  <c r="E83" i="4"/>
  <c r="D83" i="4"/>
  <c r="C83" i="4"/>
  <c r="B83" i="4"/>
  <c r="A83" i="4"/>
  <c r="K82" i="4"/>
  <c r="J82" i="4"/>
  <c r="I82" i="4"/>
  <c r="H82" i="4"/>
  <c r="S79" i="4"/>
  <c r="R79" i="4"/>
  <c r="Q79" i="4"/>
  <c r="P79" i="4"/>
  <c r="O79" i="4"/>
  <c r="N79" i="4"/>
  <c r="M79" i="4"/>
  <c r="L79" i="4"/>
  <c r="K79" i="4"/>
  <c r="J79" i="4"/>
  <c r="I79" i="4"/>
  <c r="H79" i="4"/>
  <c r="G79" i="4"/>
  <c r="F79" i="4"/>
  <c r="E79" i="4"/>
  <c r="D79" i="4"/>
  <c r="C79" i="4"/>
  <c r="B79" i="4"/>
  <c r="A79" i="4"/>
  <c r="K78" i="4"/>
  <c r="J78" i="4"/>
  <c r="I78" i="4"/>
  <c r="H78" i="4"/>
  <c r="S75" i="4"/>
  <c r="R75" i="4"/>
  <c r="Q75" i="4"/>
  <c r="P75" i="4"/>
  <c r="O75" i="4"/>
  <c r="N75" i="4"/>
  <c r="M75" i="4"/>
  <c r="L75" i="4"/>
  <c r="K75" i="4"/>
  <c r="J75" i="4"/>
  <c r="I75" i="4"/>
  <c r="H75" i="4"/>
  <c r="G75" i="4"/>
  <c r="F75" i="4"/>
  <c r="E75" i="4"/>
  <c r="D75" i="4"/>
  <c r="C75" i="4"/>
  <c r="B75" i="4"/>
  <c r="A75" i="4"/>
  <c r="K74" i="4"/>
  <c r="J74" i="4"/>
  <c r="I74" i="4"/>
  <c r="H74" i="4"/>
  <c r="S71" i="4"/>
  <c r="R71" i="4"/>
  <c r="Q71" i="4"/>
  <c r="P71" i="4"/>
  <c r="O71" i="4"/>
  <c r="N71" i="4"/>
  <c r="M71" i="4"/>
  <c r="L71" i="4"/>
  <c r="K71" i="4"/>
  <c r="J71" i="4"/>
  <c r="I71" i="4"/>
  <c r="H71" i="4"/>
  <c r="G71" i="4"/>
  <c r="F71" i="4"/>
  <c r="E71" i="4"/>
  <c r="D71" i="4"/>
  <c r="C71" i="4"/>
  <c r="B71" i="4"/>
  <c r="A71" i="4"/>
  <c r="K70" i="4"/>
  <c r="J70" i="4"/>
  <c r="I70" i="4"/>
  <c r="H70" i="4"/>
  <c r="S67" i="4"/>
  <c r="R67" i="4"/>
  <c r="Q67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B67" i="4"/>
  <c r="A67" i="4"/>
  <c r="K66" i="4"/>
  <c r="J66" i="4"/>
  <c r="I66" i="4"/>
  <c r="H66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B63" i="4"/>
  <c r="A63" i="4"/>
  <c r="K62" i="4"/>
  <c r="J62" i="4"/>
  <c r="I62" i="4"/>
  <c r="H62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C59" i="4"/>
  <c r="B59" i="4"/>
  <c r="A59" i="4"/>
  <c r="K58" i="4"/>
  <c r="J58" i="4"/>
  <c r="I58" i="4"/>
  <c r="H58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B55" i="4"/>
  <c r="A55" i="4"/>
  <c r="K54" i="4"/>
  <c r="J54" i="4"/>
  <c r="I54" i="4"/>
  <c r="H54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B51" i="4"/>
  <c r="A51" i="4"/>
  <c r="K50" i="4"/>
  <c r="J50" i="4"/>
  <c r="I50" i="4"/>
  <c r="H50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A47" i="4"/>
  <c r="K46" i="4"/>
  <c r="J46" i="4"/>
  <c r="I46" i="4"/>
  <c r="H46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A43" i="4"/>
  <c r="K42" i="4"/>
  <c r="J42" i="4"/>
  <c r="I42" i="4"/>
  <c r="H42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A39" i="4"/>
  <c r="K38" i="4"/>
  <c r="J38" i="4"/>
  <c r="I38" i="4"/>
  <c r="H38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A35" i="4"/>
  <c r="K34" i="4"/>
  <c r="J34" i="4"/>
  <c r="I34" i="4"/>
  <c r="H34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A31" i="4"/>
  <c r="K30" i="4"/>
  <c r="J30" i="4"/>
  <c r="I30" i="4"/>
  <c r="H30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A27" i="4"/>
  <c r="K26" i="4"/>
  <c r="J26" i="4"/>
  <c r="I26" i="4"/>
  <c r="H26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A23" i="4"/>
  <c r="K22" i="4"/>
  <c r="J22" i="4"/>
  <c r="I22" i="4"/>
  <c r="H22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A19" i="4"/>
  <c r="K18" i="4"/>
  <c r="J18" i="4"/>
  <c r="I18" i="4"/>
  <c r="H18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15" i="4"/>
  <c r="K14" i="4"/>
  <c r="J14" i="4"/>
  <c r="I14" i="4"/>
  <c r="H14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11" i="4"/>
  <c r="K10" i="4"/>
  <c r="J10" i="4"/>
  <c r="I10" i="4"/>
  <c r="H10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7" i="4"/>
  <c r="K6" i="4"/>
  <c r="J6" i="4"/>
  <c r="I6" i="4"/>
  <c r="H6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3" i="4"/>
  <c r="K2" i="4"/>
  <c r="J2" i="4"/>
  <c r="I2" i="4"/>
  <c r="H2" i="4"/>
  <c r="R2000" i="2"/>
  <c r="Q2000" i="2"/>
  <c r="P2000" i="2"/>
  <c r="O2000" i="2"/>
  <c r="N2000" i="2"/>
  <c r="M2000" i="2"/>
  <c r="K2000" i="2"/>
  <c r="J2000" i="2"/>
  <c r="I2000" i="2"/>
  <c r="H2000" i="2"/>
  <c r="G2000" i="2"/>
  <c r="F2000" i="2"/>
  <c r="E2000" i="2"/>
  <c r="D2000" i="2"/>
  <c r="C2000" i="2"/>
  <c r="B2000" i="2"/>
  <c r="A2000" i="2"/>
  <c r="S1999" i="2"/>
  <c r="R1999" i="2"/>
  <c r="Q1999" i="2"/>
  <c r="P1999" i="2"/>
  <c r="O1999" i="2"/>
  <c r="N1999" i="2"/>
  <c r="M1999" i="2"/>
  <c r="L1999" i="2"/>
  <c r="K1999" i="2"/>
  <c r="J1999" i="2"/>
  <c r="I1999" i="2"/>
  <c r="H1999" i="2"/>
  <c r="G1999" i="2"/>
  <c r="F1999" i="2"/>
  <c r="E1999" i="2"/>
  <c r="D1999" i="2"/>
  <c r="C1999" i="2"/>
  <c r="B1999" i="2"/>
  <c r="A1999" i="2"/>
  <c r="K1998" i="2"/>
  <c r="J1998" i="2"/>
  <c r="I1998" i="2"/>
  <c r="H1998" i="2"/>
  <c r="R1996" i="2"/>
  <c r="Q1996" i="2"/>
  <c r="P1996" i="2"/>
  <c r="O1996" i="2"/>
  <c r="N1996" i="2"/>
  <c r="M1996" i="2"/>
  <c r="K1996" i="2"/>
  <c r="J1996" i="2"/>
  <c r="I1996" i="2"/>
  <c r="H1996" i="2"/>
  <c r="G1996" i="2"/>
  <c r="F1996" i="2"/>
  <c r="E1996" i="2"/>
  <c r="D1996" i="2"/>
  <c r="C1996" i="2"/>
  <c r="B1996" i="2"/>
  <c r="A1996" i="2"/>
  <c r="S1995" i="2"/>
  <c r="R1995" i="2"/>
  <c r="Q1995" i="2"/>
  <c r="P1995" i="2"/>
  <c r="O1995" i="2"/>
  <c r="N1995" i="2"/>
  <c r="M1995" i="2"/>
  <c r="L1995" i="2"/>
  <c r="K1995" i="2"/>
  <c r="J1995" i="2"/>
  <c r="I1995" i="2"/>
  <c r="H1995" i="2"/>
  <c r="G1995" i="2"/>
  <c r="F1995" i="2"/>
  <c r="E1995" i="2"/>
  <c r="D1995" i="2"/>
  <c r="C1995" i="2"/>
  <c r="B1995" i="2"/>
  <c r="A1995" i="2"/>
  <c r="K1994" i="2"/>
  <c r="J1994" i="2"/>
  <c r="I1994" i="2"/>
  <c r="H1994" i="2"/>
  <c r="R1992" i="2"/>
  <c r="Q1992" i="2"/>
  <c r="P1992" i="2"/>
  <c r="O1992" i="2"/>
  <c r="N1992" i="2"/>
  <c r="M1992" i="2"/>
  <c r="K1992" i="2"/>
  <c r="J1992" i="2"/>
  <c r="I1992" i="2"/>
  <c r="H1992" i="2"/>
  <c r="G1992" i="2"/>
  <c r="F1992" i="2"/>
  <c r="E1992" i="2"/>
  <c r="D1992" i="2"/>
  <c r="C1992" i="2"/>
  <c r="B1992" i="2"/>
  <c r="A1992" i="2"/>
  <c r="S1991" i="2"/>
  <c r="R1991" i="2"/>
  <c r="Q1991" i="2"/>
  <c r="P1991" i="2"/>
  <c r="O1991" i="2"/>
  <c r="N1991" i="2"/>
  <c r="M1991" i="2"/>
  <c r="L1991" i="2"/>
  <c r="K1991" i="2"/>
  <c r="J1991" i="2"/>
  <c r="I1991" i="2"/>
  <c r="H1991" i="2"/>
  <c r="G1991" i="2"/>
  <c r="F1991" i="2"/>
  <c r="E1991" i="2"/>
  <c r="D1991" i="2"/>
  <c r="C1991" i="2"/>
  <c r="B1991" i="2"/>
  <c r="A1991" i="2"/>
  <c r="K1990" i="2"/>
  <c r="J1990" i="2"/>
  <c r="I1990" i="2"/>
  <c r="H1990" i="2"/>
  <c r="R1988" i="2"/>
  <c r="Q1988" i="2"/>
  <c r="P1988" i="2"/>
  <c r="O1988" i="2"/>
  <c r="N1988" i="2"/>
  <c r="M1988" i="2"/>
  <c r="K1988" i="2"/>
  <c r="J1988" i="2"/>
  <c r="I1988" i="2"/>
  <c r="H1988" i="2"/>
  <c r="G1988" i="2"/>
  <c r="F1988" i="2"/>
  <c r="E1988" i="2"/>
  <c r="D1988" i="2"/>
  <c r="C1988" i="2"/>
  <c r="B1988" i="2"/>
  <c r="A1988" i="2"/>
  <c r="S1987" i="2"/>
  <c r="R1987" i="2"/>
  <c r="Q1987" i="2"/>
  <c r="P1987" i="2"/>
  <c r="O1987" i="2"/>
  <c r="N1987" i="2"/>
  <c r="M1987" i="2"/>
  <c r="L1987" i="2"/>
  <c r="K1987" i="2"/>
  <c r="J1987" i="2"/>
  <c r="I1987" i="2"/>
  <c r="H1987" i="2"/>
  <c r="G1987" i="2"/>
  <c r="F1987" i="2"/>
  <c r="E1987" i="2"/>
  <c r="D1987" i="2"/>
  <c r="C1987" i="2"/>
  <c r="B1987" i="2"/>
  <c r="A1987" i="2"/>
  <c r="K1986" i="2"/>
  <c r="J1986" i="2"/>
  <c r="I1986" i="2"/>
  <c r="H1986" i="2"/>
  <c r="R1984" i="2"/>
  <c r="Q1984" i="2"/>
  <c r="P1984" i="2"/>
  <c r="O1984" i="2"/>
  <c r="N1984" i="2"/>
  <c r="M1984" i="2"/>
  <c r="K1984" i="2"/>
  <c r="J1984" i="2"/>
  <c r="I1984" i="2"/>
  <c r="H1984" i="2"/>
  <c r="G1984" i="2"/>
  <c r="F1984" i="2"/>
  <c r="E1984" i="2"/>
  <c r="D1984" i="2"/>
  <c r="C1984" i="2"/>
  <c r="B1984" i="2"/>
  <c r="A1984" i="2"/>
  <c r="S1983" i="2"/>
  <c r="R1983" i="2"/>
  <c r="Q1983" i="2"/>
  <c r="P1983" i="2"/>
  <c r="O1983" i="2"/>
  <c r="N1983" i="2"/>
  <c r="M1983" i="2"/>
  <c r="L1983" i="2"/>
  <c r="K1983" i="2"/>
  <c r="J1983" i="2"/>
  <c r="I1983" i="2"/>
  <c r="H1983" i="2"/>
  <c r="G1983" i="2"/>
  <c r="F1983" i="2"/>
  <c r="E1983" i="2"/>
  <c r="D1983" i="2"/>
  <c r="C1983" i="2"/>
  <c r="B1983" i="2"/>
  <c r="A1983" i="2"/>
  <c r="K1982" i="2"/>
  <c r="J1982" i="2"/>
  <c r="I1982" i="2"/>
  <c r="H1982" i="2"/>
  <c r="R1980" i="2"/>
  <c r="Q1980" i="2"/>
  <c r="P1980" i="2"/>
  <c r="O1980" i="2"/>
  <c r="N1980" i="2"/>
  <c r="M1980" i="2"/>
  <c r="K1980" i="2"/>
  <c r="J1980" i="2"/>
  <c r="I1980" i="2"/>
  <c r="H1980" i="2"/>
  <c r="G1980" i="2"/>
  <c r="F1980" i="2"/>
  <c r="E1980" i="2"/>
  <c r="D1980" i="2"/>
  <c r="C1980" i="2"/>
  <c r="B1980" i="2"/>
  <c r="A1980" i="2"/>
  <c r="S1979" i="2"/>
  <c r="R1979" i="2"/>
  <c r="Q1979" i="2"/>
  <c r="P1979" i="2"/>
  <c r="O1979" i="2"/>
  <c r="N1979" i="2"/>
  <c r="M1979" i="2"/>
  <c r="L1979" i="2"/>
  <c r="K1979" i="2"/>
  <c r="J1979" i="2"/>
  <c r="I1979" i="2"/>
  <c r="H1979" i="2"/>
  <c r="G1979" i="2"/>
  <c r="F1979" i="2"/>
  <c r="E1979" i="2"/>
  <c r="D1979" i="2"/>
  <c r="C1979" i="2"/>
  <c r="B1979" i="2"/>
  <c r="A1979" i="2"/>
  <c r="K1978" i="2"/>
  <c r="J1978" i="2"/>
  <c r="I1978" i="2"/>
  <c r="H1978" i="2"/>
  <c r="R1976" i="2"/>
  <c r="Q1976" i="2"/>
  <c r="P1976" i="2"/>
  <c r="O1976" i="2"/>
  <c r="N1976" i="2"/>
  <c r="M1976" i="2"/>
  <c r="K1976" i="2"/>
  <c r="J1976" i="2"/>
  <c r="I1976" i="2"/>
  <c r="H1976" i="2"/>
  <c r="G1976" i="2"/>
  <c r="F1976" i="2"/>
  <c r="E1976" i="2"/>
  <c r="D1976" i="2"/>
  <c r="C1976" i="2"/>
  <c r="B1976" i="2"/>
  <c r="A1976" i="2"/>
  <c r="S1975" i="2"/>
  <c r="R1975" i="2"/>
  <c r="Q1975" i="2"/>
  <c r="P1975" i="2"/>
  <c r="O1975" i="2"/>
  <c r="N1975" i="2"/>
  <c r="M1975" i="2"/>
  <c r="L1975" i="2"/>
  <c r="K1975" i="2"/>
  <c r="J1975" i="2"/>
  <c r="I1975" i="2"/>
  <c r="H1975" i="2"/>
  <c r="G1975" i="2"/>
  <c r="F1975" i="2"/>
  <c r="E1975" i="2"/>
  <c r="D1975" i="2"/>
  <c r="C1975" i="2"/>
  <c r="B1975" i="2"/>
  <c r="A1975" i="2"/>
  <c r="K1974" i="2"/>
  <c r="J1974" i="2"/>
  <c r="I1974" i="2"/>
  <c r="H1974" i="2"/>
  <c r="R1972" i="2"/>
  <c r="Q1972" i="2"/>
  <c r="P1972" i="2"/>
  <c r="O1972" i="2"/>
  <c r="N1972" i="2"/>
  <c r="M1972" i="2"/>
  <c r="K1972" i="2"/>
  <c r="J1972" i="2"/>
  <c r="I1972" i="2"/>
  <c r="H1972" i="2"/>
  <c r="G1972" i="2"/>
  <c r="F1972" i="2"/>
  <c r="E1972" i="2"/>
  <c r="D1972" i="2"/>
  <c r="C1972" i="2"/>
  <c r="B1972" i="2"/>
  <c r="A1972" i="2"/>
  <c r="S1971" i="2"/>
  <c r="R1971" i="2"/>
  <c r="Q1971" i="2"/>
  <c r="P1971" i="2"/>
  <c r="O1971" i="2"/>
  <c r="N1971" i="2"/>
  <c r="M1971" i="2"/>
  <c r="L1971" i="2"/>
  <c r="K1971" i="2"/>
  <c r="J1971" i="2"/>
  <c r="I1971" i="2"/>
  <c r="H1971" i="2"/>
  <c r="G1971" i="2"/>
  <c r="F1971" i="2"/>
  <c r="E1971" i="2"/>
  <c r="D1971" i="2"/>
  <c r="C1971" i="2"/>
  <c r="B1971" i="2"/>
  <c r="A1971" i="2"/>
  <c r="K1970" i="2"/>
  <c r="J1970" i="2"/>
  <c r="I1970" i="2"/>
  <c r="H1970" i="2"/>
  <c r="R1968" i="2"/>
  <c r="Q1968" i="2"/>
  <c r="P1968" i="2"/>
  <c r="O1968" i="2"/>
  <c r="N1968" i="2"/>
  <c r="M1968" i="2"/>
  <c r="K1968" i="2"/>
  <c r="J1968" i="2"/>
  <c r="I1968" i="2"/>
  <c r="H1968" i="2"/>
  <c r="G1968" i="2"/>
  <c r="F1968" i="2"/>
  <c r="E1968" i="2"/>
  <c r="D1968" i="2"/>
  <c r="C1968" i="2"/>
  <c r="B1968" i="2"/>
  <c r="A1968" i="2"/>
  <c r="S1967" i="2"/>
  <c r="R1967" i="2"/>
  <c r="Q1967" i="2"/>
  <c r="P1967" i="2"/>
  <c r="O1967" i="2"/>
  <c r="N1967" i="2"/>
  <c r="M1967" i="2"/>
  <c r="L1967" i="2"/>
  <c r="K1967" i="2"/>
  <c r="J1967" i="2"/>
  <c r="I1967" i="2"/>
  <c r="H1967" i="2"/>
  <c r="G1967" i="2"/>
  <c r="F1967" i="2"/>
  <c r="E1967" i="2"/>
  <c r="D1967" i="2"/>
  <c r="C1967" i="2"/>
  <c r="B1967" i="2"/>
  <c r="A1967" i="2"/>
  <c r="K1966" i="2"/>
  <c r="J1966" i="2"/>
  <c r="I1966" i="2"/>
  <c r="H1966" i="2"/>
  <c r="R1964" i="2"/>
  <c r="Q1964" i="2"/>
  <c r="P1964" i="2"/>
  <c r="O1964" i="2"/>
  <c r="N1964" i="2"/>
  <c r="M1964" i="2"/>
  <c r="K1964" i="2"/>
  <c r="J1964" i="2"/>
  <c r="I1964" i="2"/>
  <c r="H1964" i="2"/>
  <c r="G1964" i="2"/>
  <c r="F1964" i="2"/>
  <c r="E1964" i="2"/>
  <c r="D1964" i="2"/>
  <c r="C1964" i="2"/>
  <c r="B1964" i="2"/>
  <c r="A1964" i="2"/>
  <c r="S1963" i="2"/>
  <c r="R1963" i="2"/>
  <c r="Q1963" i="2"/>
  <c r="P1963" i="2"/>
  <c r="O1963" i="2"/>
  <c r="N1963" i="2"/>
  <c r="M1963" i="2"/>
  <c r="L1963" i="2"/>
  <c r="K1963" i="2"/>
  <c r="J1963" i="2"/>
  <c r="I1963" i="2"/>
  <c r="H1963" i="2"/>
  <c r="G1963" i="2"/>
  <c r="F1963" i="2"/>
  <c r="E1963" i="2"/>
  <c r="D1963" i="2"/>
  <c r="C1963" i="2"/>
  <c r="B1963" i="2"/>
  <c r="A1963" i="2"/>
  <c r="K1962" i="2"/>
  <c r="J1962" i="2"/>
  <c r="I1962" i="2"/>
  <c r="H1962" i="2"/>
  <c r="R1960" i="2"/>
  <c r="Q1960" i="2"/>
  <c r="P1960" i="2"/>
  <c r="O1960" i="2"/>
  <c r="N1960" i="2"/>
  <c r="M1960" i="2"/>
  <c r="K1960" i="2"/>
  <c r="J1960" i="2"/>
  <c r="I1960" i="2"/>
  <c r="H1960" i="2"/>
  <c r="G1960" i="2"/>
  <c r="F1960" i="2"/>
  <c r="E1960" i="2"/>
  <c r="D1960" i="2"/>
  <c r="C1960" i="2"/>
  <c r="B1960" i="2"/>
  <c r="A1960" i="2"/>
  <c r="S1959" i="2"/>
  <c r="R1959" i="2"/>
  <c r="Q1959" i="2"/>
  <c r="P1959" i="2"/>
  <c r="O1959" i="2"/>
  <c r="N1959" i="2"/>
  <c r="M1959" i="2"/>
  <c r="L1959" i="2"/>
  <c r="K1959" i="2"/>
  <c r="J1959" i="2"/>
  <c r="I1959" i="2"/>
  <c r="H1959" i="2"/>
  <c r="G1959" i="2"/>
  <c r="F1959" i="2"/>
  <c r="E1959" i="2"/>
  <c r="D1959" i="2"/>
  <c r="C1959" i="2"/>
  <c r="B1959" i="2"/>
  <c r="A1959" i="2"/>
  <c r="K1958" i="2"/>
  <c r="J1958" i="2"/>
  <c r="I1958" i="2"/>
  <c r="H1958" i="2"/>
  <c r="R1956" i="2"/>
  <c r="Q1956" i="2"/>
  <c r="P1956" i="2"/>
  <c r="O1956" i="2"/>
  <c r="N1956" i="2"/>
  <c r="M1956" i="2"/>
  <c r="K1956" i="2"/>
  <c r="J1956" i="2"/>
  <c r="I1956" i="2"/>
  <c r="H1956" i="2"/>
  <c r="G1956" i="2"/>
  <c r="F1956" i="2"/>
  <c r="E1956" i="2"/>
  <c r="D1956" i="2"/>
  <c r="C1956" i="2"/>
  <c r="B1956" i="2"/>
  <c r="A1956" i="2"/>
  <c r="S1955" i="2"/>
  <c r="R1955" i="2"/>
  <c r="Q1955" i="2"/>
  <c r="P1955" i="2"/>
  <c r="O1955" i="2"/>
  <c r="N1955" i="2"/>
  <c r="M1955" i="2"/>
  <c r="L1955" i="2"/>
  <c r="K1955" i="2"/>
  <c r="J1955" i="2"/>
  <c r="I1955" i="2"/>
  <c r="H1955" i="2"/>
  <c r="G1955" i="2"/>
  <c r="F1955" i="2"/>
  <c r="E1955" i="2"/>
  <c r="D1955" i="2"/>
  <c r="C1955" i="2"/>
  <c r="B1955" i="2"/>
  <c r="A1955" i="2"/>
  <c r="K1954" i="2"/>
  <c r="J1954" i="2"/>
  <c r="I1954" i="2"/>
  <c r="H1954" i="2"/>
  <c r="R1952" i="2"/>
  <c r="Q1952" i="2"/>
  <c r="P1952" i="2"/>
  <c r="O1952" i="2"/>
  <c r="N1952" i="2"/>
  <c r="M1952" i="2"/>
  <c r="K1952" i="2"/>
  <c r="J1952" i="2"/>
  <c r="I1952" i="2"/>
  <c r="H1952" i="2"/>
  <c r="G1952" i="2"/>
  <c r="F1952" i="2"/>
  <c r="E1952" i="2"/>
  <c r="D1952" i="2"/>
  <c r="C1952" i="2"/>
  <c r="B1952" i="2"/>
  <c r="A1952" i="2"/>
  <c r="S1951" i="2"/>
  <c r="R1951" i="2"/>
  <c r="Q1951" i="2"/>
  <c r="P1951" i="2"/>
  <c r="O1951" i="2"/>
  <c r="N1951" i="2"/>
  <c r="M1951" i="2"/>
  <c r="L1951" i="2"/>
  <c r="K1951" i="2"/>
  <c r="J1951" i="2"/>
  <c r="I1951" i="2"/>
  <c r="H1951" i="2"/>
  <c r="G1951" i="2"/>
  <c r="F1951" i="2"/>
  <c r="E1951" i="2"/>
  <c r="D1951" i="2"/>
  <c r="C1951" i="2"/>
  <c r="B1951" i="2"/>
  <c r="A1951" i="2"/>
  <c r="K1950" i="2"/>
  <c r="J1950" i="2"/>
  <c r="I1950" i="2"/>
  <c r="H1950" i="2"/>
  <c r="R1948" i="2"/>
  <c r="Q1948" i="2"/>
  <c r="P1948" i="2"/>
  <c r="O1948" i="2"/>
  <c r="N1948" i="2"/>
  <c r="M1948" i="2"/>
  <c r="K1948" i="2"/>
  <c r="J1948" i="2"/>
  <c r="I1948" i="2"/>
  <c r="H1948" i="2"/>
  <c r="G1948" i="2"/>
  <c r="F1948" i="2"/>
  <c r="E1948" i="2"/>
  <c r="D1948" i="2"/>
  <c r="C1948" i="2"/>
  <c r="B1948" i="2"/>
  <c r="A1948" i="2"/>
  <c r="S1947" i="2"/>
  <c r="R1947" i="2"/>
  <c r="Q1947" i="2"/>
  <c r="P1947" i="2"/>
  <c r="O1947" i="2"/>
  <c r="N1947" i="2"/>
  <c r="M1947" i="2"/>
  <c r="L1947" i="2"/>
  <c r="K1947" i="2"/>
  <c r="J1947" i="2"/>
  <c r="I1947" i="2"/>
  <c r="H1947" i="2"/>
  <c r="G1947" i="2"/>
  <c r="F1947" i="2"/>
  <c r="E1947" i="2"/>
  <c r="D1947" i="2"/>
  <c r="C1947" i="2"/>
  <c r="B1947" i="2"/>
  <c r="A1947" i="2"/>
  <c r="K1946" i="2"/>
  <c r="J1946" i="2"/>
  <c r="I1946" i="2"/>
  <c r="H1946" i="2"/>
  <c r="R1944" i="2"/>
  <c r="Q1944" i="2"/>
  <c r="P1944" i="2"/>
  <c r="O1944" i="2"/>
  <c r="N1944" i="2"/>
  <c r="M1944" i="2"/>
  <c r="K1944" i="2"/>
  <c r="J1944" i="2"/>
  <c r="I1944" i="2"/>
  <c r="H1944" i="2"/>
  <c r="G1944" i="2"/>
  <c r="F1944" i="2"/>
  <c r="E1944" i="2"/>
  <c r="D1944" i="2"/>
  <c r="C1944" i="2"/>
  <c r="B1944" i="2"/>
  <c r="A1944" i="2"/>
  <c r="S1943" i="2"/>
  <c r="R1943" i="2"/>
  <c r="Q1943" i="2"/>
  <c r="P1943" i="2"/>
  <c r="O1943" i="2"/>
  <c r="N1943" i="2"/>
  <c r="M1943" i="2"/>
  <c r="L1943" i="2"/>
  <c r="K1943" i="2"/>
  <c r="J1943" i="2"/>
  <c r="I1943" i="2"/>
  <c r="H1943" i="2"/>
  <c r="G1943" i="2"/>
  <c r="F1943" i="2"/>
  <c r="E1943" i="2"/>
  <c r="D1943" i="2"/>
  <c r="C1943" i="2"/>
  <c r="B1943" i="2"/>
  <c r="A1943" i="2"/>
  <c r="K1942" i="2"/>
  <c r="J1942" i="2"/>
  <c r="I1942" i="2"/>
  <c r="H1942" i="2"/>
  <c r="R1940" i="2"/>
  <c r="Q1940" i="2"/>
  <c r="P1940" i="2"/>
  <c r="O1940" i="2"/>
  <c r="N1940" i="2"/>
  <c r="M1940" i="2"/>
  <c r="K1940" i="2"/>
  <c r="J1940" i="2"/>
  <c r="I1940" i="2"/>
  <c r="H1940" i="2"/>
  <c r="G1940" i="2"/>
  <c r="F1940" i="2"/>
  <c r="E1940" i="2"/>
  <c r="D1940" i="2"/>
  <c r="C1940" i="2"/>
  <c r="B1940" i="2"/>
  <c r="A1940" i="2"/>
  <c r="S1939" i="2"/>
  <c r="R1939" i="2"/>
  <c r="Q1939" i="2"/>
  <c r="P1939" i="2"/>
  <c r="O1939" i="2"/>
  <c r="N1939" i="2"/>
  <c r="M1939" i="2"/>
  <c r="L1939" i="2"/>
  <c r="K1939" i="2"/>
  <c r="J1939" i="2"/>
  <c r="I1939" i="2"/>
  <c r="H1939" i="2"/>
  <c r="G1939" i="2"/>
  <c r="F1939" i="2"/>
  <c r="E1939" i="2"/>
  <c r="D1939" i="2"/>
  <c r="C1939" i="2"/>
  <c r="B1939" i="2"/>
  <c r="A1939" i="2"/>
  <c r="K1938" i="2"/>
  <c r="J1938" i="2"/>
  <c r="I1938" i="2"/>
  <c r="H1938" i="2"/>
  <c r="R1936" i="2"/>
  <c r="Q1936" i="2"/>
  <c r="P1936" i="2"/>
  <c r="O1936" i="2"/>
  <c r="N1936" i="2"/>
  <c r="M1936" i="2"/>
  <c r="K1936" i="2"/>
  <c r="J1936" i="2"/>
  <c r="I1936" i="2"/>
  <c r="H1936" i="2"/>
  <c r="G1936" i="2"/>
  <c r="F1936" i="2"/>
  <c r="E1936" i="2"/>
  <c r="D1936" i="2"/>
  <c r="C1936" i="2"/>
  <c r="B1936" i="2"/>
  <c r="A1936" i="2"/>
  <c r="S1935" i="2"/>
  <c r="R1935" i="2"/>
  <c r="Q1935" i="2"/>
  <c r="P1935" i="2"/>
  <c r="O1935" i="2"/>
  <c r="N1935" i="2"/>
  <c r="M1935" i="2"/>
  <c r="L1935" i="2"/>
  <c r="K1935" i="2"/>
  <c r="J1935" i="2"/>
  <c r="I1935" i="2"/>
  <c r="H1935" i="2"/>
  <c r="G1935" i="2"/>
  <c r="F1935" i="2"/>
  <c r="E1935" i="2"/>
  <c r="D1935" i="2"/>
  <c r="C1935" i="2"/>
  <c r="B1935" i="2"/>
  <c r="A1935" i="2"/>
  <c r="K1934" i="2"/>
  <c r="J1934" i="2"/>
  <c r="I1934" i="2"/>
  <c r="H1934" i="2"/>
  <c r="R1932" i="2"/>
  <c r="Q1932" i="2"/>
  <c r="P1932" i="2"/>
  <c r="O1932" i="2"/>
  <c r="N1932" i="2"/>
  <c r="M1932" i="2"/>
  <c r="K1932" i="2"/>
  <c r="J1932" i="2"/>
  <c r="I1932" i="2"/>
  <c r="H1932" i="2"/>
  <c r="G1932" i="2"/>
  <c r="F1932" i="2"/>
  <c r="E1932" i="2"/>
  <c r="D1932" i="2"/>
  <c r="C1932" i="2"/>
  <c r="B1932" i="2"/>
  <c r="A1932" i="2"/>
  <c r="S1931" i="2"/>
  <c r="R1931" i="2"/>
  <c r="Q1931" i="2"/>
  <c r="P1931" i="2"/>
  <c r="O1931" i="2"/>
  <c r="N1931" i="2"/>
  <c r="M1931" i="2"/>
  <c r="L1931" i="2"/>
  <c r="K1931" i="2"/>
  <c r="J1931" i="2"/>
  <c r="I1931" i="2"/>
  <c r="H1931" i="2"/>
  <c r="G1931" i="2"/>
  <c r="F1931" i="2"/>
  <c r="E1931" i="2"/>
  <c r="D1931" i="2"/>
  <c r="C1931" i="2"/>
  <c r="B1931" i="2"/>
  <c r="A1931" i="2"/>
  <c r="K1930" i="2"/>
  <c r="J1930" i="2"/>
  <c r="I1930" i="2"/>
  <c r="H1930" i="2"/>
  <c r="R1928" i="2"/>
  <c r="Q1928" i="2"/>
  <c r="P1928" i="2"/>
  <c r="O1928" i="2"/>
  <c r="N1928" i="2"/>
  <c r="M1928" i="2"/>
  <c r="K1928" i="2"/>
  <c r="J1928" i="2"/>
  <c r="I1928" i="2"/>
  <c r="H1928" i="2"/>
  <c r="G1928" i="2"/>
  <c r="F1928" i="2"/>
  <c r="E1928" i="2"/>
  <c r="D1928" i="2"/>
  <c r="C1928" i="2"/>
  <c r="B1928" i="2"/>
  <c r="A1928" i="2"/>
  <c r="S1927" i="2"/>
  <c r="R1927" i="2"/>
  <c r="Q1927" i="2"/>
  <c r="P1927" i="2"/>
  <c r="O1927" i="2"/>
  <c r="N1927" i="2"/>
  <c r="M1927" i="2"/>
  <c r="L1927" i="2"/>
  <c r="K1927" i="2"/>
  <c r="J1927" i="2"/>
  <c r="I1927" i="2"/>
  <c r="H1927" i="2"/>
  <c r="G1927" i="2"/>
  <c r="F1927" i="2"/>
  <c r="E1927" i="2"/>
  <c r="D1927" i="2"/>
  <c r="C1927" i="2"/>
  <c r="B1927" i="2"/>
  <c r="A1927" i="2"/>
  <c r="K1926" i="2"/>
  <c r="J1926" i="2"/>
  <c r="I1926" i="2"/>
  <c r="H1926" i="2"/>
  <c r="R1924" i="2"/>
  <c r="Q1924" i="2"/>
  <c r="P1924" i="2"/>
  <c r="O1924" i="2"/>
  <c r="N1924" i="2"/>
  <c r="M1924" i="2"/>
  <c r="K1924" i="2"/>
  <c r="J1924" i="2"/>
  <c r="I1924" i="2"/>
  <c r="H1924" i="2"/>
  <c r="G1924" i="2"/>
  <c r="F1924" i="2"/>
  <c r="E1924" i="2"/>
  <c r="D1924" i="2"/>
  <c r="C1924" i="2"/>
  <c r="B1924" i="2"/>
  <c r="A1924" i="2"/>
  <c r="S1923" i="2"/>
  <c r="R1923" i="2"/>
  <c r="Q1923" i="2"/>
  <c r="P1923" i="2"/>
  <c r="O1923" i="2"/>
  <c r="N1923" i="2"/>
  <c r="M1923" i="2"/>
  <c r="L1923" i="2"/>
  <c r="K1923" i="2"/>
  <c r="J1923" i="2"/>
  <c r="I1923" i="2"/>
  <c r="H1923" i="2"/>
  <c r="G1923" i="2"/>
  <c r="F1923" i="2"/>
  <c r="E1923" i="2"/>
  <c r="D1923" i="2"/>
  <c r="C1923" i="2"/>
  <c r="B1923" i="2"/>
  <c r="A1923" i="2"/>
  <c r="K1922" i="2"/>
  <c r="J1922" i="2"/>
  <c r="I1922" i="2"/>
  <c r="H1922" i="2"/>
  <c r="R1920" i="2"/>
  <c r="Q1920" i="2"/>
  <c r="P1920" i="2"/>
  <c r="O1920" i="2"/>
  <c r="N1920" i="2"/>
  <c r="M1920" i="2"/>
  <c r="K1920" i="2"/>
  <c r="J1920" i="2"/>
  <c r="I1920" i="2"/>
  <c r="H1920" i="2"/>
  <c r="G1920" i="2"/>
  <c r="F1920" i="2"/>
  <c r="E1920" i="2"/>
  <c r="D1920" i="2"/>
  <c r="C1920" i="2"/>
  <c r="B1920" i="2"/>
  <c r="A1920" i="2"/>
  <c r="S1919" i="2"/>
  <c r="R1919" i="2"/>
  <c r="Q1919" i="2"/>
  <c r="P1919" i="2"/>
  <c r="O1919" i="2"/>
  <c r="N1919" i="2"/>
  <c r="M1919" i="2"/>
  <c r="L1919" i="2"/>
  <c r="K1919" i="2"/>
  <c r="J1919" i="2"/>
  <c r="I1919" i="2"/>
  <c r="H1919" i="2"/>
  <c r="G1919" i="2"/>
  <c r="F1919" i="2"/>
  <c r="E1919" i="2"/>
  <c r="D1919" i="2"/>
  <c r="C1919" i="2"/>
  <c r="B1919" i="2"/>
  <c r="A1919" i="2"/>
  <c r="K1918" i="2"/>
  <c r="J1918" i="2"/>
  <c r="I1918" i="2"/>
  <c r="H1918" i="2"/>
  <c r="R1916" i="2"/>
  <c r="Q1916" i="2"/>
  <c r="P1916" i="2"/>
  <c r="O1916" i="2"/>
  <c r="N1916" i="2"/>
  <c r="M1916" i="2"/>
  <c r="K1916" i="2"/>
  <c r="J1916" i="2"/>
  <c r="I1916" i="2"/>
  <c r="H1916" i="2"/>
  <c r="G1916" i="2"/>
  <c r="F1916" i="2"/>
  <c r="E1916" i="2"/>
  <c r="D1916" i="2"/>
  <c r="C1916" i="2"/>
  <c r="B1916" i="2"/>
  <c r="A1916" i="2"/>
  <c r="S1915" i="2"/>
  <c r="R1915" i="2"/>
  <c r="Q1915" i="2"/>
  <c r="P1915" i="2"/>
  <c r="O1915" i="2"/>
  <c r="N1915" i="2"/>
  <c r="M1915" i="2"/>
  <c r="L1915" i="2"/>
  <c r="K1915" i="2"/>
  <c r="J1915" i="2"/>
  <c r="I1915" i="2"/>
  <c r="H1915" i="2"/>
  <c r="G1915" i="2"/>
  <c r="F1915" i="2"/>
  <c r="E1915" i="2"/>
  <c r="D1915" i="2"/>
  <c r="C1915" i="2"/>
  <c r="B1915" i="2"/>
  <c r="A1915" i="2"/>
  <c r="K1914" i="2"/>
  <c r="J1914" i="2"/>
  <c r="I1914" i="2"/>
  <c r="H1914" i="2"/>
  <c r="R1912" i="2"/>
  <c r="Q1912" i="2"/>
  <c r="P1912" i="2"/>
  <c r="O1912" i="2"/>
  <c r="N1912" i="2"/>
  <c r="M1912" i="2"/>
  <c r="K1912" i="2"/>
  <c r="J1912" i="2"/>
  <c r="I1912" i="2"/>
  <c r="H1912" i="2"/>
  <c r="G1912" i="2"/>
  <c r="F1912" i="2"/>
  <c r="E1912" i="2"/>
  <c r="D1912" i="2"/>
  <c r="C1912" i="2"/>
  <c r="B1912" i="2"/>
  <c r="A1912" i="2"/>
  <c r="S1911" i="2"/>
  <c r="R1911" i="2"/>
  <c r="Q1911" i="2"/>
  <c r="P1911" i="2"/>
  <c r="O1911" i="2"/>
  <c r="N1911" i="2"/>
  <c r="M1911" i="2"/>
  <c r="L1911" i="2"/>
  <c r="K1911" i="2"/>
  <c r="J1911" i="2"/>
  <c r="I1911" i="2"/>
  <c r="H1911" i="2"/>
  <c r="G1911" i="2"/>
  <c r="F1911" i="2"/>
  <c r="E1911" i="2"/>
  <c r="D1911" i="2"/>
  <c r="C1911" i="2"/>
  <c r="B1911" i="2"/>
  <c r="A1911" i="2"/>
  <c r="K1910" i="2"/>
  <c r="J1910" i="2"/>
  <c r="I1910" i="2"/>
  <c r="H1910" i="2"/>
  <c r="R1908" i="2"/>
  <c r="Q1908" i="2"/>
  <c r="P1908" i="2"/>
  <c r="O1908" i="2"/>
  <c r="N1908" i="2"/>
  <c r="M1908" i="2"/>
  <c r="K1908" i="2"/>
  <c r="J1908" i="2"/>
  <c r="I1908" i="2"/>
  <c r="H1908" i="2"/>
  <c r="G1908" i="2"/>
  <c r="F1908" i="2"/>
  <c r="E1908" i="2"/>
  <c r="D1908" i="2"/>
  <c r="C1908" i="2"/>
  <c r="B1908" i="2"/>
  <c r="A1908" i="2"/>
  <c r="S1907" i="2"/>
  <c r="R1907" i="2"/>
  <c r="Q1907" i="2"/>
  <c r="P1907" i="2"/>
  <c r="O1907" i="2"/>
  <c r="N1907" i="2"/>
  <c r="M1907" i="2"/>
  <c r="L1907" i="2"/>
  <c r="K1907" i="2"/>
  <c r="J1907" i="2"/>
  <c r="I1907" i="2"/>
  <c r="H1907" i="2"/>
  <c r="G1907" i="2"/>
  <c r="F1907" i="2"/>
  <c r="E1907" i="2"/>
  <c r="D1907" i="2"/>
  <c r="C1907" i="2"/>
  <c r="B1907" i="2"/>
  <c r="A1907" i="2"/>
  <c r="K1906" i="2"/>
  <c r="J1906" i="2"/>
  <c r="I1906" i="2"/>
  <c r="H1906" i="2"/>
  <c r="R1904" i="2"/>
  <c r="Q1904" i="2"/>
  <c r="P1904" i="2"/>
  <c r="O1904" i="2"/>
  <c r="N1904" i="2"/>
  <c r="M1904" i="2"/>
  <c r="K1904" i="2"/>
  <c r="J1904" i="2"/>
  <c r="I1904" i="2"/>
  <c r="H1904" i="2"/>
  <c r="G1904" i="2"/>
  <c r="F1904" i="2"/>
  <c r="E1904" i="2"/>
  <c r="D1904" i="2"/>
  <c r="C1904" i="2"/>
  <c r="B1904" i="2"/>
  <c r="A1904" i="2"/>
  <c r="S1903" i="2"/>
  <c r="R1903" i="2"/>
  <c r="Q1903" i="2"/>
  <c r="P1903" i="2"/>
  <c r="O1903" i="2"/>
  <c r="N1903" i="2"/>
  <c r="M1903" i="2"/>
  <c r="L1903" i="2"/>
  <c r="K1903" i="2"/>
  <c r="J1903" i="2"/>
  <c r="I1903" i="2"/>
  <c r="H1903" i="2"/>
  <c r="G1903" i="2"/>
  <c r="F1903" i="2"/>
  <c r="E1903" i="2"/>
  <c r="D1903" i="2"/>
  <c r="C1903" i="2"/>
  <c r="B1903" i="2"/>
  <c r="A1903" i="2"/>
  <c r="K1902" i="2"/>
  <c r="J1902" i="2"/>
  <c r="I1902" i="2"/>
  <c r="H1902" i="2"/>
  <c r="R1900" i="2"/>
  <c r="Q1900" i="2"/>
  <c r="P1900" i="2"/>
  <c r="O1900" i="2"/>
  <c r="N1900" i="2"/>
  <c r="M1900" i="2"/>
  <c r="K1900" i="2"/>
  <c r="J1900" i="2"/>
  <c r="I1900" i="2"/>
  <c r="H1900" i="2"/>
  <c r="G1900" i="2"/>
  <c r="F1900" i="2"/>
  <c r="E1900" i="2"/>
  <c r="D1900" i="2"/>
  <c r="C1900" i="2"/>
  <c r="B1900" i="2"/>
  <c r="A1900" i="2"/>
  <c r="S1899" i="2"/>
  <c r="R1899" i="2"/>
  <c r="Q1899" i="2"/>
  <c r="P1899" i="2"/>
  <c r="O1899" i="2"/>
  <c r="N1899" i="2"/>
  <c r="M1899" i="2"/>
  <c r="L1899" i="2"/>
  <c r="K1899" i="2"/>
  <c r="J1899" i="2"/>
  <c r="I1899" i="2"/>
  <c r="H1899" i="2"/>
  <c r="G1899" i="2"/>
  <c r="F1899" i="2"/>
  <c r="E1899" i="2"/>
  <c r="D1899" i="2"/>
  <c r="C1899" i="2"/>
  <c r="B1899" i="2"/>
  <c r="A1899" i="2"/>
  <c r="K1898" i="2"/>
  <c r="J1898" i="2"/>
  <c r="I1898" i="2"/>
  <c r="H1898" i="2"/>
  <c r="R1896" i="2"/>
  <c r="Q1896" i="2"/>
  <c r="P1896" i="2"/>
  <c r="O1896" i="2"/>
  <c r="N1896" i="2"/>
  <c r="M1896" i="2"/>
  <c r="K1896" i="2"/>
  <c r="J1896" i="2"/>
  <c r="I1896" i="2"/>
  <c r="H1896" i="2"/>
  <c r="G1896" i="2"/>
  <c r="F1896" i="2"/>
  <c r="E1896" i="2"/>
  <c r="D1896" i="2"/>
  <c r="C1896" i="2"/>
  <c r="B1896" i="2"/>
  <c r="A1896" i="2"/>
  <c r="S1895" i="2"/>
  <c r="R1895" i="2"/>
  <c r="Q1895" i="2"/>
  <c r="P1895" i="2"/>
  <c r="O1895" i="2"/>
  <c r="N1895" i="2"/>
  <c r="M1895" i="2"/>
  <c r="L1895" i="2"/>
  <c r="K1895" i="2"/>
  <c r="J1895" i="2"/>
  <c r="I1895" i="2"/>
  <c r="H1895" i="2"/>
  <c r="G1895" i="2"/>
  <c r="F1895" i="2"/>
  <c r="E1895" i="2"/>
  <c r="D1895" i="2"/>
  <c r="C1895" i="2"/>
  <c r="B1895" i="2"/>
  <c r="A1895" i="2"/>
  <c r="K1894" i="2"/>
  <c r="J1894" i="2"/>
  <c r="I1894" i="2"/>
  <c r="H1894" i="2"/>
  <c r="R1892" i="2"/>
  <c r="Q1892" i="2"/>
  <c r="P1892" i="2"/>
  <c r="O1892" i="2"/>
  <c r="N1892" i="2"/>
  <c r="M1892" i="2"/>
  <c r="K1892" i="2"/>
  <c r="J1892" i="2"/>
  <c r="I1892" i="2"/>
  <c r="H1892" i="2"/>
  <c r="G1892" i="2"/>
  <c r="F1892" i="2"/>
  <c r="E1892" i="2"/>
  <c r="D1892" i="2"/>
  <c r="C1892" i="2"/>
  <c r="B1892" i="2"/>
  <c r="A1892" i="2"/>
  <c r="S1891" i="2"/>
  <c r="R1891" i="2"/>
  <c r="Q1891" i="2"/>
  <c r="P1891" i="2"/>
  <c r="O1891" i="2"/>
  <c r="N1891" i="2"/>
  <c r="M1891" i="2"/>
  <c r="L1891" i="2"/>
  <c r="K1891" i="2"/>
  <c r="J1891" i="2"/>
  <c r="I1891" i="2"/>
  <c r="H1891" i="2"/>
  <c r="G1891" i="2"/>
  <c r="F1891" i="2"/>
  <c r="E1891" i="2"/>
  <c r="D1891" i="2"/>
  <c r="C1891" i="2"/>
  <c r="B1891" i="2"/>
  <c r="A1891" i="2"/>
  <c r="K1890" i="2"/>
  <c r="J1890" i="2"/>
  <c r="I1890" i="2"/>
  <c r="H1890" i="2"/>
  <c r="R1888" i="2"/>
  <c r="Q1888" i="2"/>
  <c r="P1888" i="2"/>
  <c r="O1888" i="2"/>
  <c r="N1888" i="2"/>
  <c r="M1888" i="2"/>
  <c r="K1888" i="2"/>
  <c r="J1888" i="2"/>
  <c r="I1888" i="2"/>
  <c r="H1888" i="2"/>
  <c r="G1888" i="2"/>
  <c r="F1888" i="2"/>
  <c r="E1888" i="2"/>
  <c r="D1888" i="2"/>
  <c r="C1888" i="2"/>
  <c r="B1888" i="2"/>
  <c r="A1888" i="2"/>
  <c r="S1887" i="2"/>
  <c r="R1887" i="2"/>
  <c r="Q1887" i="2"/>
  <c r="P1887" i="2"/>
  <c r="O1887" i="2"/>
  <c r="N1887" i="2"/>
  <c r="M1887" i="2"/>
  <c r="L1887" i="2"/>
  <c r="K1887" i="2"/>
  <c r="J1887" i="2"/>
  <c r="I1887" i="2"/>
  <c r="H1887" i="2"/>
  <c r="G1887" i="2"/>
  <c r="F1887" i="2"/>
  <c r="E1887" i="2"/>
  <c r="D1887" i="2"/>
  <c r="C1887" i="2"/>
  <c r="B1887" i="2"/>
  <c r="A1887" i="2"/>
  <c r="K1886" i="2"/>
  <c r="J1886" i="2"/>
  <c r="I1886" i="2"/>
  <c r="H1886" i="2"/>
  <c r="R1884" i="2"/>
  <c r="Q1884" i="2"/>
  <c r="P1884" i="2"/>
  <c r="O1884" i="2"/>
  <c r="N1884" i="2"/>
  <c r="M1884" i="2"/>
  <c r="K1884" i="2"/>
  <c r="J1884" i="2"/>
  <c r="I1884" i="2"/>
  <c r="H1884" i="2"/>
  <c r="G1884" i="2"/>
  <c r="F1884" i="2"/>
  <c r="E1884" i="2"/>
  <c r="D1884" i="2"/>
  <c r="C1884" i="2"/>
  <c r="B1884" i="2"/>
  <c r="A1884" i="2"/>
  <c r="S1883" i="2"/>
  <c r="R1883" i="2"/>
  <c r="Q1883" i="2"/>
  <c r="P1883" i="2"/>
  <c r="O1883" i="2"/>
  <c r="N1883" i="2"/>
  <c r="M1883" i="2"/>
  <c r="L1883" i="2"/>
  <c r="K1883" i="2"/>
  <c r="J1883" i="2"/>
  <c r="I1883" i="2"/>
  <c r="H1883" i="2"/>
  <c r="G1883" i="2"/>
  <c r="F1883" i="2"/>
  <c r="E1883" i="2"/>
  <c r="D1883" i="2"/>
  <c r="C1883" i="2"/>
  <c r="B1883" i="2"/>
  <c r="A1883" i="2"/>
  <c r="K1882" i="2"/>
  <c r="J1882" i="2"/>
  <c r="I1882" i="2"/>
  <c r="H1882" i="2"/>
  <c r="R1880" i="2"/>
  <c r="Q1880" i="2"/>
  <c r="P1880" i="2"/>
  <c r="O1880" i="2"/>
  <c r="N1880" i="2"/>
  <c r="M1880" i="2"/>
  <c r="K1880" i="2"/>
  <c r="J1880" i="2"/>
  <c r="I1880" i="2"/>
  <c r="H1880" i="2"/>
  <c r="G1880" i="2"/>
  <c r="F1880" i="2"/>
  <c r="E1880" i="2"/>
  <c r="D1880" i="2"/>
  <c r="C1880" i="2"/>
  <c r="B1880" i="2"/>
  <c r="A1880" i="2"/>
  <c r="S1879" i="2"/>
  <c r="R1879" i="2"/>
  <c r="Q1879" i="2"/>
  <c r="P1879" i="2"/>
  <c r="O1879" i="2"/>
  <c r="N1879" i="2"/>
  <c r="M1879" i="2"/>
  <c r="L1879" i="2"/>
  <c r="K1879" i="2"/>
  <c r="J1879" i="2"/>
  <c r="I1879" i="2"/>
  <c r="H1879" i="2"/>
  <c r="G1879" i="2"/>
  <c r="F1879" i="2"/>
  <c r="E1879" i="2"/>
  <c r="D1879" i="2"/>
  <c r="C1879" i="2"/>
  <c r="B1879" i="2"/>
  <c r="A1879" i="2"/>
  <c r="K1878" i="2"/>
  <c r="J1878" i="2"/>
  <c r="I1878" i="2"/>
  <c r="H1878" i="2"/>
  <c r="R1876" i="2"/>
  <c r="Q1876" i="2"/>
  <c r="P1876" i="2"/>
  <c r="O1876" i="2"/>
  <c r="N1876" i="2"/>
  <c r="M1876" i="2"/>
  <c r="K1876" i="2"/>
  <c r="J1876" i="2"/>
  <c r="I1876" i="2"/>
  <c r="H1876" i="2"/>
  <c r="G1876" i="2"/>
  <c r="F1876" i="2"/>
  <c r="E1876" i="2"/>
  <c r="D1876" i="2"/>
  <c r="C1876" i="2"/>
  <c r="B1876" i="2"/>
  <c r="A1876" i="2"/>
  <c r="S1875" i="2"/>
  <c r="R1875" i="2"/>
  <c r="Q1875" i="2"/>
  <c r="P1875" i="2"/>
  <c r="O1875" i="2"/>
  <c r="N1875" i="2"/>
  <c r="M1875" i="2"/>
  <c r="L1875" i="2"/>
  <c r="K1875" i="2"/>
  <c r="J1875" i="2"/>
  <c r="I1875" i="2"/>
  <c r="H1875" i="2"/>
  <c r="G1875" i="2"/>
  <c r="F1875" i="2"/>
  <c r="E1875" i="2"/>
  <c r="D1875" i="2"/>
  <c r="C1875" i="2"/>
  <c r="B1875" i="2"/>
  <c r="A1875" i="2"/>
  <c r="K1874" i="2"/>
  <c r="J1874" i="2"/>
  <c r="I1874" i="2"/>
  <c r="H1874" i="2"/>
  <c r="R1872" i="2"/>
  <c r="Q1872" i="2"/>
  <c r="P1872" i="2"/>
  <c r="O1872" i="2"/>
  <c r="N1872" i="2"/>
  <c r="M1872" i="2"/>
  <c r="K1872" i="2"/>
  <c r="J1872" i="2"/>
  <c r="I1872" i="2"/>
  <c r="H1872" i="2"/>
  <c r="G1872" i="2"/>
  <c r="F1872" i="2"/>
  <c r="E1872" i="2"/>
  <c r="D1872" i="2"/>
  <c r="C1872" i="2"/>
  <c r="B1872" i="2"/>
  <c r="A1872" i="2"/>
  <c r="S1871" i="2"/>
  <c r="R1871" i="2"/>
  <c r="Q1871" i="2"/>
  <c r="P1871" i="2"/>
  <c r="O1871" i="2"/>
  <c r="N1871" i="2"/>
  <c r="M1871" i="2"/>
  <c r="L1871" i="2"/>
  <c r="K1871" i="2"/>
  <c r="J1871" i="2"/>
  <c r="I1871" i="2"/>
  <c r="H1871" i="2"/>
  <c r="G1871" i="2"/>
  <c r="F1871" i="2"/>
  <c r="E1871" i="2"/>
  <c r="D1871" i="2"/>
  <c r="C1871" i="2"/>
  <c r="B1871" i="2"/>
  <c r="A1871" i="2"/>
  <c r="K1870" i="2"/>
  <c r="J1870" i="2"/>
  <c r="I1870" i="2"/>
  <c r="H1870" i="2"/>
  <c r="R1868" i="2"/>
  <c r="Q1868" i="2"/>
  <c r="P1868" i="2"/>
  <c r="O1868" i="2"/>
  <c r="N1868" i="2"/>
  <c r="M1868" i="2"/>
  <c r="K1868" i="2"/>
  <c r="J1868" i="2"/>
  <c r="I1868" i="2"/>
  <c r="H1868" i="2"/>
  <c r="G1868" i="2"/>
  <c r="F1868" i="2"/>
  <c r="E1868" i="2"/>
  <c r="D1868" i="2"/>
  <c r="C1868" i="2"/>
  <c r="B1868" i="2"/>
  <c r="A1868" i="2"/>
  <c r="S1867" i="2"/>
  <c r="R1867" i="2"/>
  <c r="Q1867" i="2"/>
  <c r="P1867" i="2"/>
  <c r="O1867" i="2"/>
  <c r="N1867" i="2"/>
  <c r="M1867" i="2"/>
  <c r="L1867" i="2"/>
  <c r="K1867" i="2"/>
  <c r="J1867" i="2"/>
  <c r="I1867" i="2"/>
  <c r="H1867" i="2"/>
  <c r="G1867" i="2"/>
  <c r="F1867" i="2"/>
  <c r="E1867" i="2"/>
  <c r="D1867" i="2"/>
  <c r="C1867" i="2"/>
  <c r="B1867" i="2"/>
  <c r="A1867" i="2"/>
  <c r="K1866" i="2"/>
  <c r="J1866" i="2"/>
  <c r="I1866" i="2"/>
  <c r="H1866" i="2"/>
  <c r="R1864" i="2"/>
  <c r="Q1864" i="2"/>
  <c r="P1864" i="2"/>
  <c r="O1864" i="2"/>
  <c r="N1864" i="2"/>
  <c r="M1864" i="2"/>
  <c r="K1864" i="2"/>
  <c r="J1864" i="2"/>
  <c r="I1864" i="2"/>
  <c r="H1864" i="2"/>
  <c r="G1864" i="2"/>
  <c r="F1864" i="2"/>
  <c r="E1864" i="2"/>
  <c r="D1864" i="2"/>
  <c r="C1864" i="2"/>
  <c r="B1864" i="2"/>
  <c r="A1864" i="2"/>
  <c r="S1863" i="2"/>
  <c r="R1863" i="2"/>
  <c r="Q1863" i="2"/>
  <c r="P1863" i="2"/>
  <c r="O1863" i="2"/>
  <c r="N1863" i="2"/>
  <c r="M1863" i="2"/>
  <c r="L1863" i="2"/>
  <c r="K1863" i="2"/>
  <c r="J1863" i="2"/>
  <c r="I1863" i="2"/>
  <c r="H1863" i="2"/>
  <c r="G1863" i="2"/>
  <c r="F1863" i="2"/>
  <c r="E1863" i="2"/>
  <c r="D1863" i="2"/>
  <c r="C1863" i="2"/>
  <c r="B1863" i="2"/>
  <c r="A1863" i="2"/>
  <c r="K1862" i="2"/>
  <c r="J1862" i="2"/>
  <c r="I1862" i="2"/>
  <c r="H1862" i="2"/>
  <c r="R1860" i="2"/>
  <c r="Q1860" i="2"/>
  <c r="P1860" i="2"/>
  <c r="O1860" i="2"/>
  <c r="N1860" i="2"/>
  <c r="M1860" i="2"/>
  <c r="K1860" i="2"/>
  <c r="J1860" i="2"/>
  <c r="I1860" i="2"/>
  <c r="H1860" i="2"/>
  <c r="G1860" i="2"/>
  <c r="F1860" i="2"/>
  <c r="E1860" i="2"/>
  <c r="D1860" i="2"/>
  <c r="C1860" i="2"/>
  <c r="B1860" i="2"/>
  <c r="A1860" i="2"/>
  <c r="S1859" i="2"/>
  <c r="R1859" i="2"/>
  <c r="Q1859" i="2"/>
  <c r="P1859" i="2"/>
  <c r="O1859" i="2"/>
  <c r="N1859" i="2"/>
  <c r="M1859" i="2"/>
  <c r="L1859" i="2"/>
  <c r="K1859" i="2"/>
  <c r="J1859" i="2"/>
  <c r="I1859" i="2"/>
  <c r="H1859" i="2"/>
  <c r="G1859" i="2"/>
  <c r="F1859" i="2"/>
  <c r="E1859" i="2"/>
  <c r="D1859" i="2"/>
  <c r="C1859" i="2"/>
  <c r="B1859" i="2"/>
  <c r="A1859" i="2"/>
  <c r="K1858" i="2"/>
  <c r="J1858" i="2"/>
  <c r="I1858" i="2"/>
  <c r="H1858" i="2"/>
  <c r="R1856" i="2"/>
  <c r="Q1856" i="2"/>
  <c r="P1856" i="2"/>
  <c r="O1856" i="2"/>
  <c r="N1856" i="2"/>
  <c r="M1856" i="2"/>
  <c r="K1856" i="2"/>
  <c r="J1856" i="2"/>
  <c r="I1856" i="2"/>
  <c r="H1856" i="2"/>
  <c r="G1856" i="2"/>
  <c r="F1856" i="2"/>
  <c r="E1856" i="2"/>
  <c r="D1856" i="2"/>
  <c r="C1856" i="2"/>
  <c r="B1856" i="2"/>
  <c r="A1856" i="2"/>
  <c r="S1855" i="2"/>
  <c r="R1855" i="2"/>
  <c r="Q1855" i="2"/>
  <c r="P1855" i="2"/>
  <c r="O1855" i="2"/>
  <c r="N1855" i="2"/>
  <c r="M1855" i="2"/>
  <c r="L1855" i="2"/>
  <c r="K1855" i="2"/>
  <c r="J1855" i="2"/>
  <c r="I1855" i="2"/>
  <c r="H1855" i="2"/>
  <c r="G1855" i="2"/>
  <c r="F1855" i="2"/>
  <c r="E1855" i="2"/>
  <c r="D1855" i="2"/>
  <c r="C1855" i="2"/>
  <c r="B1855" i="2"/>
  <c r="A1855" i="2"/>
  <c r="K1854" i="2"/>
  <c r="J1854" i="2"/>
  <c r="I1854" i="2"/>
  <c r="H1854" i="2"/>
  <c r="R1852" i="2"/>
  <c r="Q1852" i="2"/>
  <c r="P1852" i="2"/>
  <c r="O1852" i="2"/>
  <c r="N1852" i="2"/>
  <c r="M1852" i="2"/>
  <c r="K1852" i="2"/>
  <c r="J1852" i="2"/>
  <c r="I1852" i="2"/>
  <c r="H1852" i="2"/>
  <c r="G1852" i="2"/>
  <c r="F1852" i="2"/>
  <c r="E1852" i="2"/>
  <c r="D1852" i="2"/>
  <c r="C1852" i="2"/>
  <c r="B1852" i="2"/>
  <c r="A1852" i="2"/>
  <c r="S1851" i="2"/>
  <c r="R1851" i="2"/>
  <c r="Q1851" i="2"/>
  <c r="P1851" i="2"/>
  <c r="O1851" i="2"/>
  <c r="N1851" i="2"/>
  <c r="M1851" i="2"/>
  <c r="L1851" i="2"/>
  <c r="K1851" i="2"/>
  <c r="J1851" i="2"/>
  <c r="I1851" i="2"/>
  <c r="H1851" i="2"/>
  <c r="G1851" i="2"/>
  <c r="F1851" i="2"/>
  <c r="E1851" i="2"/>
  <c r="D1851" i="2"/>
  <c r="C1851" i="2"/>
  <c r="B1851" i="2"/>
  <c r="A1851" i="2"/>
  <c r="K1850" i="2"/>
  <c r="J1850" i="2"/>
  <c r="I1850" i="2"/>
  <c r="H1850" i="2"/>
  <c r="R1848" i="2"/>
  <c r="Q1848" i="2"/>
  <c r="P1848" i="2"/>
  <c r="O1848" i="2"/>
  <c r="N1848" i="2"/>
  <c r="M1848" i="2"/>
  <c r="K1848" i="2"/>
  <c r="J1848" i="2"/>
  <c r="I1848" i="2"/>
  <c r="H1848" i="2"/>
  <c r="G1848" i="2"/>
  <c r="F1848" i="2"/>
  <c r="E1848" i="2"/>
  <c r="D1848" i="2"/>
  <c r="C1848" i="2"/>
  <c r="B1848" i="2"/>
  <c r="A1848" i="2"/>
  <c r="S1847" i="2"/>
  <c r="R1847" i="2"/>
  <c r="Q1847" i="2"/>
  <c r="P1847" i="2"/>
  <c r="O1847" i="2"/>
  <c r="N1847" i="2"/>
  <c r="M1847" i="2"/>
  <c r="L1847" i="2"/>
  <c r="K1847" i="2"/>
  <c r="J1847" i="2"/>
  <c r="I1847" i="2"/>
  <c r="H1847" i="2"/>
  <c r="G1847" i="2"/>
  <c r="F1847" i="2"/>
  <c r="E1847" i="2"/>
  <c r="D1847" i="2"/>
  <c r="C1847" i="2"/>
  <c r="B1847" i="2"/>
  <c r="A1847" i="2"/>
  <c r="K1846" i="2"/>
  <c r="J1846" i="2"/>
  <c r="I1846" i="2"/>
  <c r="H1846" i="2"/>
  <c r="R1844" i="2"/>
  <c r="Q1844" i="2"/>
  <c r="P1844" i="2"/>
  <c r="O1844" i="2"/>
  <c r="N1844" i="2"/>
  <c r="M1844" i="2"/>
  <c r="K1844" i="2"/>
  <c r="J1844" i="2"/>
  <c r="I1844" i="2"/>
  <c r="H1844" i="2"/>
  <c r="G1844" i="2"/>
  <c r="F1844" i="2"/>
  <c r="E1844" i="2"/>
  <c r="D1844" i="2"/>
  <c r="C1844" i="2"/>
  <c r="B1844" i="2"/>
  <c r="A1844" i="2"/>
  <c r="S1843" i="2"/>
  <c r="R1843" i="2"/>
  <c r="Q1843" i="2"/>
  <c r="P1843" i="2"/>
  <c r="O1843" i="2"/>
  <c r="N1843" i="2"/>
  <c r="M1843" i="2"/>
  <c r="L1843" i="2"/>
  <c r="K1843" i="2"/>
  <c r="J1843" i="2"/>
  <c r="I1843" i="2"/>
  <c r="H1843" i="2"/>
  <c r="G1843" i="2"/>
  <c r="F1843" i="2"/>
  <c r="E1843" i="2"/>
  <c r="D1843" i="2"/>
  <c r="C1843" i="2"/>
  <c r="B1843" i="2"/>
  <c r="A1843" i="2"/>
  <c r="K1842" i="2"/>
  <c r="J1842" i="2"/>
  <c r="I1842" i="2"/>
  <c r="H1842" i="2"/>
  <c r="R1840" i="2"/>
  <c r="Q1840" i="2"/>
  <c r="P1840" i="2"/>
  <c r="O1840" i="2"/>
  <c r="N1840" i="2"/>
  <c r="M1840" i="2"/>
  <c r="K1840" i="2"/>
  <c r="J1840" i="2"/>
  <c r="I1840" i="2"/>
  <c r="H1840" i="2"/>
  <c r="G1840" i="2"/>
  <c r="F1840" i="2"/>
  <c r="E1840" i="2"/>
  <c r="D1840" i="2"/>
  <c r="C1840" i="2"/>
  <c r="B1840" i="2"/>
  <c r="A1840" i="2"/>
  <c r="S1839" i="2"/>
  <c r="R1839" i="2"/>
  <c r="Q1839" i="2"/>
  <c r="P1839" i="2"/>
  <c r="O1839" i="2"/>
  <c r="N1839" i="2"/>
  <c r="M1839" i="2"/>
  <c r="L1839" i="2"/>
  <c r="K1839" i="2"/>
  <c r="J1839" i="2"/>
  <c r="I1839" i="2"/>
  <c r="H1839" i="2"/>
  <c r="G1839" i="2"/>
  <c r="F1839" i="2"/>
  <c r="E1839" i="2"/>
  <c r="D1839" i="2"/>
  <c r="C1839" i="2"/>
  <c r="B1839" i="2"/>
  <c r="A1839" i="2"/>
  <c r="K1838" i="2"/>
  <c r="J1838" i="2"/>
  <c r="I1838" i="2"/>
  <c r="H1838" i="2"/>
  <c r="R1836" i="2"/>
  <c r="Q1836" i="2"/>
  <c r="P1836" i="2"/>
  <c r="O1836" i="2"/>
  <c r="N1836" i="2"/>
  <c r="M1836" i="2"/>
  <c r="K1836" i="2"/>
  <c r="J1836" i="2"/>
  <c r="I1836" i="2"/>
  <c r="H1836" i="2"/>
  <c r="G1836" i="2"/>
  <c r="F1836" i="2"/>
  <c r="E1836" i="2"/>
  <c r="D1836" i="2"/>
  <c r="C1836" i="2"/>
  <c r="B1836" i="2"/>
  <c r="A1836" i="2"/>
  <c r="S1835" i="2"/>
  <c r="R1835" i="2"/>
  <c r="Q1835" i="2"/>
  <c r="P1835" i="2"/>
  <c r="O1835" i="2"/>
  <c r="N1835" i="2"/>
  <c r="M1835" i="2"/>
  <c r="L1835" i="2"/>
  <c r="K1835" i="2"/>
  <c r="J1835" i="2"/>
  <c r="I1835" i="2"/>
  <c r="H1835" i="2"/>
  <c r="G1835" i="2"/>
  <c r="F1835" i="2"/>
  <c r="E1835" i="2"/>
  <c r="D1835" i="2"/>
  <c r="C1835" i="2"/>
  <c r="B1835" i="2"/>
  <c r="A1835" i="2"/>
  <c r="K1834" i="2"/>
  <c r="J1834" i="2"/>
  <c r="I1834" i="2"/>
  <c r="H1834" i="2"/>
  <c r="R1832" i="2"/>
  <c r="Q1832" i="2"/>
  <c r="P1832" i="2"/>
  <c r="O1832" i="2"/>
  <c r="N1832" i="2"/>
  <c r="M1832" i="2"/>
  <c r="K1832" i="2"/>
  <c r="J1832" i="2"/>
  <c r="I1832" i="2"/>
  <c r="H1832" i="2"/>
  <c r="G1832" i="2"/>
  <c r="F1832" i="2"/>
  <c r="E1832" i="2"/>
  <c r="D1832" i="2"/>
  <c r="C1832" i="2"/>
  <c r="B1832" i="2"/>
  <c r="A1832" i="2"/>
  <c r="S1831" i="2"/>
  <c r="R1831" i="2"/>
  <c r="Q1831" i="2"/>
  <c r="P1831" i="2"/>
  <c r="O1831" i="2"/>
  <c r="N1831" i="2"/>
  <c r="M1831" i="2"/>
  <c r="L1831" i="2"/>
  <c r="K1831" i="2"/>
  <c r="J1831" i="2"/>
  <c r="I1831" i="2"/>
  <c r="H1831" i="2"/>
  <c r="G1831" i="2"/>
  <c r="F1831" i="2"/>
  <c r="E1831" i="2"/>
  <c r="D1831" i="2"/>
  <c r="C1831" i="2"/>
  <c r="B1831" i="2"/>
  <c r="A1831" i="2"/>
  <c r="K1830" i="2"/>
  <c r="J1830" i="2"/>
  <c r="I1830" i="2"/>
  <c r="H1830" i="2"/>
  <c r="R1828" i="2"/>
  <c r="Q1828" i="2"/>
  <c r="P1828" i="2"/>
  <c r="O1828" i="2"/>
  <c r="N1828" i="2"/>
  <c r="M1828" i="2"/>
  <c r="K1828" i="2"/>
  <c r="J1828" i="2"/>
  <c r="I1828" i="2"/>
  <c r="H1828" i="2"/>
  <c r="G1828" i="2"/>
  <c r="F1828" i="2"/>
  <c r="E1828" i="2"/>
  <c r="D1828" i="2"/>
  <c r="C1828" i="2"/>
  <c r="B1828" i="2"/>
  <c r="A1828" i="2"/>
  <c r="S1827" i="2"/>
  <c r="R1827" i="2"/>
  <c r="Q1827" i="2"/>
  <c r="P1827" i="2"/>
  <c r="O1827" i="2"/>
  <c r="N1827" i="2"/>
  <c r="M1827" i="2"/>
  <c r="L1827" i="2"/>
  <c r="K1827" i="2"/>
  <c r="J1827" i="2"/>
  <c r="I1827" i="2"/>
  <c r="H1827" i="2"/>
  <c r="G1827" i="2"/>
  <c r="F1827" i="2"/>
  <c r="E1827" i="2"/>
  <c r="D1827" i="2"/>
  <c r="C1827" i="2"/>
  <c r="B1827" i="2"/>
  <c r="A1827" i="2"/>
  <c r="K1826" i="2"/>
  <c r="J1826" i="2"/>
  <c r="I1826" i="2"/>
  <c r="H1826" i="2"/>
  <c r="R1824" i="2"/>
  <c r="Q1824" i="2"/>
  <c r="P1824" i="2"/>
  <c r="O1824" i="2"/>
  <c r="N1824" i="2"/>
  <c r="M1824" i="2"/>
  <c r="K1824" i="2"/>
  <c r="J1824" i="2"/>
  <c r="I1824" i="2"/>
  <c r="H1824" i="2"/>
  <c r="G1824" i="2"/>
  <c r="F1824" i="2"/>
  <c r="E1824" i="2"/>
  <c r="D1824" i="2"/>
  <c r="C1824" i="2"/>
  <c r="B1824" i="2"/>
  <c r="A1824" i="2"/>
  <c r="S1823" i="2"/>
  <c r="R1823" i="2"/>
  <c r="Q1823" i="2"/>
  <c r="P1823" i="2"/>
  <c r="O1823" i="2"/>
  <c r="N1823" i="2"/>
  <c r="M1823" i="2"/>
  <c r="L1823" i="2"/>
  <c r="K1823" i="2"/>
  <c r="J1823" i="2"/>
  <c r="I1823" i="2"/>
  <c r="H1823" i="2"/>
  <c r="G1823" i="2"/>
  <c r="F1823" i="2"/>
  <c r="E1823" i="2"/>
  <c r="D1823" i="2"/>
  <c r="C1823" i="2"/>
  <c r="B1823" i="2"/>
  <c r="A1823" i="2"/>
  <c r="K1822" i="2"/>
  <c r="J1822" i="2"/>
  <c r="I1822" i="2"/>
  <c r="H1822" i="2"/>
  <c r="R1820" i="2"/>
  <c r="Q1820" i="2"/>
  <c r="P1820" i="2"/>
  <c r="O1820" i="2"/>
  <c r="N1820" i="2"/>
  <c r="M1820" i="2"/>
  <c r="K1820" i="2"/>
  <c r="J1820" i="2"/>
  <c r="I1820" i="2"/>
  <c r="H1820" i="2"/>
  <c r="G1820" i="2"/>
  <c r="F1820" i="2"/>
  <c r="E1820" i="2"/>
  <c r="D1820" i="2"/>
  <c r="C1820" i="2"/>
  <c r="B1820" i="2"/>
  <c r="A1820" i="2"/>
  <c r="S1819" i="2"/>
  <c r="R1819" i="2"/>
  <c r="Q1819" i="2"/>
  <c r="P1819" i="2"/>
  <c r="O1819" i="2"/>
  <c r="N1819" i="2"/>
  <c r="M1819" i="2"/>
  <c r="L1819" i="2"/>
  <c r="K1819" i="2"/>
  <c r="J1819" i="2"/>
  <c r="I1819" i="2"/>
  <c r="H1819" i="2"/>
  <c r="G1819" i="2"/>
  <c r="F1819" i="2"/>
  <c r="E1819" i="2"/>
  <c r="D1819" i="2"/>
  <c r="C1819" i="2"/>
  <c r="B1819" i="2"/>
  <c r="A1819" i="2"/>
  <c r="K1818" i="2"/>
  <c r="J1818" i="2"/>
  <c r="I1818" i="2"/>
  <c r="H1818" i="2"/>
  <c r="R1816" i="2"/>
  <c r="Q1816" i="2"/>
  <c r="P1816" i="2"/>
  <c r="O1816" i="2"/>
  <c r="N1816" i="2"/>
  <c r="M1816" i="2"/>
  <c r="K1816" i="2"/>
  <c r="J1816" i="2"/>
  <c r="I1816" i="2"/>
  <c r="H1816" i="2"/>
  <c r="G1816" i="2"/>
  <c r="F1816" i="2"/>
  <c r="E1816" i="2"/>
  <c r="D1816" i="2"/>
  <c r="C1816" i="2"/>
  <c r="B1816" i="2"/>
  <c r="A1816" i="2"/>
  <c r="S1815" i="2"/>
  <c r="R1815" i="2"/>
  <c r="Q1815" i="2"/>
  <c r="P1815" i="2"/>
  <c r="O1815" i="2"/>
  <c r="N1815" i="2"/>
  <c r="M1815" i="2"/>
  <c r="L1815" i="2"/>
  <c r="K1815" i="2"/>
  <c r="J1815" i="2"/>
  <c r="I1815" i="2"/>
  <c r="H1815" i="2"/>
  <c r="G1815" i="2"/>
  <c r="F1815" i="2"/>
  <c r="E1815" i="2"/>
  <c r="D1815" i="2"/>
  <c r="C1815" i="2"/>
  <c r="B1815" i="2"/>
  <c r="A1815" i="2"/>
  <c r="K1814" i="2"/>
  <c r="J1814" i="2"/>
  <c r="I1814" i="2"/>
  <c r="H1814" i="2"/>
  <c r="R1812" i="2"/>
  <c r="Q1812" i="2"/>
  <c r="P1812" i="2"/>
  <c r="O1812" i="2"/>
  <c r="N1812" i="2"/>
  <c r="M1812" i="2"/>
  <c r="K1812" i="2"/>
  <c r="J1812" i="2"/>
  <c r="I1812" i="2"/>
  <c r="H1812" i="2"/>
  <c r="G1812" i="2"/>
  <c r="F1812" i="2"/>
  <c r="E1812" i="2"/>
  <c r="D1812" i="2"/>
  <c r="C1812" i="2"/>
  <c r="B1812" i="2"/>
  <c r="A1812" i="2"/>
  <c r="S1811" i="2"/>
  <c r="R1811" i="2"/>
  <c r="Q1811" i="2"/>
  <c r="P1811" i="2"/>
  <c r="O1811" i="2"/>
  <c r="N1811" i="2"/>
  <c r="M1811" i="2"/>
  <c r="L1811" i="2"/>
  <c r="K1811" i="2"/>
  <c r="J1811" i="2"/>
  <c r="I1811" i="2"/>
  <c r="H1811" i="2"/>
  <c r="G1811" i="2"/>
  <c r="F1811" i="2"/>
  <c r="E1811" i="2"/>
  <c r="D1811" i="2"/>
  <c r="C1811" i="2"/>
  <c r="B1811" i="2"/>
  <c r="A1811" i="2"/>
  <c r="K1810" i="2"/>
  <c r="J1810" i="2"/>
  <c r="I1810" i="2"/>
  <c r="H1810" i="2"/>
  <c r="R1808" i="2"/>
  <c r="Q1808" i="2"/>
  <c r="P1808" i="2"/>
  <c r="O1808" i="2"/>
  <c r="N1808" i="2"/>
  <c r="M1808" i="2"/>
  <c r="K1808" i="2"/>
  <c r="J1808" i="2"/>
  <c r="I1808" i="2"/>
  <c r="H1808" i="2"/>
  <c r="G1808" i="2"/>
  <c r="F1808" i="2"/>
  <c r="E1808" i="2"/>
  <c r="D1808" i="2"/>
  <c r="C1808" i="2"/>
  <c r="B1808" i="2"/>
  <c r="A1808" i="2"/>
  <c r="S1807" i="2"/>
  <c r="R1807" i="2"/>
  <c r="Q1807" i="2"/>
  <c r="P1807" i="2"/>
  <c r="O1807" i="2"/>
  <c r="N1807" i="2"/>
  <c r="M1807" i="2"/>
  <c r="L1807" i="2"/>
  <c r="K1807" i="2"/>
  <c r="J1807" i="2"/>
  <c r="I1807" i="2"/>
  <c r="H1807" i="2"/>
  <c r="G1807" i="2"/>
  <c r="F1807" i="2"/>
  <c r="E1807" i="2"/>
  <c r="D1807" i="2"/>
  <c r="C1807" i="2"/>
  <c r="B1807" i="2"/>
  <c r="A1807" i="2"/>
  <c r="K1806" i="2"/>
  <c r="J1806" i="2"/>
  <c r="I1806" i="2"/>
  <c r="H1806" i="2"/>
  <c r="R1804" i="2"/>
  <c r="Q1804" i="2"/>
  <c r="P1804" i="2"/>
  <c r="O1804" i="2"/>
  <c r="N1804" i="2"/>
  <c r="M1804" i="2"/>
  <c r="K1804" i="2"/>
  <c r="J1804" i="2"/>
  <c r="I1804" i="2"/>
  <c r="H1804" i="2"/>
  <c r="G1804" i="2"/>
  <c r="F1804" i="2"/>
  <c r="E1804" i="2"/>
  <c r="D1804" i="2"/>
  <c r="C1804" i="2"/>
  <c r="B1804" i="2"/>
  <c r="A1804" i="2"/>
  <c r="S1803" i="2"/>
  <c r="R1803" i="2"/>
  <c r="Q1803" i="2"/>
  <c r="P1803" i="2"/>
  <c r="O1803" i="2"/>
  <c r="N1803" i="2"/>
  <c r="M1803" i="2"/>
  <c r="L1803" i="2"/>
  <c r="K1803" i="2"/>
  <c r="J1803" i="2"/>
  <c r="I1803" i="2"/>
  <c r="H1803" i="2"/>
  <c r="G1803" i="2"/>
  <c r="F1803" i="2"/>
  <c r="E1803" i="2"/>
  <c r="D1803" i="2"/>
  <c r="C1803" i="2"/>
  <c r="B1803" i="2"/>
  <c r="A1803" i="2"/>
  <c r="K1802" i="2"/>
  <c r="J1802" i="2"/>
  <c r="I1802" i="2"/>
  <c r="H1802" i="2"/>
  <c r="R1800" i="2"/>
  <c r="Q1800" i="2"/>
  <c r="P1800" i="2"/>
  <c r="O1800" i="2"/>
  <c r="N1800" i="2"/>
  <c r="M1800" i="2"/>
  <c r="K1800" i="2"/>
  <c r="J1800" i="2"/>
  <c r="I1800" i="2"/>
  <c r="H1800" i="2"/>
  <c r="G1800" i="2"/>
  <c r="F1800" i="2"/>
  <c r="E1800" i="2"/>
  <c r="D1800" i="2"/>
  <c r="C1800" i="2"/>
  <c r="B1800" i="2"/>
  <c r="A1800" i="2"/>
  <c r="S1799" i="2"/>
  <c r="R1799" i="2"/>
  <c r="Q1799" i="2"/>
  <c r="P1799" i="2"/>
  <c r="O1799" i="2"/>
  <c r="N1799" i="2"/>
  <c r="M1799" i="2"/>
  <c r="L1799" i="2"/>
  <c r="K1799" i="2"/>
  <c r="J1799" i="2"/>
  <c r="I1799" i="2"/>
  <c r="H1799" i="2"/>
  <c r="G1799" i="2"/>
  <c r="F1799" i="2"/>
  <c r="E1799" i="2"/>
  <c r="D1799" i="2"/>
  <c r="C1799" i="2"/>
  <c r="B1799" i="2"/>
  <c r="A1799" i="2"/>
  <c r="K1798" i="2"/>
  <c r="J1798" i="2"/>
  <c r="I1798" i="2"/>
  <c r="H1798" i="2"/>
  <c r="R1796" i="2"/>
  <c r="Q1796" i="2"/>
  <c r="P1796" i="2"/>
  <c r="O1796" i="2"/>
  <c r="N1796" i="2"/>
  <c r="M1796" i="2"/>
  <c r="K1796" i="2"/>
  <c r="J1796" i="2"/>
  <c r="I1796" i="2"/>
  <c r="H1796" i="2"/>
  <c r="G1796" i="2"/>
  <c r="F1796" i="2"/>
  <c r="E1796" i="2"/>
  <c r="D1796" i="2"/>
  <c r="C1796" i="2"/>
  <c r="B1796" i="2"/>
  <c r="A1796" i="2"/>
  <c r="S1795" i="2"/>
  <c r="R1795" i="2"/>
  <c r="Q1795" i="2"/>
  <c r="P1795" i="2"/>
  <c r="O1795" i="2"/>
  <c r="N1795" i="2"/>
  <c r="M1795" i="2"/>
  <c r="L1795" i="2"/>
  <c r="K1795" i="2"/>
  <c r="J1795" i="2"/>
  <c r="I1795" i="2"/>
  <c r="H1795" i="2"/>
  <c r="G1795" i="2"/>
  <c r="F1795" i="2"/>
  <c r="E1795" i="2"/>
  <c r="D1795" i="2"/>
  <c r="C1795" i="2"/>
  <c r="B1795" i="2"/>
  <c r="A1795" i="2"/>
  <c r="K1794" i="2"/>
  <c r="J1794" i="2"/>
  <c r="I1794" i="2"/>
  <c r="H1794" i="2"/>
  <c r="R1792" i="2"/>
  <c r="Q1792" i="2"/>
  <c r="P1792" i="2"/>
  <c r="O1792" i="2"/>
  <c r="N1792" i="2"/>
  <c r="M1792" i="2"/>
  <c r="K1792" i="2"/>
  <c r="J1792" i="2"/>
  <c r="I1792" i="2"/>
  <c r="H1792" i="2"/>
  <c r="G1792" i="2"/>
  <c r="F1792" i="2"/>
  <c r="E1792" i="2"/>
  <c r="D1792" i="2"/>
  <c r="C1792" i="2"/>
  <c r="B1792" i="2"/>
  <c r="A1792" i="2"/>
  <c r="S1791" i="2"/>
  <c r="R1791" i="2"/>
  <c r="Q1791" i="2"/>
  <c r="P1791" i="2"/>
  <c r="O1791" i="2"/>
  <c r="N1791" i="2"/>
  <c r="M1791" i="2"/>
  <c r="L1791" i="2"/>
  <c r="K1791" i="2"/>
  <c r="J1791" i="2"/>
  <c r="I1791" i="2"/>
  <c r="H1791" i="2"/>
  <c r="G1791" i="2"/>
  <c r="F1791" i="2"/>
  <c r="E1791" i="2"/>
  <c r="D1791" i="2"/>
  <c r="C1791" i="2"/>
  <c r="B1791" i="2"/>
  <c r="A1791" i="2"/>
  <c r="K1790" i="2"/>
  <c r="J1790" i="2"/>
  <c r="I1790" i="2"/>
  <c r="H1790" i="2"/>
  <c r="R1788" i="2"/>
  <c r="Q1788" i="2"/>
  <c r="P1788" i="2"/>
  <c r="O1788" i="2"/>
  <c r="N1788" i="2"/>
  <c r="M1788" i="2"/>
  <c r="K1788" i="2"/>
  <c r="J1788" i="2"/>
  <c r="I1788" i="2"/>
  <c r="H1788" i="2"/>
  <c r="G1788" i="2"/>
  <c r="F1788" i="2"/>
  <c r="E1788" i="2"/>
  <c r="D1788" i="2"/>
  <c r="C1788" i="2"/>
  <c r="B1788" i="2"/>
  <c r="A1788" i="2"/>
  <c r="S1787" i="2"/>
  <c r="R1787" i="2"/>
  <c r="Q1787" i="2"/>
  <c r="P1787" i="2"/>
  <c r="O1787" i="2"/>
  <c r="N1787" i="2"/>
  <c r="M1787" i="2"/>
  <c r="L1787" i="2"/>
  <c r="K1787" i="2"/>
  <c r="J1787" i="2"/>
  <c r="I1787" i="2"/>
  <c r="H1787" i="2"/>
  <c r="G1787" i="2"/>
  <c r="F1787" i="2"/>
  <c r="E1787" i="2"/>
  <c r="D1787" i="2"/>
  <c r="C1787" i="2"/>
  <c r="B1787" i="2"/>
  <c r="A1787" i="2"/>
  <c r="K1786" i="2"/>
  <c r="J1786" i="2"/>
  <c r="I1786" i="2"/>
  <c r="H1786" i="2"/>
  <c r="R1784" i="2"/>
  <c r="Q1784" i="2"/>
  <c r="P1784" i="2"/>
  <c r="O1784" i="2"/>
  <c r="N1784" i="2"/>
  <c r="M1784" i="2"/>
  <c r="K1784" i="2"/>
  <c r="J1784" i="2"/>
  <c r="I1784" i="2"/>
  <c r="H1784" i="2"/>
  <c r="G1784" i="2"/>
  <c r="F1784" i="2"/>
  <c r="E1784" i="2"/>
  <c r="D1784" i="2"/>
  <c r="C1784" i="2"/>
  <c r="B1784" i="2"/>
  <c r="A1784" i="2"/>
  <c r="S1783" i="2"/>
  <c r="R1783" i="2"/>
  <c r="Q1783" i="2"/>
  <c r="P1783" i="2"/>
  <c r="O1783" i="2"/>
  <c r="N1783" i="2"/>
  <c r="M1783" i="2"/>
  <c r="L1783" i="2"/>
  <c r="K1783" i="2"/>
  <c r="J1783" i="2"/>
  <c r="I1783" i="2"/>
  <c r="H1783" i="2"/>
  <c r="G1783" i="2"/>
  <c r="F1783" i="2"/>
  <c r="E1783" i="2"/>
  <c r="D1783" i="2"/>
  <c r="C1783" i="2"/>
  <c r="B1783" i="2"/>
  <c r="A1783" i="2"/>
  <c r="K1782" i="2"/>
  <c r="J1782" i="2"/>
  <c r="I1782" i="2"/>
  <c r="H1782" i="2"/>
  <c r="R1780" i="2"/>
  <c r="Q1780" i="2"/>
  <c r="P1780" i="2"/>
  <c r="O1780" i="2"/>
  <c r="N1780" i="2"/>
  <c r="M1780" i="2"/>
  <c r="K1780" i="2"/>
  <c r="J1780" i="2"/>
  <c r="I1780" i="2"/>
  <c r="H1780" i="2"/>
  <c r="G1780" i="2"/>
  <c r="F1780" i="2"/>
  <c r="E1780" i="2"/>
  <c r="D1780" i="2"/>
  <c r="C1780" i="2"/>
  <c r="B1780" i="2"/>
  <c r="A1780" i="2"/>
  <c r="S1779" i="2"/>
  <c r="R1779" i="2"/>
  <c r="Q1779" i="2"/>
  <c r="P1779" i="2"/>
  <c r="O1779" i="2"/>
  <c r="N1779" i="2"/>
  <c r="M1779" i="2"/>
  <c r="L1779" i="2"/>
  <c r="K1779" i="2"/>
  <c r="J1779" i="2"/>
  <c r="I1779" i="2"/>
  <c r="H1779" i="2"/>
  <c r="G1779" i="2"/>
  <c r="F1779" i="2"/>
  <c r="E1779" i="2"/>
  <c r="D1779" i="2"/>
  <c r="C1779" i="2"/>
  <c r="B1779" i="2"/>
  <c r="A1779" i="2"/>
  <c r="K1778" i="2"/>
  <c r="J1778" i="2"/>
  <c r="I1778" i="2"/>
  <c r="H1778" i="2"/>
  <c r="R1776" i="2"/>
  <c r="Q1776" i="2"/>
  <c r="P1776" i="2"/>
  <c r="O1776" i="2"/>
  <c r="N1776" i="2"/>
  <c r="M1776" i="2"/>
  <c r="K1776" i="2"/>
  <c r="J1776" i="2"/>
  <c r="I1776" i="2"/>
  <c r="H1776" i="2"/>
  <c r="G1776" i="2"/>
  <c r="F1776" i="2"/>
  <c r="E1776" i="2"/>
  <c r="D1776" i="2"/>
  <c r="C1776" i="2"/>
  <c r="B1776" i="2"/>
  <c r="A1776" i="2"/>
  <c r="S1775" i="2"/>
  <c r="R1775" i="2"/>
  <c r="Q1775" i="2"/>
  <c r="P1775" i="2"/>
  <c r="O1775" i="2"/>
  <c r="N1775" i="2"/>
  <c r="M1775" i="2"/>
  <c r="L1775" i="2"/>
  <c r="K1775" i="2"/>
  <c r="J1775" i="2"/>
  <c r="I1775" i="2"/>
  <c r="H1775" i="2"/>
  <c r="G1775" i="2"/>
  <c r="F1775" i="2"/>
  <c r="E1775" i="2"/>
  <c r="D1775" i="2"/>
  <c r="C1775" i="2"/>
  <c r="B1775" i="2"/>
  <c r="A1775" i="2"/>
  <c r="K1774" i="2"/>
  <c r="J1774" i="2"/>
  <c r="I1774" i="2"/>
  <c r="H1774" i="2"/>
  <c r="R1772" i="2"/>
  <c r="Q1772" i="2"/>
  <c r="P1772" i="2"/>
  <c r="O1772" i="2"/>
  <c r="N1772" i="2"/>
  <c r="M1772" i="2"/>
  <c r="K1772" i="2"/>
  <c r="J1772" i="2"/>
  <c r="I1772" i="2"/>
  <c r="H1772" i="2"/>
  <c r="G1772" i="2"/>
  <c r="F1772" i="2"/>
  <c r="E1772" i="2"/>
  <c r="D1772" i="2"/>
  <c r="C1772" i="2"/>
  <c r="B1772" i="2"/>
  <c r="A1772" i="2"/>
  <c r="S1771" i="2"/>
  <c r="R1771" i="2"/>
  <c r="Q1771" i="2"/>
  <c r="P1771" i="2"/>
  <c r="O1771" i="2"/>
  <c r="N1771" i="2"/>
  <c r="M1771" i="2"/>
  <c r="L1771" i="2"/>
  <c r="K1771" i="2"/>
  <c r="J1771" i="2"/>
  <c r="I1771" i="2"/>
  <c r="H1771" i="2"/>
  <c r="G1771" i="2"/>
  <c r="F1771" i="2"/>
  <c r="E1771" i="2"/>
  <c r="D1771" i="2"/>
  <c r="C1771" i="2"/>
  <c r="B1771" i="2"/>
  <c r="A1771" i="2"/>
  <c r="K1770" i="2"/>
  <c r="J1770" i="2"/>
  <c r="I1770" i="2"/>
  <c r="H1770" i="2"/>
  <c r="R1768" i="2"/>
  <c r="Q1768" i="2"/>
  <c r="P1768" i="2"/>
  <c r="O1768" i="2"/>
  <c r="N1768" i="2"/>
  <c r="M1768" i="2"/>
  <c r="K1768" i="2"/>
  <c r="J1768" i="2"/>
  <c r="I1768" i="2"/>
  <c r="H1768" i="2"/>
  <c r="G1768" i="2"/>
  <c r="F1768" i="2"/>
  <c r="E1768" i="2"/>
  <c r="D1768" i="2"/>
  <c r="C1768" i="2"/>
  <c r="B1768" i="2"/>
  <c r="A1768" i="2"/>
  <c r="S1767" i="2"/>
  <c r="R1767" i="2"/>
  <c r="Q1767" i="2"/>
  <c r="P1767" i="2"/>
  <c r="O1767" i="2"/>
  <c r="N1767" i="2"/>
  <c r="M1767" i="2"/>
  <c r="L1767" i="2"/>
  <c r="K1767" i="2"/>
  <c r="J1767" i="2"/>
  <c r="I1767" i="2"/>
  <c r="H1767" i="2"/>
  <c r="G1767" i="2"/>
  <c r="F1767" i="2"/>
  <c r="E1767" i="2"/>
  <c r="D1767" i="2"/>
  <c r="C1767" i="2"/>
  <c r="B1767" i="2"/>
  <c r="A1767" i="2"/>
  <c r="K1766" i="2"/>
  <c r="J1766" i="2"/>
  <c r="I1766" i="2"/>
  <c r="H1766" i="2"/>
  <c r="R1764" i="2"/>
  <c r="Q1764" i="2"/>
  <c r="P1764" i="2"/>
  <c r="O1764" i="2"/>
  <c r="N1764" i="2"/>
  <c r="M1764" i="2"/>
  <c r="K1764" i="2"/>
  <c r="J1764" i="2"/>
  <c r="I1764" i="2"/>
  <c r="H1764" i="2"/>
  <c r="G1764" i="2"/>
  <c r="F1764" i="2"/>
  <c r="E1764" i="2"/>
  <c r="D1764" i="2"/>
  <c r="C1764" i="2"/>
  <c r="B1764" i="2"/>
  <c r="A1764" i="2"/>
  <c r="S1763" i="2"/>
  <c r="R1763" i="2"/>
  <c r="Q1763" i="2"/>
  <c r="P1763" i="2"/>
  <c r="O1763" i="2"/>
  <c r="N1763" i="2"/>
  <c r="M1763" i="2"/>
  <c r="L1763" i="2"/>
  <c r="K1763" i="2"/>
  <c r="J1763" i="2"/>
  <c r="I1763" i="2"/>
  <c r="H1763" i="2"/>
  <c r="G1763" i="2"/>
  <c r="F1763" i="2"/>
  <c r="E1763" i="2"/>
  <c r="D1763" i="2"/>
  <c r="C1763" i="2"/>
  <c r="B1763" i="2"/>
  <c r="A1763" i="2"/>
  <c r="K1762" i="2"/>
  <c r="J1762" i="2"/>
  <c r="I1762" i="2"/>
  <c r="H1762" i="2"/>
  <c r="R1760" i="2"/>
  <c r="Q1760" i="2"/>
  <c r="P1760" i="2"/>
  <c r="O1760" i="2"/>
  <c r="N1760" i="2"/>
  <c r="M1760" i="2"/>
  <c r="K1760" i="2"/>
  <c r="J1760" i="2"/>
  <c r="I1760" i="2"/>
  <c r="H1760" i="2"/>
  <c r="G1760" i="2"/>
  <c r="F1760" i="2"/>
  <c r="E1760" i="2"/>
  <c r="D1760" i="2"/>
  <c r="C1760" i="2"/>
  <c r="B1760" i="2"/>
  <c r="A1760" i="2"/>
  <c r="S1759" i="2"/>
  <c r="R1759" i="2"/>
  <c r="Q1759" i="2"/>
  <c r="P1759" i="2"/>
  <c r="O1759" i="2"/>
  <c r="N1759" i="2"/>
  <c r="M1759" i="2"/>
  <c r="L1759" i="2"/>
  <c r="K1759" i="2"/>
  <c r="J1759" i="2"/>
  <c r="I1759" i="2"/>
  <c r="H1759" i="2"/>
  <c r="G1759" i="2"/>
  <c r="F1759" i="2"/>
  <c r="E1759" i="2"/>
  <c r="D1759" i="2"/>
  <c r="C1759" i="2"/>
  <c r="B1759" i="2"/>
  <c r="A1759" i="2"/>
  <c r="K1758" i="2"/>
  <c r="J1758" i="2"/>
  <c r="I1758" i="2"/>
  <c r="H1758" i="2"/>
  <c r="R1756" i="2"/>
  <c r="Q1756" i="2"/>
  <c r="P1756" i="2"/>
  <c r="O1756" i="2"/>
  <c r="N1756" i="2"/>
  <c r="M1756" i="2"/>
  <c r="K1756" i="2"/>
  <c r="J1756" i="2"/>
  <c r="I1756" i="2"/>
  <c r="H1756" i="2"/>
  <c r="G1756" i="2"/>
  <c r="F1756" i="2"/>
  <c r="E1756" i="2"/>
  <c r="D1756" i="2"/>
  <c r="C1756" i="2"/>
  <c r="B1756" i="2"/>
  <c r="A1756" i="2"/>
  <c r="S1755" i="2"/>
  <c r="R1755" i="2"/>
  <c r="Q1755" i="2"/>
  <c r="P1755" i="2"/>
  <c r="O1755" i="2"/>
  <c r="N1755" i="2"/>
  <c r="M1755" i="2"/>
  <c r="L1755" i="2"/>
  <c r="K1755" i="2"/>
  <c r="J1755" i="2"/>
  <c r="I1755" i="2"/>
  <c r="H1755" i="2"/>
  <c r="G1755" i="2"/>
  <c r="F1755" i="2"/>
  <c r="E1755" i="2"/>
  <c r="D1755" i="2"/>
  <c r="C1755" i="2"/>
  <c r="B1755" i="2"/>
  <c r="A1755" i="2"/>
  <c r="K1754" i="2"/>
  <c r="J1754" i="2"/>
  <c r="I1754" i="2"/>
  <c r="H1754" i="2"/>
  <c r="R1752" i="2"/>
  <c r="Q1752" i="2"/>
  <c r="P1752" i="2"/>
  <c r="O1752" i="2"/>
  <c r="N1752" i="2"/>
  <c r="M1752" i="2"/>
  <c r="K1752" i="2"/>
  <c r="J1752" i="2"/>
  <c r="I1752" i="2"/>
  <c r="H1752" i="2"/>
  <c r="G1752" i="2"/>
  <c r="F1752" i="2"/>
  <c r="E1752" i="2"/>
  <c r="D1752" i="2"/>
  <c r="C1752" i="2"/>
  <c r="B1752" i="2"/>
  <c r="A1752" i="2"/>
  <c r="S1751" i="2"/>
  <c r="R1751" i="2"/>
  <c r="Q1751" i="2"/>
  <c r="P1751" i="2"/>
  <c r="O1751" i="2"/>
  <c r="N1751" i="2"/>
  <c r="M1751" i="2"/>
  <c r="L1751" i="2"/>
  <c r="K1751" i="2"/>
  <c r="J1751" i="2"/>
  <c r="I1751" i="2"/>
  <c r="H1751" i="2"/>
  <c r="G1751" i="2"/>
  <c r="F1751" i="2"/>
  <c r="E1751" i="2"/>
  <c r="D1751" i="2"/>
  <c r="C1751" i="2"/>
  <c r="B1751" i="2"/>
  <c r="A1751" i="2"/>
  <c r="K1750" i="2"/>
  <c r="J1750" i="2"/>
  <c r="I1750" i="2"/>
  <c r="H1750" i="2"/>
  <c r="R1748" i="2"/>
  <c r="Q1748" i="2"/>
  <c r="P1748" i="2"/>
  <c r="O1748" i="2"/>
  <c r="N1748" i="2"/>
  <c r="M1748" i="2"/>
  <c r="K1748" i="2"/>
  <c r="J1748" i="2"/>
  <c r="I1748" i="2"/>
  <c r="H1748" i="2"/>
  <c r="G1748" i="2"/>
  <c r="F1748" i="2"/>
  <c r="E1748" i="2"/>
  <c r="D1748" i="2"/>
  <c r="C1748" i="2"/>
  <c r="B1748" i="2"/>
  <c r="A1748" i="2"/>
  <c r="S1747" i="2"/>
  <c r="R1747" i="2"/>
  <c r="Q1747" i="2"/>
  <c r="P1747" i="2"/>
  <c r="O1747" i="2"/>
  <c r="N1747" i="2"/>
  <c r="M1747" i="2"/>
  <c r="L1747" i="2"/>
  <c r="K1747" i="2"/>
  <c r="J1747" i="2"/>
  <c r="I1747" i="2"/>
  <c r="H1747" i="2"/>
  <c r="G1747" i="2"/>
  <c r="F1747" i="2"/>
  <c r="E1747" i="2"/>
  <c r="D1747" i="2"/>
  <c r="C1747" i="2"/>
  <c r="B1747" i="2"/>
  <c r="A1747" i="2"/>
  <c r="K1746" i="2"/>
  <c r="J1746" i="2"/>
  <c r="I1746" i="2"/>
  <c r="H1746" i="2"/>
  <c r="R1744" i="2"/>
  <c r="Q1744" i="2"/>
  <c r="P1744" i="2"/>
  <c r="O1744" i="2"/>
  <c r="N1744" i="2"/>
  <c r="M1744" i="2"/>
  <c r="K1744" i="2"/>
  <c r="J1744" i="2"/>
  <c r="I1744" i="2"/>
  <c r="H1744" i="2"/>
  <c r="G1744" i="2"/>
  <c r="F1744" i="2"/>
  <c r="E1744" i="2"/>
  <c r="D1744" i="2"/>
  <c r="C1744" i="2"/>
  <c r="B1744" i="2"/>
  <c r="A1744" i="2"/>
  <c r="S1743" i="2"/>
  <c r="R1743" i="2"/>
  <c r="Q1743" i="2"/>
  <c r="P1743" i="2"/>
  <c r="O1743" i="2"/>
  <c r="N1743" i="2"/>
  <c r="M1743" i="2"/>
  <c r="L1743" i="2"/>
  <c r="K1743" i="2"/>
  <c r="J1743" i="2"/>
  <c r="I1743" i="2"/>
  <c r="H1743" i="2"/>
  <c r="G1743" i="2"/>
  <c r="F1743" i="2"/>
  <c r="E1743" i="2"/>
  <c r="D1743" i="2"/>
  <c r="C1743" i="2"/>
  <c r="B1743" i="2"/>
  <c r="A1743" i="2"/>
  <c r="K1742" i="2"/>
  <c r="J1742" i="2"/>
  <c r="I1742" i="2"/>
  <c r="H1742" i="2"/>
  <c r="R1740" i="2"/>
  <c r="Q1740" i="2"/>
  <c r="P1740" i="2"/>
  <c r="O1740" i="2"/>
  <c r="N1740" i="2"/>
  <c r="M1740" i="2"/>
  <c r="K1740" i="2"/>
  <c r="J1740" i="2"/>
  <c r="I1740" i="2"/>
  <c r="H1740" i="2"/>
  <c r="G1740" i="2"/>
  <c r="F1740" i="2"/>
  <c r="E1740" i="2"/>
  <c r="D1740" i="2"/>
  <c r="C1740" i="2"/>
  <c r="B1740" i="2"/>
  <c r="A1740" i="2"/>
  <c r="S1739" i="2"/>
  <c r="R1739" i="2"/>
  <c r="Q1739" i="2"/>
  <c r="P1739" i="2"/>
  <c r="O1739" i="2"/>
  <c r="N1739" i="2"/>
  <c r="M1739" i="2"/>
  <c r="L1739" i="2"/>
  <c r="K1739" i="2"/>
  <c r="J1739" i="2"/>
  <c r="I1739" i="2"/>
  <c r="H1739" i="2"/>
  <c r="G1739" i="2"/>
  <c r="F1739" i="2"/>
  <c r="E1739" i="2"/>
  <c r="D1739" i="2"/>
  <c r="C1739" i="2"/>
  <c r="B1739" i="2"/>
  <c r="A1739" i="2"/>
  <c r="K1738" i="2"/>
  <c r="J1738" i="2"/>
  <c r="I1738" i="2"/>
  <c r="H1738" i="2"/>
  <c r="R1736" i="2"/>
  <c r="Q1736" i="2"/>
  <c r="P1736" i="2"/>
  <c r="O1736" i="2"/>
  <c r="N1736" i="2"/>
  <c r="M1736" i="2"/>
  <c r="K1736" i="2"/>
  <c r="J1736" i="2"/>
  <c r="I1736" i="2"/>
  <c r="H1736" i="2"/>
  <c r="G1736" i="2"/>
  <c r="F1736" i="2"/>
  <c r="E1736" i="2"/>
  <c r="D1736" i="2"/>
  <c r="C1736" i="2"/>
  <c r="B1736" i="2"/>
  <c r="A1736" i="2"/>
  <c r="S1735" i="2"/>
  <c r="R1735" i="2"/>
  <c r="Q1735" i="2"/>
  <c r="P1735" i="2"/>
  <c r="O1735" i="2"/>
  <c r="N1735" i="2"/>
  <c r="M1735" i="2"/>
  <c r="L1735" i="2"/>
  <c r="K1735" i="2"/>
  <c r="J1735" i="2"/>
  <c r="I1735" i="2"/>
  <c r="H1735" i="2"/>
  <c r="G1735" i="2"/>
  <c r="F1735" i="2"/>
  <c r="E1735" i="2"/>
  <c r="D1735" i="2"/>
  <c r="C1735" i="2"/>
  <c r="B1735" i="2"/>
  <c r="A1735" i="2"/>
  <c r="K1734" i="2"/>
  <c r="J1734" i="2"/>
  <c r="I1734" i="2"/>
  <c r="H1734" i="2"/>
  <c r="R1732" i="2"/>
  <c r="Q1732" i="2"/>
  <c r="P1732" i="2"/>
  <c r="O1732" i="2"/>
  <c r="N1732" i="2"/>
  <c r="M1732" i="2"/>
  <c r="K1732" i="2"/>
  <c r="J1732" i="2"/>
  <c r="I1732" i="2"/>
  <c r="H1732" i="2"/>
  <c r="G1732" i="2"/>
  <c r="F1732" i="2"/>
  <c r="E1732" i="2"/>
  <c r="D1732" i="2"/>
  <c r="C1732" i="2"/>
  <c r="B1732" i="2"/>
  <c r="A1732" i="2"/>
  <c r="S1731" i="2"/>
  <c r="R1731" i="2"/>
  <c r="Q1731" i="2"/>
  <c r="P1731" i="2"/>
  <c r="O1731" i="2"/>
  <c r="N1731" i="2"/>
  <c r="M1731" i="2"/>
  <c r="L1731" i="2"/>
  <c r="K1731" i="2"/>
  <c r="J1731" i="2"/>
  <c r="I1731" i="2"/>
  <c r="H1731" i="2"/>
  <c r="G1731" i="2"/>
  <c r="F1731" i="2"/>
  <c r="E1731" i="2"/>
  <c r="D1731" i="2"/>
  <c r="C1731" i="2"/>
  <c r="B1731" i="2"/>
  <c r="A1731" i="2"/>
  <c r="K1730" i="2"/>
  <c r="J1730" i="2"/>
  <c r="I1730" i="2"/>
  <c r="H1730" i="2"/>
  <c r="R1728" i="2"/>
  <c r="Q1728" i="2"/>
  <c r="P1728" i="2"/>
  <c r="O1728" i="2"/>
  <c r="N1728" i="2"/>
  <c r="M1728" i="2"/>
  <c r="K1728" i="2"/>
  <c r="J1728" i="2"/>
  <c r="I1728" i="2"/>
  <c r="H1728" i="2"/>
  <c r="G1728" i="2"/>
  <c r="F1728" i="2"/>
  <c r="E1728" i="2"/>
  <c r="D1728" i="2"/>
  <c r="C1728" i="2"/>
  <c r="B1728" i="2"/>
  <c r="A1728" i="2"/>
  <c r="S1727" i="2"/>
  <c r="R1727" i="2"/>
  <c r="Q1727" i="2"/>
  <c r="P1727" i="2"/>
  <c r="O1727" i="2"/>
  <c r="N1727" i="2"/>
  <c r="M1727" i="2"/>
  <c r="L1727" i="2"/>
  <c r="K1727" i="2"/>
  <c r="J1727" i="2"/>
  <c r="I1727" i="2"/>
  <c r="H1727" i="2"/>
  <c r="G1727" i="2"/>
  <c r="F1727" i="2"/>
  <c r="E1727" i="2"/>
  <c r="D1727" i="2"/>
  <c r="C1727" i="2"/>
  <c r="B1727" i="2"/>
  <c r="A1727" i="2"/>
  <c r="K1726" i="2"/>
  <c r="J1726" i="2"/>
  <c r="I1726" i="2"/>
  <c r="H1726" i="2"/>
  <c r="R1724" i="2"/>
  <c r="Q1724" i="2"/>
  <c r="P1724" i="2"/>
  <c r="O1724" i="2"/>
  <c r="N1724" i="2"/>
  <c r="M1724" i="2"/>
  <c r="K1724" i="2"/>
  <c r="J1724" i="2"/>
  <c r="I1724" i="2"/>
  <c r="H1724" i="2"/>
  <c r="G1724" i="2"/>
  <c r="F1724" i="2"/>
  <c r="E1724" i="2"/>
  <c r="D1724" i="2"/>
  <c r="C1724" i="2"/>
  <c r="B1724" i="2"/>
  <c r="A1724" i="2"/>
  <c r="S1723" i="2"/>
  <c r="R1723" i="2"/>
  <c r="Q1723" i="2"/>
  <c r="P1723" i="2"/>
  <c r="O1723" i="2"/>
  <c r="N1723" i="2"/>
  <c r="M1723" i="2"/>
  <c r="L1723" i="2"/>
  <c r="K1723" i="2"/>
  <c r="J1723" i="2"/>
  <c r="I1723" i="2"/>
  <c r="H1723" i="2"/>
  <c r="G1723" i="2"/>
  <c r="F1723" i="2"/>
  <c r="E1723" i="2"/>
  <c r="D1723" i="2"/>
  <c r="C1723" i="2"/>
  <c r="B1723" i="2"/>
  <c r="A1723" i="2"/>
  <c r="K1722" i="2"/>
  <c r="J1722" i="2"/>
  <c r="I1722" i="2"/>
  <c r="H1722" i="2"/>
  <c r="R1720" i="2"/>
  <c r="Q1720" i="2"/>
  <c r="P1720" i="2"/>
  <c r="O1720" i="2"/>
  <c r="N1720" i="2"/>
  <c r="M1720" i="2"/>
  <c r="K1720" i="2"/>
  <c r="J1720" i="2"/>
  <c r="I1720" i="2"/>
  <c r="H1720" i="2"/>
  <c r="G1720" i="2"/>
  <c r="F1720" i="2"/>
  <c r="E1720" i="2"/>
  <c r="D1720" i="2"/>
  <c r="C1720" i="2"/>
  <c r="B1720" i="2"/>
  <c r="A1720" i="2"/>
  <c r="S1719" i="2"/>
  <c r="R1719" i="2"/>
  <c r="Q1719" i="2"/>
  <c r="P1719" i="2"/>
  <c r="O1719" i="2"/>
  <c r="N1719" i="2"/>
  <c r="M1719" i="2"/>
  <c r="L1719" i="2"/>
  <c r="K1719" i="2"/>
  <c r="J1719" i="2"/>
  <c r="I1719" i="2"/>
  <c r="H1719" i="2"/>
  <c r="G1719" i="2"/>
  <c r="F1719" i="2"/>
  <c r="E1719" i="2"/>
  <c r="D1719" i="2"/>
  <c r="C1719" i="2"/>
  <c r="B1719" i="2"/>
  <c r="A1719" i="2"/>
  <c r="K1718" i="2"/>
  <c r="J1718" i="2"/>
  <c r="I1718" i="2"/>
  <c r="H1718" i="2"/>
  <c r="R1716" i="2"/>
  <c r="Q1716" i="2"/>
  <c r="P1716" i="2"/>
  <c r="O1716" i="2"/>
  <c r="N1716" i="2"/>
  <c r="M1716" i="2"/>
  <c r="K1716" i="2"/>
  <c r="J1716" i="2"/>
  <c r="I1716" i="2"/>
  <c r="H1716" i="2"/>
  <c r="G1716" i="2"/>
  <c r="F1716" i="2"/>
  <c r="E1716" i="2"/>
  <c r="D1716" i="2"/>
  <c r="C1716" i="2"/>
  <c r="B1716" i="2"/>
  <c r="A1716" i="2"/>
  <c r="S1715" i="2"/>
  <c r="R1715" i="2"/>
  <c r="Q1715" i="2"/>
  <c r="P1715" i="2"/>
  <c r="O1715" i="2"/>
  <c r="N1715" i="2"/>
  <c r="M1715" i="2"/>
  <c r="L1715" i="2"/>
  <c r="K1715" i="2"/>
  <c r="J1715" i="2"/>
  <c r="I1715" i="2"/>
  <c r="H1715" i="2"/>
  <c r="G1715" i="2"/>
  <c r="F1715" i="2"/>
  <c r="E1715" i="2"/>
  <c r="D1715" i="2"/>
  <c r="C1715" i="2"/>
  <c r="B1715" i="2"/>
  <c r="A1715" i="2"/>
  <c r="K1714" i="2"/>
  <c r="J1714" i="2"/>
  <c r="I1714" i="2"/>
  <c r="H1714" i="2"/>
  <c r="R1712" i="2"/>
  <c r="Q1712" i="2"/>
  <c r="P1712" i="2"/>
  <c r="O1712" i="2"/>
  <c r="N1712" i="2"/>
  <c r="M1712" i="2"/>
  <c r="K1712" i="2"/>
  <c r="J1712" i="2"/>
  <c r="I1712" i="2"/>
  <c r="H1712" i="2"/>
  <c r="G1712" i="2"/>
  <c r="F1712" i="2"/>
  <c r="E1712" i="2"/>
  <c r="D1712" i="2"/>
  <c r="C1712" i="2"/>
  <c r="B1712" i="2"/>
  <c r="A1712" i="2"/>
  <c r="S1711" i="2"/>
  <c r="R1711" i="2"/>
  <c r="Q1711" i="2"/>
  <c r="P1711" i="2"/>
  <c r="O1711" i="2"/>
  <c r="N1711" i="2"/>
  <c r="M1711" i="2"/>
  <c r="L1711" i="2"/>
  <c r="K1711" i="2"/>
  <c r="J1711" i="2"/>
  <c r="I1711" i="2"/>
  <c r="H1711" i="2"/>
  <c r="G1711" i="2"/>
  <c r="F1711" i="2"/>
  <c r="E1711" i="2"/>
  <c r="D1711" i="2"/>
  <c r="C1711" i="2"/>
  <c r="B1711" i="2"/>
  <c r="A1711" i="2"/>
  <c r="K1710" i="2"/>
  <c r="J1710" i="2"/>
  <c r="I1710" i="2"/>
  <c r="H1710" i="2"/>
  <c r="R1708" i="2"/>
  <c r="Q1708" i="2"/>
  <c r="P1708" i="2"/>
  <c r="O1708" i="2"/>
  <c r="N1708" i="2"/>
  <c r="M1708" i="2"/>
  <c r="K1708" i="2"/>
  <c r="J1708" i="2"/>
  <c r="I1708" i="2"/>
  <c r="H1708" i="2"/>
  <c r="G1708" i="2"/>
  <c r="F1708" i="2"/>
  <c r="E1708" i="2"/>
  <c r="D1708" i="2"/>
  <c r="C1708" i="2"/>
  <c r="B1708" i="2"/>
  <c r="A1708" i="2"/>
  <c r="S1707" i="2"/>
  <c r="R1707" i="2"/>
  <c r="Q1707" i="2"/>
  <c r="P1707" i="2"/>
  <c r="O1707" i="2"/>
  <c r="N1707" i="2"/>
  <c r="M1707" i="2"/>
  <c r="L1707" i="2"/>
  <c r="K1707" i="2"/>
  <c r="J1707" i="2"/>
  <c r="I1707" i="2"/>
  <c r="H1707" i="2"/>
  <c r="G1707" i="2"/>
  <c r="F1707" i="2"/>
  <c r="E1707" i="2"/>
  <c r="D1707" i="2"/>
  <c r="C1707" i="2"/>
  <c r="B1707" i="2"/>
  <c r="A1707" i="2"/>
  <c r="K1706" i="2"/>
  <c r="J1706" i="2"/>
  <c r="I1706" i="2"/>
  <c r="H1706" i="2"/>
  <c r="R1704" i="2"/>
  <c r="Q1704" i="2"/>
  <c r="P1704" i="2"/>
  <c r="O1704" i="2"/>
  <c r="N1704" i="2"/>
  <c r="M1704" i="2"/>
  <c r="K1704" i="2"/>
  <c r="J1704" i="2"/>
  <c r="I1704" i="2"/>
  <c r="H1704" i="2"/>
  <c r="G1704" i="2"/>
  <c r="F1704" i="2"/>
  <c r="E1704" i="2"/>
  <c r="D1704" i="2"/>
  <c r="C1704" i="2"/>
  <c r="B1704" i="2"/>
  <c r="A1704" i="2"/>
  <c r="S1703" i="2"/>
  <c r="R1703" i="2"/>
  <c r="Q1703" i="2"/>
  <c r="P1703" i="2"/>
  <c r="O1703" i="2"/>
  <c r="N1703" i="2"/>
  <c r="M1703" i="2"/>
  <c r="L1703" i="2"/>
  <c r="K1703" i="2"/>
  <c r="J1703" i="2"/>
  <c r="I1703" i="2"/>
  <c r="H1703" i="2"/>
  <c r="G1703" i="2"/>
  <c r="F1703" i="2"/>
  <c r="E1703" i="2"/>
  <c r="D1703" i="2"/>
  <c r="C1703" i="2"/>
  <c r="B1703" i="2"/>
  <c r="A1703" i="2"/>
  <c r="K1702" i="2"/>
  <c r="J1702" i="2"/>
  <c r="I1702" i="2"/>
  <c r="H1702" i="2"/>
  <c r="R1700" i="2"/>
  <c r="Q1700" i="2"/>
  <c r="P1700" i="2"/>
  <c r="O1700" i="2"/>
  <c r="N1700" i="2"/>
  <c r="M1700" i="2"/>
  <c r="K1700" i="2"/>
  <c r="J1700" i="2"/>
  <c r="I1700" i="2"/>
  <c r="H1700" i="2"/>
  <c r="G1700" i="2"/>
  <c r="F1700" i="2"/>
  <c r="E1700" i="2"/>
  <c r="D1700" i="2"/>
  <c r="C1700" i="2"/>
  <c r="B1700" i="2"/>
  <c r="A1700" i="2"/>
  <c r="S1699" i="2"/>
  <c r="R1699" i="2"/>
  <c r="Q1699" i="2"/>
  <c r="P1699" i="2"/>
  <c r="O1699" i="2"/>
  <c r="N1699" i="2"/>
  <c r="M1699" i="2"/>
  <c r="L1699" i="2"/>
  <c r="K1699" i="2"/>
  <c r="J1699" i="2"/>
  <c r="I1699" i="2"/>
  <c r="H1699" i="2"/>
  <c r="G1699" i="2"/>
  <c r="F1699" i="2"/>
  <c r="E1699" i="2"/>
  <c r="D1699" i="2"/>
  <c r="C1699" i="2"/>
  <c r="B1699" i="2"/>
  <c r="A1699" i="2"/>
  <c r="K1698" i="2"/>
  <c r="J1698" i="2"/>
  <c r="I1698" i="2"/>
  <c r="H1698" i="2"/>
  <c r="R1696" i="2"/>
  <c r="Q1696" i="2"/>
  <c r="P1696" i="2"/>
  <c r="O1696" i="2"/>
  <c r="N1696" i="2"/>
  <c r="M1696" i="2"/>
  <c r="K1696" i="2"/>
  <c r="J1696" i="2"/>
  <c r="I1696" i="2"/>
  <c r="H1696" i="2"/>
  <c r="G1696" i="2"/>
  <c r="F1696" i="2"/>
  <c r="E1696" i="2"/>
  <c r="D1696" i="2"/>
  <c r="C1696" i="2"/>
  <c r="B1696" i="2"/>
  <c r="A1696" i="2"/>
  <c r="S1695" i="2"/>
  <c r="R1695" i="2"/>
  <c r="Q1695" i="2"/>
  <c r="P1695" i="2"/>
  <c r="O1695" i="2"/>
  <c r="N1695" i="2"/>
  <c r="M1695" i="2"/>
  <c r="L1695" i="2"/>
  <c r="K1695" i="2"/>
  <c r="J1695" i="2"/>
  <c r="I1695" i="2"/>
  <c r="H1695" i="2"/>
  <c r="G1695" i="2"/>
  <c r="F1695" i="2"/>
  <c r="E1695" i="2"/>
  <c r="D1695" i="2"/>
  <c r="C1695" i="2"/>
  <c r="B1695" i="2"/>
  <c r="A1695" i="2"/>
  <c r="K1694" i="2"/>
  <c r="J1694" i="2"/>
  <c r="I1694" i="2"/>
  <c r="H1694" i="2"/>
  <c r="R1692" i="2"/>
  <c r="Q1692" i="2"/>
  <c r="P1692" i="2"/>
  <c r="O1692" i="2"/>
  <c r="N1692" i="2"/>
  <c r="M1692" i="2"/>
  <c r="K1692" i="2"/>
  <c r="J1692" i="2"/>
  <c r="I1692" i="2"/>
  <c r="H1692" i="2"/>
  <c r="G1692" i="2"/>
  <c r="F1692" i="2"/>
  <c r="E1692" i="2"/>
  <c r="D1692" i="2"/>
  <c r="C1692" i="2"/>
  <c r="B1692" i="2"/>
  <c r="A1692" i="2"/>
  <c r="S1691" i="2"/>
  <c r="R1691" i="2"/>
  <c r="Q1691" i="2"/>
  <c r="P1691" i="2"/>
  <c r="O1691" i="2"/>
  <c r="N1691" i="2"/>
  <c r="M1691" i="2"/>
  <c r="L1691" i="2"/>
  <c r="K1691" i="2"/>
  <c r="J1691" i="2"/>
  <c r="I1691" i="2"/>
  <c r="H1691" i="2"/>
  <c r="G1691" i="2"/>
  <c r="F1691" i="2"/>
  <c r="E1691" i="2"/>
  <c r="D1691" i="2"/>
  <c r="C1691" i="2"/>
  <c r="B1691" i="2"/>
  <c r="A1691" i="2"/>
  <c r="K1690" i="2"/>
  <c r="J1690" i="2"/>
  <c r="I1690" i="2"/>
  <c r="H1690" i="2"/>
  <c r="R1688" i="2"/>
  <c r="Q1688" i="2"/>
  <c r="P1688" i="2"/>
  <c r="O1688" i="2"/>
  <c r="N1688" i="2"/>
  <c r="M1688" i="2"/>
  <c r="K1688" i="2"/>
  <c r="J1688" i="2"/>
  <c r="I1688" i="2"/>
  <c r="H1688" i="2"/>
  <c r="G1688" i="2"/>
  <c r="F1688" i="2"/>
  <c r="E1688" i="2"/>
  <c r="D1688" i="2"/>
  <c r="C1688" i="2"/>
  <c r="B1688" i="2"/>
  <c r="A1688" i="2"/>
  <c r="S1687" i="2"/>
  <c r="R1687" i="2"/>
  <c r="Q1687" i="2"/>
  <c r="P1687" i="2"/>
  <c r="O1687" i="2"/>
  <c r="N1687" i="2"/>
  <c r="M1687" i="2"/>
  <c r="L1687" i="2"/>
  <c r="K1687" i="2"/>
  <c r="J1687" i="2"/>
  <c r="I1687" i="2"/>
  <c r="H1687" i="2"/>
  <c r="G1687" i="2"/>
  <c r="F1687" i="2"/>
  <c r="E1687" i="2"/>
  <c r="D1687" i="2"/>
  <c r="C1687" i="2"/>
  <c r="B1687" i="2"/>
  <c r="A1687" i="2"/>
  <c r="K1686" i="2"/>
  <c r="J1686" i="2"/>
  <c r="I1686" i="2"/>
  <c r="H1686" i="2"/>
  <c r="R1684" i="2"/>
  <c r="Q1684" i="2"/>
  <c r="P1684" i="2"/>
  <c r="O1684" i="2"/>
  <c r="N1684" i="2"/>
  <c r="M1684" i="2"/>
  <c r="K1684" i="2"/>
  <c r="J1684" i="2"/>
  <c r="I1684" i="2"/>
  <c r="H1684" i="2"/>
  <c r="G1684" i="2"/>
  <c r="F1684" i="2"/>
  <c r="E1684" i="2"/>
  <c r="D1684" i="2"/>
  <c r="C1684" i="2"/>
  <c r="B1684" i="2"/>
  <c r="A1684" i="2"/>
  <c r="S1683" i="2"/>
  <c r="R1683" i="2"/>
  <c r="Q1683" i="2"/>
  <c r="P1683" i="2"/>
  <c r="O1683" i="2"/>
  <c r="N1683" i="2"/>
  <c r="M1683" i="2"/>
  <c r="L1683" i="2"/>
  <c r="K1683" i="2"/>
  <c r="J1683" i="2"/>
  <c r="I1683" i="2"/>
  <c r="H1683" i="2"/>
  <c r="G1683" i="2"/>
  <c r="F1683" i="2"/>
  <c r="E1683" i="2"/>
  <c r="D1683" i="2"/>
  <c r="C1683" i="2"/>
  <c r="B1683" i="2"/>
  <c r="A1683" i="2"/>
  <c r="K1682" i="2"/>
  <c r="J1682" i="2"/>
  <c r="I1682" i="2"/>
  <c r="H1682" i="2"/>
  <c r="R1680" i="2"/>
  <c r="Q1680" i="2"/>
  <c r="P1680" i="2"/>
  <c r="O1680" i="2"/>
  <c r="N1680" i="2"/>
  <c r="M1680" i="2"/>
  <c r="K1680" i="2"/>
  <c r="J1680" i="2"/>
  <c r="I1680" i="2"/>
  <c r="H1680" i="2"/>
  <c r="G1680" i="2"/>
  <c r="F1680" i="2"/>
  <c r="E1680" i="2"/>
  <c r="D1680" i="2"/>
  <c r="C1680" i="2"/>
  <c r="B1680" i="2"/>
  <c r="A1680" i="2"/>
  <c r="S1679" i="2"/>
  <c r="R1679" i="2"/>
  <c r="Q1679" i="2"/>
  <c r="P1679" i="2"/>
  <c r="O1679" i="2"/>
  <c r="N1679" i="2"/>
  <c r="M1679" i="2"/>
  <c r="L1679" i="2"/>
  <c r="K1679" i="2"/>
  <c r="J1679" i="2"/>
  <c r="I1679" i="2"/>
  <c r="H1679" i="2"/>
  <c r="G1679" i="2"/>
  <c r="F1679" i="2"/>
  <c r="E1679" i="2"/>
  <c r="D1679" i="2"/>
  <c r="C1679" i="2"/>
  <c r="B1679" i="2"/>
  <c r="A1679" i="2"/>
  <c r="K1678" i="2"/>
  <c r="J1678" i="2"/>
  <c r="I1678" i="2"/>
  <c r="H1678" i="2"/>
  <c r="R1676" i="2"/>
  <c r="Q1676" i="2"/>
  <c r="P1676" i="2"/>
  <c r="O1676" i="2"/>
  <c r="N1676" i="2"/>
  <c r="M1676" i="2"/>
  <c r="K1676" i="2"/>
  <c r="J1676" i="2"/>
  <c r="I1676" i="2"/>
  <c r="H1676" i="2"/>
  <c r="G1676" i="2"/>
  <c r="F1676" i="2"/>
  <c r="E1676" i="2"/>
  <c r="D1676" i="2"/>
  <c r="C1676" i="2"/>
  <c r="B1676" i="2"/>
  <c r="A1676" i="2"/>
  <c r="S1675" i="2"/>
  <c r="R1675" i="2"/>
  <c r="Q1675" i="2"/>
  <c r="P1675" i="2"/>
  <c r="O1675" i="2"/>
  <c r="N1675" i="2"/>
  <c r="M1675" i="2"/>
  <c r="L1675" i="2"/>
  <c r="K1675" i="2"/>
  <c r="J1675" i="2"/>
  <c r="I1675" i="2"/>
  <c r="H1675" i="2"/>
  <c r="G1675" i="2"/>
  <c r="F1675" i="2"/>
  <c r="E1675" i="2"/>
  <c r="D1675" i="2"/>
  <c r="C1675" i="2"/>
  <c r="B1675" i="2"/>
  <c r="A1675" i="2"/>
  <c r="K1674" i="2"/>
  <c r="J1674" i="2"/>
  <c r="I1674" i="2"/>
  <c r="H1674" i="2"/>
  <c r="R1672" i="2"/>
  <c r="Q1672" i="2"/>
  <c r="P1672" i="2"/>
  <c r="O1672" i="2"/>
  <c r="N1672" i="2"/>
  <c r="M1672" i="2"/>
  <c r="K1672" i="2"/>
  <c r="J1672" i="2"/>
  <c r="I1672" i="2"/>
  <c r="H1672" i="2"/>
  <c r="G1672" i="2"/>
  <c r="F1672" i="2"/>
  <c r="E1672" i="2"/>
  <c r="D1672" i="2"/>
  <c r="C1672" i="2"/>
  <c r="B1672" i="2"/>
  <c r="A1672" i="2"/>
  <c r="S1671" i="2"/>
  <c r="R1671" i="2"/>
  <c r="Q1671" i="2"/>
  <c r="P1671" i="2"/>
  <c r="O1671" i="2"/>
  <c r="N1671" i="2"/>
  <c r="M1671" i="2"/>
  <c r="L1671" i="2"/>
  <c r="K1671" i="2"/>
  <c r="J1671" i="2"/>
  <c r="I1671" i="2"/>
  <c r="H1671" i="2"/>
  <c r="G1671" i="2"/>
  <c r="F1671" i="2"/>
  <c r="E1671" i="2"/>
  <c r="D1671" i="2"/>
  <c r="C1671" i="2"/>
  <c r="B1671" i="2"/>
  <c r="A1671" i="2"/>
  <c r="K1670" i="2"/>
  <c r="J1670" i="2"/>
  <c r="I1670" i="2"/>
  <c r="H1670" i="2"/>
  <c r="R1668" i="2"/>
  <c r="Q1668" i="2"/>
  <c r="P1668" i="2"/>
  <c r="O1668" i="2"/>
  <c r="N1668" i="2"/>
  <c r="M1668" i="2"/>
  <c r="K1668" i="2"/>
  <c r="J1668" i="2"/>
  <c r="I1668" i="2"/>
  <c r="H1668" i="2"/>
  <c r="G1668" i="2"/>
  <c r="F1668" i="2"/>
  <c r="E1668" i="2"/>
  <c r="D1668" i="2"/>
  <c r="C1668" i="2"/>
  <c r="B1668" i="2"/>
  <c r="A1668" i="2"/>
  <c r="S1667" i="2"/>
  <c r="R1667" i="2"/>
  <c r="Q1667" i="2"/>
  <c r="P1667" i="2"/>
  <c r="O1667" i="2"/>
  <c r="N1667" i="2"/>
  <c r="M1667" i="2"/>
  <c r="L1667" i="2"/>
  <c r="K1667" i="2"/>
  <c r="J1667" i="2"/>
  <c r="I1667" i="2"/>
  <c r="H1667" i="2"/>
  <c r="G1667" i="2"/>
  <c r="F1667" i="2"/>
  <c r="E1667" i="2"/>
  <c r="D1667" i="2"/>
  <c r="C1667" i="2"/>
  <c r="B1667" i="2"/>
  <c r="A1667" i="2"/>
  <c r="K1666" i="2"/>
  <c r="J1666" i="2"/>
  <c r="I1666" i="2"/>
  <c r="H1666" i="2"/>
  <c r="R1664" i="2"/>
  <c r="Q1664" i="2"/>
  <c r="P1664" i="2"/>
  <c r="O1664" i="2"/>
  <c r="N1664" i="2"/>
  <c r="M1664" i="2"/>
  <c r="K1664" i="2"/>
  <c r="J1664" i="2"/>
  <c r="I1664" i="2"/>
  <c r="H1664" i="2"/>
  <c r="G1664" i="2"/>
  <c r="F1664" i="2"/>
  <c r="E1664" i="2"/>
  <c r="D1664" i="2"/>
  <c r="C1664" i="2"/>
  <c r="B1664" i="2"/>
  <c r="A1664" i="2"/>
  <c r="S1663" i="2"/>
  <c r="R1663" i="2"/>
  <c r="Q1663" i="2"/>
  <c r="P1663" i="2"/>
  <c r="O1663" i="2"/>
  <c r="N1663" i="2"/>
  <c r="M1663" i="2"/>
  <c r="L1663" i="2"/>
  <c r="K1663" i="2"/>
  <c r="J1663" i="2"/>
  <c r="I1663" i="2"/>
  <c r="H1663" i="2"/>
  <c r="G1663" i="2"/>
  <c r="F1663" i="2"/>
  <c r="E1663" i="2"/>
  <c r="D1663" i="2"/>
  <c r="C1663" i="2"/>
  <c r="B1663" i="2"/>
  <c r="A1663" i="2"/>
  <c r="K1662" i="2"/>
  <c r="J1662" i="2"/>
  <c r="I1662" i="2"/>
  <c r="H1662" i="2"/>
  <c r="R1660" i="2"/>
  <c r="Q1660" i="2"/>
  <c r="P1660" i="2"/>
  <c r="O1660" i="2"/>
  <c r="N1660" i="2"/>
  <c r="M1660" i="2"/>
  <c r="K1660" i="2"/>
  <c r="J1660" i="2"/>
  <c r="I1660" i="2"/>
  <c r="H1660" i="2"/>
  <c r="G1660" i="2"/>
  <c r="F1660" i="2"/>
  <c r="E1660" i="2"/>
  <c r="D1660" i="2"/>
  <c r="C1660" i="2"/>
  <c r="B1660" i="2"/>
  <c r="A1660" i="2"/>
  <c r="S1659" i="2"/>
  <c r="R1659" i="2"/>
  <c r="Q1659" i="2"/>
  <c r="P1659" i="2"/>
  <c r="O1659" i="2"/>
  <c r="N1659" i="2"/>
  <c r="M1659" i="2"/>
  <c r="L1659" i="2"/>
  <c r="K1659" i="2"/>
  <c r="J1659" i="2"/>
  <c r="I1659" i="2"/>
  <c r="H1659" i="2"/>
  <c r="G1659" i="2"/>
  <c r="F1659" i="2"/>
  <c r="E1659" i="2"/>
  <c r="D1659" i="2"/>
  <c r="C1659" i="2"/>
  <c r="B1659" i="2"/>
  <c r="A1659" i="2"/>
  <c r="K1658" i="2"/>
  <c r="J1658" i="2"/>
  <c r="I1658" i="2"/>
  <c r="H1658" i="2"/>
  <c r="R1656" i="2"/>
  <c r="Q1656" i="2"/>
  <c r="P1656" i="2"/>
  <c r="O1656" i="2"/>
  <c r="N1656" i="2"/>
  <c r="M1656" i="2"/>
  <c r="K1656" i="2"/>
  <c r="J1656" i="2"/>
  <c r="I1656" i="2"/>
  <c r="H1656" i="2"/>
  <c r="G1656" i="2"/>
  <c r="F1656" i="2"/>
  <c r="E1656" i="2"/>
  <c r="D1656" i="2"/>
  <c r="C1656" i="2"/>
  <c r="B1656" i="2"/>
  <c r="A1656" i="2"/>
  <c r="S1655" i="2"/>
  <c r="R1655" i="2"/>
  <c r="Q1655" i="2"/>
  <c r="P1655" i="2"/>
  <c r="O1655" i="2"/>
  <c r="N1655" i="2"/>
  <c r="M1655" i="2"/>
  <c r="L1655" i="2"/>
  <c r="K1655" i="2"/>
  <c r="J1655" i="2"/>
  <c r="I1655" i="2"/>
  <c r="H1655" i="2"/>
  <c r="G1655" i="2"/>
  <c r="F1655" i="2"/>
  <c r="E1655" i="2"/>
  <c r="D1655" i="2"/>
  <c r="C1655" i="2"/>
  <c r="B1655" i="2"/>
  <c r="A1655" i="2"/>
  <c r="K1654" i="2"/>
  <c r="J1654" i="2"/>
  <c r="I1654" i="2"/>
  <c r="H1654" i="2"/>
  <c r="R1652" i="2"/>
  <c r="Q1652" i="2"/>
  <c r="P1652" i="2"/>
  <c r="O1652" i="2"/>
  <c r="N1652" i="2"/>
  <c r="M1652" i="2"/>
  <c r="K1652" i="2"/>
  <c r="J1652" i="2"/>
  <c r="I1652" i="2"/>
  <c r="H1652" i="2"/>
  <c r="G1652" i="2"/>
  <c r="F1652" i="2"/>
  <c r="E1652" i="2"/>
  <c r="D1652" i="2"/>
  <c r="C1652" i="2"/>
  <c r="B1652" i="2"/>
  <c r="A1652" i="2"/>
  <c r="S1651" i="2"/>
  <c r="R1651" i="2"/>
  <c r="Q1651" i="2"/>
  <c r="P1651" i="2"/>
  <c r="O1651" i="2"/>
  <c r="N1651" i="2"/>
  <c r="M1651" i="2"/>
  <c r="L1651" i="2"/>
  <c r="K1651" i="2"/>
  <c r="J1651" i="2"/>
  <c r="I1651" i="2"/>
  <c r="H1651" i="2"/>
  <c r="G1651" i="2"/>
  <c r="F1651" i="2"/>
  <c r="E1651" i="2"/>
  <c r="D1651" i="2"/>
  <c r="C1651" i="2"/>
  <c r="B1651" i="2"/>
  <c r="A1651" i="2"/>
  <c r="K1650" i="2"/>
  <c r="J1650" i="2"/>
  <c r="I1650" i="2"/>
  <c r="H1650" i="2"/>
  <c r="R1648" i="2"/>
  <c r="Q1648" i="2"/>
  <c r="P1648" i="2"/>
  <c r="O1648" i="2"/>
  <c r="N1648" i="2"/>
  <c r="M1648" i="2"/>
  <c r="K1648" i="2"/>
  <c r="J1648" i="2"/>
  <c r="I1648" i="2"/>
  <c r="H1648" i="2"/>
  <c r="G1648" i="2"/>
  <c r="F1648" i="2"/>
  <c r="E1648" i="2"/>
  <c r="D1648" i="2"/>
  <c r="C1648" i="2"/>
  <c r="B1648" i="2"/>
  <c r="A1648" i="2"/>
  <c r="S1647" i="2"/>
  <c r="R1647" i="2"/>
  <c r="Q1647" i="2"/>
  <c r="P1647" i="2"/>
  <c r="O1647" i="2"/>
  <c r="N1647" i="2"/>
  <c r="M1647" i="2"/>
  <c r="L1647" i="2"/>
  <c r="K1647" i="2"/>
  <c r="J1647" i="2"/>
  <c r="I1647" i="2"/>
  <c r="H1647" i="2"/>
  <c r="G1647" i="2"/>
  <c r="F1647" i="2"/>
  <c r="E1647" i="2"/>
  <c r="D1647" i="2"/>
  <c r="C1647" i="2"/>
  <c r="B1647" i="2"/>
  <c r="A1647" i="2"/>
  <c r="K1646" i="2"/>
  <c r="J1646" i="2"/>
  <c r="I1646" i="2"/>
  <c r="H1646" i="2"/>
  <c r="R1644" i="2"/>
  <c r="Q1644" i="2"/>
  <c r="P1644" i="2"/>
  <c r="O1644" i="2"/>
  <c r="N1644" i="2"/>
  <c r="M1644" i="2"/>
  <c r="K1644" i="2"/>
  <c r="J1644" i="2"/>
  <c r="I1644" i="2"/>
  <c r="H1644" i="2"/>
  <c r="G1644" i="2"/>
  <c r="F1644" i="2"/>
  <c r="E1644" i="2"/>
  <c r="D1644" i="2"/>
  <c r="C1644" i="2"/>
  <c r="B1644" i="2"/>
  <c r="A1644" i="2"/>
  <c r="S1643" i="2"/>
  <c r="R1643" i="2"/>
  <c r="Q1643" i="2"/>
  <c r="P1643" i="2"/>
  <c r="O1643" i="2"/>
  <c r="N1643" i="2"/>
  <c r="M1643" i="2"/>
  <c r="L1643" i="2"/>
  <c r="K1643" i="2"/>
  <c r="J1643" i="2"/>
  <c r="I1643" i="2"/>
  <c r="H1643" i="2"/>
  <c r="G1643" i="2"/>
  <c r="F1643" i="2"/>
  <c r="E1643" i="2"/>
  <c r="D1643" i="2"/>
  <c r="C1643" i="2"/>
  <c r="B1643" i="2"/>
  <c r="A1643" i="2"/>
  <c r="K1642" i="2"/>
  <c r="J1642" i="2"/>
  <c r="I1642" i="2"/>
  <c r="H1642" i="2"/>
  <c r="R1640" i="2"/>
  <c r="Q1640" i="2"/>
  <c r="P1640" i="2"/>
  <c r="O1640" i="2"/>
  <c r="N1640" i="2"/>
  <c r="M1640" i="2"/>
  <c r="K1640" i="2"/>
  <c r="J1640" i="2"/>
  <c r="I1640" i="2"/>
  <c r="H1640" i="2"/>
  <c r="G1640" i="2"/>
  <c r="F1640" i="2"/>
  <c r="E1640" i="2"/>
  <c r="D1640" i="2"/>
  <c r="C1640" i="2"/>
  <c r="B1640" i="2"/>
  <c r="A1640" i="2"/>
  <c r="S1639" i="2"/>
  <c r="R1639" i="2"/>
  <c r="Q1639" i="2"/>
  <c r="P1639" i="2"/>
  <c r="O1639" i="2"/>
  <c r="N1639" i="2"/>
  <c r="M1639" i="2"/>
  <c r="L1639" i="2"/>
  <c r="K1639" i="2"/>
  <c r="J1639" i="2"/>
  <c r="I1639" i="2"/>
  <c r="H1639" i="2"/>
  <c r="G1639" i="2"/>
  <c r="F1639" i="2"/>
  <c r="E1639" i="2"/>
  <c r="D1639" i="2"/>
  <c r="C1639" i="2"/>
  <c r="B1639" i="2"/>
  <c r="A1639" i="2"/>
  <c r="K1638" i="2"/>
  <c r="J1638" i="2"/>
  <c r="I1638" i="2"/>
  <c r="H1638" i="2"/>
  <c r="R1636" i="2"/>
  <c r="Q1636" i="2"/>
  <c r="P1636" i="2"/>
  <c r="O1636" i="2"/>
  <c r="N1636" i="2"/>
  <c r="M1636" i="2"/>
  <c r="K1636" i="2"/>
  <c r="J1636" i="2"/>
  <c r="I1636" i="2"/>
  <c r="H1636" i="2"/>
  <c r="G1636" i="2"/>
  <c r="F1636" i="2"/>
  <c r="E1636" i="2"/>
  <c r="D1636" i="2"/>
  <c r="C1636" i="2"/>
  <c r="B1636" i="2"/>
  <c r="A1636" i="2"/>
  <c r="S1635" i="2"/>
  <c r="R1635" i="2"/>
  <c r="Q1635" i="2"/>
  <c r="P1635" i="2"/>
  <c r="O1635" i="2"/>
  <c r="N1635" i="2"/>
  <c r="M1635" i="2"/>
  <c r="L1635" i="2"/>
  <c r="K1635" i="2"/>
  <c r="J1635" i="2"/>
  <c r="I1635" i="2"/>
  <c r="H1635" i="2"/>
  <c r="G1635" i="2"/>
  <c r="F1635" i="2"/>
  <c r="E1635" i="2"/>
  <c r="D1635" i="2"/>
  <c r="C1635" i="2"/>
  <c r="B1635" i="2"/>
  <c r="A1635" i="2"/>
  <c r="K1634" i="2"/>
  <c r="J1634" i="2"/>
  <c r="I1634" i="2"/>
  <c r="H1634" i="2"/>
  <c r="R1632" i="2"/>
  <c r="Q1632" i="2"/>
  <c r="P1632" i="2"/>
  <c r="O1632" i="2"/>
  <c r="N1632" i="2"/>
  <c r="M1632" i="2"/>
  <c r="K1632" i="2"/>
  <c r="J1632" i="2"/>
  <c r="I1632" i="2"/>
  <c r="H1632" i="2"/>
  <c r="G1632" i="2"/>
  <c r="F1632" i="2"/>
  <c r="E1632" i="2"/>
  <c r="D1632" i="2"/>
  <c r="C1632" i="2"/>
  <c r="B1632" i="2"/>
  <c r="A1632" i="2"/>
  <c r="S1631" i="2"/>
  <c r="R1631" i="2"/>
  <c r="Q1631" i="2"/>
  <c r="P1631" i="2"/>
  <c r="O1631" i="2"/>
  <c r="N1631" i="2"/>
  <c r="M1631" i="2"/>
  <c r="L1631" i="2"/>
  <c r="K1631" i="2"/>
  <c r="J1631" i="2"/>
  <c r="I1631" i="2"/>
  <c r="H1631" i="2"/>
  <c r="G1631" i="2"/>
  <c r="F1631" i="2"/>
  <c r="E1631" i="2"/>
  <c r="D1631" i="2"/>
  <c r="C1631" i="2"/>
  <c r="B1631" i="2"/>
  <c r="A1631" i="2"/>
  <c r="K1630" i="2"/>
  <c r="J1630" i="2"/>
  <c r="I1630" i="2"/>
  <c r="H1630" i="2"/>
  <c r="R1628" i="2"/>
  <c r="Q1628" i="2"/>
  <c r="P1628" i="2"/>
  <c r="O1628" i="2"/>
  <c r="N1628" i="2"/>
  <c r="M1628" i="2"/>
  <c r="K1628" i="2"/>
  <c r="J1628" i="2"/>
  <c r="I1628" i="2"/>
  <c r="H1628" i="2"/>
  <c r="G1628" i="2"/>
  <c r="F1628" i="2"/>
  <c r="E1628" i="2"/>
  <c r="D1628" i="2"/>
  <c r="C1628" i="2"/>
  <c r="B1628" i="2"/>
  <c r="A1628" i="2"/>
  <c r="S1627" i="2"/>
  <c r="R1627" i="2"/>
  <c r="Q1627" i="2"/>
  <c r="P1627" i="2"/>
  <c r="O1627" i="2"/>
  <c r="N1627" i="2"/>
  <c r="M1627" i="2"/>
  <c r="L1627" i="2"/>
  <c r="K1627" i="2"/>
  <c r="J1627" i="2"/>
  <c r="I1627" i="2"/>
  <c r="H1627" i="2"/>
  <c r="G1627" i="2"/>
  <c r="F1627" i="2"/>
  <c r="E1627" i="2"/>
  <c r="D1627" i="2"/>
  <c r="C1627" i="2"/>
  <c r="B1627" i="2"/>
  <c r="A1627" i="2"/>
  <c r="K1626" i="2"/>
  <c r="J1626" i="2"/>
  <c r="I1626" i="2"/>
  <c r="H1626" i="2"/>
  <c r="R1624" i="2"/>
  <c r="Q1624" i="2"/>
  <c r="P1624" i="2"/>
  <c r="O1624" i="2"/>
  <c r="N1624" i="2"/>
  <c r="M1624" i="2"/>
  <c r="K1624" i="2"/>
  <c r="J1624" i="2"/>
  <c r="I1624" i="2"/>
  <c r="H1624" i="2"/>
  <c r="G1624" i="2"/>
  <c r="F1624" i="2"/>
  <c r="E1624" i="2"/>
  <c r="D1624" i="2"/>
  <c r="C1624" i="2"/>
  <c r="B1624" i="2"/>
  <c r="A1624" i="2"/>
  <c r="S1623" i="2"/>
  <c r="R1623" i="2"/>
  <c r="Q1623" i="2"/>
  <c r="P1623" i="2"/>
  <c r="O1623" i="2"/>
  <c r="N1623" i="2"/>
  <c r="M1623" i="2"/>
  <c r="L1623" i="2"/>
  <c r="K1623" i="2"/>
  <c r="J1623" i="2"/>
  <c r="I1623" i="2"/>
  <c r="H1623" i="2"/>
  <c r="G1623" i="2"/>
  <c r="F1623" i="2"/>
  <c r="E1623" i="2"/>
  <c r="D1623" i="2"/>
  <c r="C1623" i="2"/>
  <c r="B1623" i="2"/>
  <c r="A1623" i="2"/>
  <c r="K1622" i="2"/>
  <c r="J1622" i="2"/>
  <c r="I1622" i="2"/>
  <c r="H1622" i="2"/>
  <c r="R1620" i="2"/>
  <c r="Q1620" i="2"/>
  <c r="P1620" i="2"/>
  <c r="O1620" i="2"/>
  <c r="N1620" i="2"/>
  <c r="M1620" i="2"/>
  <c r="K1620" i="2"/>
  <c r="J1620" i="2"/>
  <c r="I1620" i="2"/>
  <c r="H1620" i="2"/>
  <c r="G1620" i="2"/>
  <c r="F1620" i="2"/>
  <c r="E1620" i="2"/>
  <c r="D1620" i="2"/>
  <c r="C1620" i="2"/>
  <c r="B1620" i="2"/>
  <c r="A1620" i="2"/>
  <c r="S1619" i="2"/>
  <c r="R1619" i="2"/>
  <c r="Q1619" i="2"/>
  <c r="P1619" i="2"/>
  <c r="O1619" i="2"/>
  <c r="N1619" i="2"/>
  <c r="M1619" i="2"/>
  <c r="L1619" i="2"/>
  <c r="K1619" i="2"/>
  <c r="J1619" i="2"/>
  <c r="I1619" i="2"/>
  <c r="H1619" i="2"/>
  <c r="G1619" i="2"/>
  <c r="F1619" i="2"/>
  <c r="E1619" i="2"/>
  <c r="D1619" i="2"/>
  <c r="C1619" i="2"/>
  <c r="B1619" i="2"/>
  <c r="A1619" i="2"/>
  <c r="K1618" i="2"/>
  <c r="J1618" i="2"/>
  <c r="I1618" i="2"/>
  <c r="H1618" i="2"/>
  <c r="R1616" i="2"/>
  <c r="Q1616" i="2"/>
  <c r="P1616" i="2"/>
  <c r="O1616" i="2"/>
  <c r="N1616" i="2"/>
  <c r="M1616" i="2"/>
  <c r="K1616" i="2"/>
  <c r="J1616" i="2"/>
  <c r="I1616" i="2"/>
  <c r="H1616" i="2"/>
  <c r="G1616" i="2"/>
  <c r="F1616" i="2"/>
  <c r="E1616" i="2"/>
  <c r="D1616" i="2"/>
  <c r="C1616" i="2"/>
  <c r="B1616" i="2"/>
  <c r="A1616" i="2"/>
  <c r="S1615" i="2"/>
  <c r="R1615" i="2"/>
  <c r="Q1615" i="2"/>
  <c r="P1615" i="2"/>
  <c r="O1615" i="2"/>
  <c r="N1615" i="2"/>
  <c r="M1615" i="2"/>
  <c r="L1615" i="2"/>
  <c r="K1615" i="2"/>
  <c r="J1615" i="2"/>
  <c r="I1615" i="2"/>
  <c r="H1615" i="2"/>
  <c r="G1615" i="2"/>
  <c r="F1615" i="2"/>
  <c r="E1615" i="2"/>
  <c r="D1615" i="2"/>
  <c r="C1615" i="2"/>
  <c r="B1615" i="2"/>
  <c r="A1615" i="2"/>
  <c r="K1614" i="2"/>
  <c r="J1614" i="2"/>
  <c r="I1614" i="2"/>
  <c r="H1614" i="2"/>
  <c r="R1612" i="2"/>
  <c r="Q1612" i="2"/>
  <c r="P1612" i="2"/>
  <c r="O1612" i="2"/>
  <c r="N1612" i="2"/>
  <c r="M1612" i="2"/>
  <c r="K1612" i="2"/>
  <c r="J1612" i="2"/>
  <c r="I1612" i="2"/>
  <c r="H1612" i="2"/>
  <c r="G1612" i="2"/>
  <c r="F1612" i="2"/>
  <c r="E1612" i="2"/>
  <c r="D1612" i="2"/>
  <c r="C1612" i="2"/>
  <c r="B1612" i="2"/>
  <c r="A1612" i="2"/>
  <c r="S1611" i="2"/>
  <c r="R1611" i="2"/>
  <c r="Q1611" i="2"/>
  <c r="P1611" i="2"/>
  <c r="O1611" i="2"/>
  <c r="N1611" i="2"/>
  <c r="M1611" i="2"/>
  <c r="L1611" i="2"/>
  <c r="K1611" i="2"/>
  <c r="J1611" i="2"/>
  <c r="I1611" i="2"/>
  <c r="H1611" i="2"/>
  <c r="G1611" i="2"/>
  <c r="F1611" i="2"/>
  <c r="E1611" i="2"/>
  <c r="D1611" i="2"/>
  <c r="C1611" i="2"/>
  <c r="B1611" i="2"/>
  <c r="A1611" i="2"/>
  <c r="K1610" i="2"/>
  <c r="J1610" i="2"/>
  <c r="I1610" i="2"/>
  <c r="H1610" i="2"/>
  <c r="R1608" i="2"/>
  <c r="Q1608" i="2"/>
  <c r="P1608" i="2"/>
  <c r="O1608" i="2"/>
  <c r="N1608" i="2"/>
  <c r="M1608" i="2"/>
  <c r="K1608" i="2"/>
  <c r="J1608" i="2"/>
  <c r="I1608" i="2"/>
  <c r="H1608" i="2"/>
  <c r="G1608" i="2"/>
  <c r="F1608" i="2"/>
  <c r="E1608" i="2"/>
  <c r="D1608" i="2"/>
  <c r="C1608" i="2"/>
  <c r="B1608" i="2"/>
  <c r="A1608" i="2"/>
  <c r="S1607" i="2"/>
  <c r="R1607" i="2"/>
  <c r="Q1607" i="2"/>
  <c r="P1607" i="2"/>
  <c r="O1607" i="2"/>
  <c r="N1607" i="2"/>
  <c r="M1607" i="2"/>
  <c r="L1607" i="2"/>
  <c r="K1607" i="2"/>
  <c r="J1607" i="2"/>
  <c r="I1607" i="2"/>
  <c r="H1607" i="2"/>
  <c r="G1607" i="2"/>
  <c r="F1607" i="2"/>
  <c r="E1607" i="2"/>
  <c r="D1607" i="2"/>
  <c r="C1607" i="2"/>
  <c r="B1607" i="2"/>
  <c r="A1607" i="2"/>
  <c r="K1606" i="2"/>
  <c r="J1606" i="2"/>
  <c r="I1606" i="2"/>
  <c r="H1606" i="2"/>
  <c r="R1604" i="2"/>
  <c r="Q1604" i="2"/>
  <c r="P1604" i="2"/>
  <c r="O1604" i="2"/>
  <c r="N1604" i="2"/>
  <c r="M1604" i="2"/>
  <c r="K1604" i="2"/>
  <c r="J1604" i="2"/>
  <c r="I1604" i="2"/>
  <c r="H1604" i="2"/>
  <c r="G1604" i="2"/>
  <c r="F1604" i="2"/>
  <c r="E1604" i="2"/>
  <c r="D1604" i="2"/>
  <c r="C1604" i="2"/>
  <c r="B1604" i="2"/>
  <c r="A1604" i="2"/>
  <c r="S1603" i="2"/>
  <c r="R1603" i="2"/>
  <c r="Q1603" i="2"/>
  <c r="P1603" i="2"/>
  <c r="O1603" i="2"/>
  <c r="N1603" i="2"/>
  <c r="M1603" i="2"/>
  <c r="L1603" i="2"/>
  <c r="K1603" i="2"/>
  <c r="J1603" i="2"/>
  <c r="I1603" i="2"/>
  <c r="H1603" i="2"/>
  <c r="G1603" i="2"/>
  <c r="F1603" i="2"/>
  <c r="E1603" i="2"/>
  <c r="D1603" i="2"/>
  <c r="C1603" i="2"/>
  <c r="B1603" i="2"/>
  <c r="A1603" i="2"/>
  <c r="K1602" i="2"/>
  <c r="J1602" i="2"/>
  <c r="I1602" i="2"/>
  <c r="H1602" i="2"/>
  <c r="R1600" i="2"/>
  <c r="Q1600" i="2"/>
  <c r="P1600" i="2"/>
  <c r="O1600" i="2"/>
  <c r="N1600" i="2"/>
  <c r="M1600" i="2"/>
  <c r="K1600" i="2"/>
  <c r="J1600" i="2"/>
  <c r="I1600" i="2"/>
  <c r="H1600" i="2"/>
  <c r="G1600" i="2"/>
  <c r="F1600" i="2"/>
  <c r="E1600" i="2"/>
  <c r="D1600" i="2"/>
  <c r="C1600" i="2"/>
  <c r="B1600" i="2"/>
  <c r="A1600" i="2"/>
  <c r="S1599" i="2"/>
  <c r="R1599" i="2"/>
  <c r="Q1599" i="2"/>
  <c r="P1599" i="2"/>
  <c r="O1599" i="2"/>
  <c r="N1599" i="2"/>
  <c r="M1599" i="2"/>
  <c r="L1599" i="2"/>
  <c r="K1599" i="2"/>
  <c r="J1599" i="2"/>
  <c r="I1599" i="2"/>
  <c r="H1599" i="2"/>
  <c r="G1599" i="2"/>
  <c r="F1599" i="2"/>
  <c r="E1599" i="2"/>
  <c r="D1599" i="2"/>
  <c r="C1599" i="2"/>
  <c r="B1599" i="2"/>
  <c r="A1599" i="2"/>
  <c r="K1598" i="2"/>
  <c r="J1598" i="2"/>
  <c r="I1598" i="2"/>
  <c r="H1598" i="2"/>
  <c r="R1596" i="2"/>
  <c r="Q1596" i="2"/>
  <c r="P1596" i="2"/>
  <c r="O1596" i="2"/>
  <c r="N1596" i="2"/>
  <c r="M1596" i="2"/>
  <c r="K1596" i="2"/>
  <c r="J1596" i="2"/>
  <c r="I1596" i="2"/>
  <c r="H1596" i="2"/>
  <c r="G1596" i="2"/>
  <c r="F1596" i="2"/>
  <c r="E1596" i="2"/>
  <c r="D1596" i="2"/>
  <c r="C1596" i="2"/>
  <c r="B1596" i="2"/>
  <c r="A1596" i="2"/>
  <c r="S1595" i="2"/>
  <c r="R1595" i="2"/>
  <c r="Q1595" i="2"/>
  <c r="P1595" i="2"/>
  <c r="O1595" i="2"/>
  <c r="N1595" i="2"/>
  <c r="M1595" i="2"/>
  <c r="L1595" i="2"/>
  <c r="K1595" i="2"/>
  <c r="J1595" i="2"/>
  <c r="I1595" i="2"/>
  <c r="H1595" i="2"/>
  <c r="G1595" i="2"/>
  <c r="F1595" i="2"/>
  <c r="E1595" i="2"/>
  <c r="D1595" i="2"/>
  <c r="C1595" i="2"/>
  <c r="B1595" i="2"/>
  <c r="A1595" i="2"/>
  <c r="K1594" i="2"/>
  <c r="J1594" i="2"/>
  <c r="I1594" i="2"/>
  <c r="H1594" i="2"/>
  <c r="R1592" i="2"/>
  <c r="Q1592" i="2"/>
  <c r="P1592" i="2"/>
  <c r="O1592" i="2"/>
  <c r="N1592" i="2"/>
  <c r="M1592" i="2"/>
  <c r="K1592" i="2"/>
  <c r="J1592" i="2"/>
  <c r="I1592" i="2"/>
  <c r="H1592" i="2"/>
  <c r="G1592" i="2"/>
  <c r="F1592" i="2"/>
  <c r="E1592" i="2"/>
  <c r="D1592" i="2"/>
  <c r="C1592" i="2"/>
  <c r="B1592" i="2"/>
  <c r="A1592" i="2"/>
  <c r="S1591" i="2"/>
  <c r="R1591" i="2"/>
  <c r="Q1591" i="2"/>
  <c r="P1591" i="2"/>
  <c r="O1591" i="2"/>
  <c r="N1591" i="2"/>
  <c r="M1591" i="2"/>
  <c r="L1591" i="2"/>
  <c r="K1591" i="2"/>
  <c r="J1591" i="2"/>
  <c r="I1591" i="2"/>
  <c r="H1591" i="2"/>
  <c r="G1591" i="2"/>
  <c r="F1591" i="2"/>
  <c r="E1591" i="2"/>
  <c r="D1591" i="2"/>
  <c r="C1591" i="2"/>
  <c r="B1591" i="2"/>
  <c r="A1591" i="2"/>
  <c r="K1590" i="2"/>
  <c r="J1590" i="2"/>
  <c r="I1590" i="2"/>
  <c r="H1590" i="2"/>
  <c r="R1588" i="2"/>
  <c r="Q1588" i="2"/>
  <c r="P1588" i="2"/>
  <c r="O1588" i="2"/>
  <c r="N1588" i="2"/>
  <c r="M1588" i="2"/>
  <c r="K1588" i="2"/>
  <c r="J1588" i="2"/>
  <c r="I1588" i="2"/>
  <c r="H1588" i="2"/>
  <c r="G1588" i="2"/>
  <c r="F1588" i="2"/>
  <c r="E1588" i="2"/>
  <c r="D1588" i="2"/>
  <c r="C1588" i="2"/>
  <c r="B1588" i="2"/>
  <c r="A1588" i="2"/>
  <c r="S1587" i="2"/>
  <c r="R1587" i="2"/>
  <c r="Q1587" i="2"/>
  <c r="P1587" i="2"/>
  <c r="O1587" i="2"/>
  <c r="N1587" i="2"/>
  <c r="M1587" i="2"/>
  <c r="L1587" i="2"/>
  <c r="K1587" i="2"/>
  <c r="J1587" i="2"/>
  <c r="I1587" i="2"/>
  <c r="H1587" i="2"/>
  <c r="G1587" i="2"/>
  <c r="F1587" i="2"/>
  <c r="E1587" i="2"/>
  <c r="D1587" i="2"/>
  <c r="C1587" i="2"/>
  <c r="B1587" i="2"/>
  <c r="A1587" i="2"/>
  <c r="K1586" i="2"/>
  <c r="J1586" i="2"/>
  <c r="I1586" i="2"/>
  <c r="H1586" i="2"/>
  <c r="R1584" i="2"/>
  <c r="Q1584" i="2"/>
  <c r="P1584" i="2"/>
  <c r="O1584" i="2"/>
  <c r="N1584" i="2"/>
  <c r="M1584" i="2"/>
  <c r="K1584" i="2"/>
  <c r="J1584" i="2"/>
  <c r="I1584" i="2"/>
  <c r="H1584" i="2"/>
  <c r="G1584" i="2"/>
  <c r="F1584" i="2"/>
  <c r="E1584" i="2"/>
  <c r="D1584" i="2"/>
  <c r="C1584" i="2"/>
  <c r="B1584" i="2"/>
  <c r="A1584" i="2"/>
  <c r="S1583" i="2"/>
  <c r="R1583" i="2"/>
  <c r="Q1583" i="2"/>
  <c r="P1583" i="2"/>
  <c r="O1583" i="2"/>
  <c r="N1583" i="2"/>
  <c r="M1583" i="2"/>
  <c r="L1583" i="2"/>
  <c r="K1583" i="2"/>
  <c r="J1583" i="2"/>
  <c r="I1583" i="2"/>
  <c r="H1583" i="2"/>
  <c r="G1583" i="2"/>
  <c r="F1583" i="2"/>
  <c r="E1583" i="2"/>
  <c r="D1583" i="2"/>
  <c r="C1583" i="2"/>
  <c r="B1583" i="2"/>
  <c r="A1583" i="2"/>
  <c r="K1582" i="2"/>
  <c r="J1582" i="2"/>
  <c r="I1582" i="2"/>
  <c r="H1582" i="2"/>
  <c r="R1580" i="2"/>
  <c r="Q1580" i="2"/>
  <c r="P1580" i="2"/>
  <c r="O1580" i="2"/>
  <c r="N1580" i="2"/>
  <c r="M1580" i="2"/>
  <c r="K1580" i="2"/>
  <c r="J1580" i="2"/>
  <c r="I1580" i="2"/>
  <c r="H1580" i="2"/>
  <c r="G1580" i="2"/>
  <c r="F1580" i="2"/>
  <c r="E1580" i="2"/>
  <c r="D1580" i="2"/>
  <c r="C1580" i="2"/>
  <c r="B1580" i="2"/>
  <c r="A1580" i="2"/>
  <c r="S1579" i="2"/>
  <c r="R1579" i="2"/>
  <c r="Q1579" i="2"/>
  <c r="P1579" i="2"/>
  <c r="O1579" i="2"/>
  <c r="N1579" i="2"/>
  <c r="M1579" i="2"/>
  <c r="L1579" i="2"/>
  <c r="K1579" i="2"/>
  <c r="J1579" i="2"/>
  <c r="I1579" i="2"/>
  <c r="H1579" i="2"/>
  <c r="G1579" i="2"/>
  <c r="F1579" i="2"/>
  <c r="E1579" i="2"/>
  <c r="D1579" i="2"/>
  <c r="C1579" i="2"/>
  <c r="B1579" i="2"/>
  <c r="A1579" i="2"/>
  <c r="K1578" i="2"/>
  <c r="J1578" i="2"/>
  <c r="I1578" i="2"/>
  <c r="H1578" i="2"/>
  <c r="R1576" i="2"/>
  <c r="Q1576" i="2"/>
  <c r="P1576" i="2"/>
  <c r="O1576" i="2"/>
  <c r="N1576" i="2"/>
  <c r="M1576" i="2"/>
  <c r="K1576" i="2"/>
  <c r="J1576" i="2"/>
  <c r="I1576" i="2"/>
  <c r="H1576" i="2"/>
  <c r="G1576" i="2"/>
  <c r="F1576" i="2"/>
  <c r="E1576" i="2"/>
  <c r="D1576" i="2"/>
  <c r="C1576" i="2"/>
  <c r="B1576" i="2"/>
  <c r="A1576" i="2"/>
  <c r="S1575" i="2"/>
  <c r="R1575" i="2"/>
  <c r="Q1575" i="2"/>
  <c r="P1575" i="2"/>
  <c r="O1575" i="2"/>
  <c r="N1575" i="2"/>
  <c r="M1575" i="2"/>
  <c r="L1575" i="2"/>
  <c r="K1575" i="2"/>
  <c r="J1575" i="2"/>
  <c r="I1575" i="2"/>
  <c r="H1575" i="2"/>
  <c r="G1575" i="2"/>
  <c r="F1575" i="2"/>
  <c r="E1575" i="2"/>
  <c r="D1575" i="2"/>
  <c r="C1575" i="2"/>
  <c r="B1575" i="2"/>
  <c r="A1575" i="2"/>
  <c r="K1574" i="2"/>
  <c r="J1574" i="2"/>
  <c r="I1574" i="2"/>
  <c r="H1574" i="2"/>
  <c r="R1572" i="2"/>
  <c r="Q1572" i="2"/>
  <c r="P1572" i="2"/>
  <c r="O1572" i="2"/>
  <c r="N1572" i="2"/>
  <c r="M1572" i="2"/>
  <c r="K1572" i="2"/>
  <c r="J1572" i="2"/>
  <c r="I1572" i="2"/>
  <c r="H1572" i="2"/>
  <c r="G1572" i="2"/>
  <c r="F1572" i="2"/>
  <c r="E1572" i="2"/>
  <c r="D1572" i="2"/>
  <c r="C1572" i="2"/>
  <c r="B1572" i="2"/>
  <c r="A1572" i="2"/>
  <c r="S1571" i="2"/>
  <c r="R1571" i="2"/>
  <c r="Q1571" i="2"/>
  <c r="P1571" i="2"/>
  <c r="O1571" i="2"/>
  <c r="N1571" i="2"/>
  <c r="M1571" i="2"/>
  <c r="L1571" i="2"/>
  <c r="K1571" i="2"/>
  <c r="J1571" i="2"/>
  <c r="I1571" i="2"/>
  <c r="H1571" i="2"/>
  <c r="G1571" i="2"/>
  <c r="F1571" i="2"/>
  <c r="E1571" i="2"/>
  <c r="D1571" i="2"/>
  <c r="C1571" i="2"/>
  <c r="B1571" i="2"/>
  <c r="A1571" i="2"/>
  <c r="K1570" i="2"/>
  <c r="J1570" i="2"/>
  <c r="I1570" i="2"/>
  <c r="H1570" i="2"/>
  <c r="R1568" i="2"/>
  <c r="Q1568" i="2"/>
  <c r="P1568" i="2"/>
  <c r="O1568" i="2"/>
  <c r="N1568" i="2"/>
  <c r="M1568" i="2"/>
  <c r="K1568" i="2"/>
  <c r="J1568" i="2"/>
  <c r="I1568" i="2"/>
  <c r="H1568" i="2"/>
  <c r="G1568" i="2"/>
  <c r="F1568" i="2"/>
  <c r="E1568" i="2"/>
  <c r="D1568" i="2"/>
  <c r="C1568" i="2"/>
  <c r="B1568" i="2"/>
  <c r="A1568" i="2"/>
  <c r="S1567" i="2"/>
  <c r="R1567" i="2"/>
  <c r="Q1567" i="2"/>
  <c r="P1567" i="2"/>
  <c r="O1567" i="2"/>
  <c r="N1567" i="2"/>
  <c r="M1567" i="2"/>
  <c r="L1567" i="2"/>
  <c r="K1567" i="2"/>
  <c r="J1567" i="2"/>
  <c r="I1567" i="2"/>
  <c r="H1567" i="2"/>
  <c r="G1567" i="2"/>
  <c r="F1567" i="2"/>
  <c r="E1567" i="2"/>
  <c r="D1567" i="2"/>
  <c r="C1567" i="2"/>
  <c r="B1567" i="2"/>
  <c r="A1567" i="2"/>
  <c r="K1566" i="2"/>
  <c r="J1566" i="2"/>
  <c r="I1566" i="2"/>
  <c r="H1566" i="2"/>
  <c r="R1564" i="2"/>
  <c r="Q1564" i="2"/>
  <c r="P1564" i="2"/>
  <c r="O1564" i="2"/>
  <c r="N1564" i="2"/>
  <c r="M1564" i="2"/>
  <c r="K1564" i="2"/>
  <c r="J1564" i="2"/>
  <c r="I1564" i="2"/>
  <c r="H1564" i="2"/>
  <c r="G1564" i="2"/>
  <c r="F1564" i="2"/>
  <c r="E1564" i="2"/>
  <c r="D1564" i="2"/>
  <c r="C1564" i="2"/>
  <c r="B1564" i="2"/>
  <c r="A1564" i="2"/>
  <c r="S1563" i="2"/>
  <c r="R1563" i="2"/>
  <c r="Q1563" i="2"/>
  <c r="P1563" i="2"/>
  <c r="O1563" i="2"/>
  <c r="N1563" i="2"/>
  <c r="M1563" i="2"/>
  <c r="L1563" i="2"/>
  <c r="K1563" i="2"/>
  <c r="J1563" i="2"/>
  <c r="I1563" i="2"/>
  <c r="H1563" i="2"/>
  <c r="G1563" i="2"/>
  <c r="F1563" i="2"/>
  <c r="E1563" i="2"/>
  <c r="D1563" i="2"/>
  <c r="C1563" i="2"/>
  <c r="B1563" i="2"/>
  <c r="A1563" i="2"/>
  <c r="K1562" i="2"/>
  <c r="J1562" i="2"/>
  <c r="I1562" i="2"/>
  <c r="H1562" i="2"/>
  <c r="R1560" i="2"/>
  <c r="Q1560" i="2"/>
  <c r="P1560" i="2"/>
  <c r="O1560" i="2"/>
  <c r="N1560" i="2"/>
  <c r="M1560" i="2"/>
  <c r="K1560" i="2"/>
  <c r="J1560" i="2"/>
  <c r="I1560" i="2"/>
  <c r="H1560" i="2"/>
  <c r="G1560" i="2"/>
  <c r="F1560" i="2"/>
  <c r="E1560" i="2"/>
  <c r="D1560" i="2"/>
  <c r="C1560" i="2"/>
  <c r="B1560" i="2"/>
  <c r="A1560" i="2"/>
  <c r="S1559" i="2"/>
  <c r="R1559" i="2"/>
  <c r="Q1559" i="2"/>
  <c r="P1559" i="2"/>
  <c r="O1559" i="2"/>
  <c r="N1559" i="2"/>
  <c r="M1559" i="2"/>
  <c r="L1559" i="2"/>
  <c r="K1559" i="2"/>
  <c r="J1559" i="2"/>
  <c r="I1559" i="2"/>
  <c r="H1559" i="2"/>
  <c r="G1559" i="2"/>
  <c r="F1559" i="2"/>
  <c r="E1559" i="2"/>
  <c r="D1559" i="2"/>
  <c r="C1559" i="2"/>
  <c r="B1559" i="2"/>
  <c r="A1559" i="2"/>
  <c r="K1558" i="2"/>
  <c r="J1558" i="2"/>
  <c r="I1558" i="2"/>
  <c r="H1558" i="2"/>
  <c r="R1556" i="2"/>
  <c r="Q1556" i="2"/>
  <c r="P1556" i="2"/>
  <c r="O1556" i="2"/>
  <c r="N1556" i="2"/>
  <c r="M1556" i="2"/>
  <c r="K1556" i="2"/>
  <c r="J1556" i="2"/>
  <c r="I1556" i="2"/>
  <c r="H1556" i="2"/>
  <c r="G1556" i="2"/>
  <c r="F1556" i="2"/>
  <c r="E1556" i="2"/>
  <c r="D1556" i="2"/>
  <c r="C1556" i="2"/>
  <c r="B1556" i="2"/>
  <c r="A1556" i="2"/>
  <c r="S1555" i="2"/>
  <c r="R1555" i="2"/>
  <c r="Q1555" i="2"/>
  <c r="P1555" i="2"/>
  <c r="O1555" i="2"/>
  <c r="N1555" i="2"/>
  <c r="M1555" i="2"/>
  <c r="L1555" i="2"/>
  <c r="K1555" i="2"/>
  <c r="J1555" i="2"/>
  <c r="I1555" i="2"/>
  <c r="H1555" i="2"/>
  <c r="G1555" i="2"/>
  <c r="F1555" i="2"/>
  <c r="E1555" i="2"/>
  <c r="D1555" i="2"/>
  <c r="C1555" i="2"/>
  <c r="B1555" i="2"/>
  <c r="A1555" i="2"/>
  <c r="K1554" i="2"/>
  <c r="J1554" i="2"/>
  <c r="I1554" i="2"/>
  <c r="H1554" i="2"/>
  <c r="R1552" i="2"/>
  <c r="Q1552" i="2"/>
  <c r="P1552" i="2"/>
  <c r="O1552" i="2"/>
  <c r="N1552" i="2"/>
  <c r="M1552" i="2"/>
  <c r="K1552" i="2"/>
  <c r="J1552" i="2"/>
  <c r="I1552" i="2"/>
  <c r="H1552" i="2"/>
  <c r="G1552" i="2"/>
  <c r="F1552" i="2"/>
  <c r="E1552" i="2"/>
  <c r="D1552" i="2"/>
  <c r="C1552" i="2"/>
  <c r="B1552" i="2"/>
  <c r="A1552" i="2"/>
  <c r="S1551" i="2"/>
  <c r="R1551" i="2"/>
  <c r="Q1551" i="2"/>
  <c r="P1551" i="2"/>
  <c r="O1551" i="2"/>
  <c r="N1551" i="2"/>
  <c r="M1551" i="2"/>
  <c r="L1551" i="2"/>
  <c r="K1551" i="2"/>
  <c r="J1551" i="2"/>
  <c r="I1551" i="2"/>
  <c r="H1551" i="2"/>
  <c r="G1551" i="2"/>
  <c r="F1551" i="2"/>
  <c r="E1551" i="2"/>
  <c r="D1551" i="2"/>
  <c r="C1551" i="2"/>
  <c r="B1551" i="2"/>
  <c r="A1551" i="2"/>
  <c r="K1550" i="2"/>
  <c r="J1550" i="2"/>
  <c r="I1550" i="2"/>
  <c r="H1550" i="2"/>
  <c r="R1548" i="2"/>
  <c r="Q1548" i="2"/>
  <c r="P1548" i="2"/>
  <c r="O1548" i="2"/>
  <c r="N1548" i="2"/>
  <c r="M1548" i="2"/>
  <c r="K1548" i="2"/>
  <c r="J1548" i="2"/>
  <c r="I1548" i="2"/>
  <c r="H1548" i="2"/>
  <c r="G1548" i="2"/>
  <c r="F1548" i="2"/>
  <c r="E1548" i="2"/>
  <c r="D1548" i="2"/>
  <c r="C1548" i="2"/>
  <c r="B1548" i="2"/>
  <c r="A1548" i="2"/>
  <c r="S1547" i="2"/>
  <c r="R1547" i="2"/>
  <c r="Q1547" i="2"/>
  <c r="P1547" i="2"/>
  <c r="O1547" i="2"/>
  <c r="N1547" i="2"/>
  <c r="M1547" i="2"/>
  <c r="L1547" i="2"/>
  <c r="K1547" i="2"/>
  <c r="J1547" i="2"/>
  <c r="I1547" i="2"/>
  <c r="H1547" i="2"/>
  <c r="G1547" i="2"/>
  <c r="F1547" i="2"/>
  <c r="E1547" i="2"/>
  <c r="D1547" i="2"/>
  <c r="C1547" i="2"/>
  <c r="B1547" i="2"/>
  <c r="A1547" i="2"/>
  <c r="K1546" i="2"/>
  <c r="J1546" i="2"/>
  <c r="I1546" i="2"/>
  <c r="H1546" i="2"/>
  <c r="R1544" i="2"/>
  <c r="Q1544" i="2"/>
  <c r="P1544" i="2"/>
  <c r="O1544" i="2"/>
  <c r="N1544" i="2"/>
  <c r="M1544" i="2"/>
  <c r="K1544" i="2"/>
  <c r="J1544" i="2"/>
  <c r="I1544" i="2"/>
  <c r="H1544" i="2"/>
  <c r="G1544" i="2"/>
  <c r="F1544" i="2"/>
  <c r="E1544" i="2"/>
  <c r="D1544" i="2"/>
  <c r="C1544" i="2"/>
  <c r="B1544" i="2"/>
  <c r="A1544" i="2"/>
  <c r="S1543" i="2"/>
  <c r="R1543" i="2"/>
  <c r="Q1543" i="2"/>
  <c r="P1543" i="2"/>
  <c r="O1543" i="2"/>
  <c r="N1543" i="2"/>
  <c r="M1543" i="2"/>
  <c r="L1543" i="2"/>
  <c r="K1543" i="2"/>
  <c r="J1543" i="2"/>
  <c r="I1543" i="2"/>
  <c r="H1543" i="2"/>
  <c r="G1543" i="2"/>
  <c r="F1543" i="2"/>
  <c r="E1543" i="2"/>
  <c r="D1543" i="2"/>
  <c r="C1543" i="2"/>
  <c r="B1543" i="2"/>
  <c r="A1543" i="2"/>
  <c r="K1542" i="2"/>
  <c r="J1542" i="2"/>
  <c r="I1542" i="2"/>
  <c r="H1542" i="2"/>
  <c r="R1540" i="2"/>
  <c r="Q1540" i="2"/>
  <c r="P1540" i="2"/>
  <c r="O1540" i="2"/>
  <c r="N1540" i="2"/>
  <c r="M1540" i="2"/>
  <c r="K1540" i="2"/>
  <c r="J1540" i="2"/>
  <c r="I1540" i="2"/>
  <c r="H1540" i="2"/>
  <c r="G1540" i="2"/>
  <c r="F1540" i="2"/>
  <c r="E1540" i="2"/>
  <c r="D1540" i="2"/>
  <c r="C1540" i="2"/>
  <c r="B1540" i="2"/>
  <c r="A1540" i="2"/>
  <c r="S1539" i="2"/>
  <c r="R1539" i="2"/>
  <c r="Q1539" i="2"/>
  <c r="P1539" i="2"/>
  <c r="O1539" i="2"/>
  <c r="N1539" i="2"/>
  <c r="M1539" i="2"/>
  <c r="L1539" i="2"/>
  <c r="K1539" i="2"/>
  <c r="J1539" i="2"/>
  <c r="I1539" i="2"/>
  <c r="H1539" i="2"/>
  <c r="G1539" i="2"/>
  <c r="F1539" i="2"/>
  <c r="E1539" i="2"/>
  <c r="D1539" i="2"/>
  <c r="C1539" i="2"/>
  <c r="B1539" i="2"/>
  <c r="A1539" i="2"/>
  <c r="K1538" i="2"/>
  <c r="J1538" i="2"/>
  <c r="I1538" i="2"/>
  <c r="H1538" i="2"/>
  <c r="R1536" i="2"/>
  <c r="Q1536" i="2"/>
  <c r="P1536" i="2"/>
  <c r="O1536" i="2"/>
  <c r="N1536" i="2"/>
  <c r="M1536" i="2"/>
  <c r="K1536" i="2"/>
  <c r="J1536" i="2"/>
  <c r="I1536" i="2"/>
  <c r="H1536" i="2"/>
  <c r="G1536" i="2"/>
  <c r="F1536" i="2"/>
  <c r="E1536" i="2"/>
  <c r="D1536" i="2"/>
  <c r="C1536" i="2"/>
  <c r="B1536" i="2"/>
  <c r="A1536" i="2"/>
  <c r="S1535" i="2"/>
  <c r="R1535" i="2"/>
  <c r="Q1535" i="2"/>
  <c r="P1535" i="2"/>
  <c r="O1535" i="2"/>
  <c r="N1535" i="2"/>
  <c r="M1535" i="2"/>
  <c r="L1535" i="2"/>
  <c r="K1535" i="2"/>
  <c r="J1535" i="2"/>
  <c r="I1535" i="2"/>
  <c r="H1535" i="2"/>
  <c r="G1535" i="2"/>
  <c r="F1535" i="2"/>
  <c r="E1535" i="2"/>
  <c r="D1535" i="2"/>
  <c r="C1535" i="2"/>
  <c r="B1535" i="2"/>
  <c r="A1535" i="2"/>
  <c r="K1534" i="2"/>
  <c r="J1534" i="2"/>
  <c r="I1534" i="2"/>
  <c r="H1534" i="2"/>
  <c r="R1532" i="2"/>
  <c r="Q1532" i="2"/>
  <c r="P1532" i="2"/>
  <c r="O1532" i="2"/>
  <c r="N1532" i="2"/>
  <c r="M1532" i="2"/>
  <c r="K1532" i="2"/>
  <c r="J1532" i="2"/>
  <c r="I1532" i="2"/>
  <c r="H1532" i="2"/>
  <c r="G1532" i="2"/>
  <c r="F1532" i="2"/>
  <c r="E1532" i="2"/>
  <c r="D1532" i="2"/>
  <c r="C1532" i="2"/>
  <c r="B1532" i="2"/>
  <c r="A1532" i="2"/>
  <c r="S1531" i="2"/>
  <c r="R1531" i="2"/>
  <c r="Q1531" i="2"/>
  <c r="P1531" i="2"/>
  <c r="O1531" i="2"/>
  <c r="N1531" i="2"/>
  <c r="M1531" i="2"/>
  <c r="L1531" i="2"/>
  <c r="K1531" i="2"/>
  <c r="J1531" i="2"/>
  <c r="I1531" i="2"/>
  <c r="H1531" i="2"/>
  <c r="G1531" i="2"/>
  <c r="F1531" i="2"/>
  <c r="E1531" i="2"/>
  <c r="D1531" i="2"/>
  <c r="C1531" i="2"/>
  <c r="B1531" i="2"/>
  <c r="A1531" i="2"/>
  <c r="K1530" i="2"/>
  <c r="J1530" i="2"/>
  <c r="I1530" i="2"/>
  <c r="H1530" i="2"/>
  <c r="R1528" i="2"/>
  <c r="Q1528" i="2"/>
  <c r="P1528" i="2"/>
  <c r="O1528" i="2"/>
  <c r="N1528" i="2"/>
  <c r="M1528" i="2"/>
  <c r="K1528" i="2"/>
  <c r="J1528" i="2"/>
  <c r="I1528" i="2"/>
  <c r="H1528" i="2"/>
  <c r="G1528" i="2"/>
  <c r="F1528" i="2"/>
  <c r="E1528" i="2"/>
  <c r="D1528" i="2"/>
  <c r="C1528" i="2"/>
  <c r="B1528" i="2"/>
  <c r="A1528" i="2"/>
  <c r="S1527" i="2"/>
  <c r="R1527" i="2"/>
  <c r="Q1527" i="2"/>
  <c r="P1527" i="2"/>
  <c r="O1527" i="2"/>
  <c r="N1527" i="2"/>
  <c r="M1527" i="2"/>
  <c r="L1527" i="2"/>
  <c r="K1527" i="2"/>
  <c r="J1527" i="2"/>
  <c r="I1527" i="2"/>
  <c r="H1527" i="2"/>
  <c r="G1527" i="2"/>
  <c r="F1527" i="2"/>
  <c r="E1527" i="2"/>
  <c r="D1527" i="2"/>
  <c r="C1527" i="2"/>
  <c r="B1527" i="2"/>
  <c r="A1527" i="2"/>
  <c r="K1526" i="2"/>
  <c r="J1526" i="2"/>
  <c r="I1526" i="2"/>
  <c r="H1526" i="2"/>
  <c r="R1524" i="2"/>
  <c r="Q1524" i="2"/>
  <c r="P1524" i="2"/>
  <c r="O1524" i="2"/>
  <c r="N1524" i="2"/>
  <c r="M1524" i="2"/>
  <c r="K1524" i="2"/>
  <c r="J1524" i="2"/>
  <c r="I1524" i="2"/>
  <c r="H1524" i="2"/>
  <c r="G1524" i="2"/>
  <c r="F1524" i="2"/>
  <c r="E1524" i="2"/>
  <c r="D1524" i="2"/>
  <c r="C1524" i="2"/>
  <c r="B1524" i="2"/>
  <c r="A1524" i="2"/>
  <c r="S1523" i="2"/>
  <c r="R1523" i="2"/>
  <c r="Q1523" i="2"/>
  <c r="P1523" i="2"/>
  <c r="O1523" i="2"/>
  <c r="N1523" i="2"/>
  <c r="M1523" i="2"/>
  <c r="L1523" i="2"/>
  <c r="K1523" i="2"/>
  <c r="J1523" i="2"/>
  <c r="I1523" i="2"/>
  <c r="H1523" i="2"/>
  <c r="G1523" i="2"/>
  <c r="F1523" i="2"/>
  <c r="E1523" i="2"/>
  <c r="D1523" i="2"/>
  <c r="C1523" i="2"/>
  <c r="B1523" i="2"/>
  <c r="A1523" i="2"/>
  <c r="K1522" i="2"/>
  <c r="J1522" i="2"/>
  <c r="I1522" i="2"/>
  <c r="H1522" i="2"/>
  <c r="R1520" i="2"/>
  <c r="Q1520" i="2"/>
  <c r="P1520" i="2"/>
  <c r="O1520" i="2"/>
  <c r="N1520" i="2"/>
  <c r="M1520" i="2"/>
  <c r="K1520" i="2"/>
  <c r="J1520" i="2"/>
  <c r="I1520" i="2"/>
  <c r="H1520" i="2"/>
  <c r="G1520" i="2"/>
  <c r="F1520" i="2"/>
  <c r="E1520" i="2"/>
  <c r="D1520" i="2"/>
  <c r="C1520" i="2"/>
  <c r="B1520" i="2"/>
  <c r="A1520" i="2"/>
  <c r="S1519" i="2"/>
  <c r="R1519" i="2"/>
  <c r="Q1519" i="2"/>
  <c r="P1519" i="2"/>
  <c r="O1519" i="2"/>
  <c r="N1519" i="2"/>
  <c r="M1519" i="2"/>
  <c r="L1519" i="2"/>
  <c r="K1519" i="2"/>
  <c r="J1519" i="2"/>
  <c r="I1519" i="2"/>
  <c r="H1519" i="2"/>
  <c r="G1519" i="2"/>
  <c r="F1519" i="2"/>
  <c r="E1519" i="2"/>
  <c r="D1519" i="2"/>
  <c r="C1519" i="2"/>
  <c r="B1519" i="2"/>
  <c r="A1519" i="2"/>
  <c r="K1518" i="2"/>
  <c r="J1518" i="2"/>
  <c r="I1518" i="2"/>
  <c r="H1518" i="2"/>
  <c r="R1516" i="2"/>
  <c r="Q1516" i="2"/>
  <c r="P1516" i="2"/>
  <c r="O1516" i="2"/>
  <c r="N1516" i="2"/>
  <c r="M1516" i="2"/>
  <c r="K1516" i="2"/>
  <c r="J1516" i="2"/>
  <c r="I1516" i="2"/>
  <c r="H1516" i="2"/>
  <c r="G1516" i="2"/>
  <c r="F1516" i="2"/>
  <c r="E1516" i="2"/>
  <c r="D1516" i="2"/>
  <c r="C1516" i="2"/>
  <c r="B1516" i="2"/>
  <c r="A1516" i="2"/>
  <c r="S1515" i="2"/>
  <c r="R1515" i="2"/>
  <c r="Q1515" i="2"/>
  <c r="P1515" i="2"/>
  <c r="O1515" i="2"/>
  <c r="N1515" i="2"/>
  <c r="M1515" i="2"/>
  <c r="L1515" i="2"/>
  <c r="K1515" i="2"/>
  <c r="J1515" i="2"/>
  <c r="I1515" i="2"/>
  <c r="H1515" i="2"/>
  <c r="G1515" i="2"/>
  <c r="F1515" i="2"/>
  <c r="E1515" i="2"/>
  <c r="D1515" i="2"/>
  <c r="C1515" i="2"/>
  <c r="B1515" i="2"/>
  <c r="A1515" i="2"/>
  <c r="K1514" i="2"/>
  <c r="J1514" i="2"/>
  <c r="I1514" i="2"/>
  <c r="H1514" i="2"/>
  <c r="R1512" i="2"/>
  <c r="Q1512" i="2"/>
  <c r="P1512" i="2"/>
  <c r="O1512" i="2"/>
  <c r="N1512" i="2"/>
  <c r="M1512" i="2"/>
  <c r="K1512" i="2"/>
  <c r="J1512" i="2"/>
  <c r="I1512" i="2"/>
  <c r="H1512" i="2"/>
  <c r="G1512" i="2"/>
  <c r="F1512" i="2"/>
  <c r="E1512" i="2"/>
  <c r="D1512" i="2"/>
  <c r="C1512" i="2"/>
  <c r="B1512" i="2"/>
  <c r="A1512" i="2"/>
  <c r="S1511" i="2"/>
  <c r="R1511" i="2"/>
  <c r="Q1511" i="2"/>
  <c r="P1511" i="2"/>
  <c r="O1511" i="2"/>
  <c r="N1511" i="2"/>
  <c r="M1511" i="2"/>
  <c r="L1511" i="2"/>
  <c r="K1511" i="2"/>
  <c r="J1511" i="2"/>
  <c r="I1511" i="2"/>
  <c r="H1511" i="2"/>
  <c r="G1511" i="2"/>
  <c r="F1511" i="2"/>
  <c r="E1511" i="2"/>
  <c r="D1511" i="2"/>
  <c r="C1511" i="2"/>
  <c r="B1511" i="2"/>
  <c r="A1511" i="2"/>
  <c r="K1510" i="2"/>
  <c r="J1510" i="2"/>
  <c r="I1510" i="2"/>
  <c r="H1510" i="2"/>
  <c r="R1508" i="2"/>
  <c r="Q1508" i="2"/>
  <c r="P1508" i="2"/>
  <c r="O1508" i="2"/>
  <c r="N1508" i="2"/>
  <c r="M1508" i="2"/>
  <c r="K1508" i="2"/>
  <c r="J1508" i="2"/>
  <c r="I1508" i="2"/>
  <c r="H1508" i="2"/>
  <c r="G1508" i="2"/>
  <c r="F1508" i="2"/>
  <c r="E1508" i="2"/>
  <c r="D1508" i="2"/>
  <c r="C1508" i="2"/>
  <c r="B1508" i="2"/>
  <c r="A1508" i="2"/>
  <c r="S1507" i="2"/>
  <c r="R1507" i="2"/>
  <c r="Q1507" i="2"/>
  <c r="P1507" i="2"/>
  <c r="O1507" i="2"/>
  <c r="N1507" i="2"/>
  <c r="M1507" i="2"/>
  <c r="L1507" i="2"/>
  <c r="K1507" i="2"/>
  <c r="J1507" i="2"/>
  <c r="I1507" i="2"/>
  <c r="H1507" i="2"/>
  <c r="G1507" i="2"/>
  <c r="F1507" i="2"/>
  <c r="E1507" i="2"/>
  <c r="D1507" i="2"/>
  <c r="C1507" i="2"/>
  <c r="B1507" i="2"/>
  <c r="A1507" i="2"/>
  <c r="K1506" i="2"/>
  <c r="J1506" i="2"/>
  <c r="I1506" i="2"/>
  <c r="H1506" i="2"/>
  <c r="R1504" i="2"/>
  <c r="Q1504" i="2"/>
  <c r="P1504" i="2"/>
  <c r="O1504" i="2"/>
  <c r="N1504" i="2"/>
  <c r="M1504" i="2"/>
  <c r="K1504" i="2"/>
  <c r="J1504" i="2"/>
  <c r="I1504" i="2"/>
  <c r="H1504" i="2"/>
  <c r="G1504" i="2"/>
  <c r="F1504" i="2"/>
  <c r="E1504" i="2"/>
  <c r="D1504" i="2"/>
  <c r="C1504" i="2"/>
  <c r="B1504" i="2"/>
  <c r="A1504" i="2"/>
  <c r="S1503" i="2"/>
  <c r="R1503" i="2"/>
  <c r="Q1503" i="2"/>
  <c r="P1503" i="2"/>
  <c r="O1503" i="2"/>
  <c r="N1503" i="2"/>
  <c r="M1503" i="2"/>
  <c r="L1503" i="2"/>
  <c r="K1503" i="2"/>
  <c r="J1503" i="2"/>
  <c r="I1503" i="2"/>
  <c r="H1503" i="2"/>
  <c r="G1503" i="2"/>
  <c r="F1503" i="2"/>
  <c r="E1503" i="2"/>
  <c r="D1503" i="2"/>
  <c r="C1503" i="2"/>
  <c r="B1503" i="2"/>
  <c r="A1503" i="2"/>
  <c r="K1502" i="2"/>
  <c r="J1502" i="2"/>
  <c r="I1502" i="2"/>
  <c r="H1502" i="2"/>
  <c r="R1500" i="2"/>
  <c r="Q1500" i="2"/>
  <c r="P1500" i="2"/>
  <c r="O1500" i="2"/>
  <c r="N1500" i="2"/>
  <c r="M1500" i="2"/>
  <c r="K1500" i="2"/>
  <c r="J1500" i="2"/>
  <c r="I1500" i="2"/>
  <c r="H1500" i="2"/>
  <c r="G1500" i="2"/>
  <c r="F1500" i="2"/>
  <c r="E1500" i="2"/>
  <c r="D1500" i="2"/>
  <c r="C1500" i="2"/>
  <c r="B1500" i="2"/>
  <c r="A1500" i="2"/>
  <c r="S1499" i="2"/>
  <c r="R1499" i="2"/>
  <c r="Q1499" i="2"/>
  <c r="P1499" i="2"/>
  <c r="O1499" i="2"/>
  <c r="N1499" i="2"/>
  <c r="M1499" i="2"/>
  <c r="L1499" i="2"/>
  <c r="K1499" i="2"/>
  <c r="J1499" i="2"/>
  <c r="I1499" i="2"/>
  <c r="H1499" i="2"/>
  <c r="G1499" i="2"/>
  <c r="F1499" i="2"/>
  <c r="E1499" i="2"/>
  <c r="D1499" i="2"/>
  <c r="C1499" i="2"/>
  <c r="B1499" i="2"/>
  <c r="A1499" i="2"/>
  <c r="K1498" i="2"/>
  <c r="J1498" i="2"/>
  <c r="I1498" i="2"/>
  <c r="H1498" i="2"/>
  <c r="R1496" i="2"/>
  <c r="Q1496" i="2"/>
  <c r="P1496" i="2"/>
  <c r="O1496" i="2"/>
  <c r="N1496" i="2"/>
  <c r="M1496" i="2"/>
  <c r="K1496" i="2"/>
  <c r="J1496" i="2"/>
  <c r="I1496" i="2"/>
  <c r="H1496" i="2"/>
  <c r="G1496" i="2"/>
  <c r="F1496" i="2"/>
  <c r="E1496" i="2"/>
  <c r="D1496" i="2"/>
  <c r="C1496" i="2"/>
  <c r="B1496" i="2"/>
  <c r="A1496" i="2"/>
  <c r="S1495" i="2"/>
  <c r="R1495" i="2"/>
  <c r="Q1495" i="2"/>
  <c r="P1495" i="2"/>
  <c r="O1495" i="2"/>
  <c r="N1495" i="2"/>
  <c r="M1495" i="2"/>
  <c r="L1495" i="2"/>
  <c r="K1495" i="2"/>
  <c r="J1495" i="2"/>
  <c r="I1495" i="2"/>
  <c r="H1495" i="2"/>
  <c r="G1495" i="2"/>
  <c r="F1495" i="2"/>
  <c r="E1495" i="2"/>
  <c r="D1495" i="2"/>
  <c r="C1495" i="2"/>
  <c r="B1495" i="2"/>
  <c r="A1495" i="2"/>
  <c r="K1494" i="2"/>
  <c r="J1494" i="2"/>
  <c r="I1494" i="2"/>
  <c r="H1494" i="2"/>
  <c r="R1492" i="2"/>
  <c r="Q1492" i="2"/>
  <c r="P1492" i="2"/>
  <c r="O1492" i="2"/>
  <c r="N1492" i="2"/>
  <c r="M1492" i="2"/>
  <c r="K1492" i="2"/>
  <c r="J1492" i="2"/>
  <c r="I1492" i="2"/>
  <c r="H1492" i="2"/>
  <c r="G1492" i="2"/>
  <c r="F1492" i="2"/>
  <c r="E1492" i="2"/>
  <c r="D1492" i="2"/>
  <c r="C1492" i="2"/>
  <c r="B1492" i="2"/>
  <c r="A1492" i="2"/>
  <c r="S1491" i="2"/>
  <c r="R1491" i="2"/>
  <c r="Q1491" i="2"/>
  <c r="P1491" i="2"/>
  <c r="O1491" i="2"/>
  <c r="N1491" i="2"/>
  <c r="M1491" i="2"/>
  <c r="L1491" i="2"/>
  <c r="K1491" i="2"/>
  <c r="J1491" i="2"/>
  <c r="I1491" i="2"/>
  <c r="H1491" i="2"/>
  <c r="G1491" i="2"/>
  <c r="F1491" i="2"/>
  <c r="E1491" i="2"/>
  <c r="D1491" i="2"/>
  <c r="C1491" i="2"/>
  <c r="B1491" i="2"/>
  <c r="A1491" i="2"/>
  <c r="K1490" i="2"/>
  <c r="J1490" i="2"/>
  <c r="I1490" i="2"/>
  <c r="H1490" i="2"/>
  <c r="R1488" i="2"/>
  <c r="Q1488" i="2"/>
  <c r="P1488" i="2"/>
  <c r="O1488" i="2"/>
  <c r="N1488" i="2"/>
  <c r="M1488" i="2"/>
  <c r="K1488" i="2"/>
  <c r="J1488" i="2"/>
  <c r="I1488" i="2"/>
  <c r="H1488" i="2"/>
  <c r="G1488" i="2"/>
  <c r="F1488" i="2"/>
  <c r="E1488" i="2"/>
  <c r="D1488" i="2"/>
  <c r="C1488" i="2"/>
  <c r="B1488" i="2"/>
  <c r="A1488" i="2"/>
  <c r="S1487" i="2"/>
  <c r="R1487" i="2"/>
  <c r="Q1487" i="2"/>
  <c r="P1487" i="2"/>
  <c r="O1487" i="2"/>
  <c r="N1487" i="2"/>
  <c r="M1487" i="2"/>
  <c r="L1487" i="2"/>
  <c r="K1487" i="2"/>
  <c r="J1487" i="2"/>
  <c r="I1487" i="2"/>
  <c r="H1487" i="2"/>
  <c r="G1487" i="2"/>
  <c r="F1487" i="2"/>
  <c r="E1487" i="2"/>
  <c r="D1487" i="2"/>
  <c r="C1487" i="2"/>
  <c r="B1487" i="2"/>
  <c r="A1487" i="2"/>
  <c r="K1486" i="2"/>
  <c r="J1486" i="2"/>
  <c r="I1486" i="2"/>
  <c r="H1486" i="2"/>
  <c r="R1484" i="2"/>
  <c r="Q1484" i="2"/>
  <c r="P1484" i="2"/>
  <c r="O1484" i="2"/>
  <c r="N1484" i="2"/>
  <c r="M1484" i="2"/>
  <c r="K1484" i="2"/>
  <c r="J1484" i="2"/>
  <c r="I1484" i="2"/>
  <c r="H1484" i="2"/>
  <c r="G1484" i="2"/>
  <c r="F1484" i="2"/>
  <c r="E1484" i="2"/>
  <c r="D1484" i="2"/>
  <c r="C1484" i="2"/>
  <c r="B1484" i="2"/>
  <c r="A1484" i="2"/>
  <c r="S1483" i="2"/>
  <c r="R1483" i="2"/>
  <c r="Q1483" i="2"/>
  <c r="P1483" i="2"/>
  <c r="O1483" i="2"/>
  <c r="N1483" i="2"/>
  <c r="M1483" i="2"/>
  <c r="L1483" i="2"/>
  <c r="K1483" i="2"/>
  <c r="J1483" i="2"/>
  <c r="I1483" i="2"/>
  <c r="H1483" i="2"/>
  <c r="G1483" i="2"/>
  <c r="F1483" i="2"/>
  <c r="E1483" i="2"/>
  <c r="D1483" i="2"/>
  <c r="C1483" i="2"/>
  <c r="B1483" i="2"/>
  <c r="A1483" i="2"/>
  <c r="K1482" i="2"/>
  <c r="J1482" i="2"/>
  <c r="I1482" i="2"/>
  <c r="H1482" i="2"/>
  <c r="R1480" i="2"/>
  <c r="Q1480" i="2"/>
  <c r="P1480" i="2"/>
  <c r="O1480" i="2"/>
  <c r="N1480" i="2"/>
  <c r="M1480" i="2"/>
  <c r="K1480" i="2"/>
  <c r="J1480" i="2"/>
  <c r="I1480" i="2"/>
  <c r="H1480" i="2"/>
  <c r="G1480" i="2"/>
  <c r="F1480" i="2"/>
  <c r="E1480" i="2"/>
  <c r="D1480" i="2"/>
  <c r="C1480" i="2"/>
  <c r="B1480" i="2"/>
  <c r="A1480" i="2"/>
  <c r="S1479" i="2"/>
  <c r="R1479" i="2"/>
  <c r="Q1479" i="2"/>
  <c r="P1479" i="2"/>
  <c r="O1479" i="2"/>
  <c r="N1479" i="2"/>
  <c r="M1479" i="2"/>
  <c r="L1479" i="2"/>
  <c r="K1479" i="2"/>
  <c r="J1479" i="2"/>
  <c r="I1479" i="2"/>
  <c r="H1479" i="2"/>
  <c r="G1479" i="2"/>
  <c r="F1479" i="2"/>
  <c r="E1479" i="2"/>
  <c r="D1479" i="2"/>
  <c r="C1479" i="2"/>
  <c r="B1479" i="2"/>
  <c r="A1479" i="2"/>
  <c r="K1478" i="2"/>
  <c r="J1478" i="2"/>
  <c r="I1478" i="2"/>
  <c r="H1478" i="2"/>
  <c r="R1476" i="2"/>
  <c r="Q1476" i="2"/>
  <c r="P1476" i="2"/>
  <c r="O1476" i="2"/>
  <c r="N1476" i="2"/>
  <c r="M1476" i="2"/>
  <c r="K1476" i="2"/>
  <c r="J1476" i="2"/>
  <c r="I1476" i="2"/>
  <c r="H1476" i="2"/>
  <c r="G1476" i="2"/>
  <c r="F1476" i="2"/>
  <c r="E1476" i="2"/>
  <c r="D1476" i="2"/>
  <c r="C1476" i="2"/>
  <c r="B1476" i="2"/>
  <c r="A1476" i="2"/>
  <c r="S1475" i="2"/>
  <c r="R1475" i="2"/>
  <c r="Q1475" i="2"/>
  <c r="P1475" i="2"/>
  <c r="O1475" i="2"/>
  <c r="N1475" i="2"/>
  <c r="M1475" i="2"/>
  <c r="L1475" i="2"/>
  <c r="K1475" i="2"/>
  <c r="J1475" i="2"/>
  <c r="I1475" i="2"/>
  <c r="H1475" i="2"/>
  <c r="G1475" i="2"/>
  <c r="F1475" i="2"/>
  <c r="E1475" i="2"/>
  <c r="D1475" i="2"/>
  <c r="C1475" i="2"/>
  <c r="B1475" i="2"/>
  <c r="A1475" i="2"/>
  <c r="K1474" i="2"/>
  <c r="J1474" i="2"/>
  <c r="I1474" i="2"/>
  <c r="H1474" i="2"/>
  <c r="R1472" i="2"/>
  <c r="Q1472" i="2"/>
  <c r="P1472" i="2"/>
  <c r="O1472" i="2"/>
  <c r="N1472" i="2"/>
  <c r="M1472" i="2"/>
  <c r="K1472" i="2"/>
  <c r="J1472" i="2"/>
  <c r="I1472" i="2"/>
  <c r="H1472" i="2"/>
  <c r="G1472" i="2"/>
  <c r="F1472" i="2"/>
  <c r="E1472" i="2"/>
  <c r="D1472" i="2"/>
  <c r="C1472" i="2"/>
  <c r="B1472" i="2"/>
  <c r="A1472" i="2"/>
  <c r="S1471" i="2"/>
  <c r="R1471" i="2"/>
  <c r="Q1471" i="2"/>
  <c r="P1471" i="2"/>
  <c r="O1471" i="2"/>
  <c r="N1471" i="2"/>
  <c r="M1471" i="2"/>
  <c r="L1471" i="2"/>
  <c r="K1471" i="2"/>
  <c r="J1471" i="2"/>
  <c r="I1471" i="2"/>
  <c r="H1471" i="2"/>
  <c r="G1471" i="2"/>
  <c r="F1471" i="2"/>
  <c r="E1471" i="2"/>
  <c r="D1471" i="2"/>
  <c r="C1471" i="2"/>
  <c r="B1471" i="2"/>
  <c r="A1471" i="2"/>
  <c r="K1470" i="2"/>
  <c r="J1470" i="2"/>
  <c r="I1470" i="2"/>
  <c r="H1470" i="2"/>
  <c r="R1468" i="2"/>
  <c r="Q1468" i="2"/>
  <c r="P1468" i="2"/>
  <c r="O1468" i="2"/>
  <c r="N1468" i="2"/>
  <c r="M1468" i="2"/>
  <c r="K1468" i="2"/>
  <c r="J1468" i="2"/>
  <c r="I1468" i="2"/>
  <c r="H1468" i="2"/>
  <c r="G1468" i="2"/>
  <c r="F1468" i="2"/>
  <c r="E1468" i="2"/>
  <c r="D1468" i="2"/>
  <c r="C1468" i="2"/>
  <c r="B1468" i="2"/>
  <c r="A1468" i="2"/>
  <c r="S1467" i="2"/>
  <c r="R1467" i="2"/>
  <c r="Q1467" i="2"/>
  <c r="P1467" i="2"/>
  <c r="O1467" i="2"/>
  <c r="N1467" i="2"/>
  <c r="M1467" i="2"/>
  <c r="L1467" i="2"/>
  <c r="K1467" i="2"/>
  <c r="J1467" i="2"/>
  <c r="I1467" i="2"/>
  <c r="H1467" i="2"/>
  <c r="G1467" i="2"/>
  <c r="F1467" i="2"/>
  <c r="E1467" i="2"/>
  <c r="D1467" i="2"/>
  <c r="C1467" i="2"/>
  <c r="B1467" i="2"/>
  <c r="A1467" i="2"/>
  <c r="K1466" i="2"/>
  <c r="J1466" i="2"/>
  <c r="I1466" i="2"/>
  <c r="H1466" i="2"/>
  <c r="R1464" i="2"/>
  <c r="Q1464" i="2"/>
  <c r="P1464" i="2"/>
  <c r="O1464" i="2"/>
  <c r="N1464" i="2"/>
  <c r="M1464" i="2"/>
  <c r="K1464" i="2"/>
  <c r="J1464" i="2"/>
  <c r="I1464" i="2"/>
  <c r="H1464" i="2"/>
  <c r="G1464" i="2"/>
  <c r="F1464" i="2"/>
  <c r="E1464" i="2"/>
  <c r="D1464" i="2"/>
  <c r="C1464" i="2"/>
  <c r="B1464" i="2"/>
  <c r="A1464" i="2"/>
  <c r="S1463" i="2"/>
  <c r="R1463" i="2"/>
  <c r="Q1463" i="2"/>
  <c r="P1463" i="2"/>
  <c r="O1463" i="2"/>
  <c r="N1463" i="2"/>
  <c r="M1463" i="2"/>
  <c r="L1463" i="2"/>
  <c r="K1463" i="2"/>
  <c r="J1463" i="2"/>
  <c r="I1463" i="2"/>
  <c r="H1463" i="2"/>
  <c r="G1463" i="2"/>
  <c r="F1463" i="2"/>
  <c r="E1463" i="2"/>
  <c r="D1463" i="2"/>
  <c r="C1463" i="2"/>
  <c r="B1463" i="2"/>
  <c r="A1463" i="2"/>
  <c r="K1462" i="2"/>
  <c r="J1462" i="2"/>
  <c r="I1462" i="2"/>
  <c r="H1462" i="2"/>
  <c r="R1460" i="2"/>
  <c r="Q1460" i="2"/>
  <c r="P1460" i="2"/>
  <c r="O1460" i="2"/>
  <c r="N1460" i="2"/>
  <c r="M1460" i="2"/>
  <c r="K1460" i="2"/>
  <c r="J1460" i="2"/>
  <c r="I1460" i="2"/>
  <c r="H1460" i="2"/>
  <c r="G1460" i="2"/>
  <c r="F1460" i="2"/>
  <c r="E1460" i="2"/>
  <c r="D1460" i="2"/>
  <c r="C1460" i="2"/>
  <c r="B1460" i="2"/>
  <c r="A1460" i="2"/>
  <c r="S1459" i="2"/>
  <c r="R1459" i="2"/>
  <c r="Q1459" i="2"/>
  <c r="P1459" i="2"/>
  <c r="O1459" i="2"/>
  <c r="N1459" i="2"/>
  <c r="M1459" i="2"/>
  <c r="L1459" i="2"/>
  <c r="K1459" i="2"/>
  <c r="J1459" i="2"/>
  <c r="I1459" i="2"/>
  <c r="H1459" i="2"/>
  <c r="G1459" i="2"/>
  <c r="F1459" i="2"/>
  <c r="E1459" i="2"/>
  <c r="D1459" i="2"/>
  <c r="C1459" i="2"/>
  <c r="B1459" i="2"/>
  <c r="A1459" i="2"/>
  <c r="K1458" i="2"/>
  <c r="J1458" i="2"/>
  <c r="I1458" i="2"/>
  <c r="H1458" i="2"/>
  <c r="R1456" i="2"/>
  <c r="Q1456" i="2"/>
  <c r="P1456" i="2"/>
  <c r="O1456" i="2"/>
  <c r="N1456" i="2"/>
  <c r="M1456" i="2"/>
  <c r="K1456" i="2"/>
  <c r="J1456" i="2"/>
  <c r="I1456" i="2"/>
  <c r="H1456" i="2"/>
  <c r="G1456" i="2"/>
  <c r="F1456" i="2"/>
  <c r="E1456" i="2"/>
  <c r="D1456" i="2"/>
  <c r="C1456" i="2"/>
  <c r="B1456" i="2"/>
  <c r="A1456" i="2"/>
  <c r="S1455" i="2"/>
  <c r="R1455" i="2"/>
  <c r="Q1455" i="2"/>
  <c r="P1455" i="2"/>
  <c r="O1455" i="2"/>
  <c r="N1455" i="2"/>
  <c r="M1455" i="2"/>
  <c r="L1455" i="2"/>
  <c r="K1455" i="2"/>
  <c r="J1455" i="2"/>
  <c r="I1455" i="2"/>
  <c r="H1455" i="2"/>
  <c r="G1455" i="2"/>
  <c r="F1455" i="2"/>
  <c r="E1455" i="2"/>
  <c r="D1455" i="2"/>
  <c r="C1455" i="2"/>
  <c r="B1455" i="2"/>
  <c r="A1455" i="2"/>
  <c r="K1454" i="2"/>
  <c r="J1454" i="2"/>
  <c r="I1454" i="2"/>
  <c r="H1454" i="2"/>
  <c r="R1452" i="2"/>
  <c r="Q1452" i="2"/>
  <c r="P1452" i="2"/>
  <c r="O1452" i="2"/>
  <c r="N1452" i="2"/>
  <c r="M1452" i="2"/>
  <c r="K1452" i="2"/>
  <c r="J1452" i="2"/>
  <c r="I1452" i="2"/>
  <c r="H1452" i="2"/>
  <c r="G1452" i="2"/>
  <c r="F1452" i="2"/>
  <c r="E1452" i="2"/>
  <c r="D1452" i="2"/>
  <c r="C1452" i="2"/>
  <c r="B1452" i="2"/>
  <c r="A1452" i="2"/>
  <c r="S1451" i="2"/>
  <c r="R1451" i="2"/>
  <c r="Q1451" i="2"/>
  <c r="P1451" i="2"/>
  <c r="O1451" i="2"/>
  <c r="N1451" i="2"/>
  <c r="M1451" i="2"/>
  <c r="L1451" i="2"/>
  <c r="K1451" i="2"/>
  <c r="J1451" i="2"/>
  <c r="I1451" i="2"/>
  <c r="H1451" i="2"/>
  <c r="G1451" i="2"/>
  <c r="F1451" i="2"/>
  <c r="E1451" i="2"/>
  <c r="D1451" i="2"/>
  <c r="C1451" i="2"/>
  <c r="B1451" i="2"/>
  <c r="A1451" i="2"/>
  <c r="K1450" i="2"/>
  <c r="J1450" i="2"/>
  <c r="I1450" i="2"/>
  <c r="H1450" i="2"/>
  <c r="R1448" i="2"/>
  <c r="Q1448" i="2"/>
  <c r="P1448" i="2"/>
  <c r="O1448" i="2"/>
  <c r="N1448" i="2"/>
  <c r="M1448" i="2"/>
  <c r="K1448" i="2"/>
  <c r="J1448" i="2"/>
  <c r="I1448" i="2"/>
  <c r="H1448" i="2"/>
  <c r="G1448" i="2"/>
  <c r="F1448" i="2"/>
  <c r="E1448" i="2"/>
  <c r="D1448" i="2"/>
  <c r="C1448" i="2"/>
  <c r="B1448" i="2"/>
  <c r="A1448" i="2"/>
  <c r="S1447" i="2"/>
  <c r="R1447" i="2"/>
  <c r="Q1447" i="2"/>
  <c r="P1447" i="2"/>
  <c r="O1447" i="2"/>
  <c r="N1447" i="2"/>
  <c r="M1447" i="2"/>
  <c r="L1447" i="2"/>
  <c r="K1447" i="2"/>
  <c r="J1447" i="2"/>
  <c r="I1447" i="2"/>
  <c r="H1447" i="2"/>
  <c r="G1447" i="2"/>
  <c r="F1447" i="2"/>
  <c r="E1447" i="2"/>
  <c r="D1447" i="2"/>
  <c r="C1447" i="2"/>
  <c r="B1447" i="2"/>
  <c r="A1447" i="2"/>
  <c r="K1446" i="2"/>
  <c r="J1446" i="2"/>
  <c r="I1446" i="2"/>
  <c r="H1446" i="2"/>
  <c r="R1444" i="2"/>
  <c r="Q1444" i="2"/>
  <c r="P1444" i="2"/>
  <c r="O1444" i="2"/>
  <c r="N1444" i="2"/>
  <c r="M1444" i="2"/>
  <c r="K1444" i="2"/>
  <c r="J1444" i="2"/>
  <c r="I1444" i="2"/>
  <c r="H1444" i="2"/>
  <c r="G1444" i="2"/>
  <c r="F1444" i="2"/>
  <c r="E1444" i="2"/>
  <c r="D1444" i="2"/>
  <c r="C1444" i="2"/>
  <c r="B1444" i="2"/>
  <c r="A1444" i="2"/>
  <c r="S1443" i="2"/>
  <c r="R1443" i="2"/>
  <c r="Q1443" i="2"/>
  <c r="P1443" i="2"/>
  <c r="O1443" i="2"/>
  <c r="N1443" i="2"/>
  <c r="M1443" i="2"/>
  <c r="L1443" i="2"/>
  <c r="K1443" i="2"/>
  <c r="J1443" i="2"/>
  <c r="I1443" i="2"/>
  <c r="H1443" i="2"/>
  <c r="G1443" i="2"/>
  <c r="F1443" i="2"/>
  <c r="E1443" i="2"/>
  <c r="D1443" i="2"/>
  <c r="C1443" i="2"/>
  <c r="B1443" i="2"/>
  <c r="A1443" i="2"/>
  <c r="K1442" i="2"/>
  <c r="J1442" i="2"/>
  <c r="I1442" i="2"/>
  <c r="H1442" i="2"/>
  <c r="R1440" i="2"/>
  <c r="Q1440" i="2"/>
  <c r="P1440" i="2"/>
  <c r="O1440" i="2"/>
  <c r="N1440" i="2"/>
  <c r="M1440" i="2"/>
  <c r="K1440" i="2"/>
  <c r="J1440" i="2"/>
  <c r="I1440" i="2"/>
  <c r="H1440" i="2"/>
  <c r="G1440" i="2"/>
  <c r="F1440" i="2"/>
  <c r="E1440" i="2"/>
  <c r="D1440" i="2"/>
  <c r="C1440" i="2"/>
  <c r="B1440" i="2"/>
  <c r="A1440" i="2"/>
  <c r="S1439" i="2"/>
  <c r="R1439" i="2"/>
  <c r="Q1439" i="2"/>
  <c r="P1439" i="2"/>
  <c r="O1439" i="2"/>
  <c r="N1439" i="2"/>
  <c r="M1439" i="2"/>
  <c r="L1439" i="2"/>
  <c r="K1439" i="2"/>
  <c r="J1439" i="2"/>
  <c r="I1439" i="2"/>
  <c r="H1439" i="2"/>
  <c r="G1439" i="2"/>
  <c r="F1439" i="2"/>
  <c r="E1439" i="2"/>
  <c r="D1439" i="2"/>
  <c r="C1439" i="2"/>
  <c r="B1439" i="2"/>
  <c r="A1439" i="2"/>
  <c r="K1438" i="2"/>
  <c r="J1438" i="2"/>
  <c r="I1438" i="2"/>
  <c r="H1438" i="2"/>
  <c r="R1436" i="2"/>
  <c r="Q1436" i="2"/>
  <c r="P1436" i="2"/>
  <c r="O1436" i="2"/>
  <c r="N1436" i="2"/>
  <c r="M1436" i="2"/>
  <c r="K1436" i="2"/>
  <c r="J1436" i="2"/>
  <c r="I1436" i="2"/>
  <c r="H1436" i="2"/>
  <c r="G1436" i="2"/>
  <c r="F1436" i="2"/>
  <c r="E1436" i="2"/>
  <c r="D1436" i="2"/>
  <c r="C1436" i="2"/>
  <c r="B1436" i="2"/>
  <c r="A1436" i="2"/>
  <c r="S1435" i="2"/>
  <c r="R1435" i="2"/>
  <c r="Q1435" i="2"/>
  <c r="P1435" i="2"/>
  <c r="O1435" i="2"/>
  <c r="N1435" i="2"/>
  <c r="M1435" i="2"/>
  <c r="L1435" i="2"/>
  <c r="K1435" i="2"/>
  <c r="J1435" i="2"/>
  <c r="I1435" i="2"/>
  <c r="H1435" i="2"/>
  <c r="G1435" i="2"/>
  <c r="F1435" i="2"/>
  <c r="E1435" i="2"/>
  <c r="D1435" i="2"/>
  <c r="C1435" i="2"/>
  <c r="B1435" i="2"/>
  <c r="A1435" i="2"/>
  <c r="K1434" i="2"/>
  <c r="J1434" i="2"/>
  <c r="I1434" i="2"/>
  <c r="H1434" i="2"/>
  <c r="R1432" i="2"/>
  <c r="Q1432" i="2"/>
  <c r="P1432" i="2"/>
  <c r="O1432" i="2"/>
  <c r="N1432" i="2"/>
  <c r="M1432" i="2"/>
  <c r="K1432" i="2"/>
  <c r="J1432" i="2"/>
  <c r="I1432" i="2"/>
  <c r="H1432" i="2"/>
  <c r="G1432" i="2"/>
  <c r="F1432" i="2"/>
  <c r="E1432" i="2"/>
  <c r="D1432" i="2"/>
  <c r="C1432" i="2"/>
  <c r="B1432" i="2"/>
  <c r="A1432" i="2"/>
  <c r="S1431" i="2"/>
  <c r="R1431" i="2"/>
  <c r="Q1431" i="2"/>
  <c r="P1431" i="2"/>
  <c r="O1431" i="2"/>
  <c r="N1431" i="2"/>
  <c r="M1431" i="2"/>
  <c r="L1431" i="2"/>
  <c r="K1431" i="2"/>
  <c r="J1431" i="2"/>
  <c r="I1431" i="2"/>
  <c r="H1431" i="2"/>
  <c r="G1431" i="2"/>
  <c r="F1431" i="2"/>
  <c r="E1431" i="2"/>
  <c r="D1431" i="2"/>
  <c r="C1431" i="2"/>
  <c r="B1431" i="2"/>
  <c r="A1431" i="2"/>
  <c r="K1430" i="2"/>
  <c r="J1430" i="2"/>
  <c r="I1430" i="2"/>
  <c r="H1430" i="2"/>
  <c r="R1428" i="2"/>
  <c r="Q1428" i="2"/>
  <c r="P1428" i="2"/>
  <c r="O1428" i="2"/>
  <c r="N1428" i="2"/>
  <c r="M1428" i="2"/>
  <c r="K1428" i="2"/>
  <c r="J1428" i="2"/>
  <c r="I1428" i="2"/>
  <c r="H1428" i="2"/>
  <c r="G1428" i="2"/>
  <c r="F1428" i="2"/>
  <c r="E1428" i="2"/>
  <c r="D1428" i="2"/>
  <c r="C1428" i="2"/>
  <c r="B1428" i="2"/>
  <c r="A1428" i="2"/>
  <c r="S1427" i="2"/>
  <c r="R1427" i="2"/>
  <c r="Q1427" i="2"/>
  <c r="P1427" i="2"/>
  <c r="O1427" i="2"/>
  <c r="N1427" i="2"/>
  <c r="M1427" i="2"/>
  <c r="L1427" i="2"/>
  <c r="K1427" i="2"/>
  <c r="J1427" i="2"/>
  <c r="I1427" i="2"/>
  <c r="H1427" i="2"/>
  <c r="G1427" i="2"/>
  <c r="F1427" i="2"/>
  <c r="E1427" i="2"/>
  <c r="D1427" i="2"/>
  <c r="C1427" i="2"/>
  <c r="B1427" i="2"/>
  <c r="A1427" i="2"/>
  <c r="K1426" i="2"/>
  <c r="J1426" i="2"/>
  <c r="I1426" i="2"/>
  <c r="H1426" i="2"/>
  <c r="R1424" i="2"/>
  <c r="Q1424" i="2"/>
  <c r="P1424" i="2"/>
  <c r="O1424" i="2"/>
  <c r="N1424" i="2"/>
  <c r="M1424" i="2"/>
  <c r="K1424" i="2"/>
  <c r="J1424" i="2"/>
  <c r="I1424" i="2"/>
  <c r="H1424" i="2"/>
  <c r="G1424" i="2"/>
  <c r="F1424" i="2"/>
  <c r="E1424" i="2"/>
  <c r="D1424" i="2"/>
  <c r="C1424" i="2"/>
  <c r="B1424" i="2"/>
  <c r="A1424" i="2"/>
  <c r="S1423" i="2"/>
  <c r="R1423" i="2"/>
  <c r="Q1423" i="2"/>
  <c r="P1423" i="2"/>
  <c r="O1423" i="2"/>
  <c r="N1423" i="2"/>
  <c r="M1423" i="2"/>
  <c r="L1423" i="2"/>
  <c r="K1423" i="2"/>
  <c r="J1423" i="2"/>
  <c r="I1423" i="2"/>
  <c r="H1423" i="2"/>
  <c r="G1423" i="2"/>
  <c r="F1423" i="2"/>
  <c r="E1423" i="2"/>
  <c r="D1423" i="2"/>
  <c r="C1423" i="2"/>
  <c r="B1423" i="2"/>
  <c r="A1423" i="2"/>
  <c r="K1422" i="2"/>
  <c r="J1422" i="2"/>
  <c r="I1422" i="2"/>
  <c r="H1422" i="2"/>
  <c r="R1420" i="2"/>
  <c r="Q1420" i="2"/>
  <c r="P1420" i="2"/>
  <c r="O1420" i="2"/>
  <c r="N1420" i="2"/>
  <c r="M1420" i="2"/>
  <c r="K1420" i="2"/>
  <c r="J1420" i="2"/>
  <c r="I1420" i="2"/>
  <c r="H1420" i="2"/>
  <c r="G1420" i="2"/>
  <c r="F1420" i="2"/>
  <c r="E1420" i="2"/>
  <c r="D1420" i="2"/>
  <c r="C1420" i="2"/>
  <c r="B1420" i="2"/>
  <c r="A1420" i="2"/>
  <c r="S1419" i="2"/>
  <c r="R1419" i="2"/>
  <c r="Q1419" i="2"/>
  <c r="P1419" i="2"/>
  <c r="O1419" i="2"/>
  <c r="N1419" i="2"/>
  <c r="M1419" i="2"/>
  <c r="L1419" i="2"/>
  <c r="K1419" i="2"/>
  <c r="J1419" i="2"/>
  <c r="I1419" i="2"/>
  <c r="H1419" i="2"/>
  <c r="G1419" i="2"/>
  <c r="F1419" i="2"/>
  <c r="E1419" i="2"/>
  <c r="D1419" i="2"/>
  <c r="C1419" i="2"/>
  <c r="B1419" i="2"/>
  <c r="A1419" i="2"/>
  <c r="K1418" i="2"/>
  <c r="J1418" i="2"/>
  <c r="I1418" i="2"/>
  <c r="H1418" i="2"/>
  <c r="R1416" i="2"/>
  <c r="Q1416" i="2"/>
  <c r="P1416" i="2"/>
  <c r="O1416" i="2"/>
  <c r="N1416" i="2"/>
  <c r="M1416" i="2"/>
  <c r="K1416" i="2"/>
  <c r="J1416" i="2"/>
  <c r="I1416" i="2"/>
  <c r="H1416" i="2"/>
  <c r="G1416" i="2"/>
  <c r="F1416" i="2"/>
  <c r="E1416" i="2"/>
  <c r="D1416" i="2"/>
  <c r="C1416" i="2"/>
  <c r="B1416" i="2"/>
  <c r="A1416" i="2"/>
  <c r="S1415" i="2"/>
  <c r="R1415" i="2"/>
  <c r="Q1415" i="2"/>
  <c r="P1415" i="2"/>
  <c r="O1415" i="2"/>
  <c r="N1415" i="2"/>
  <c r="M1415" i="2"/>
  <c r="L1415" i="2"/>
  <c r="K1415" i="2"/>
  <c r="J1415" i="2"/>
  <c r="I1415" i="2"/>
  <c r="H1415" i="2"/>
  <c r="G1415" i="2"/>
  <c r="F1415" i="2"/>
  <c r="E1415" i="2"/>
  <c r="D1415" i="2"/>
  <c r="C1415" i="2"/>
  <c r="B1415" i="2"/>
  <c r="A1415" i="2"/>
  <c r="K1414" i="2"/>
  <c r="J1414" i="2"/>
  <c r="I1414" i="2"/>
  <c r="H1414" i="2"/>
  <c r="R1412" i="2"/>
  <c r="Q1412" i="2"/>
  <c r="P1412" i="2"/>
  <c r="O1412" i="2"/>
  <c r="N1412" i="2"/>
  <c r="M1412" i="2"/>
  <c r="K1412" i="2"/>
  <c r="J1412" i="2"/>
  <c r="I1412" i="2"/>
  <c r="H1412" i="2"/>
  <c r="G1412" i="2"/>
  <c r="F1412" i="2"/>
  <c r="E1412" i="2"/>
  <c r="D1412" i="2"/>
  <c r="C1412" i="2"/>
  <c r="B1412" i="2"/>
  <c r="A1412" i="2"/>
  <c r="S1411" i="2"/>
  <c r="R1411" i="2"/>
  <c r="Q1411" i="2"/>
  <c r="P1411" i="2"/>
  <c r="O1411" i="2"/>
  <c r="N1411" i="2"/>
  <c r="M1411" i="2"/>
  <c r="L1411" i="2"/>
  <c r="K1411" i="2"/>
  <c r="J1411" i="2"/>
  <c r="I1411" i="2"/>
  <c r="H1411" i="2"/>
  <c r="G1411" i="2"/>
  <c r="F1411" i="2"/>
  <c r="E1411" i="2"/>
  <c r="D1411" i="2"/>
  <c r="C1411" i="2"/>
  <c r="B1411" i="2"/>
  <c r="A1411" i="2"/>
  <c r="K1410" i="2"/>
  <c r="J1410" i="2"/>
  <c r="I1410" i="2"/>
  <c r="H1410" i="2"/>
  <c r="R1408" i="2"/>
  <c r="Q1408" i="2"/>
  <c r="P1408" i="2"/>
  <c r="O1408" i="2"/>
  <c r="N1408" i="2"/>
  <c r="M1408" i="2"/>
  <c r="K1408" i="2"/>
  <c r="J1408" i="2"/>
  <c r="I1408" i="2"/>
  <c r="H1408" i="2"/>
  <c r="G1408" i="2"/>
  <c r="F1408" i="2"/>
  <c r="E1408" i="2"/>
  <c r="D1408" i="2"/>
  <c r="C1408" i="2"/>
  <c r="B1408" i="2"/>
  <c r="A1408" i="2"/>
  <c r="S1407" i="2"/>
  <c r="R1407" i="2"/>
  <c r="Q1407" i="2"/>
  <c r="P1407" i="2"/>
  <c r="O1407" i="2"/>
  <c r="N1407" i="2"/>
  <c r="M1407" i="2"/>
  <c r="L1407" i="2"/>
  <c r="K1407" i="2"/>
  <c r="J1407" i="2"/>
  <c r="I1407" i="2"/>
  <c r="H1407" i="2"/>
  <c r="G1407" i="2"/>
  <c r="F1407" i="2"/>
  <c r="E1407" i="2"/>
  <c r="D1407" i="2"/>
  <c r="C1407" i="2"/>
  <c r="B1407" i="2"/>
  <c r="A1407" i="2"/>
  <c r="K1406" i="2"/>
  <c r="J1406" i="2"/>
  <c r="I1406" i="2"/>
  <c r="H1406" i="2"/>
  <c r="R1404" i="2"/>
  <c r="Q1404" i="2"/>
  <c r="P1404" i="2"/>
  <c r="O1404" i="2"/>
  <c r="N1404" i="2"/>
  <c r="M1404" i="2"/>
  <c r="K1404" i="2"/>
  <c r="J1404" i="2"/>
  <c r="I1404" i="2"/>
  <c r="H1404" i="2"/>
  <c r="G1404" i="2"/>
  <c r="F1404" i="2"/>
  <c r="E1404" i="2"/>
  <c r="D1404" i="2"/>
  <c r="C1404" i="2"/>
  <c r="B1404" i="2"/>
  <c r="A1404" i="2"/>
  <c r="S1403" i="2"/>
  <c r="R1403" i="2"/>
  <c r="Q1403" i="2"/>
  <c r="P1403" i="2"/>
  <c r="O1403" i="2"/>
  <c r="N1403" i="2"/>
  <c r="M1403" i="2"/>
  <c r="L1403" i="2"/>
  <c r="K1403" i="2"/>
  <c r="J1403" i="2"/>
  <c r="I1403" i="2"/>
  <c r="H1403" i="2"/>
  <c r="G1403" i="2"/>
  <c r="F1403" i="2"/>
  <c r="E1403" i="2"/>
  <c r="D1403" i="2"/>
  <c r="C1403" i="2"/>
  <c r="B1403" i="2"/>
  <c r="A1403" i="2"/>
  <c r="K1402" i="2"/>
  <c r="J1402" i="2"/>
  <c r="I1402" i="2"/>
  <c r="H1402" i="2"/>
  <c r="R1400" i="2"/>
  <c r="Q1400" i="2"/>
  <c r="P1400" i="2"/>
  <c r="O1400" i="2"/>
  <c r="N1400" i="2"/>
  <c r="M1400" i="2"/>
  <c r="K1400" i="2"/>
  <c r="J1400" i="2"/>
  <c r="I1400" i="2"/>
  <c r="H1400" i="2"/>
  <c r="G1400" i="2"/>
  <c r="F1400" i="2"/>
  <c r="E1400" i="2"/>
  <c r="D1400" i="2"/>
  <c r="C1400" i="2"/>
  <c r="B1400" i="2"/>
  <c r="A1400" i="2"/>
  <c r="S1399" i="2"/>
  <c r="R1399" i="2"/>
  <c r="Q1399" i="2"/>
  <c r="P1399" i="2"/>
  <c r="O1399" i="2"/>
  <c r="N1399" i="2"/>
  <c r="M1399" i="2"/>
  <c r="L1399" i="2"/>
  <c r="K1399" i="2"/>
  <c r="J1399" i="2"/>
  <c r="I1399" i="2"/>
  <c r="H1399" i="2"/>
  <c r="G1399" i="2"/>
  <c r="F1399" i="2"/>
  <c r="E1399" i="2"/>
  <c r="D1399" i="2"/>
  <c r="C1399" i="2"/>
  <c r="B1399" i="2"/>
  <c r="A1399" i="2"/>
  <c r="K1398" i="2"/>
  <c r="J1398" i="2"/>
  <c r="I1398" i="2"/>
  <c r="H1398" i="2"/>
  <c r="R1396" i="2"/>
  <c r="Q1396" i="2"/>
  <c r="P1396" i="2"/>
  <c r="O1396" i="2"/>
  <c r="N1396" i="2"/>
  <c r="M1396" i="2"/>
  <c r="K1396" i="2"/>
  <c r="J1396" i="2"/>
  <c r="I1396" i="2"/>
  <c r="H1396" i="2"/>
  <c r="G1396" i="2"/>
  <c r="F1396" i="2"/>
  <c r="E1396" i="2"/>
  <c r="D1396" i="2"/>
  <c r="C1396" i="2"/>
  <c r="B1396" i="2"/>
  <c r="A1396" i="2"/>
  <c r="S1395" i="2"/>
  <c r="R1395" i="2"/>
  <c r="Q1395" i="2"/>
  <c r="P1395" i="2"/>
  <c r="O1395" i="2"/>
  <c r="N1395" i="2"/>
  <c r="M1395" i="2"/>
  <c r="L1395" i="2"/>
  <c r="K1395" i="2"/>
  <c r="J1395" i="2"/>
  <c r="I1395" i="2"/>
  <c r="H1395" i="2"/>
  <c r="G1395" i="2"/>
  <c r="F1395" i="2"/>
  <c r="E1395" i="2"/>
  <c r="D1395" i="2"/>
  <c r="C1395" i="2"/>
  <c r="B1395" i="2"/>
  <c r="A1395" i="2"/>
  <c r="K1394" i="2"/>
  <c r="J1394" i="2"/>
  <c r="I1394" i="2"/>
  <c r="H1394" i="2"/>
  <c r="R1392" i="2"/>
  <c r="Q1392" i="2"/>
  <c r="P1392" i="2"/>
  <c r="O1392" i="2"/>
  <c r="N1392" i="2"/>
  <c r="M1392" i="2"/>
  <c r="K1392" i="2"/>
  <c r="J1392" i="2"/>
  <c r="I1392" i="2"/>
  <c r="H1392" i="2"/>
  <c r="G1392" i="2"/>
  <c r="F1392" i="2"/>
  <c r="E1392" i="2"/>
  <c r="D1392" i="2"/>
  <c r="C1392" i="2"/>
  <c r="B1392" i="2"/>
  <c r="A1392" i="2"/>
  <c r="S1391" i="2"/>
  <c r="R1391" i="2"/>
  <c r="Q1391" i="2"/>
  <c r="P1391" i="2"/>
  <c r="O1391" i="2"/>
  <c r="N1391" i="2"/>
  <c r="M1391" i="2"/>
  <c r="L1391" i="2"/>
  <c r="K1391" i="2"/>
  <c r="J1391" i="2"/>
  <c r="I1391" i="2"/>
  <c r="H1391" i="2"/>
  <c r="G1391" i="2"/>
  <c r="F1391" i="2"/>
  <c r="E1391" i="2"/>
  <c r="D1391" i="2"/>
  <c r="C1391" i="2"/>
  <c r="B1391" i="2"/>
  <c r="A1391" i="2"/>
  <c r="K1390" i="2"/>
  <c r="J1390" i="2"/>
  <c r="I1390" i="2"/>
  <c r="H1390" i="2"/>
  <c r="R1388" i="2"/>
  <c r="Q1388" i="2"/>
  <c r="P1388" i="2"/>
  <c r="O1388" i="2"/>
  <c r="N1388" i="2"/>
  <c r="M1388" i="2"/>
  <c r="K1388" i="2"/>
  <c r="J1388" i="2"/>
  <c r="I1388" i="2"/>
  <c r="H1388" i="2"/>
  <c r="G1388" i="2"/>
  <c r="F1388" i="2"/>
  <c r="E1388" i="2"/>
  <c r="D1388" i="2"/>
  <c r="C1388" i="2"/>
  <c r="B1388" i="2"/>
  <c r="A1388" i="2"/>
  <c r="S1387" i="2"/>
  <c r="R1387" i="2"/>
  <c r="Q1387" i="2"/>
  <c r="P1387" i="2"/>
  <c r="O1387" i="2"/>
  <c r="N1387" i="2"/>
  <c r="M1387" i="2"/>
  <c r="L1387" i="2"/>
  <c r="K1387" i="2"/>
  <c r="J1387" i="2"/>
  <c r="I1387" i="2"/>
  <c r="H1387" i="2"/>
  <c r="G1387" i="2"/>
  <c r="F1387" i="2"/>
  <c r="E1387" i="2"/>
  <c r="D1387" i="2"/>
  <c r="C1387" i="2"/>
  <c r="B1387" i="2"/>
  <c r="A1387" i="2"/>
  <c r="K1386" i="2"/>
  <c r="J1386" i="2"/>
  <c r="I1386" i="2"/>
  <c r="H1386" i="2"/>
  <c r="R1384" i="2"/>
  <c r="Q1384" i="2"/>
  <c r="P1384" i="2"/>
  <c r="O1384" i="2"/>
  <c r="N1384" i="2"/>
  <c r="M1384" i="2"/>
  <c r="K1384" i="2"/>
  <c r="J1384" i="2"/>
  <c r="I1384" i="2"/>
  <c r="H1384" i="2"/>
  <c r="G1384" i="2"/>
  <c r="F1384" i="2"/>
  <c r="E1384" i="2"/>
  <c r="D1384" i="2"/>
  <c r="C1384" i="2"/>
  <c r="B1384" i="2"/>
  <c r="A1384" i="2"/>
  <c r="S1383" i="2"/>
  <c r="R1383" i="2"/>
  <c r="Q1383" i="2"/>
  <c r="P1383" i="2"/>
  <c r="O1383" i="2"/>
  <c r="N1383" i="2"/>
  <c r="M1383" i="2"/>
  <c r="L1383" i="2"/>
  <c r="K1383" i="2"/>
  <c r="J1383" i="2"/>
  <c r="I1383" i="2"/>
  <c r="H1383" i="2"/>
  <c r="G1383" i="2"/>
  <c r="F1383" i="2"/>
  <c r="E1383" i="2"/>
  <c r="D1383" i="2"/>
  <c r="C1383" i="2"/>
  <c r="B1383" i="2"/>
  <c r="A1383" i="2"/>
  <c r="K1382" i="2"/>
  <c r="J1382" i="2"/>
  <c r="I1382" i="2"/>
  <c r="H1382" i="2"/>
  <c r="R1380" i="2"/>
  <c r="Q1380" i="2"/>
  <c r="P1380" i="2"/>
  <c r="O1380" i="2"/>
  <c r="N1380" i="2"/>
  <c r="M1380" i="2"/>
  <c r="K1380" i="2"/>
  <c r="J1380" i="2"/>
  <c r="I1380" i="2"/>
  <c r="H1380" i="2"/>
  <c r="G1380" i="2"/>
  <c r="F1380" i="2"/>
  <c r="E1380" i="2"/>
  <c r="D1380" i="2"/>
  <c r="C1380" i="2"/>
  <c r="B1380" i="2"/>
  <c r="A1380" i="2"/>
  <c r="S1379" i="2"/>
  <c r="R1379" i="2"/>
  <c r="Q1379" i="2"/>
  <c r="P1379" i="2"/>
  <c r="O1379" i="2"/>
  <c r="N1379" i="2"/>
  <c r="M1379" i="2"/>
  <c r="L1379" i="2"/>
  <c r="K1379" i="2"/>
  <c r="J1379" i="2"/>
  <c r="I1379" i="2"/>
  <c r="H1379" i="2"/>
  <c r="G1379" i="2"/>
  <c r="F1379" i="2"/>
  <c r="E1379" i="2"/>
  <c r="D1379" i="2"/>
  <c r="C1379" i="2"/>
  <c r="B1379" i="2"/>
  <c r="A1379" i="2"/>
  <c r="K1378" i="2"/>
  <c r="J1378" i="2"/>
  <c r="I1378" i="2"/>
  <c r="H1378" i="2"/>
  <c r="R1376" i="2"/>
  <c r="Q1376" i="2"/>
  <c r="P1376" i="2"/>
  <c r="O1376" i="2"/>
  <c r="N1376" i="2"/>
  <c r="M1376" i="2"/>
  <c r="K1376" i="2"/>
  <c r="J1376" i="2"/>
  <c r="I1376" i="2"/>
  <c r="H1376" i="2"/>
  <c r="G1376" i="2"/>
  <c r="F1376" i="2"/>
  <c r="E1376" i="2"/>
  <c r="D1376" i="2"/>
  <c r="C1376" i="2"/>
  <c r="B1376" i="2"/>
  <c r="A1376" i="2"/>
  <c r="S1375" i="2"/>
  <c r="R1375" i="2"/>
  <c r="Q1375" i="2"/>
  <c r="P1375" i="2"/>
  <c r="O1375" i="2"/>
  <c r="N1375" i="2"/>
  <c r="M1375" i="2"/>
  <c r="L1375" i="2"/>
  <c r="K1375" i="2"/>
  <c r="J1375" i="2"/>
  <c r="I1375" i="2"/>
  <c r="H1375" i="2"/>
  <c r="G1375" i="2"/>
  <c r="F1375" i="2"/>
  <c r="E1375" i="2"/>
  <c r="D1375" i="2"/>
  <c r="C1375" i="2"/>
  <c r="B1375" i="2"/>
  <c r="A1375" i="2"/>
  <c r="K1374" i="2"/>
  <c r="J1374" i="2"/>
  <c r="I1374" i="2"/>
  <c r="H1374" i="2"/>
  <c r="R1372" i="2"/>
  <c r="Q1372" i="2"/>
  <c r="P1372" i="2"/>
  <c r="O1372" i="2"/>
  <c r="N1372" i="2"/>
  <c r="M1372" i="2"/>
  <c r="K1372" i="2"/>
  <c r="J1372" i="2"/>
  <c r="I1372" i="2"/>
  <c r="H1372" i="2"/>
  <c r="G1372" i="2"/>
  <c r="F1372" i="2"/>
  <c r="E1372" i="2"/>
  <c r="D1372" i="2"/>
  <c r="C1372" i="2"/>
  <c r="B1372" i="2"/>
  <c r="A1372" i="2"/>
  <c r="S1371" i="2"/>
  <c r="R1371" i="2"/>
  <c r="Q1371" i="2"/>
  <c r="P1371" i="2"/>
  <c r="O1371" i="2"/>
  <c r="N1371" i="2"/>
  <c r="M1371" i="2"/>
  <c r="L1371" i="2"/>
  <c r="K1371" i="2"/>
  <c r="J1371" i="2"/>
  <c r="I1371" i="2"/>
  <c r="H1371" i="2"/>
  <c r="G1371" i="2"/>
  <c r="F1371" i="2"/>
  <c r="E1371" i="2"/>
  <c r="D1371" i="2"/>
  <c r="C1371" i="2"/>
  <c r="B1371" i="2"/>
  <c r="A1371" i="2"/>
  <c r="K1370" i="2"/>
  <c r="J1370" i="2"/>
  <c r="I1370" i="2"/>
  <c r="H1370" i="2"/>
  <c r="R1368" i="2"/>
  <c r="Q1368" i="2"/>
  <c r="P1368" i="2"/>
  <c r="O1368" i="2"/>
  <c r="N1368" i="2"/>
  <c r="M1368" i="2"/>
  <c r="K1368" i="2"/>
  <c r="J1368" i="2"/>
  <c r="I1368" i="2"/>
  <c r="H1368" i="2"/>
  <c r="G1368" i="2"/>
  <c r="F1368" i="2"/>
  <c r="E1368" i="2"/>
  <c r="D1368" i="2"/>
  <c r="C1368" i="2"/>
  <c r="B1368" i="2"/>
  <c r="A1368" i="2"/>
  <c r="S1367" i="2"/>
  <c r="R1367" i="2"/>
  <c r="Q1367" i="2"/>
  <c r="P1367" i="2"/>
  <c r="O1367" i="2"/>
  <c r="N1367" i="2"/>
  <c r="M1367" i="2"/>
  <c r="L1367" i="2"/>
  <c r="K1367" i="2"/>
  <c r="J1367" i="2"/>
  <c r="I1367" i="2"/>
  <c r="H1367" i="2"/>
  <c r="G1367" i="2"/>
  <c r="F1367" i="2"/>
  <c r="E1367" i="2"/>
  <c r="D1367" i="2"/>
  <c r="C1367" i="2"/>
  <c r="B1367" i="2"/>
  <c r="A1367" i="2"/>
  <c r="K1366" i="2"/>
  <c r="J1366" i="2"/>
  <c r="I1366" i="2"/>
  <c r="H1366" i="2"/>
  <c r="R1364" i="2"/>
  <c r="Q1364" i="2"/>
  <c r="P1364" i="2"/>
  <c r="O1364" i="2"/>
  <c r="N1364" i="2"/>
  <c r="M1364" i="2"/>
  <c r="K1364" i="2"/>
  <c r="J1364" i="2"/>
  <c r="I1364" i="2"/>
  <c r="H1364" i="2"/>
  <c r="G1364" i="2"/>
  <c r="F1364" i="2"/>
  <c r="E1364" i="2"/>
  <c r="D1364" i="2"/>
  <c r="C1364" i="2"/>
  <c r="B1364" i="2"/>
  <c r="A1364" i="2"/>
  <c r="S1363" i="2"/>
  <c r="R1363" i="2"/>
  <c r="Q1363" i="2"/>
  <c r="P1363" i="2"/>
  <c r="O1363" i="2"/>
  <c r="N1363" i="2"/>
  <c r="M1363" i="2"/>
  <c r="L1363" i="2"/>
  <c r="K1363" i="2"/>
  <c r="J1363" i="2"/>
  <c r="I1363" i="2"/>
  <c r="H1363" i="2"/>
  <c r="G1363" i="2"/>
  <c r="F1363" i="2"/>
  <c r="E1363" i="2"/>
  <c r="D1363" i="2"/>
  <c r="C1363" i="2"/>
  <c r="B1363" i="2"/>
  <c r="A1363" i="2"/>
  <c r="K1362" i="2"/>
  <c r="J1362" i="2"/>
  <c r="I1362" i="2"/>
  <c r="H1362" i="2"/>
  <c r="R1360" i="2"/>
  <c r="Q1360" i="2"/>
  <c r="P1360" i="2"/>
  <c r="O1360" i="2"/>
  <c r="N1360" i="2"/>
  <c r="M1360" i="2"/>
  <c r="K1360" i="2"/>
  <c r="J1360" i="2"/>
  <c r="I1360" i="2"/>
  <c r="H1360" i="2"/>
  <c r="G1360" i="2"/>
  <c r="F1360" i="2"/>
  <c r="E1360" i="2"/>
  <c r="D1360" i="2"/>
  <c r="C1360" i="2"/>
  <c r="B1360" i="2"/>
  <c r="A1360" i="2"/>
  <c r="S1359" i="2"/>
  <c r="R1359" i="2"/>
  <c r="Q1359" i="2"/>
  <c r="P1359" i="2"/>
  <c r="O1359" i="2"/>
  <c r="N1359" i="2"/>
  <c r="M1359" i="2"/>
  <c r="L1359" i="2"/>
  <c r="K1359" i="2"/>
  <c r="J1359" i="2"/>
  <c r="I1359" i="2"/>
  <c r="H1359" i="2"/>
  <c r="G1359" i="2"/>
  <c r="F1359" i="2"/>
  <c r="E1359" i="2"/>
  <c r="D1359" i="2"/>
  <c r="C1359" i="2"/>
  <c r="B1359" i="2"/>
  <c r="A1359" i="2"/>
  <c r="K1358" i="2"/>
  <c r="J1358" i="2"/>
  <c r="I1358" i="2"/>
  <c r="H1358" i="2"/>
  <c r="R1356" i="2"/>
  <c r="Q1356" i="2"/>
  <c r="P1356" i="2"/>
  <c r="O1356" i="2"/>
  <c r="N1356" i="2"/>
  <c r="M1356" i="2"/>
  <c r="K1356" i="2"/>
  <c r="J1356" i="2"/>
  <c r="I1356" i="2"/>
  <c r="H1356" i="2"/>
  <c r="G1356" i="2"/>
  <c r="F1356" i="2"/>
  <c r="E1356" i="2"/>
  <c r="D1356" i="2"/>
  <c r="C1356" i="2"/>
  <c r="B1356" i="2"/>
  <c r="A1356" i="2"/>
  <c r="S1355" i="2"/>
  <c r="R1355" i="2"/>
  <c r="Q1355" i="2"/>
  <c r="P1355" i="2"/>
  <c r="O1355" i="2"/>
  <c r="N1355" i="2"/>
  <c r="M1355" i="2"/>
  <c r="L1355" i="2"/>
  <c r="K1355" i="2"/>
  <c r="J1355" i="2"/>
  <c r="I1355" i="2"/>
  <c r="H1355" i="2"/>
  <c r="G1355" i="2"/>
  <c r="F1355" i="2"/>
  <c r="E1355" i="2"/>
  <c r="D1355" i="2"/>
  <c r="C1355" i="2"/>
  <c r="B1355" i="2"/>
  <c r="A1355" i="2"/>
  <c r="K1354" i="2"/>
  <c r="J1354" i="2"/>
  <c r="I1354" i="2"/>
  <c r="H1354" i="2"/>
  <c r="R1352" i="2"/>
  <c r="Q1352" i="2"/>
  <c r="P1352" i="2"/>
  <c r="O1352" i="2"/>
  <c r="N1352" i="2"/>
  <c r="M1352" i="2"/>
  <c r="K1352" i="2"/>
  <c r="J1352" i="2"/>
  <c r="I1352" i="2"/>
  <c r="H1352" i="2"/>
  <c r="G1352" i="2"/>
  <c r="F1352" i="2"/>
  <c r="E1352" i="2"/>
  <c r="D1352" i="2"/>
  <c r="C1352" i="2"/>
  <c r="B1352" i="2"/>
  <c r="A1352" i="2"/>
  <c r="S1351" i="2"/>
  <c r="R1351" i="2"/>
  <c r="Q1351" i="2"/>
  <c r="P1351" i="2"/>
  <c r="O1351" i="2"/>
  <c r="N1351" i="2"/>
  <c r="M1351" i="2"/>
  <c r="L1351" i="2"/>
  <c r="K1351" i="2"/>
  <c r="J1351" i="2"/>
  <c r="I1351" i="2"/>
  <c r="H1351" i="2"/>
  <c r="G1351" i="2"/>
  <c r="F1351" i="2"/>
  <c r="E1351" i="2"/>
  <c r="D1351" i="2"/>
  <c r="C1351" i="2"/>
  <c r="B1351" i="2"/>
  <c r="A1351" i="2"/>
  <c r="K1350" i="2"/>
  <c r="J1350" i="2"/>
  <c r="I1350" i="2"/>
  <c r="H1350" i="2"/>
  <c r="R1348" i="2"/>
  <c r="Q1348" i="2"/>
  <c r="P1348" i="2"/>
  <c r="O1348" i="2"/>
  <c r="N1348" i="2"/>
  <c r="M1348" i="2"/>
  <c r="K1348" i="2"/>
  <c r="J1348" i="2"/>
  <c r="I1348" i="2"/>
  <c r="H1348" i="2"/>
  <c r="G1348" i="2"/>
  <c r="F1348" i="2"/>
  <c r="E1348" i="2"/>
  <c r="D1348" i="2"/>
  <c r="C1348" i="2"/>
  <c r="B1348" i="2"/>
  <c r="A1348" i="2"/>
  <c r="S1347" i="2"/>
  <c r="R1347" i="2"/>
  <c r="Q1347" i="2"/>
  <c r="P1347" i="2"/>
  <c r="O1347" i="2"/>
  <c r="N1347" i="2"/>
  <c r="M1347" i="2"/>
  <c r="L1347" i="2"/>
  <c r="K1347" i="2"/>
  <c r="J1347" i="2"/>
  <c r="I1347" i="2"/>
  <c r="H1347" i="2"/>
  <c r="G1347" i="2"/>
  <c r="F1347" i="2"/>
  <c r="E1347" i="2"/>
  <c r="D1347" i="2"/>
  <c r="C1347" i="2"/>
  <c r="B1347" i="2"/>
  <c r="A1347" i="2"/>
  <c r="K1346" i="2"/>
  <c r="J1346" i="2"/>
  <c r="I1346" i="2"/>
  <c r="H1346" i="2"/>
  <c r="R1344" i="2"/>
  <c r="Q1344" i="2"/>
  <c r="P1344" i="2"/>
  <c r="O1344" i="2"/>
  <c r="N1344" i="2"/>
  <c r="M1344" i="2"/>
  <c r="K1344" i="2"/>
  <c r="J1344" i="2"/>
  <c r="I1344" i="2"/>
  <c r="H1344" i="2"/>
  <c r="G1344" i="2"/>
  <c r="F1344" i="2"/>
  <c r="E1344" i="2"/>
  <c r="D1344" i="2"/>
  <c r="C1344" i="2"/>
  <c r="B1344" i="2"/>
  <c r="A1344" i="2"/>
  <c r="S1343" i="2"/>
  <c r="R1343" i="2"/>
  <c r="Q1343" i="2"/>
  <c r="P1343" i="2"/>
  <c r="O1343" i="2"/>
  <c r="N1343" i="2"/>
  <c r="M1343" i="2"/>
  <c r="L1343" i="2"/>
  <c r="K1343" i="2"/>
  <c r="J1343" i="2"/>
  <c r="I1343" i="2"/>
  <c r="H1343" i="2"/>
  <c r="G1343" i="2"/>
  <c r="F1343" i="2"/>
  <c r="E1343" i="2"/>
  <c r="D1343" i="2"/>
  <c r="C1343" i="2"/>
  <c r="B1343" i="2"/>
  <c r="A1343" i="2"/>
  <c r="K1342" i="2"/>
  <c r="J1342" i="2"/>
  <c r="I1342" i="2"/>
  <c r="H1342" i="2"/>
  <c r="R1340" i="2"/>
  <c r="Q1340" i="2"/>
  <c r="P1340" i="2"/>
  <c r="O1340" i="2"/>
  <c r="N1340" i="2"/>
  <c r="M1340" i="2"/>
  <c r="K1340" i="2"/>
  <c r="J1340" i="2"/>
  <c r="I1340" i="2"/>
  <c r="H1340" i="2"/>
  <c r="G1340" i="2"/>
  <c r="F1340" i="2"/>
  <c r="E1340" i="2"/>
  <c r="D1340" i="2"/>
  <c r="C1340" i="2"/>
  <c r="B1340" i="2"/>
  <c r="A1340" i="2"/>
  <c r="S1339" i="2"/>
  <c r="R1339" i="2"/>
  <c r="Q1339" i="2"/>
  <c r="P1339" i="2"/>
  <c r="O1339" i="2"/>
  <c r="N1339" i="2"/>
  <c r="M1339" i="2"/>
  <c r="L1339" i="2"/>
  <c r="K1339" i="2"/>
  <c r="J1339" i="2"/>
  <c r="I1339" i="2"/>
  <c r="H1339" i="2"/>
  <c r="G1339" i="2"/>
  <c r="F1339" i="2"/>
  <c r="E1339" i="2"/>
  <c r="D1339" i="2"/>
  <c r="C1339" i="2"/>
  <c r="B1339" i="2"/>
  <c r="A1339" i="2"/>
  <c r="K1338" i="2"/>
  <c r="J1338" i="2"/>
  <c r="I1338" i="2"/>
  <c r="H1338" i="2"/>
  <c r="R1336" i="2"/>
  <c r="Q1336" i="2"/>
  <c r="P1336" i="2"/>
  <c r="O1336" i="2"/>
  <c r="N1336" i="2"/>
  <c r="M1336" i="2"/>
  <c r="K1336" i="2"/>
  <c r="J1336" i="2"/>
  <c r="I1336" i="2"/>
  <c r="H1336" i="2"/>
  <c r="G1336" i="2"/>
  <c r="F1336" i="2"/>
  <c r="E1336" i="2"/>
  <c r="D1336" i="2"/>
  <c r="C1336" i="2"/>
  <c r="B1336" i="2"/>
  <c r="A1336" i="2"/>
  <c r="S1335" i="2"/>
  <c r="R1335" i="2"/>
  <c r="Q1335" i="2"/>
  <c r="P1335" i="2"/>
  <c r="O1335" i="2"/>
  <c r="N1335" i="2"/>
  <c r="M1335" i="2"/>
  <c r="L1335" i="2"/>
  <c r="K1335" i="2"/>
  <c r="J1335" i="2"/>
  <c r="I1335" i="2"/>
  <c r="H1335" i="2"/>
  <c r="G1335" i="2"/>
  <c r="F1335" i="2"/>
  <c r="E1335" i="2"/>
  <c r="D1335" i="2"/>
  <c r="C1335" i="2"/>
  <c r="B1335" i="2"/>
  <c r="A1335" i="2"/>
  <c r="K1334" i="2"/>
  <c r="J1334" i="2"/>
  <c r="I1334" i="2"/>
  <c r="H1334" i="2"/>
  <c r="R1332" i="2"/>
  <c r="Q1332" i="2"/>
  <c r="P1332" i="2"/>
  <c r="O1332" i="2"/>
  <c r="N1332" i="2"/>
  <c r="M1332" i="2"/>
  <c r="K1332" i="2"/>
  <c r="J1332" i="2"/>
  <c r="I1332" i="2"/>
  <c r="H1332" i="2"/>
  <c r="G1332" i="2"/>
  <c r="F1332" i="2"/>
  <c r="E1332" i="2"/>
  <c r="D1332" i="2"/>
  <c r="C1332" i="2"/>
  <c r="B1332" i="2"/>
  <c r="A1332" i="2"/>
  <c r="S1331" i="2"/>
  <c r="R1331" i="2"/>
  <c r="Q1331" i="2"/>
  <c r="P1331" i="2"/>
  <c r="O1331" i="2"/>
  <c r="N1331" i="2"/>
  <c r="M1331" i="2"/>
  <c r="L1331" i="2"/>
  <c r="K1331" i="2"/>
  <c r="J1331" i="2"/>
  <c r="I1331" i="2"/>
  <c r="H1331" i="2"/>
  <c r="G1331" i="2"/>
  <c r="F1331" i="2"/>
  <c r="E1331" i="2"/>
  <c r="D1331" i="2"/>
  <c r="C1331" i="2"/>
  <c r="B1331" i="2"/>
  <c r="A1331" i="2"/>
  <c r="K1330" i="2"/>
  <c r="J1330" i="2"/>
  <c r="I1330" i="2"/>
  <c r="H1330" i="2"/>
  <c r="R1328" i="2"/>
  <c r="Q1328" i="2"/>
  <c r="P1328" i="2"/>
  <c r="O1328" i="2"/>
  <c r="N1328" i="2"/>
  <c r="M1328" i="2"/>
  <c r="K1328" i="2"/>
  <c r="J1328" i="2"/>
  <c r="I1328" i="2"/>
  <c r="H1328" i="2"/>
  <c r="G1328" i="2"/>
  <c r="F1328" i="2"/>
  <c r="E1328" i="2"/>
  <c r="D1328" i="2"/>
  <c r="C1328" i="2"/>
  <c r="B1328" i="2"/>
  <c r="A1328" i="2"/>
  <c r="S1327" i="2"/>
  <c r="R1327" i="2"/>
  <c r="Q1327" i="2"/>
  <c r="P1327" i="2"/>
  <c r="O1327" i="2"/>
  <c r="N1327" i="2"/>
  <c r="M1327" i="2"/>
  <c r="L1327" i="2"/>
  <c r="K1327" i="2"/>
  <c r="J1327" i="2"/>
  <c r="I1327" i="2"/>
  <c r="H1327" i="2"/>
  <c r="G1327" i="2"/>
  <c r="F1327" i="2"/>
  <c r="E1327" i="2"/>
  <c r="D1327" i="2"/>
  <c r="C1327" i="2"/>
  <c r="B1327" i="2"/>
  <c r="A1327" i="2"/>
  <c r="K1326" i="2"/>
  <c r="J1326" i="2"/>
  <c r="I1326" i="2"/>
  <c r="H1326" i="2"/>
  <c r="R1324" i="2"/>
  <c r="Q1324" i="2"/>
  <c r="P1324" i="2"/>
  <c r="O1324" i="2"/>
  <c r="N1324" i="2"/>
  <c r="M1324" i="2"/>
  <c r="K1324" i="2"/>
  <c r="J1324" i="2"/>
  <c r="I1324" i="2"/>
  <c r="H1324" i="2"/>
  <c r="G1324" i="2"/>
  <c r="F1324" i="2"/>
  <c r="E1324" i="2"/>
  <c r="D1324" i="2"/>
  <c r="C1324" i="2"/>
  <c r="B1324" i="2"/>
  <c r="A1324" i="2"/>
  <c r="S1323" i="2"/>
  <c r="R1323" i="2"/>
  <c r="Q1323" i="2"/>
  <c r="P1323" i="2"/>
  <c r="O1323" i="2"/>
  <c r="N1323" i="2"/>
  <c r="M1323" i="2"/>
  <c r="L1323" i="2"/>
  <c r="K1323" i="2"/>
  <c r="J1323" i="2"/>
  <c r="I1323" i="2"/>
  <c r="H1323" i="2"/>
  <c r="G1323" i="2"/>
  <c r="F1323" i="2"/>
  <c r="E1323" i="2"/>
  <c r="D1323" i="2"/>
  <c r="C1323" i="2"/>
  <c r="B1323" i="2"/>
  <c r="A1323" i="2"/>
  <c r="K1322" i="2"/>
  <c r="J1322" i="2"/>
  <c r="I1322" i="2"/>
  <c r="H1322" i="2"/>
  <c r="R1320" i="2"/>
  <c r="Q1320" i="2"/>
  <c r="P1320" i="2"/>
  <c r="O1320" i="2"/>
  <c r="N1320" i="2"/>
  <c r="M1320" i="2"/>
  <c r="K1320" i="2"/>
  <c r="J1320" i="2"/>
  <c r="I1320" i="2"/>
  <c r="H1320" i="2"/>
  <c r="G1320" i="2"/>
  <c r="F1320" i="2"/>
  <c r="E1320" i="2"/>
  <c r="D1320" i="2"/>
  <c r="C1320" i="2"/>
  <c r="B1320" i="2"/>
  <c r="A1320" i="2"/>
  <c r="S1319" i="2"/>
  <c r="R1319" i="2"/>
  <c r="Q1319" i="2"/>
  <c r="P1319" i="2"/>
  <c r="O1319" i="2"/>
  <c r="N1319" i="2"/>
  <c r="M1319" i="2"/>
  <c r="L1319" i="2"/>
  <c r="K1319" i="2"/>
  <c r="J1319" i="2"/>
  <c r="I1319" i="2"/>
  <c r="H1319" i="2"/>
  <c r="G1319" i="2"/>
  <c r="F1319" i="2"/>
  <c r="E1319" i="2"/>
  <c r="D1319" i="2"/>
  <c r="C1319" i="2"/>
  <c r="B1319" i="2"/>
  <c r="A1319" i="2"/>
  <c r="K1318" i="2"/>
  <c r="J1318" i="2"/>
  <c r="I1318" i="2"/>
  <c r="H1318" i="2"/>
  <c r="R1316" i="2"/>
  <c r="Q1316" i="2"/>
  <c r="P1316" i="2"/>
  <c r="O1316" i="2"/>
  <c r="N1316" i="2"/>
  <c r="M1316" i="2"/>
  <c r="K1316" i="2"/>
  <c r="J1316" i="2"/>
  <c r="I1316" i="2"/>
  <c r="H1316" i="2"/>
  <c r="G1316" i="2"/>
  <c r="F1316" i="2"/>
  <c r="E1316" i="2"/>
  <c r="D1316" i="2"/>
  <c r="C1316" i="2"/>
  <c r="B1316" i="2"/>
  <c r="A1316" i="2"/>
  <c r="S1315" i="2"/>
  <c r="R1315" i="2"/>
  <c r="Q1315" i="2"/>
  <c r="P1315" i="2"/>
  <c r="O1315" i="2"/>
  <c r="N1315" i="2"/>
  <c r="M1315" i="2"/>
  <c r="L1315" i="2"/>
  <c r="K1315" i="2"/>
  <c r="J1315" i="2"/>
  <c r="I1315" i="2"/>
  <c r="H1315" i="2"/>
  <c r="G1315" i="2"/>
  <c r="F1315" i="2"/>
  <c r="E1315" i="2"/>
  <c r="D1315" i="2"/>
  <c r="C1315" i="2"/>
  <c r="B1315" i="2"/>
  <c r="A1315" i="2"/>
  <c r="K1314" i="2"/>
  <c r="J1314" i="2"/>
  <c r="I1314" i="2"/>
  <c r="H1314" i="2"/>
  <c r="R1312" i="2"/>
  <c r="Q1312" i="2"/>
  <c r="P1312" i="2"/>
  <c r="O1312" i="2"/>
  <c r="N1312" i="2"/>
  <c r="M1312" i="2"/>
  <c r="K1312" i="2"/>
  <c r="J1312" i="2"/>
  <c r="I1312" i="2"/>
  <c r="H1312" i="2"/>
  <c r="G1312" i="2"/>
  <c r="F1312" i="2"/>
  <c r="E1312" i="2"/>
  <c r="D1312" i="2"/>
  <c r="C1312" i="2"/>
  <c r="B1312" i="2"/>
  <c r="A1312" i="2"/>
  <c r="S1311" i="2"/>
  <c r="R1311" i="2"/>
  <c r="Q1311" i="2"/>
  <c r="P1311" i="2"/>
  <c r="O1311" i="2"/>
  <c r="N1311" i="2"/>
  <c r="M1311" i="2"/>
  <c r="L1311" i="2"/>
  <c r="K1311" i="2"/>
  <c r="J1311" i="2"/>
  <c r="I1311" i="2"/>
  <c r="H1311" i="2"/>
  <c r="G1311" i="2"/>
  <c r="F1311" i="2"/>
  <c r="E1311" i="2"/>
  <c r="D1311" i="2"/>
  <c r="C1311" i="2"/>
  <c r="B1311" i="2"/>
  <c r="A1311" i="2"/>
  <c r="K1310" i="2"/>
  <c r="J1310" i="2"/>
  <c r="I1310" i="2"/>
  <c r="H1310" i="2"/>
  <c r="R1308" i="2"/>
  <c r="Q1308" i="2"/>
  <c r="P1308" i="2"/>
  <c r="O1308" i="2"/>
  <c r="N1308" i="2"/>
  <c r="M1308" i="2"/>
  <c r="K1308" i="2"/>
  <c r="J1308" i="2"/>
  <c r="I1308" i="2"/>
  <c r="H1308" i="2"/>
  <c r="G1308" i="2"/>
  <c r="F1308" i="2"/>
  <c r="E1308" i="2"/>
  <c r="D1308" i="2"/>
  <c r="C1308" i="2"/>
  <c r="B1308" i="2"/>
  <c r="A1308" i="2"/>
  <c r="S1307" i="2"/>
  <c r="R1307" i="2"/>
  <c r="Q1307" i="2"/>
  <c r="P1307" i="2"/>
  <c r="O1307" i="2"/>
  <c r="N1307" i="2"/>
  <c r="M1307" i="2"/>
  <c r="L1307" i="2"/>
  <c r="K1307" i="2"/>
  <c r="J1307" i="2"/>
  <c r="I1307" i="2"/>
  <c r="H1307" i="2"/>
  <c r="G1307" i="2"/>
  <c r="F1307" i="2"/>
  <c r="E1307" i="2"/>
  <c r="D1307" i="2"/>
  <c r="C1307" i="2"/>
  <c r="B1307" i="2"/>
  <c r="A1307" i="2"/>
  <c r="K1306" i="2"/>
  <c r="J1306" i="2"/>
  <c r="I1306" i="2"/>
  <c r="H1306" i="2"/>
  <c r="R1304" i="2"/>
  <c r="Q1304" i="2"/>
  <c r="P1304" i="2"/>
  <c r="O1304" i="2"/>
  <c r="N1304" i="2"/>
  <c r="M1304" i="2"/>
  <c r="K1304" i="2"/>
  <c r="J1304" i="2"/>
  <c r="I1304" i="2"/>
  <c r="H1304" i="2"/>
  <c r="G1304" i="2"/>
  <c r="F1304" i="2"/>
  <c r="E1304" i="2"/>
  <c r="D1304" i="2"/>
  <c r="C1304" i="2"/>
  <c r="B1304" i="2"/>
  <c r="A1304" i="2"/>
  <c r="S1303" i="2"/>
  <c r="R1303" i="2"/>
  <c r="Q1303" i="2"/>
  <c r="P1303" i="2"/>
  <c r="O1303" i="2"/>
  <c r="N1303" i="2"/>
  <c r="M1303" i="2"/>
  <c r="L1303" i="2"/>
  <c r="K1303" i="2"/>
  <c r="J1303" i="2"/>
  <c r="I1303" i="2"/>
  <c r="H1303" i="2"/>
  <c r="G1303" i="2"/>
  <c r="F1303" i="2"/>
  <c r="E1303" i="2"/>
  <c r="D1303" i="2"/>
  <c r="C1303" i="2"/>
  <c r="B1303" i="2"/>
  <c r="A1303" i="2"/>
  <c r="K1302" i="2"/>
  <c r="J1302" i="2"/>
  <c r="I1302" i="2"/>
  <c r="H1302" i="2"/>
  <c r="R1300" i="2"/>
  <c r="Q1300" i="2"/>
  <c r="P1300" i="2"/>
  <c r="O1300" i="2"/>
  <c r="N1300" i="2"/>
  <c r="M1300" i="2"/>
  <c r="K1300" i="2"/>
  <c r="J1300" i="2"/>
  <c r="I1300" i="2"/>
  <c r="H1300" i="2"/>
  <c r="G1300" i="2"/>
  <c r="F1300" i="2"/>
  <c r="E1300" i="2"/>
  <c r="D1300" i="2"/>
  <c r="C1300" i="2"/>
  <c r="B1300" i="2"/>
  <c r="A1300" i="2"/>
  <c r="S1299" i="2"/>
  <c r="R1299" i="2"/>
  <c r="Q1299" i="2"/>
  <c r="P1299" i="2"/>
  <c r="O1299" i="2"/>
  <c r="N1299" i="2"/>
  <c r="M1299" i="2"/>
  <c r="L1299" i="2"/>
  <c r="K1299" i="2"/>
  <c r="J1299" i="2"/>
  <c r="I1299" i="2"/>
  <c r="H1299" i="2"/>
  <c r="G1299" i="2"/>
  <c r="F1299" i="2"/>
  <c r="E1299" i="2"/>
  <c r="D1299" i="2"/>
  <c r="C1299" i="2"/>
  <c r="B1299" i="2"/>
  <c r="A1299" i="2"/>
  <c r="K1298" i="2"/>
  <c r="J1298" i="2"/>
  <c r="I1298" i="2"/>
  <c r="H1298" i="2"/>
  <c r="R1296" i="2"/>
  <c r="Q1296" i="2"/>
  <c r="P1296" i="2"/>
  <c r="O1296" i="2"/>
  <c r="N1296" i="2"/>
  <c r="M1296" i="2"/>
  <c r="K1296" i="2"/>
  <c r="J1296" i="2"/>
  <c r="I1296" i="2"/>
  <c r="H1296" i="2"/>
  <c r="G1296" i="2"/>
  <c r="F1296" i="2"/>
  <c r="E1296" i="2"/>
  <c r="D1296" i="2"/>
  <c r="C1296" i="2"/>
  <c r="B1296" i="2"/>
  <c r="A1296" i="2"/>
  <c r="S1295" i="2"/>
  <c r="R1295" i="2"/>
  <c r="Q1295" i="2"/>
  <c r="P1295" i="2"/>
  <c r="O1295" i="2"/>
  <c r="N1295" i="2"/>
  <c r="M1295" i="2"/>
  <c r="L1295" i="2"/>
  <c r="K1295" i="2"/>
  <c r="J1295" i="2"/>
  <c r="I1295" i="2"/>
  <c r="H1295" i="2"/>
  <c r="G1295" i="2"/>
  <c r="F1295" i="2"/>
  <c r="E1295" i="2"/>
  <c r="D1295" i="2"/>
  <c r="C1295" i="2"/>
  <c r="B1295" i="2"/>
  <c r="A1295" i="2"/>
  <c r="K1294" i="2"/>
  <c r="J1294" i="2"/>
  <c r="I1294" i="2"/>
  <c r="H1294" i="2"/>
  <c r="R1292" i="2"/>
  <c r="Q1292" i="2"/>
  <c r="P1292" i="2"/>
  <c r="O1292" i="2"/>
  <c r="N1292" i="2"/>
  <c r="M1292" i="2"/>
  <c r="K1292" i="2"/>
  <c r="J1292" i="2"/>
  <c r="I1292" i="2"/>
  <c r="H1292" i="2"/>
  <c r="G1292" i="2"/>
  <c r="F1292" i="2"/>
  <c r="E1292" i="2"/>
  <c r="D1292" i="2"/>
  <c r="C1292" i="2"/>
  <c r="B1292" i="2"/>
  <c r="A1292" i="2"/>
  <c r="S1291" i="2"/>
  <c r="R1291" i="2"/>
  <c r="Q1291" i="2"/>
  <c r="P1291" i="2"/>
  <c r="O1291" i="2"/>
  <c r="N1291" i="2"/>
  <c r="M1291" i="2"/>
  <c r="L1291" i="2"/>
  <c r="K1291" i="2"/>
  <c r="J1291" i="2"/>
  <c r="I1291" i="2"/>
  <c r="H1291" i="2"/>
  <c r="G1291" i="2"/>
  <c r="F1291" i="2"/>
  <c r="E1291" i="2"/>
  <c r="D1291" i="2"/>
  <c r="C1291" i="2"/>
  <c r="B1291" i="2"/>
  <c r="A1291" i="2"/>
  <c r="K1290" i="2"/>
  <c r="J1290" i="2"/>
  <c r="I1290" i="2"/>
  <c r="H1290" i="2"/>
  <c r="R1288" i="2"/>
  <c r="Q1288" i="2"/>
  <c r="P1288" i="2"/>
  <c r="O1288" i="2"/>
  <c r="N1288" i="2"/>
  <c r="M1288" i="2"/>
  <c r="K1288" i="2"/>
  <c r="J1288" i="2"/>
  <c r="I1288" i="2"/>
  <c r="H1288" i="2"/>
  <c r="G1288" i="2"/>
  <c r="F1288" i="2"/>
  <c r="E1288" i="2"/>
  <c r="D1288" i="2"/>
  <c r="C1288" i="2"/>
  <c r="B1288" i="2"/>
  <c r="A1288" i="2"/>
  <c r="S1287" i="2"/>
  <c r="R1287" i="2"/>
  <c r="Q1287" i="2"/>
  <c r="P1287" i="2"/>
  <c r="O1287" i="2"/>
  <c r="N1287" i="2"/>
  <c r="M1287" i="2"/>
  <c r="L1287" i="2"/>
  <c r="K1287" i="2"/>
  <c r="J1287" i="2"/>
  <c r="I1287" i="2"/>
  <c r="H1287" i="2"/>
  <c r="G1287" i="2"/>
  <c r="F1287" i="2"/>
  <c r="E1287" i="2"/>
  <c r="D1287" i="2"/>
  <c r="C1287" i="2"/>
  <c r="B1287" i="2"/>
  <c r="A1287" i="2"/>
  <c r="K1286" i="2"/>
  <c r="J1286" i="2"/>
  <c r="I1286" i="2"/>
  <c r="H1286" i="2"/>
  <c r="R1284" i="2"/>
  <c r="Q1284" i="2"/>
  <c r="P1284" i="2"/>
  <c r="O1284" i="2"/>
  <c r="N1284" i="2"/>
  <c r="M1284" i="2"/>
  <c r="K1284" i="2"/>
  <c r="J1284" i="2"/>
  <c r="I1284" i="2"/>
  <c r="H1284" i="2"/>
  <c r="G1284" i="2"/>
  <c r="F1284" i="2"/>
  <c r="E1284" i="2"/>
  <c r="D1284" i="2"/>
  <c r="C1284" i="2"/>
  <c r="B1284" i="2"/>
  <c r="A1284" i="2"/>
  <c r="S1283" i="2"/>
  <c r="R1283" i="2"/>
  <c r="Q1283" i="2"/>
  <c r="P1283" i="2"/>
  <c r="O1283" i="2"/>
  <c r="N1283" i="2"/>
  <c r="M1283" i="2"/>
  <c r="L1283" i="2"/>
  <c r="K1283" i="2"/>
  <c r="J1283" i="2"/>
  <c r="I1283" i="2"/>
  <c r="H1283" i="2"/>
  <c r="G1283" i="2"/>
  <c r="F1283" i="2"/>
  <c r="E1283" i="2"/>
  <c r="D1283" i="2"/>
  <c r="C1283" i="2"/>
  <c r="B1283" i="2"/>
  <c r="A1283" i="2"/>
  <c r="K1282" i="2"/>
  <c r="J1282" i="2"/>
  <c r="I1282" i="2"/>
  <c r="H1282" i="2"/>
  <c r="R1280" i="2"/>
  <c r="Q1280" i="2"/>
  <c r="P1280" i="2"/>
  <c r="O1280" i="2"/>
  <c r="N1280" i="2"/>
  <c r="M1280" i="2"/>
  <c r="K1280" i="2"/>
  <c r="J1280" i="2"/>
  <c r="I1280" i="2"/>
  <c r="H1280" i="2"/>
  <c r="G1280" i="2"/>
  <c r="F1280" i="2"/>
  <c r="E1280" i="2"/>
  <c r="D1280" i="2"/>
  <c r="C1280" i="2"/>
  <c r="B1280" i="2"/>
  <c r="A1280" i="2"/>
  <c r="S1279" i="2"/>
  <c r="R1279" i="2"/>
  <c r="Q1279" i="2"/>
  <c r="P1279" i="2"/>
  <c r="O1279" i="2"/>
  <c r="N1279" i="2"/>
  <c r="M1279" i="2"/>
  <c r="L1279" i="2"/>
  <c r="K1279" i="2"/>
  <c r="J1279" i="2"/>
  <c r="I1279" i="2"/>
  <c r="H1279" i="2"/>
  <c r="G1279" i="2"/>
  <c r="F1279" i="2"/>
  <c r="E1279" i="2"/>
  <c r="D1279" i="2"/>
  <c r="C1279" i="2"/>
  <c r="B1279" i="2"/>
  <c r="A1279" i="2"/>
  <c r="K1278" i="2"/>
  <c r="J1278" i="2"/>
  <c r="I1278" i="2"/>
  <c r="H1278" i="2"/>
  <c r="R1276" i="2"/>
  <c r="Q1276" i="2"/>
  <c r="P1276" i="2"/>
  <c r="O1276" i="2"/>
  <c r="N1276" i="2"/>
  <c r="M1276" i="2"/>
  <c r="K1276" i="2"/>
  <c r="J1276" i="2"/>
  <c r="I1276" i="2"/>
  <c r="H1276" i="2"/>
  <c r="G1276" i="2"/>
  <c r="F1276" i="2"/>
  <c r="E1276" i="2"/>
  <c r="D1276" i="2"/>
  <c r="C1276" i="2"/>
  <c r="B1276" i="2"/>
  <c r="A1276" i="2"/>
  <c r="S1275" i="2"/>
  <c r="R1275" i="2"/>
  <c r="Q1275" i="2"/>
  <c r="P1275" i="2"/>
  <c r="O1275" i="2"/>
  <c r="N1275" i="2"/>
  <c r="M1275" i="2"/>
  <c r="L1275" i="2"/>
  <c r="K1275" i="2"/>
  <c r="J1275" i="2"/>
  <c r="I1275" i="2"/>
  <c r="H1275" i="2"/>
  <c r="G1275" i="2"/>
  <c r="F1275" i="2"/>
  <c r="E1275" i="2"/>
  <c r="D1275" i="2"/>
  <c r="C1275" i="2"/>
  <c r="B1275" i="2"/>
  <c r="A1275" i="2"/>
  <c r="K1274" i="2"/>
  <c r="J1274" i="2"/>
  <c r="I1274" i="2"/>
  <c r="H1274" i="2"/>
  <c r="R1272" i="2"/>
  <c r="Q1272" i="2"/>
  <c r="P1272" i="2"/>
  <c r="O1272" i="2"/>
  <c r="N1272" i="2"/>
  <c r="M1272" i="2"/>
  <c r="K1272" i="2"/>
  <c r="J1272" i="2"/>
  <c r="I1272" i="2"/>
  <c r="H1272" i="2"/>
  <c r="G1272" i="2"/>
  <c r="F1272" i="2"/>
  <c r="E1272" i="2"/>
  <c r="D1272" i="2"/>
  <c r="C1272" i="2"/>
  <c r="B1272" i="2"/>
  <c r="A1272" i="2"/>
  <c r="S1271" i="2"/>
  <c r="R1271" i="2"/>
  <c r="Q1271" i="2"/>
  <c r="P1271" i="2"/>
  <c r="O1271" i="2"/>
  <c r="N1271" i="2"/>
  <c r="M1271" i="2"/>
  <c r="L1271" i="2"/>
  <c r="K1271" i="2"/>
  <c r="J1271" i="2"/>
  <c r="I1271" i="2"/>
  <c r="H1271" i="2"/>
  <c r="G1271" i="2"/>
  <c r="F1271" i="2"/>
  <c r="E1271" i="2"/>
  <c r="D1271" i="2"/>
  <c r="C1271" i="2"/>
  <c r="B1271" i="2"/>
  <c r="A1271" i="2"/>
  <c r="K1270" i="2"/>
  <c r="J1270" i="2"/>
  <c r="I1270" i="2"/>
  <c r="H1270" i="2"/>
  <c r="R1268" i="2"/>
  <c r="Q1268" i="2"/>
  <c r="P1268" i="2"/>
  <c r="O1268" i="2"/>
  <c r="N1268" i="2"/>
  <c r="M1268" i="2"/>
  <c r="K1268" i="2"/>
  <c r="J1268" i="2"/>
  <c r="I1268" i="2"/>
  <c r="H1268" i="2"/>
  <c r="G1268" i="2"/>
  <c r="F1268" i="2"/>
  <c r="E1268" i="2"/>
  <c r="D1268" i="2"/>
  <c r="C1268" i="2"/>
  <c r="B1268" i="2"/>
  <c r="A1268" i="2"/>
  <c r="S1267" i="2"/>
  <c r="R1267" i="2"/>
  <c r="Q1267" i="2"/>
  <c r="P1267" i="2"/>
  <c r="O1267" i="2"/>
  <c r="N1267" i="2"/>
  <c r="M1267" i="2"/>
  <c r="L1267" i="2"/>
  <c r="K1267" i="2"/>
  <c r="J1267" i="2"/>
  <c r="I1267" i="2"/>
  <c r="H1267" i="2"/>
  <c r="G1267" i="2"/>
  <c r="F1267" i="2"/>
  <c r="E1267" i="2"/>
  <c r="D1267" i="2"/>
  <c r="C1267" i="2"/>
  <c r="B1267" i="2"/>
  <c r="A1267" i="2"/>
  <c r="K1266" i="2"/>
  <c r="J1266" i="2"/>
  <c r="I1266" i="2"/>
  <c r="H1266" i="2"/>
  <c r="R1264" i="2"/>
  <c r="Q1264" i="2"/>
  <c r="P1264" i="2"/>
  <c r="O1264" i="2"/>
  <c r="N1264" i="2"/>
  <c r="M1264" i="2"/>
  <c r="K1264" i="2"/>
  <c r="J1264" i="2"/>
  <c r="I1264" i="2"/>
  <c r="H1264" i="2"/>
  <c r="G1264" i="2"/>
  <c r="F1264" i="2"/>
  <c r="E1264" i="2"/>
  <c r="D1264" i="2"/>
  <c r="C1264" i="2"/>
  <c r="B1264" i="2"/>
  <c r="A1264" i="2"/>
  <c r="S1263" i="2"/>
  <c r="R1263" i="2"/>
  <c r="Q1263" i="2"/>
  <c r="P1263" i="2"/>
  <c r="O1263" i="2"/>
  <c r="N1263" i="2"/>
  <c r="M1263" i="2"/>
  <c r="L1263" i="2"/>
  <c r="K1263" i="2"/>
  <c r="J1263" i="2"/>
  <c r="I1263" i="2"/>
  <c r="H1263" i="2"/>
  <c r="G1263" i="2"/>
  <c r="F1263" i="2"/>
  <c r="E1263" i="2"/>
  <c r="D1263" i="2"/>
  <c r="C1263" i="2"/>
  <c r="B1263" i="2"/>
  <c r="A1263" i="2"/>
  <c r="K1262" i="2"/>
  <c r="J1262" i="2"/>
  <c r="I1262" i="2"/>
  <c r="H1262" i="2"/>
  <c r="R1260" i="2"/>
  <c r="Q1260" i="2"/>
  <c r="P1260" i="2"/>
  <c r="O1260" i="2"/>
  <c r="N1260" i="2"/>
  <c r="M1260" i="2"/>
  <c r="K1260" i="2"/>
  <c r="J1260" i="2"/>
  <c r="I1260" i="2"/>
  <c r="H1260" i="2"/>
  <c r="G1260" i="2"/>
  <c r="F1260" i="2"/>
  <c r="E1260" i="2"/>
  <c r="D1260" i="2"/>
  <c r="C1260" i="2"/>
  <c r="B1260" i="2"/>
  <c r="A1260" i="2"/>
  <c r="S1259" i="2"/>
  <c r="R1259" i="2"/>
  <c r="Q1259" i="2"/>
  <c r="P1259" i="2"/>
  <c r="O1259" i="2"/>
  <c r="N1259" i="2"/>
  <c r="M1259" i="2"/>
  <c r="L1259" i="2"/>
  <c r="K1259" i="2"/>
  <c r="J1259" i="2"/>
  <c r="I1259" i="2"/>
  <c r="H1259" i="2"/>
  <c r="G1259" i="2"/>
  <c r="F1259" i="2"/>
  <c r="E1259" i="2"/>
  <c r="D1259" i="2"/>
  <c r="C1259" i="2"/>
  <c r="B1259" i="2"/>
  <c r="A1259" i="2"/>
  <c r="K1258" i="2"/>
  <c r="J1258" i="2"/>
  <c r="I1258" i="2"/>
  <c r="H1258" i="2"/>
  <c r="R1256" i="2"/>
  <c r="Q1256" i="2"/>
  <c r="P1256" i="2"/>
  <c r="O1256" i="2"/>
  <c r="N1256" i="2"/>
  <c r="M1256" i="2"/>
  <c r="K1256" i="2"/>
  <c r="J1256" i="2"/>
  <c r="I1256" i="2"/>
  <c r="H1256" i="2"/>
  <c r="G1256" i="2"/>
  <c r="F1256" i="2"/>
  <c r="E1256" i="2"/>
  <c r="D1256" i="2"/>
  <c r="C1256" i="2"/>
  <c r="B1256" i="2"/>
  <c r="A1256" i="2"/>
  <c r="S1255" i="2"/>
  <c r="R1255" i="2"/>
  <c r="Q1255" i="2"/>
  <c r="P1255" i="2"/>
  <c r="O1255" i="2"/>
  <c r="N1255" i="2"/>
  <c r="M1255" i="2"/>
  <c r="L1255" i="2"/>
  <c r="K1255" i="2"/>
  <c r="J1255" i="2"/>
  <c r="I1255" i="2"/>
  <c r="H1255" i="2"/>
  <c r="G1255" i="2"/>
  <c r="F1255" i="2"/>
  <c r="E1255" i="2"/>
  <c r="D1255" i="2"/>
  <c r="C1255" i="2"/>
  <c r="B1255" i="2"/>
  <c r="A1255" i="2"/>
  <c r="K1254" i="2"/>
  <c r="J1254" i="2"/>
  <c r="I1254" i="2"/>
  <c r="H1254" i="2"/>
  <c r="R1252" i="2"/>
  <c r="Q1252" i="2"/>
  <c r="P1252" i="2"/>
  <c r="O1252" i="2"/>
  <c r="N1252" i="2"/>
  <c r="M1252" i="2"/>
  <c r="K1252" i="2"/>
  <c r="J1252" i="2"/>
  <c r="I1252" i="2"/>
  <c r="H1252" i="2"/>
  <c r="G1252" i="2"/>
  <c r="F1252" i="2"/>
  <c r="E1252" i="2"/>
  <c r="D1252" i="2"/>
  <c r="C1252" i="2"/>
  <c r="B1252" i="2"/>
  <c r="A1252" i="2"/>
  <c r="S1251" i="2"/>
  <c r="R1251" i="2"/>
  <c r="Q1251" i="2"/>
  <c r="P1251" i="2"/>
  <c r="O1251" i="2"/>
  <c r="N1251" i="2"/>
  <c r="M1251" i="2"/>
  <c r="L1251" i="2"/>
  <c r="K1251" i="2"/>
  <c r="J1251" i="2"/>
  <c r="I1251" i="2"/>
  <c r="H1251" i="2"/>
  <c r="G1251" i="2"/>
  <c r="F1251" i="2"/>
  <c r="E1251" i="2"/>
  <c r="D1251" i="2"/>
  <c r="C1251" i="2"/>
  <c r="B1251" i="2"/>
  <c r="A1251" i="2"/>
  <c r="K1250" i="2"/>
  <c r="J1250" i="2"/>
  <c r="I1250" i="2"/>
  <c r="H1250" i="2"/>
  <c r="R1248" i="2"/>
  <c r="Q1248" i="2"/>
  <c r="P1248" i="2"/>
  <c r="O1248" i="2"/>
  <c r="N1248" i="2"/>
  <c r="M1248" i="2"/>
  <c r="K1248" i="2"/>
  <c r="J1248" i="2"/>
  <c r="I1248" i="2"/>
  <c r="H1248" i="2"/>
  <c r="G1248" i="2"/>
  <c r="F1248" i="2"/>
  <c r="E1248" i="2"/>
  <c r="D1248" i="2"/>
  <c r="C1248" i="2"/>
  <c r="B1248" i="2"/>
  <c r="A1248" i="2"/>
  <c r="S1247" i="2"/>
  <c r="R1247" i="2"/>
  <c r="Q1247" i="2"/>
  <c r="P1247" i="2"/>
  <c r="O1247" i="2"/>
  <c r="N1247" i="2"/>
  <c r="M1247" i="2"/>
  <c r="L1247" i="2"/>
  <c r="K1247" i="2"/>
  <c r="J1247" i="2"/>
  <c r="I1247" i="2"/>
  <c r="H1247" i="2"/>
  <c r="G1247" i="2"/>
  <c r="F1247" i="2"/>
  <c r="E1247" i="2"/>
  <c r="D1247" i="2"/>
  <c r="C1247" i="2"/>
  <c r="B1247" i="2"/>
  <c r="A1247" i="2"/>
  <c r="K1246" i="2"/>
  <c r="J1246" i="2"/>
  <c r="I1246" i="2"/>
  <c r="H1246" i="2"/>
  <c r="R1244" i="2"/>
  <c r="Q1244" i="2"/>
  <c r="P1244" i="2"/>
  <c r="O1244" i="2"/>
  <c r="N1244" i="2"/>
  <c r="M1244" i="2"/>
  <c r="K1244" i="2"/>
  <c r="J1244" i="2"/>
  <c r="I1244" i="2"/>
  <c r="H1244" i="2"/>
  <c r="G1244" i="2"/>
  <c r="F1244" i="2"/>
  <c r="E1244" i="2"/>
  <c r="D1244" i="2"/>
  <c r="C1244" i="2"/>
  <c r="B1244" i="2"/>
  <c r="A1244" i="2"/>
  <c r="S1243" i="2"/>
  <c r="R1243" i="2"/>
  <c r="Q1243" i="2"/>
  <c r="P1243" i="2"/>
  <c r="O1243" i="2"/>
  <c r="N1243" i="2"/>
  <c r="M1243" i="2"/>
  <c r="L1243" i="2"/>
  <c r="K1243" i="2"/>
  <c r="J1243" i="2"/>
  <c r="I1243" i="2"/>
  <c r="H1243" i="2"/>
  <c r="G1243" i="2"/>
  <c r="F1243" i="2"/>
  <c r="E1243" i="2"/>
  <c r="D1243" i="2"/>
  <c r="C1243" i="2"/>
  <c r="B1243" i="2"/>
  <c r="A1243" i="2"/>
  <c r="K1242" i="2"/>
  <c r="J1242" i="2"/>
  <c r="I1242" i="2"/>
  <c r="H1242" i="2"/>
  <c r="R1240" i="2"/>
  <c r="Q1240" i="2"/>
  <c r="P1240" i="2"/>
  <c r="O1240" i="2"/>
  <c r="N1240" i="2"/>
  <c r="M1240" i="2"/>
  <c r="K1240" i="2"/>
  <c r="J1240" i="2"/>
  <c r="I1240" i="2"/>
  <c r="H1240" i="2"/>
  <c r="G1240" i="2"/>
  <c r="F1240" i="2"/>
  <c r="E1240" i="2"/>
  <c r="D1240" i="2"/>
  <c r="C1240" i="2"/>
  <c r="B1240" i="2"/>
  <c r="A1240" i="2"/>
  <c r="S1239" i="2"/>
  <c r="R1239" i="2"/>
  <c r="Q1239" i="2"/>
  <c r="P1239" i="2"/>
  <c r="O1239" i="2"/>
  <c r="N1239" i="2"/>
  <c r="M1239" i="2"/>
  <c r="L1239" i="2"/>
  <c r="K1239" i="2"/>
  <c r="J1239" i="2"/>
  <c r="I1239" i="2"/>
  <c r="H1239" i="2"/>
  <c r="G1239" i="2"/>
  <c r="F1239" i="2"/>
  <c r="E1239" i="2"/>
  <c r="D1239" i="2"/>
  <c r="C1239" i="2"/>
  <c r="B1239" i="2"/>
  <c r="A1239" i="2"/>
  <c r="K1238" i="2"/>
  <c r="J1238" i="2"/>
  <c r="I1238" i="2"/>
  <c r="H1238" i="2"/>
  <c r="R1236" i="2"/>
  <c r="Q1236" i="2"/>
  <c r="P1236" i="2"/>
  <c r="O1236" i="2"/>
  <c r="N1236" i="2"/>
  <c r="M1236" i="2"/>
  <c r="K1236" i="2"/>
  <c r="J1236" i="2"/>
  <c r="I1236" i="2"/>
  <c r="H1236" i="2"/>
  <c r="G1236" i="2"/>
  <c r="F1236" i="2"/>
  <c r="E1236" i="2"/>
  <c r="D1236" i="2"/>
  <c r="C1236" i="2"/>
  <c r="B1236" i="2"/>
  <c r="A1236" i="2"/>
  <c r="S1235" i="2"/>
  <c r="R1235" i="2"/>
  <c r="Q1235" i="2"/>
  <c r="P1235" i="2"/>
  <c r="O1235" i="2"/>
  <c r="N1235" i="2"/>
  <c r="M1235" i="2"/>
  <c r="L1235" i="2"/>
  <c r="K1235" i="2"/>
  <c r="J1235" i="2"/>
  <c r="I1235" i="2"/>
  <c r="H1235" i="2"/>
  <c r="G1235" i="2"/>
  <c r="F1235" i="2"/>
  <c r="E1235" i="2"/>
  <c r="D1235" i="2"/>
  <c r="C1235" i="2"/>
  <c r="B1235" i="2"/>
  <c r="A1235" i="2"/>
  <c r="K1234" i="2"/>
  <c r="J1234" i="2"/>
  <c r="I1234" i="2"/>
  <c r="H1234" i="2"/>
  <c r="R1232" i="2"/>
  <c r="Q1232" i="2"/>
  <c r="P1232" i="2"/>
  <c r="O1232" i="2"/>
  <c r="N1232" i="2"/>
  <c r="M1232" i="2"/>
  <c r="K1232" i="2"/>
  <c r="J1232" i="2"/>
  <c r="I1232" i="2"/>
  <c r="H1232" i="2"/>
  <c r="G1232" i="2"/>
  <c r="F1232" i="2"/>
  <c r="E1232" i="2"/>
  <c r="D1232" i="2"/>
  <c r="C1232" i="2"/>
  <c r="B1232" i="2"/>
  <c r="A1232" i="2"/>
  <c r="S1231" i="2"/>
  <c r="R1231" i="2"/>
  <c r="Q1231" i="2"/>
  <c r="P1231" i="2"/>
  <c r="O1231" i="2"/>
  <c r="N1231" i="2"/>
  <c r="M1231" i="2"/>
  <c r="L1231" i="2"/>
  <c r="K1231" i="2"/>
  <c r="J1231" i="2"/>
  <c r="I1231" i="2"/>
  <c r="H1231" i="2"/>
  <c r="G1231" i="2"/>
  <c r="F1231" i="2"/>
  <c r="E1231" i="2"/>
  <c r="D1231" i="2"/>
  <c r="C1231" i="2"/>
  <c r="B1231" i="2"/>
  <c r="A1231" i="2"/>
  <c r="K1230" i="2"/>
  <c r="J1230" i="2"/>
  <c r="I1230" i="2"/>
  <c r="H1230" i="2"/>
  <c r="R1228" i="2"/>
  <c r="Q1228" i="2"/>
  <c r="P1228" i="2"/>
  <c r="O1228" i="2"/>
  <c r="N1228" i="2"/>
  <c r="M1228" i="2"/>
  <c r="K1228" i="2"/>
  <c r="J1228" i="2"/>
  <c r="I1228" i="2"/>
  <c r="H1228" i="2"/>
  <c r="G1228" i="2"/>
  <c r="F1228" i="2"/>
  <c r="E1228" i="2"/>
  <c r="D1228" i="2"/>
  <c r="C1228" i="2"/>
  <c r="B1228" i="2"/>
  <c r="A1228" i="2"/>
  <c r="S1227" i="2"/>
  <c r="R1227" i="2"/>
  <c r="Q1227" i="2"/>
  <c r="P1227" i="2"/>
  <c r="O1227" i="2"/>
  <c r="N1227" i="2"/>
  <c r="M1227" i="2"/>
  <c r="L1227" i="2"/>
  <c r="K1227" i="2"/>
  <c r="J1227" i="2"/>
  <c r="I1227" i="2"/>
  <c r="H1227" i="2"/>
  <c r="G1227" i="2"/>
  <c r="F1227" i="2"/>
  <c r="E1227" i="2"/>
  <c r="D1227" i="2"/>
  <c r="C1227" i="2"/>
  <c r="B1227" i="2"/>
  <c r="A1227" i="2"/>
  <c r="K1226" i="2"/>
  <c r="J1226" i="2"/>
  <c r="I1226" i="2"/>
  <c r="H1226" i="2"/>
  <c r="R1224" i="2"/>
  <c r="Q1224" i="2"/>
  <c r="P1224" i="2"/>
  <c r="O1224" i="2"/>
  <c r="N1224" i="2"/>
  <c r="M1224" i="2"/>
  <c r="K1224" i="2"/>
  <c r="J1224" i="2"/>
  <c r="I1224" i="2"/>
  <c r="H1224" i="2"/>
  <c r="G1224" i="2"/>
  <c r="F1224" i="2"/>
  <c r="E1224" i="2"/>
  <c r="D1224" i="2"/>
  <c r="C1224" i="2"/>
  <c r="B1224" i="2"/>
  <c r="A1224" i="2"/>
  <c r="S1223" i="2"/>
  <c r="R1223" i="2"/>
  <c r="Q1223" i="2"/>
  <c r="P1223" i="2"/>
  <c r="O1223" i="2"/>
  <c r="N1223" i="2"/>
  <c r="M1223" i="2"/>
  <c r="L1223" i="2"/>
  <c r="K1223" i="2"/>
  <c r="J1223" i="2"/>
  <c r="I1223" i="2"/>
  <c r="H1223" i="2"/>
  <c r="G1223" i="2"/>
  <c r="F1223" i="2"/>
  <c r="E1223" i="2"/>
  <c r="D1223" i="2"/>
  <c r="C1223" i="2"/>
  <c r="B1223" i="2"/>
  <c r="A1223" i="2"/>
  <c r="K1222" i="2"/>
  <c r="J1222" i="2"/>
  <c r="I1222" i="2"/>
  <c r="H1222" i="2"/>
  <c r="R1220" i="2"/>
  <c r="Q1220" i="2"/>
  <c r="P1220" i="2"/>
  <c r="O1220" i="2"/>
  <c r="N1220" i="2"/>
  <c r="M1220" i="2"/>
  <c r="K1220" i="2"/>
  <c r="J1220" i="2"/>
  <c r="I1220" i="2"/>
  <c r="H1220" i="2"/>
  <c r="G1220" i="2"/>
  <c r="F1220" i="2"/>
  <c r="E1220" i="2"/>
  <c r="D1220" i="2"/>
  <c r="C1220" i="2"/>
  <c r="B1220" i="2"/>
  <c r="A1220" i="2"/>
  <c r="S1219" i="2"/>
  <c r="R1219" i="2"/>
  <c r="Q1219" i="2"/>
  <c r="P1219" i="2"/>
  <c r="O1219" i="2"/>
  <c r="N1219" i="2"/>
  <c r="M1219" i="2"/>
  <c r="L1219" i="2"/>
  <c r="K1219" i="2"/>
  <c r="J1219" i="2"/>
  <c r="I1219" i="2"/>
  <c r="H1219" i="2"/>
  <c r="G1219" i="2"/>
  <c r="F1219" i="2"/>
  <c r="E1219" i="2"/>
  <c r="D1219" i="2"/>
  <c r="C1219" i="2"/>
  <c r="B1219" i="2"/>
  <c r="A1219" i="2"/>
  <c r="K1218" i="2"/>
  <c r="J1218" i="2"/>
  <c r="I1218" i="2"/>
  <c r="H1218" i="2"/>
  <c r="R1216" i="2"/>
  <c r="Q1216" i="2"/>
  <c r="P1216" i="2"/>
  <c r="O1216" i="2"/>
  <c r="N1216" i="2"/>
  <c r="M1216" i="2"/>
  <c r="K1216" i="2"/>
  <c r="J1216" i="2"/>
  <c r="I1216" i="2"/>
  <c r="H1216" i="2"/>
  <c r="G1216" i="2"/>
  <c r="F1216" i="2"/>
  <c r="E1216" i="2"/>
  <c r="D1216" i="2"/>
  <c r="C1216" i="2"/>
  <c r="B1216" i="2"/>
  <c r="A1216" i="2"/>
  <c r="S1215" i="2"/>
  <c r="R1215" i="2"/>
  <c r="Q1215" i="2"/>
  <c r="P1215" i="2"/>
  <c r="O1215" i="2"/>
  <c r="N1215" i="2"/>
  <c r="M1215" i="2"/>
  <c r="L1215" i="2"/>
  <c r="K1215" i="2"/>
  <c r="J1215" i="2"/>
  <c r="I1215" i="2"/>
  <c r="H1215" i="2"/>
  <c r="G1215" i="2"/>
  <c r="F1215" i="2"/>
  <c r="E1215" i="2"/>
  <c r="D1215" i="2"/>
  <c r="C1215" i="2"/>
  <c r="B1215" i="2"/>
  <c r="A1215" i="2"/>
  <c r="K1214" i="2"/>
  <c r="J1214" i="2"/>
  <c r="I1214" i="2"/>
  <c r="H1214" i="2"/>
  <c r="R1212" i="2"/>
  <c r="Q1212" i="2"/>
  <c r="P1212" i="2"/>
  <c r="O1212" i="2"/>
  <c r="N1212" i="2"/>
  <c r="M1212" i="2"/>
  <c r="K1212" i="2"/>
  <c r="J1212" i="2"/>
  <c r="I1212" i="2"/>
  <c r="H1212" i="2"/>
  <c r="G1212" i="2"/>
  <c r="F1212" i="2"/>
  <c r="E1212" i="2"/>
  <c r="D1212" i="2"/>
  <c r="C1212" i="2"/>
  <c r="B1212" i="2"/>
  <c r="A1212" i="2"/>
  <c r="S1211" i="2"/>
  <c r="R1211" i="2"/>
  <c r="Q1211" i="2"/>
  <c r="P1211" i="2"/>
  <c r="O1211" i="2"/>
  <c r="N1211" i="2"/>
  <c r="M1211" i="2"/>
  <c r="L1211" i="2"/>
  <c r="K1211" i="2"/>
  <c r="J1211" i="2"/>
  <c r="I1211" i="2"/>
  <c r="H1211" i="2"/>
  <c r="G1211" i="2"/>
  <c r="F1211" i="2"/>
  <c r="E1211" i="2"/>
  <c r="D1211" i="2"/>
  <c r="C1211" i="2"/>
  <c r="B1211" i="2"/>
  <c r="A1211" i="2"/>
  <c r="K1210" i="2"/>
  <c r="J1210" i="2"/>
  <c r="I1210" i="2"/>
  <c r="H1210" i="2"/>
  <c r="R1208" i="2"/>
  <c r="Q1208" i="2"/>
  <c r="P1208" i="2"/>
  <c r="O1208" i="2"/>
  <c r="N1208" i="2"/>
  <c r="M1208" i="2"/>
  <c r="K1208" i="2"/>
  <c r="J1208" i="2"/>
  <c r="I1208" i="2"/>
  <c r="H1208" i="2"/>
  <c r="G1208" i="2"/>
  <c r="F1208" i="2"/>
  <c r="E1208" i="2"/>
  <c r="D1208" i="2"/>
  <c r="C1208" i="2"/>
  <c r="B1208" i="2"/>
  <c r="A1208" i="2"/>
  <c r="S1207" i="2"/>
  <c r="R1207" i="2"/>
  <c r="Q1207" i="2"/>
  <c r="P1207" i="2"/>
  <c r="O1207" i="2"/>
  <c r="N1207" i="2"/>
  <c r="M1207" i="2"/>
  <c r="L1207" i="2"/>
  <c r="K1207" i="2"/>
  <c r="J1207" i="2"/>
  <c r="I1207" i="2"/>
  <c r="H1207" i="2"/>
  <c r="G1207" i="2"/>
  <c r="F1207" i="2"/>
  <c r="E1207" i="2"/>
  <c r="D1207" i="2"/>
  <c r="C1207" i="2"/>
  <c r="B1207" i="2"/>
  <c r="A1207" i="2"/>
  <c r="K1206" i="2"/>
  <c r="J1206" i="2"/>
  <c r="I1206" i="2"/>
  <c r="H1206" i="2"/>
  <c r="R1204" i="2"/>
  <c r="Q1204" i="2"/>
  <c r="P1204" i="2"/>
  <c r="O1204" i="2"/>
  <c r="N1204" i="2"/>
  <c r="M1204" i="2"/>
  <c r="K1204" i="2"/>
  <c r="J1204" i="2"/>
  <c r="I1204" i="2"/>
  <c r="H1204" i="2"/>
  <c r="G1204" i="2"/>
  <c r="F1204" i="2"/>
  <c r="E1204" i="2"/>
  <c r="D1204" i="2"/>
  <c r="C1204" i="2"/>
  <c r="B1204" i="2"/>
  <c r="A1204" i="2"/>
  <c r="S1203" i="2"/>
  <c r="R1203" i="2"/>
  <c r="Q1203" i="2"/>
  <c r="P1203" i="2"/>
  <c r="O1203" i="2"/>
  <c r="N1203" i="2"/>
  <c r="M1203" i="2"/>
  <c r="L1203" i="2"/>
  <c r="K1203" i="2"/>
  <c r="J1203" i="2"/>
  <c r="I1203" i="2"/>
  <c r="H1203" i="2"/>
  <c r="G1203" i="2"/>
  <c r="F1203" i="2"/>
  <c r="E1203" i="2"/>
  <c r="D1203" i="2"/>
  <c r="C1203" i="2"/>
  <c r="B1203" i="2"/>
  <c r="A1203" i="2"/>
  <c r="K1202" i="2"/>
  <c r="J1202" i="2"/>
  <c r="I1202" i="2"/>
  <c r="H1202" i="2"/>
  <c r="R1200" i="2"/>
  <c r="Q1200" i="2"/>
  <c r="P1200" i="2"/>
  <c r="O1200" i="2"/>
  <c r="N1200" i="2"/>
  <c r="M1200" i="2"/>
  <c r="K1200" i="2"/>
  <c r="J1200" i="2"/>
  <c r="I1200" i="2"/>
  <c r="H1200" i="2"/>
  <c r="G1200" i="2"/>
  <c r="F1200" i="2"/>
  <c r="E1200" i="2"/>
  <c r="D1200" i="2"/>
  <c r="C1200" i="2"/>
  <c r="B1200" i="2"/>
  <c r="A1200" i="2"/>
  <c r="S1199" i="2"/>
  <c r="R1199" i="2"/>
  <c r="Q1199" i="2"/>
  <c r="P1199" i="2"/>
  <c r="O1199" i="2"/>
  <c r="N1199" i="2"/>
  <c r="M1199" i="2"/>
  <c r="L1199" i="2"/>
  <c r="K1199" i="2"/>
  <c r="J1199" i="2"/>
  <c r="I1199" i="2"/>
  <c r="H1199" i="2"/>
  <c r="G1199" i="2"/>
  <c r="F1199" i="2"/>
  <c r="E1199" i="2"/>
  <c r="D1199" i="2"/>
  <c r="C1199" i="2"/>
  <c r="B1199" i="2"/>
  <c r="A1199" i="2"/>
  <c r="K1198" i="2"/>
  <c r="J1198" i="2"/>
  <c r="I1198" i="2"/>
  <c r="H1198" i="2"/>
  <c r="R1196" i="2"/>
  <c r="Q1196" i="2"/>
  <c r="P1196" i="2"/>
  <c r="O1196" i="2"/>
  <c r="N1196" i="2"/>
  <c r="M1196" i="2"/>
  <c r="K1196" i="2"/>
  <c r="J1196" i="2"/>
  <c r="I1196" i="2"/>
  <c r="H1196" i="2"/>
  <c r="G1196" i="2"/>
  <c r="F1196" i="2"/>
  <c r="E1196" i="2"/>
  <c r="D1196" i="2"/>
  <c r="C1196" i="2"/>
  <c r="B1196" i="2"/>
  <c r="A1196" i="2"/>
  <c r="S1195" i="2"/>
  <c r="R1195" i="2"/>
  <c r="Q1195" i="2"/>
  <c r="P1195" i="2"/>
  <c r="O1195" i="2"/>
  <c r="N1195" i="2"/>
  <c r="M1195" i="2"/>
  <c r="L1195" i="2"/>
  <c r="K1195" i="2"/>
  <c r="J1195" i="2"/>
  <c r="I1195" i="2"/>
  <c r="H1195" i="2"/>
  <c r="G1195" i="2"/>
  <c r="F1195" i="2"/>
  <c r="E1195" i="2"/>
  <c r="D1195" i="2"/>
  <c r="C1195" i="2"/>
  <c r="B1195" i="2"/>
  <c r="A1195" i="2"/>
  <c r="K1194" i="2"/>
  <c r="J1194" i="2"/>
  <c r="I1194" i="2"/>
  <c r="H1194" i="2"/>
  <c r="R1192" i="2"/>
  <c r="Q1192" i="2"/>
  <c r="P1192" i="2"/>
  <c r="O1192" i="2"/>
  <c r="N1192" i="2"/>
  <c r="M1192" i="2"/>
  <c r="K1192" i="2"/>
  <c r="J1192" i="2"/>
  <c r="I1192" i="2"/>
  <c r="H1192" i="2"/>
  <c r="G1192" i="2"/>
  <c r="F1192" i="2"/>
  <c r="E1192" i="2"/>
  <c r="D1192" i="2"/>
  <c r="C1192" i="2"/>
  <c r="B1192" i="2"/>
  <c r="A1192" i="2"/>
  <c r="S1191" i="2"/>
  <c r="R1191" i="2"/>
  <c r="Q1191" i="2"/>
  <c r="P1191" i="2"/>
  <c r="O1191" i="2"/>
  <c r="N1191" i="2"/>
  <c r="M1191" i="2"/>
  <c r="L1191" i="2"/>
  <c r="K1191" i="2"/>
  <c r="J1191" i="2"/>
  <c r="I1191" i="2"/>
  <c r="H1191" i="2"/>
  <c r="G1191" i="2"/>
  <c r="F1191" i="2"/>
  <c r="E1191" i="2"/>
  <c r="D1191" i="2"/>
  <c r="C1191" i="2"/>
  <c r="B1191" i="2"/>
  <c r="A1191" i="2"/>
  <c r="K1190" i="2"/>
  <c r="J1190" i="2"/>
  <c r="I1190" i="2"/>
  <c r="H1190" i="2"/>
  <c r="R1188" i="2"/>
  <c r="Q1188" i="2"/>
  <c r="P1188" i="2"/>
  <c r="O1188" i="2"/>
  <c r="N1188" i="2"/>
  <c r="M1188" i="2"/>
  <c r="K1188" i="2"/>
  <c r="J1188" i="2"/>
  <c r="I1188" i="2"/>
  <c r="H1188" i="2"/>
  <c r="G1188" i="2"/>
  <c r="F1188" i="2"/>
  <c r="E1188" i="2"/>
  <c r="D1188" i="2"/>
  <c r="C1188" i="2"/>
  <c r="B1188" i="2"/>
  <c r="A1188" i="2"/>
  <c r="S1187" i="2"/>
  <c r="R1187" i="2"/>
  <c r="Q1187" i="2"/>
  <c r="P1187" i="2"/>
  <c r="O1187" i="2"/>
  <c r="N1187" i="2"/>
  <c r="M1187" i="2"/>
  <c r="L1187" i="2"/>
  <c r="K1187" i="2"/>
  <c r="J1187" i="2"/>
  <c r="I1187" i="2"/>
  <c r="H1187" i="2"/>
  <c r="G1187" i="2"/>
  <c r="F1187" i="2"/>
  <c r="E1187" i="2"/>
  <c r="D1187" i="2"/>
  <c r="C1187" i="2"/>
  <c r="B1187" i="2"/>
  <c r="A1187" i="2"/>
  <c r="K1186" i="2"/>
  <c r="J1186" i="2"/>
  <c r="I1186" i="2"/>
  <c r="H1186" i="2"/>
  <c r="R1184" i="2"/>
  <c r="Q1184" i="2"/>
  <c r="P1184" i="2"/>
  <c r="O1184" i="2"/>
  <c r="N1184" i="2"/>
  <c r="M1184" i="2"/>
  <c r="K1184" i="2"/>
  <c r="J1184" i="2"/>
  <c r="I1184" i="2"/>
  <c r="H1184" i="2"/>
  <c r="G1184" i="2"/>
  <c r="F1184" i="2"/>
  <c r="E1184" i="2"/>
  <c r="D1184" i="2"/>
  <c r="C1184" i="2"/>
  <c r="B1184" i="2"/>
  <c r="A1184" i="2"/>
  <c r="S1183" i="2"/>
  <c r="R1183" i="2"/>
  <c r="Q1183" i="2"/>
  <c r="P1183" i="2"/>
  <c r="O1183" i="2"/>
  <c r="N1183" i="2"/>
  <c r="M1183" i="2"/>
  <c r="L1183" i="2"/>
  <c r="K1183" i="2"/>
  <c r="J1183" i="2"/>
  <c r="I1183" i="2"/>
  <c r="H1183" i="2"/>
  <c r="G1183" i="2"/>
  <c r="F1183" i="2"/>
  <c r="E1183" i="2"/>
  <c r="D1183" i="2"/>
  <c r="C1183" i="2"/>
  <c r="B1183" i="2"/>
  <c r="A1183" i="2"/>
  <c r="K1182" i="2"/>
  <c r="J1182" i="2"/>
  <c r="I1182" i="2"/>
  <c r="H1182" i="2"/>
  <c r="R1180" i="2"/>
  <c r="Q1180" i="2"/>
  <c r="P1180" i="2"/>
  <c r="O1180" i="2"/>
  <c r="N1180" i="2"/>
  <c r="M1180" i="2"/>
  <c r="K1180" i="2"/>
  <c r="J1180" i="2"/>
  <c r="I1180" i="2"/>
  <c r="H1180" i="2"/>
  <c r="G1180" i="2"/>
  <c r="F1180" i="2"/>
  <c r="E1180" i="2"/>
  <c r="D1180" i="2"/>
  <c r="C1180" i="2"/>
  <c r="B1180" i="2"/>
  <c r="A1180" i="2"/>
  <c r="S1179" i="2"/>
  <c r="R1179" i="2"/>
  <c r="Q1179" i="2"/>
  <c r="P1179" i="2"/>
  <c r="O1179" i="2"/>
  <c r="N1179" i="2"/>
  <c r="M1179" i="2"/>
  <c r="L1179" i="2"/>
  <c r="K1179" i="2"/>
  <c r="J1179" i="2"/>
  <c r="I1179" i="2"/>
  <c r="H1179" i="2"/>
  <c r="G1179" i="2"/>
  <c r="F1179" i="2"/>
  <c r="E1179" i="2"/>
  <c r="D1179" i="2"/>
  <c r="C1179" i="2"/>
  <c r="B1179" i="2"/>
  <c r="A1179" i="2"/>
  <c r="K1178" i="2"/>
  <c r="J1178" i="2"/>
  <c r="I1178" i="2"/>
  <c r="H1178" i="2"/>
  <c r="R1176" i="2"/>
  <c r="Q1176" i="2"/>
  <c r="P1176" i="2"/>
  <c r="O1176" i="2"/>
  <c r="N1176" i="2"/>
  <c r="M1176" i="2"/>
  <c r="K1176" i="2"/>
  <c r="J1176" i="2"/>
  <c r="I1176" i="2"/>
  <c r="H1176" i="2"/>
  <c r="G1176" i="2"/>
  <c r="F1176" i="2"/>
  <c r="E1176" i="2"/>
  <c r="D1176" i="2"/>
  <c r="C1176" i="2"/>
  <c r="B1176" i="2"/>
  <c r="A1176" i="2"/>
  <c r="S1175" i="2"/>
  <c r="R1175" i="2"/>
  <c r="Q1175" i="2"/>
  <c r="P1175" i="2"/>
  <c r="O1175" i="2"/>
  <c r="N1175" i="2"/>
  <c r="M1175" i="2"/>
  <c r="L1175" i="2"/>
  <c r="K1175" i="2"/>
  <c r="J1175" i="2"/>
  <c r="I1175" i="2"/>
  <c r="H1175" i="2"/>
  <c r="G1175" i="2"/>
  <c r="F1175" i="2"/>
  <c r="E1175" i="2"/>
  <c r="D1175" i="2"/>
  <c r="C1175" i="2"/>
  <c r="B1175" i="2"/>
  <c r="A1175" i="2"/>
  <c r="K1174" i="2"/>
  <c r="J1174" i="2"/>
  <c r="I1174" i="2"/>
  <c r="H1174" i="2"/>
  <c r="R1172" i="2"/>
  <c r="Q1172" i="2"/>
  <c r="P1172" i="2"/>
  <c r="O1172" i="2"/>
  <c r="N1172" i="2"/>
  <c r="M1172" i="2"/>
  <c r="K1172" i="2"/>
  <c r="J1172" i="2"/>
  <c r="I1172" i="2"/>
  <c r="H1172" i="2"/>
  <c r="G1172" i="2"/>
  <c r="F1172" i="2"/>
  <c r="E1172" i="2"/>
  <c r="D1172" i="2"/>
  <c r="C1172" i="2"/>
  <c r="B1172" i="2"/>
  <c r="A1172" i="2"/>
  <c r="S1171" i="2"/>
  <c r="R1171" i="2"/>
  <c r="Q1171" i="2"/>
  <c r="P1171" i="2"/>
  <c r="O1171" i="2"/>
  <c r="N1171" i="2"/>
  <c r="M1171" i="2"/>
  <c r="L1171" i="2"/>
  <c r="K1171" i="2"/>
  <c r="J1171" i="2"/>
  <c r="I1171" i="2"/>
  <c r="H1171" i="2"/>
  <c r="G1171" i="2"/>
  <c r="F1171" i="2"/>
  <c r="E1171" i="2"/>
  <c r="D1171" i="2"/>
  <c r="C1171" i="2"/>
  <c r="B1171" i="2"/>
  <c r="A1171" i="2"/>
  <c r="K1170" i="2"/>
  <c r="J1170" i="2"/>
  <c r="I1170" i="2"/>
  <c r="H1170" i="2"/>
  <c r="R1168" i="2"/>
  <c r="Q1168" i="2"/>
  <c r="P1168" i="2"/>
  <c r="O1168" i="2"/>
  <c r="N1168" i="2"/>
  <c r="M1168" i="2"/>
  <c r="K1168" i="2"/>
  <c r="J1168" i="2"/>
  <c r="I1168" i="2"/>
  <c r="H1168" i="2"/>
  <c r="G1168" i="2"/>
  <c r="F1168" i="2"/>
  <c r="E1168" i="2"/>
  <c r="D1168" i="2"/>
  <c r="C1168" i="2"/>
  <c r="B1168" i="2"/>
  <c r="A1168" i="2"/>
  <c r="S1167" i="2"/>
  <c r="R1167" i="2"/>
  <c r="Q1167" i="2"/>
  <c r="P1167" i="2"/>
  <c r="O1167" i="2"/>
  <c r="N1167" i="2"/>
  <c r="M1167" i="2"/>
  <c r="L1167" i="2"/>
  <c r="K1167" i="2"/>
  <c r="J1167" i="2"/>
  <c r="I1167" i="2"/>
  <c r="H1167" i="2"/>
  <c r="G1167" i="2"/>
  <c r="F1167" i="2"/>
  <c r="E1167" i="2"/>
  <c r="D1167" i="2"/>
  <c r="C1167" i="2"/>
  <c r="B1167" i="2"/>
  <c r="A1167" i="2"/>
  <c r="K1166" i="2"/>
  <c r="J1166" i="2"/>
  <c r="I1166" i="2"/>
  <c r="H1166" i="2"/>
  <c r="R1164" i="2"/>
  <c r="Q1164" i="2"/>
  <c r="P1164" i="2"/>
  <c r="O1164" i="2"/>
  <c r="N1164" i="2"/>
  <c r="M1164" i="2"/>
  <c r="K1164" i="2"/>
  <c r="J1164" i="2"/>
  <c r="I1164" i="2"/>
  <c r="H1164" i="2"/>
  <c r="G1164" i="2"/>
  <c r="F1164" i="2"/>
  <c r="E1164" i="2"/>
  <c r="D1164" i="2"/>
  <c r="C1164" i="2"/>
  <c r="B1164" i="2"/>
  <c r="A1164" i="2"/>
  <c r="S1163" i="2"/>
  <c r="R1163" i="2"/>
  <c r="Q1163" i="2"/>
  <c r="P1163" i="2"/>
  <c r="O1163" i="2"/>
  <c r="N1163" i="2"/>
  <c r="M1163" i="2"/>
  <c r="L1163" i="2"/>
  <c r="K1163" i="2"/>
  <c r="J1163" i="2"/>
  <c r="I1163" i="2"/>
  <c r="H1163" i="2"/>
  <c r="G1163" i="2"/>
  <c r="F1163" i="2"/>
  <c r="E1163" i="2"/>
  <c r="D1163" i="2"/>
  <c r="C1163" i="2"/>
  <c r="B1163" i="2"/>
  <c r="A1163" i="2"/>
  <c r="K1162" i="2"/>
  <c r="J1162" i="2"/>
  <c r="I1162" i="2"/>
  <c r="H1162" i="2"/>
  <c r="R1160" i="2"/>
  <c r="Q1160" i="2"/>
  <c r="P1160" i="2"/>
  <c r="O1160" i="2"/>
  <c r="N1160" i="2"/>
  <c r="M1160" i="2"/>
  <c r="K1160" i="2"/>
  <c r="J1160" i="2"/>
  <c r="I1160" i="2"/>
  <c r="H1160" i="2"/>
  <c r="G1160" i="2"/>
  <c r="F1160" i="2"/>
  <c r="E1160" i="2"/>
  <c r="D1160" i="2"/>
  <c r="C1160" i="2"/>
  <c r="B1160" i="2"/>
  <c r="A1160" i="2"/>
  <c r="S1159" i="2"/>
  <c r="R1159" i="2"/>
  <c r="Q1159" i="2"/>
  <c r="P1159" i="2"/>
  <c r="O1159" i="2"/>
  <c r="N1159" i="2"/>
  <c r="M1159" i="2"/>
  <c r="L1159" i="2"/>
  <c r="K1159" i="2"/>
  <c r="J1159" i="2"/>
  <c r="I1159" i="2"/>
  <c r="H1159" i="2"/>
  <c r="G1159" i="2"/>
  <c r="F1159" i="2"/>
  <c r="E1159" i="2"/>
  <c r="D1159" i="2"/>
  <c r="C1159" i="2"/>
  <c r="B1159" i="2"/>
  <c r="A1159" i="2"/>
  <c r="K1158" i="2"/>
  <c r="J1158" i="2"/>
  <c r="I1158" i="2"/>
  <c r="H1158" i="2"/>
  <c r="R1156" i="2"/>
  <c r="Q1156" i="2"/>
  <c r="P1156" i="2"/>
  <c r="O1156" i="2"/>
  <c r="N1156" i="2"/>
  <c r="M1156" i="2"/>
  <c r="K1156" i="2"/>
  <c r="J1156" i="2"/>
  <c r="I1156" i="2"/>
  <c r="H1156" i="2"/>
  <c r="G1156" i="2"/>
  <c r="F1156" i="2"/>
  <c r="E1156" i="2"/>
  <c r="D1156" i="2"/>
  <c r="C1156" i="2"/>
  <c r="B1156" i="2"/>
  <c r="A1156" i="2"/>
  <c r="S1155" i="2"/>
  <c r="R1155" i="2"/>
  <c r="Q1155" i="2"/>
  <c r="P1155" i="2"/>
  <c r="O1155" i="2"/>
  <c r="N1155" i="2"/>
  <c r="M1155" i="2"/>
  <c r="L1155" i="2"/>
  <c r="K1155" i="2"/>
  <c r="J1155" i="2"/>
  <c r="I1155" i="2"/>
  <c r="H1155" i="2"/>
  <c r="G1155" i="2"/>
  <c r="F1155" i="2"/>
  <c r="E1155" i="2"/>
  <c r="D1155" i="2"/>
  <c r="C1155" i="2"/>
  <c r="B1155" i="2"/>
  <c r="A1155" i="2"/>
  <c r="K1154" i="2"/>
  <c r="J1154" i="2"/>
  <c r="I1154" i="2"/>
  <c r="H1154" i="2"/>
  <c r="R1152" i="2"/>
  <c r="Q1152" i="2"/>
  <c r="P1152" i="2"/>
  <c r="O1152" i="2"/>
  <c r="N1152" i="2"/>
  <c r="M1152" i="2"/>
  <c r="K1152" i="2"/>
  <c r="J1152" i="2"/>
  <c r="I1152" i="2"/>
  <c r="H1152" i="2"/>
  <c r="G1152" i="2"/>
  <c r="F1152" i="2"/>
  <c r="E1152" i="2"/>
  <c r="D1152" i="2"/>
  <c r="C1152" i="2"/>
  <c r="B1152" i="2"/>
  <c r="A1152" i="2"/>
  <c r="S1151" i="2"/>
  <c r="R1151" i="2"/>
  <c r="Q1151" i="2"/>
  <c r="P1151" i="2"/>
  <c r="O1151" i="2"/>
  <c r="N1151" i="2"/>
  <c r="M1151" i="2"/>
  <c r="L1151" i="2"/>
  <c r="K1151" i="2"/>
  <c r="J1151" i="2"/>
  <c r="I1151" i="2"/>
  <c r="H1151" i="2"/>
  <c r="G1151" i="2"/>
  <c r="F1151" i="2"/>
  <c r="E1151" i="2"/>
  <c r="D1151" i="2"/>
  <c r="C1151" i="2"/>
  <c r="B1151" i="2"/>
  <c r="A1151" i="2"/>
  <c r="K1150" i="2"/>
  <c r="J1150" i="2"/>
  <c r="I1150" i="2"/>
  <c r="H1150" i="2"/>
  <c r="R1148" i="2"/>
  <c r="Q1148" i="2"/>
  <c r="P1148" i="2"/>
  <c r="O1148" i="2"/>
  <c r="N1148" i="2"/>
  <c r="M1148" i="2"/>
  <c r="K1148" i="2"/>
  <c r="J1148" i="2"/>
  <c r="I1148" i="2"/>
  <c r="H1148" i="2"/>
  <c r="G1148" i="2"/>
  <c r="F1148" i="2"/>
  <c r="E1148" i="2"/>
  <c r="D1148" i="2"/>
  <c r="C1148" i="2"/>
  <c r="B1148" i="2"/>
  <c r="A1148" i="2"/>
  <c r="S1147" i="2"/>
  <c r="R1147" i="2"/>
  <c r="Q1147" i="2"/>
  <c r="P1147" i="2"/>
  <c r="O1147" i="2"/>
  <c r="N1147" i="2"/>
  <c r="M1147" i="2"/>
  <c r="L1147" i="2"/>
  <c r="K1147" i="2"/>
  <c r="J1147" i="2"/>
  <c r="I1147" i="2"/>
  <c r="H1147" i="2"/>
  <c r="G1147" i="2"/>
  <c r="F1147" i="2"/>
  <c r="E1147" i="2"/>
  <c r="D1147" i="2"/>
  <c r="C1147" i="2"/>
  <c r="B1147" i="2"/>
  <c r="A1147" i="2"/>
  <c r="K1146" i="2"/>
  <c r="J1146" i="2"/>
  <c r="I1146" i="2"/>
  <c r="H1146" i="2"/>
  <c r="R1144" i="2"/>
  <c r="Q1144" i="2"/>
  <c r="P1144" i="2"/>
  <c r="O1144" i="2"/>
  <c r="N1144" i="2"/>
  <c r="M1144" i="2"/>
  <c r="K1144" i="2"/>
  <c r="J1144" i="2"/>
  <c r="I1144" i="2"/>
  <c r="H1144" i="2"/>
  <c r="G1144" i="2"/>
  <c r="F1144" i="2"/>
  <c r="E1144" i="2"/>
  <c r="D1144" i="2"/>
  <c r="C1144" i="2"/>
  <c r="B1144" i="2"/>
  <c r="A1144" i="2"/>
  <c r="S1143" i="2"/>
  <c r="R1143" i="2"/>
  <c r="Q1143" i="2"/>
  <c r="P1143" i="2"/>
  <c r="O1143" i="2"/>
  <c r="N1143" i="2"/>
  <c r="M1143" i="2"/>
  <c r="L1143" i="2"/>
  <c r="K1143" i="2"/>
  <c r="J1143" i="2"/>
  <c r="I1143" i="2"/>
  <c r="H1143" i="2"/>
  <c r="G1143" i="2"/>
  <c r="F1143" i="2"/>
  <c r="E1143" i="2"/>
  <c r="D1143" i="2"/>
  <c r="C1143" i="2"/>
  <c r="B1143" i="2"/>
  <c r="A1143" i="2"/>
  <c r="K1142" i="2"/>
  <c r="J1142" i="2"/>
  <c r="I1142" i="2"/>
  <c r="H1142" i="2"/>
  <c r="R1140" i="2"/>
  <c r="Q1140" i="2"/>
  <c r="P1140" i="2"/>
  <c r="O1140" i="2"/>
  <c r="N1140" i="2"/>
  <c r="M1140" i="2"/>
  <c r="K1140" i="2"/>
  <c r="J1140" i="2"/>
  <c r="I1140" i="2"/>
  <c r="H1140" i="2"/>
  <c r="G1140" i="2"/>
  <c r="F1140" i="2"/>
  <c r="E1140" i="2"/>
  <c r="D1140" i="2"/>
  <c r="C1140" i="2"/>
  <c r="B1140" i="2"/>
  <c r="A1140" i="2"/>
  <c r="S1139" i="2"/>
  <c r="R1139" i="2"/>
  <c r="Q1139" i="2"/>
  <c r="P1139" i="2"/>
  <c r="O1139" i="2"/>
  <c r="N1139" i="2"/>
  <c r="M1139" i="2"/>
  <c r="L1139" i="2"/>
  <c r="K1139" i="2"/>
  <c r="J1139" i="2"/>
  <c r="I1139" i="2"/>
  <c r="H1139" i="2"/>
  <c r="G1139" i="2"/>
  <c r="F1139" i="2"/>
  <c r="E1139" i="2"/>
  <c r="D1139" i="2"/>
  <c r="C1139" i="2"/>
  <c r="B1139" i="2"/>
  <c r="A1139" i="2"/>
  <c r="K1138" i="2"/>
  <c r="J1138" i="2"/>
  <c r="I1138" i="2"/>
  <c r="H1138" i="2"/>
  <c r="R1136" i="2"/>
  <c r="Q1136" i="2"/>
  <c r="P1136" i="2"/>
  <c r="O1136" i="2"/>
  <c r="N1136" i="2"/>
  <c r="M1136" i="2"/>
  <c r="K1136" i="2"/>
  <c r="J1136" i="2"/>
  <c r="I1136" i="2"/>
  <c r="H1136" i="2"/>
  <c r="G1136" i="2"/>
  <c r="F1136" i="2"/>
  <c r="E1136" i="2"/>
  <c r="D1136" i="2"/>
  <c r="C1136" i="2"/>
  <c r="B1136" i="2"/>
  <c r="A1136" i="2"/>
  <c r="S1135" i="2"/>
  <c r="R1135" i="2"/>
  <c r="Q1135" i="2"/>
  <c r="P1135" i="2"/>
  <c r="O1135" i="2"/>
  <c r="N1135" i="2"/>
  <c r="M1135" i="2"/>
  <c r="L1135" i="2"/>
  <c r="K1135" i="2"/>
  <c r="J1135" i="2"/>
  <c r="I1135" i="2"/>
  <c r="H1135" i="2"/>
  <c r="G1135" i="2"/>
  <c r="F1135" i="2"/>
  <c r="E1135" i="2"/>
  <c r="D1135" i="2"/>
  <c r="C1135" i="2"/>
  <c r="B1135" i="2"/>
  <c r="A1135" i="2"/>
  <c r="K1134" i="2"/>
  <c r="J1134" i="2"/>
  <c r="I1134" i="2"/>
  <c r="H1134" i="2"/>
  <c r="R1132" i="2"/>
  <c r="Q1132" i="2"/>
  <c r="P1132" i="2"/>
  <c r="O1132" i="2"/>
  <c r="N1132" i="2"/>
  <c r="M1132" i="2"/>
  <c r="K1132" i="2"/>
  <c r="J1132" i="2"/>
  <c r="I1132" i="2"/>
  <c r="H1132" i="2"/>
  <c r="G1132" i="2"/>
  <c r="F1132" i="2"/>
  <c r="E1132" i="2"/>
  <c r="D1132" i="2"/>
  <c r="C1132" i="2"/>
  <c r="B1132" i="2"/>
  <c r="A1132" i="2"/>
  <c r="S1131" i="2"/>
  <c r="R1131" i="2"/>
  <c r="Q1131" i="2"/>
  <c r="P1131" i="2"/>
  <c r="O1131" i="2"/>
  <c r="N1131" i="2"/>
  <c r="M1131" i="2"/>
  <c r="L1131" i="2"/>
  <c r="K1131" i="2"/>
  <c r="J1131" i="2"/>
  <c r="I1131" i="2"/>
  <c r="H1131" i="2"/>
  <c r="G1131" i="2"/>
  <c r="F1131" i="2"/>
  <c r="E1131" i="2"/>
  <c r="D1131" i="2"/>
  <c r="C1131" i="2"/>
  <c r="B1131" i="2"/>
  <c r="A1131" i="2"/>
  <c r="K1130" i="2"/>
  <c r="J1130" i="2"/>
  <c r="I1130" i="2"/>
  <c r="H1130" i="2"/>
  <c r="R1128" i="2"/>
  <c r="Q1128" i="2"/>
  <c r="P1128" i="2"/>
  <c r="O1128" i="2"/>
  <c r="N1128" i="2"/>
  <c r="M1128" i="2"/>
  <c r="K1128" i="2"/>
  <c r="J1128" i="2"/>
  <c r="I1128" i="2"/>
  <c r="H1128" i="2"/>
  <c r="G1128" i="2"/>
  <c r="F1128" i="2"/>
  <c r="E1128" i="2"/>
  <c r="D1128" i="2"/>
  <c r="C1128" i="2"/>
  <c r="B1128" i="2"/>
  <c r="A1128" i="2"/>
  <c r="S1127" i="2"/>
  <c r="R1127" i="2"/>
  <c r="Q1127" i="2"/>
  <c r="P1127" i="2"/>
  <c r="O1127" i="2"/>
  <c r="N1127" i="2"/>
  <c r="M1127" i="2"/>
  <c r="L1127" i="2"/>
  <c r="K1127" i="2"/>
  <c r="J1127" i="2"/>
  <c r="I1127" i="2"/>
  <c r="H1127" i="2"/>
  <c r="G1127" i="2"/>
  <c r="F1127" i="2"/>
  <c r="E1127" i="2"/>
  <c r="D1127" i="2"/>
  <c r="C1127" i="2"/>
  <c r="B1127" i="2"/>
  <c r="A1127" i="2"/>
  <c r="K1126" i="2"/>
  <c r="J1126" i="2"/>
  <c r="I1126" i="2"/>
  <c r="H1126" i="2"/>
  <c r="R1124" i="2"/>
  <c r="Q1124" i="2"/>
  <c r="P1124" i="2"/>
  <c r="O1124" i="2"/>
  <c r="N1124" i="2"/>
  <c r="M1124" i="2"/>
  <c r="K1124" i="2"/>
  <c r="J1124" i="2"/>
  <c r="I1124" i="2"/>
  <c r="H1124" i="2"/>
  <c r="G1124" i="2"/>
  <c r="F1124" i="2"/>
  <c r="E1124" i="2"/>
  <c r="D1124" i="2"/>
  <c r="C1124" i="2"/>
  <c r="B1124" i="2"/>
  <c r="A1124" i="2"/>
  <c r="S1123" i="2"/>
  <c r="R1123" i="2"/>
  <c r="Q1123" i="2"/>
  <c r="P1123" i="2"/>
  <c r="O1123" i="2"/>
  <c r="N1123" i="2"/>
  <c r="M1123" i="2"/>
  <c r="L1123" i="2"/>
  <c r="K1123" i="2"/>
  <c r="J1123" i="2"/>
  <c r="I1123" i="2"/>
  <c r="H1123" i="2"/>
  <c r="G1123" i="2"/>
  <c r="F1123" i="2"/>
  <c r="E1123" i="2"/>
  <c r="D1123" i="2"/>
  <c r="C1123" i="2"/>
  <c r="B1123" i="2"/>
  <c r="A1123" i="2"/>
  <c r="K1122" i="2"/>
  <c r="J1122" i="2"/>
  <c r="I1122" i="2"/>
  <c r="H1122" i="2"/>
  <c r="R1120" i="2"/>
  <c r="Q1120" i="2"/>
  <c r="P1120" i="2"/>
  <c r="O1120" i="2"/>
  <c r="N1120" i="2"/>
  <c r="M1120" i="2"/>
  <c r="K1120" i="2"/>
  <c r="J1120" i="2"/>
  <c r="I1120" i="2"/>
  <c r="H1120" i="2"/>
  <c r="G1120" i="2"/>
  <c r="F1120" i="2"/>
  <c r="E1120" i="2"/>
  <c r="D1120" i="2"/>
  <c r="C1120" i="2"/>
  <c r="B1120" i="2"/>
  <c r="A1120" i="2"/>
  <c r="S1119" i="2"/>
  <c r="R1119" i="2"/>
  <c r="Q1119" i="2"/>
  <c r="P1119" i="2"/>
  <c r="O1119" i="2"/>
  <c r="N1119" i="2"/>
  <c r="M1119" i="2"/>
  <c r="L1119" i="2"/>
  <c r="K1119" i="2"/>
  <c r="J1119" i="2"/>
  <c r="I1119" i="2"/>
  <c r="H1119" i="2"/>
  <c r="G1119" i="2"/>
  <c r="F1119" i="2"/>
  <c r="E1119" i="2"/>
  <c r="D1119" i="2"/>
  <c r="C1119" i="2"/>
  <c r="B1119" i="2"/>
  <c r="A1119" i="2"/>
  <c r="K1118" i="2"/>
  <c r="J1118" i="2"/>
  <c r="I1118" i="2"/>
  <c r="H1118" i="2"/>
  <c r="R1116" i="2"/>
  <c r="Q1116" i="2"/>
  <c r="P1116" i="2"/>
  <c r="O1116" i="2"/>
  <c r="N1116" i="2"/>
  <c r="M1116" i="2"/>
  <c r="K1116" i="2"/>
  <c r="J1116" i="2"/>
  <c r="I1116" i="2"/>
  <c r="H1116" i="2"/>
  <c r="G1116" i="2"/>
  <c r="F1116" i="2"/>
  <c r="E1116" i="2"/>
  <c r="D1116" i="2"/>
  <c r="C1116" i="2"/>
  <c r="B1116" i="2"/>
  <c r="A1116" i="2"/>
  <c r="S1115" i="2"/>
  <c r="R1115" i="2"/>
  <c r="Q1115" i="2"/>
  <c r="P1115" i="2"/>
  <c r="O1115" i="2"/>
  <c r="N1115" i="2"/>
  <c r="M1115" i="2"/>
  <c r="L1115" i="2"/>
  <c r="K1115" i="2"/>
  <c r="J1115" i="2"/>
  <c r="I1115" i="2"/>
  <c r="H1115" i="2"/>
  <c r="G1115" i="2"/>
  <c r="F1115" i="2"/>
  <c r="E1115" i="2"/>
  <c r="D1115" i="2"/>
  <c r="C1115" i="2"/>
  <c r="B1115" i="2"/>
  <c r="A1115" i="2"/>
  <c r="K1114" i="2"/>
  <c r="J1114" i="2"/>
  <c r="I1114" i="2"/>
  <c r="H1114" i="2"/>
  <c r="R1112" i="2"/>
  <c r="Q1112" i="2"/>
  <c r="P1112" i="2"/>
  <c r="O1112" i="2"/>
  <c r="N1112" i="2"/>
  <c r="M1112" i="2"/>
  <c r="K1112" i="2"/>
  <c r="J1112" i="2"/>
  <c r="I1112" i="2"/>
  <c r="H1112" i="2"/>
  <c r="G1112" i="2"/>
  <c r="F1112" i="2"/>
  <c r="E1112" i="2"/>
  <c r="D1112" i="2"/>
  <c r="C1112" i="2"/>
  <c r="B1112" i="2"/>
  <c r="A1112" i="2"/>
  <c r="S1111" i="2"/>
  <c r="R1111" i="2"/>
  <c r="Q1111" i="2"/>
  <c r="P1111" i="2"/>
  <c r="O1111" i="2"/>
  <c r="N1111" i="2"/>
  <c r="M1111" i="2"/>
  <c r="L1111" i="2"/>
  <c r="K1111" i="2"/>
  <c r="J1111" i="2"/>
  <c r="I1111" i="2"/>
  <c r="H1111" i="2"/>
  <c r="G1111" i="2"/>
  <c r="F1111" i="2"/>
  <c r="E1111" i="2"/>
  <c r="D1111" i="2"/>
  <c r="C1111" i="2"/>
  <c r="B1111" i="2"/>
  <c r="A1111" i="2"/>
  <c r="K1110" i="2"/>
  <c r="J1110" i="2"/>
  <c r="I1110" i="2"/>
  <c r="H1110" i="2"/>
  <c r="R1108" i="2"/>
  <c r="Q1108" i="2"/>
  <c r="P1108" i="2"/>
  <c r="O1108" i="2"/>
  <c r="N1108" i="2"/>
  <c r="M1108" i="2"/>
  <c r="K1108" i="2"/>
  <c r="J1108" i="2"/>
  <c r="I1108" i="2"/>
  <c r="H1108" i="2"/>
  <c r="G1108" i="2"/>
  <c r="F1108" i="2"/>
  <c r="E1108" i="2"/>
  <c r="D1108" i="2"/>
  <c r="C1108" i="2"/>
  <c r="B1108" i="2"/>
  <c r="A1108" i="2"/>
  <c r="S1107" i="2"/>
  <c r="R1107" i="2"/>
  <c r="Q1107" i="2"/>
  <c r="P1107" i="2"/>
  <c r="O1107" i="2"/>
  <c r="N1107" i="2"/>
  <c r="M1107" i="2"/>
  <c r="L1107" i="2"/>
  <c r="K1107" i="2"/>
  <c r="J1107" i="2"/>
  <c r="I1107" i="2"/>
  <c r="H1107" i="2"/>
  <c r="G1107" i="2"/>
  <c r="F1107" i="2"/>
  <c r="E1107" i="2"/>
  <c r="D1107" i="2"/>
  <c r="C1107" i="2"/>
  <c r="B1107" i="2"/>
  <c r="A1107" i="2"/>
  <c r="K1106" i="2"/>
  <c r="J1106" i="2"/>
  <c r="I1106" i="2"/>
  <c r="H1106" i="2"/>
  <c r="R1104" i="2"/>
  <c r="Q1104" i="2"/>
  <c r="P1104" i="2"/>
  <c r="O1104" i="2"/>
  <c r="N1104" i="2"/>
  <c r="M1104" i="2"/>
  <c r="K1104" i="2"/>
  <c r="J1104" i="2"/>
  <c r="I1104" i="2"/>
  <c r="H1104" i="2"/>
  <c r="G1104" i="2"/>
  <c r="F1104" i="2"/>
  <c r="E1104" i="2"/>
  <c r="D1104" i="2"/>
  <c r="C1104" i="2"/>
  <c r="B1104" i="2"/>
  <c r="A1104" i="2"/>
  <c r="S1103" i="2"/>
  <c r="R1103" i="2"/>
  <c r="Q1103" i="2"/>
  <c r="P1103" i="2"/>
  <c r="O1103" i="2"/>
  <c r="N1103" i="2"/>
  <c r="M1103" i="2"/>
  <c r="L1103" i="2"/>
  <c r="K1103" i="2"/>
  <c r="J1103" i="2"/>
  <c r="I1103" i="2"/>
  <c r="H1103" i="2"/>
  <c r="G1103" i="2"/>
  <c r="F1103" i="2"/>
  <c r="E1103" i="2"/>
  <c r="D1103" i="2"/>
  <c r="C1103" i="2"/>
  <c r="B1103" i="2"/>
  <c r="A1103" i="2"/>
  <c r="K1102" i="2"/>
  <c r="J1102" i="2"/>
  <c r="I1102" i="2"/>
  <c r="H1102" i="2"/>
  <c r="R1100" i="2"/>
  <c r="Q1100" i="2"/>
  <c r="P1100" i="2"/>
  <c r="O1100" i="2"/>
  <c r="N1100" i="2"/>
  <c r="M1100" i="2"/>
  <c r="K1100" i="2"/>
  <c r="J1100" i="2"/>
  <c r="I1100" i="2"/>
  <c r="H1100" i="2"/>
  <c r="G1100" i="2"/>
  <c r="F1100" i="2"/>
  <c r="E1100" i="2"/>
  <c r="D1100" i="2"/>
  <c r="C1100" i="2"/>
  <c r="B1100" i="2"/>
  <c r="A1100" i="2"/>
  <c r="S1099" i="2"/>
  <c r="R1099" i="2"/>
  <c r="Q1099" i="2"/>
  <c r="P1099" i="2"/>
  <c r="O1099" i="2"/>
  <c r="N1099" i="2"/>
  <c r="M1099" i="2"/>
  <c r="L1099" i="2"/>
  <c r="K1099" i="2"/>
  <c r="J1099" i="2"/>
  <c r="I1099" i="2"/>
  <c r="H1099" i="2"/>
  <c r="G1099" i="2"/>
  <c r="F1099" i="2"/>
  <c r="E1099" i="2"/>
  <c r="D1099" i="2"/>
  <c r="C1099" i="2"/>
  <c r="B1099" i="2"/>
  <c r="A1099" i="2"/>
  <c r="K1098" i="2"/>
  <c r="J1098" i="2"/>
  <c r="I1098" i="2"/>
  <c r="H1098" i="2"/>
  <c r="R1096" i="2"/>
  <c r="Q1096" i="2"/>
  <c r="P1096" i="2"/>
  <c r="O1096" i="2"/>
  <c r="N1096" i="2"/>
  <c r="M1096" i="2"/>
  <c r="K1096" i="2"/>
  <c r="J1096" i="2"/>
  <c r="I1096" i="2"/>
  <c r="H1096" i="2"/>
  <c r="G1096" i="2"/>
  <c r="F1096" i="2"/>
  <c r="E1096" i="2"/>
  <c r="D1096" i="2"/>
  <c r="C1096" i="2"/>
  <c r="B1096" i="2"/>
  <c r="A1096" i="2"/>
  <c r="S1095" i="2"/>
  <c r="R1095" i="2"/>
  <c r="Q1095" i="2"/>
  <c r="P1095" i="2"/>
  <c r="O1095" i="2"/>
  <c r="N1095" i="2"/>
  <c r="M1095" i="2"/>
  <c r="L1095" i="2"/>
  <c r="K1095" i="2"/>
  <c r="J1095" i="2"/>
  <c r="I1095" i="2"/>
  <c r="H1095" i="2"/>
  <c r="G1095" i="2"/>
  <c r="F1095" i="2"/>
  <c r="E1095" i="2"/>
  <c r="D1095" i="2"/>
  <c r="C1095" i="2"/>
  <c r="B1095" i="2"/>
  <c r="A1095" i="2"/>
  <c r="K1094" i="2"/>
  <c r="J1094" i="2"/>
  <c r="I1094" i="2"/>
  <c r="H1094" i="2"/>
  <c r="R1092" i="2"/>
  <c r="Q1092" i="2"/>
  <c r="P1092" i="2"/>
  <c r="O1092" i="2"/>
  <c r="N1092" i="2"/>
  <c r="M1092" i="2"/>
  <c r="K1092" i="2"/>
  <c r="J1092" i="2"/>
  <c r="I1092" i="2"/>
  <c r="H1092" i="2"/>
  <c r="G1092" i="2"/>
  <c r="F1092" i="2"/>
  <c r="E1092" i="2"/>
  <c r="D1092" i="2"/>
  <c r="C1092" i="2"/>
  <c r="B1092" i="2"/>
  <c r="A1092" i="2"/>
  <c r="S1091" i="2"/>
  <c r="R1091" i="2"/>
  <c r="Q1091" i="2"/>
  <c r="P1091" i="2"/>
  <c r="O1091" i="2"/>
  <c r="N1091" i="2"/>
  <c r="M1091" i="2"/>
  <c r="L1091" i="2"/>
  <c r="K1091" i="2"/>
  <c r="J1091" i="2"/>
  <c r="I1091" i="2"/>
  <c r="H1091" i="2"/>
  <c r="G1091" i="2"/>
  <c r="F1091" i="2"/>
  <c r="E1091" i="2"/>
  <c r="D1091" i="2"/>
  <c r="C1091" i="2"/>
  <c r="B1091" i="2"/>
  <c r="A1091" i="2"/>
  <c r="K1090" i="2"/>
  <c r="J1090" i="2"/>
  <c r="I1090" i="2"/>
  <c r="H1090" i="2"/>
  <c r="R1088" i="2"/>
  <c r="Q1088" i="2"/>
  <c r="P1088" i="2"/>
  <c r="O1088" i="2"/>
  <c r="N1088" i="2"/>
  <c r="M1088" i="2"/>
  <c r="K1088" i="2"/>
  <c r="J1088" i="2"/>
  <c r="I1088" i="2"/>
  <c r="H1088" i="2"/>
  <c r="G1088" i="2"/>
  <c r="F1088" i="2"/>
  <c r="E1088" i="2"/>
  <c r="D1088" i="2"/>
  <c r="C1088" i="2"/>
  <c r="B1088" i="2"/>
  <c r="A1088" i="2"/>
  <c r="S1087" i="2"/>
  <c r="R1087" i="2"/>
  <c r="Q1087" i="2"/>
  <c r="P1087" i="2"/>
  <c r="O1087" i="2"/>
  <c r="N1087" i="2"/>
  <c r="M1087" i="2"/>
  <c r="L1087" i="2"/>
  <c r="K1087" i="2"/>
  <c r="J1087" i="2"/>
  <c r="I1087" i="2"/>
  <c r="H1087" i="2"/>
  <c r="G1087" i="2"/>
  <c r="F1087" i="2"/>
  <c r="E1087" i="2"/>
  <c r="D1087" i="2"/>
  <c r="C1087" i="2"/>
  <c r="B1087" i="2"/>
  <c r="A1087" i="2"/>
  <c r="K1086" i="2"/>
  <c r="J1086" i="2"/>
  <c r="I1086" i="2"/>
  <c r="H1086" i="2"/>
  <c r="R1084" i="2"/>
  <c r="Q1084" i="2"/>
  <c r="P1084" i="2"/>
  <c r="O1084" i="2"/>
  <c r="N1084" i="2"/>
  <c r="M1084" i="2"/>
  <c r="K1084" i="2"/>
  <c r="J1084" i="2"/>
  <c r="I1084" i="2"/>
  <c r="H1084" i="2"/>
  <c r="G1084" i="2"/>
  <c r="F1084" i="2"/>
  <c r="E1084" i="2"/>
  <c r="D1084" i="2"/>
  <c r="C1084" i="2"/>
  <c r="B1084" i="2"/>
  <c r="A1084" i="2"/>
  <c r="S1083" i="2"/>
  <c r="R1083" i="2"/>
  <c r="Q1083" i="2"/>
  <c r="P1083" i="2"/>
  <c r="O1083" i="2"/>
  <c r="N1083" i="2"/>
  <c r="M1083" i="2"/>
  <c r="L1083" i="2"/>
  <c r="K1083" i="2"/>
  <c r="J1083" i="2"/>
  <c r="I1083" i="2"/>
  <c r="H1083" i="2"/>
  <c r="G1083" i="2"/>
  <c r="F1083" i="2"/>
  <c r="E1083" i="2"/>
  <c r="D1083" i="2"/>
  <c r="C1083" i="2"/>
  <c r="B1083" i="2"/>
  <c r="A1083" i="2"/>
  <c r="K1082" i="2"/>
  <c r="J1082" i="2"/>
  <c r="I1082" i="2"/>
  <c r="H1082" i="2"/>
  <c r="R1080" i="2"/>
  <c r="Q1080" i="2"/>
  <c r="P1080" i="2"/>
  <c r="O1080" i="2"/>
  <c r="N1080" i="2"/>
  <c r="M1080" i="2"/>
  <c r="K1080" i="2"/>
  <c r="J1080" i="2"/>
  <c r="I1080" i="2"/>
  <c r="H1080" i="2"/>
  <c r="G1080" i="2"/>
  <c r="F1080" i="2"/>
  <c r="E1080" i="2"/>
  <c r="D1080" i="2"/>
  <c r="C1080" i="2"/>
  <c r="B1080" i="2"/>
  <c r="A1080" i="2"/>
  <c r="S1079" i="2"/>
  <c r="R1079" i="2"/>
  <c r="Q1079" i="2"/>
  <c r="P1079" i="2"/>
  <c r="O1079" i="2"/>
  <c r="N1079" i="2"/>
  <c r="M1079" i="2"/>
  <c r="L1079" i="2"/>
  <c r="K1079" i="2"/>
  <c r="J1079" i="2"/>
  <c r="I1079" i="2"/>
  <c r="H1079" i="2"/>
  <c r="G1079" i="2"/>
  <c r="F1079" i="2"/>
  <c r="E1079" i="2"/>
  <c r="D1079" i="2"/>
  <c r="C1079" i="2"/>
  <c r="B1079" i="2"/>
  <c r="A1079" i="2"/>
  <c r="K1078" i="2"/>
  <c r="J1078" i="2"/>
  <c r="I1078" i="2"/>
  <c r="H1078" i="2"/>
  <c r="R1076" i="2"/>
  <c r="Q1076" i="2"/>
  <c r="P1076" i="2"/>
  <c r="O1076" i="2"/>
  <c r="N1076" i="2"/>
  <c r="M1076" i="2"/>
  <c r="K1076" i="2"/>
  <c r="J1076" i="2"/>
  <c r="I1076" i="2"/>
  <c r="H1076" i="2"/>
  <c r="G1076" i="2"/>
  <c r="F1076" i="2"/>
  <c r="E1076" i="2"/>
  <c r="D1076" i="2"/>
  <c r="C1076" i="2"/>
  <c r="B1076" i="2"/>
  <c r="A1076" i="2"/>
  <c r="S1075" i="2"/>
  <c r="R1075" i="2"/>
  <c r="Q1075" i="2"/>
  <c r="P1075" i="2"/>
  <c r="O1075" i="2"/>
  <c r="N1075" i="2"/>
  <c r="M1075" i="2"/>
  <c r="L1075" i="2"/>
  <c r="K1075" i="2"/>
  <c r="J1075" i="2"/>
  <c r="I1075" i="2"/>
  <c r="H1075" i="2"/>
  <c r="G1075" i="2"/>
  <c r="F1075" i="2"/>
  <c r="E1075" i="2"/>
  <c r="D1075" i="2"/>
  <c r="C1075" i="2"/>
  <c r="B1075" i="2"/>
  <c r="A1075" i="2"/>
  <c r="K1074" i="2"/>
  <c r="J1074" i="2"/>
  <c r="I1074" i="2"/>
  <c r="H1074" i="2"/>
  <c r="R1072" i="2"/>
  <c r="Q1072" i="2"/>
  <c r="P1072" i="2"/>
  <c r="O1072" i="2"/>
  <c r="N1072" i="2"/>
  <c r="M1072" i="2"/>
  <c r="K1072" i="2"/>
  <c r="J1072" i="2"/>
  <c r="I1072" i="2"/>
  <c r="H1072" i="2"/>
  <c r="G1072" i="2"/>
  <c r="F1072" i="2"/>
  <c r="E1072" i="2"/>
  <c r="D1072" i="2"/>
  <c r="C1072" i="2"/>
  <c r="B1072" i="2"/>
  <c r="A1072" i="2"/>
  <c r="S1071" i="2"/>
  <c r="R1071" i="2"/>
  <c r="Q1071" i="2"/>
  <c r="P1071" i="2"/>
  <c r="O1071" i="2"/>
  <c r="N1071" i="2"/>
  <c r="M1071" i="2"/>
  <c r="L1071" i="2"/>
  <c r="K1071" i="2"/>
  <c r="J1071" i="2"/>
  <c r="I1071" i="2"/>
  <c r="H1071" i="2"/>
  <c r="G1071" i="2"/>
  <c r="F1071" i="2"/>
  <c r="E1071" i="2"/>
  <c r="D1071" i="2"/>
  <c r="C1071" i="2"/>
  <c r="B1071" i="2"/>
  <c r="A1071" i="2"/>
  <c r="K1070" i="2"/>
  <c r="J1070" i="2"/>
  <c r="I1070" i="2"/>
  <c r="H1070" i="2"/>
  <c r="R1068" i="2"/>
  <c r="Q1068" i="2"/>
  <c r="P1068" i="2"/>
  <c r="O1068" i="2"/>
  <c r="N1068" i="2"/>
  <c r="M1068" i="2"/>
  <c r="K1068" i="2"/>
  <c r="J1068" i="2"/>
  <c r="I1068" i="2"/>
  <c r="H1068" i="2"/>
  <c r="G1068" i="2"/>
  <c r="F1068" i="2"/>
  <c r="E1068" i="2"/>
  <c r="D1068" i="2"/>
  <c r="C1068" i="2"/>
  <c r="B1068" i="2"/>
  <c r="A1068" i="2"/>
  <c r="S1067" i="2"/>
  <c r="R1067" i="2"/>
  <c r="Q1067" i="2"/>
  <c r="P1067" i="2"/>
  <c r="O1067" i="2"/>
  <c r="N1067" i="2"/>
  <c r="M1067" i="2"/>
  <c r="L1067" i="2"/>
  <c r="K1067" i="2"/>
  <c r="J1067" i="2"/>
  <c r="I1067" i="2"/>
  <c r="H1067" i="2"/>
  <c r="G1067" i="2"/>
  <c r="F1067" i="2"/>
  <c r="E1067" i="2"/>
  <c r="D1067" i="2"/>
  <c r="C1067" i="2"/>
  <c r="B1067" i="2"/>
  <c r="A1067" i="2"/>
  <c r="K1066" i="2"/>
  <c r="J1066" i="2"/>
  <c r="I1066" i="2"/>
  <c r="H1066" i="2"/>
  <c r="R1064" i="2"/>
  <c r="Q1064" i="2"/>
  <c r="P1064" i="2"/>
  <c r="O1064" i="2"/>
  <c r="N1064" i="2"/>
  <c r="M1064" i="2"/>
  <c r="K1064" i="2"/>
  <c r="J1064" i="2"/>
  <c r="I1064" i="2"/>
  <c r="H1064" i="2"/>
  <c r="G1064" i="2"/>
  <c r="F1064" i="2"/>
  <c r="E1064" i="2"/>
  <c r="D1064" i="2"/>
  <c r="C1064" i="2"/>
  <c r="B1064" i="2"/>
  <c r="A1064" i="2"/>
  <c r="S1063" i="2"/>
  <c r="R1063" i="2"/>
  <c r="Q1063" i="2"/>
  <c r="P1063" i="2"/>
  <c r="O1063" i="2"/>
  <c r="N1063" i="2"/>
  <c r="M1063" i="2"/>
  <c r="L1063" i="2"/>
  <c r="K1063" i="2"/>
  <c r="J1063" i="2"/>
  <c r="I1063" i="2"/>
  <c r="H1063" i="2"/>
  <c r="G1063" i="2"/>
  <c r="F1063" i="2"/>
  <c r="E1063" i="2"/>
  <c r="D1063" i="2"/>
  <c r="C1063" i="2"/>
  <c r="B1063" i="2"/>
  <c r="A1063" i="2"/>
  <c r="K1062" i="2"/>
  <c r="J1062" i="2"/>
  <c r="I1062" i="2"/>
  <c r="H1062" i="2"/>
  <c r="R1060" i="2"/>
  <c r="Q1060" i="2"/>
  <c r="P1060" i="2"/>
  <c r="O1060" i="2"/>
  <c r="N1060" i="2"/>
  <c r="M1060" i="2"/>
  <c r="K1060" i="2"/>
  <c r="J1060" i="2"/>
  <c r="I1060" i="2"/>
  <c r="H1060" i="2"/>
  <c r="G1060" i="2"/>
  <c r="F1060" i="2"/>
  <c r="E1060" i="2"/>
  <c r="D1060" i="2"/>
  <c r="C1060" i="2"/>
  <c r="B1060" i="2"/>
  <c r="A1060" i="2"/>
  <c r="S1059" i="2"/>
  <c r="R1059" i="2"/>
  <c r="Q1059" i="2"/>
  <c r="P1059" i="2"/>
  <c r="O1059" i="2"/>
  <c r="N1059" i="2"/>
  <c r="M1059" i="2"/>
  <c r="L1059" i="2"/>
  <c r="K1059" i="2"/>
  <c r="J1059" i="2"/>
  <c r="I1059" i="2"/>
  <c r="H1059" i="2"/>
  <c r="G1059" i="2"/>
  <c r="F1059" i="2"/>
  <c r="E1059" i="2"/>
  <c r="D1059" i="2"/>
  <c r="C1059" i="2"/>
  <c r="B1059" i="2"/>
  <c r="A1059" i="2"/>
  <c r="K1058" i="2"/>
  <c r="J1058" i="2"/>
  <c r="I1058" i="2"/>
  <c r="H1058" i="2"/>
  <c r="R1056" i="2"/>
  <c r="Q1056" i="2"/>
  <c r="P1056" i="2"/>
  <c r="O1056" i="2"/>
  <c r="N1056" i="2"/>
  <c r="M1056" i="2"/>
  <c r="K1056" i="2"/>
  <c r="J1056" i="2"/>
  <c r="I1056" i="2"/>
  <c r="H1056" i="2"/>
  <c r="G1056" i="2"/>
  <c r="F1056" i="2"/>
  <c r="E1056" i="2"/>
  <c r="D1056" i="2"/>
  <c r="C1056" i="2"/>
  <c r="B1056" i="2"/>
  <c r="A1056" i="2"/>
  <c r="S1055" i="2"/>
  <c r="R1055" i="2"/>
  <c r="Q1055" i="2"/>
  <c r="P1055" i="2"/>
  <c r="O1055" i="2"/>
  <c r="N1055" i="2"/>
  <c r="M1055" i="2"/>
  <c r="L1055" i="2"/>
  <c r="K1055" i="2"/>
  <c r="J1055" i="2"/>
  <c r="I1055" i="2"/>
  <c r="H1055" i="2"/>
  <c r="G1055" i="2"/>
  <c r="F1055" i="2"/>
  <c r="E1055" i="2"/>
  <c r="D1055" i="2"/>
  <c r="C1055" i="2"/>
  <c r="B1055" i="2"/>
  <c r="A1055" i="2"/>
  <c r="K1054" i="2"/>
  <c r="J1054" i="2"/>
  <c r="I1054" i="2"/>
  <c r="H1054" i="2"/>
  <c r="R1052" i="2"/>
  <c r="Q1052" i="2"/>
  <c r="P1052" i="2"/>
  <c r="O1052" i="2"/>
  <c r="N1052" i="2"/>
  <c r="M1052" i="2"/>
  <c r="K1052" i="2"/>
  <c r="J1052" i="2"/>
  <c r="I1052" i="2"/>
  <c r="H1052" i="2"/>
  <c r="G1052" i="2"/>
  <c r="F1052" i="2"/>
  <c r="E1052" i="2"/>
  <c r="D1052" i="2"/>
  <c r="C1052" i="2"/>
  <c r="B1052" i="2"/>
  <c r="A1052" i="2"/>
  <c r="S1051" i="2"/>
  <c r="R1051" i="2"/>
  <c r="Q1051" i="2"/>
  <c r="P1051" i="2"/>
  <c r="O1051" i="2"/>
  <c r="N1051" i="2"/>
  <c r="M1051" i="2"/>
  <c r="L1051" i="2"/>
  <c r="K1051" i="2"/>
  <c r="J1051" i="2"/>
  <c r="I1051" i="2"/>
  <c r="H1051" i="2"/>
  <c r="G1051" i="2"/>
  <c r="F1051" i="2"/>
  <c r="E1051" i="2"/>
  <c r="D1051" i="2"/>
  <c r="C1051" i="2"/>
  <c r="B1051" i="2"/>
  <c r="A1051" i="2"/>
  <c r="K1050" i="2"/>
  <c r="J1050" i="2"/>
  <c r="I1050" i="2"/>
  <c r="H1050" i="2"/>
  <c r="R1048" i="2"/>
  <c r="Q1048" i="2"/>
  <c r="P1048" i="2"/>
  <c r="O1048" i="2"/>
  <c r="N1048" i="2"/>
  <c r="M1048" i="2"/>
  <c r="K1048" i="2"/>
  <c r="J1048" i="2"/>
  <c r="I1048" i="2"/>
  <c r="H1048" i="2"/>
  <c r="G1048" i="2"/>
  <c r="F1048" i="2"/>
  <c r="E1048" i="2"/>
  <c r="D1048" i="2"/>
  <c r="C1048" i="2"/>
  <c r="B1048" i="2"/>
  <c r="A1048" i="2"/>
  <c r="S1047" i="2"/>
  <c r="R1047" i="2"/>
  <c r="Q1047" i="2"/>
  <c r="P1047" i="2"/>
  <c r="O1047" i="2"/>
  <c r="N1047" i="2"/>
  <c r="M1047" i="2"/>
  <c r="L1047" i="2"/>
  <c r="K1047" i="2"/>
  <c r="J1047" i="2"/>
  <c r="I1047" i="2"/>
  <c r="H1047" i="2"/>
  <c r="G1047" i="2"/>
  <c r="F1047" i="2"/>
  <c r="E1047" i="2"/>
  <c r="D1047" i="2"/>
  <c r="C1047" i="2"/>
  <c r="B1047" i="2"/>
  <c r="A1047" i="2"/>
  <c r="K1046" i="2"/>
  <c r="J1046" i="2"/>
  <c r="I1046" i="2"/>
  <c r="H1046" i="2"/>
  <c r="R1044" i="2"/>
  <c r="Q1044" i="2"/>
  <c r="P1044" i="2"/>
  <c r="O1044" i="2"/>
  <c r="N1044" i="2"/>
  <c r="M1044" i="2"/>
  <c r="K1044" i="2"/>
  <c r="J1044" i="2"/>
  <c r="I1044" i="2"/>
  <c r="H1044" i="2"/>
  <c r="G1044" i="2"/>
  <c r="F1044" i="2"/>
  <c r="E1044" i="2"/>
  <c r="D1044" i="2"/>
  <c r="C1044" i="2"/>
  <c r="B1044" i="2"/>
  <c r="A1044" i="2"/>
  <c r="S1043" i="2"/>
  <c r="R1043" i="2"/>
  <c r="Q1043" i="2"/>
  <c r="P1043" i="2"/>
  <c r="O1043" i="2"/>
  <c r="N1043" i="2"/>
  <c r="M1043" i="2"/>
  <c r="L1043" i="2"/>
  <c r="K1043" i="2"/>
  <c r="J1043" i="2"/>
  <c r="I1043" i="2"/>
  <c r="H1043" i="2"/>
  <c r="G1043" i="2"/>
  <c r="F1043" i="2"/>
  <c r="E1043" i="2"/>
  <c r="D1043" i="2"/>
  <c r="C1043" i="2"/>
  <c r="B1043" i="2"/>
  <c r="A1043" i="2"/>
  <c r="K1042" i="2"/>
  <c r="J1042" i="2"/>
  <c r="I1042" i="2"/>
  <c r="H1042" i="2"/>
  <c r="R1040" i="2"/>
  <c r="Q1040" i="2"/>
  <c r="P1040" i="2"/>
  <c r="O1040" i="2"/>
  <c r="N1040" i="2"/>
  <c r="M1040" i="2"/>
  <c r="K1040" i="2"/>
  <c r="J1040" i="2"/>
  <c r="I1040" i="2"/>
  <c r="H1040" i="2"/>
  <c r="G1040" i="2"/>
  <c r="F1040" i="2"/>
  <c r="E1040" i="2"/>
  <c r="D1040" i="2"/>
  <c r="C1040" i="2"/>
  <c r="B1040" i="2"/>
  <c r="A1040" i="2"/>
  <c r="S1039" i="2"/>
  <c r="R1039" i="2"/>
  <c r="Q1039" i="2"/>
  <c r="P1039" i="2"/>
  <c r="O1039" i="2"/>
  <c r="N1039" i="2"/>
  <c r="M1039" i="2"/>
  <c r="L1039" i="2"/>
  <c r="K1039" i="2"/>
  <c r="J1039" i="2"/>
  <c r="I1039" i="2"/>
  <c r="H1039" i="2"/>
  <c r="G1039" i="2"/>
  <c r="F1039" i="2"/>
  <c r="E1039" i="2"/>
  <c r="D1039" i="2"/>
  <c r="C1039" i="2"/>
  <c r="B1039" i="2"/>
  <c r="A1039" i="2"/>
  <c r="K1038" i="2"/>
  <c r="J1038" i="2"/>
  <c r="I1038" i="2"/>
  <c r="H1038" i="2"/>
  <c r="R1036" i="2"/>
  <c r="Q1036" i="2"/>
  <c r="P1036" i="2"/>
  <c r="O1036" i="2"/>
  <c r="N1036" i="2"/>
  <c r="M1036" i="2"/>
  <c r="K1036" i="2"/>
  <c r="J1036" i="2"/>
  <c r="I1036" i="2"/>
  <c r="H1036" i="2"/>
  <c r="G1036" i="2"/>
  <c r="F1036" i="2"/>
  <c r="E1036" i="2"/>
  <c r="D1036" i="2"/>
  <c r="C1036" i="2"/>
  <c r="B1036" i="2"/>
  <c r="A1036" i="2"/>
  <c r="S1035" i="2"/>
  <c r="R1035" i="2"/>
  <c r="Q1035" i="2"/>
  <c r="P1035" i="2"/>
  <c r="O1035" i="2"/>
  <c r="N1035" i="2"/>
  <c r="M1035" i="2"/>
  <c r="L1035" i="2"/>
  <c r="K1035" i="2"/>
  <c r="J1035" i="2"/>
  <c r="I1035" i="2"/>
  <c r="H1035" i="2"/>
  <c r="G1035" i="2"/>
  <c r="F1035" i="2"/>
  <c r="E1035" i="2"/>
  <c r="D1035" i="2"/>
  <c r="C1035" i="2"/>
  <c r="B1035" i="2"/>
  <c r="A1035" i="2"/>
  <c r="K1034" i="2"/>
  <c r="J1034" i="2"/>
  <c r="I1034" i="2"/>
  <c r="H1034" i="2"/>
  <c r="R1032" i="2"/>
  <c r="Q1032" i="2"/>
  <c r="P1032" i="2"/>
  <c r="O1032" i="2"/>
  <c r="N1032" i="2"/>
  <c r="M1032" i="2"/>
  <c r="K1032" i="2"/>
  <c r="J1032" i="2"/>
  <c r="I1032" i="2"/>
  <c r="H1032" i="2"/>
  <c r="G1032" i="2"/>
  <c r="F1032" i="2"/>
  <c r="E1032" i="2"/>
  <c r="D1032" i="2"/>
  <c r="C1032" i="2"/>
  <c r="B1032" i="2"/>
  <c r="A1032" i="2"/>
  <c r="S1031" i="2"/>
  <c r="R1031" i="2"/>
  <c r="Q1031" i="2"/>
  <c r="P1031" i="2"/>
  <c r="O1031" i="2"/>
  <c r="N1031" i="2"/>
  <c r="M1031" i="2"/>
  <c r="L1031" i="2"/>
  <c r="K1031" i="2"/>
  <c r="J1031" i="2"/>
  <c r="I1031" i="2"/>
  <c r="H1031" i="2"/>
  <c r="G1031" i="2"/>
  <c r="F1031" i="2"/>
  <c r="E1031" i="2"/>
  <c r="D1031" i="2"/>
  <c r="C1031" i="2"/>
  <c r="B1031" i="2"/>
  <c r="A1031" i="2"/>
  <c r="K1030" i="2"/>
  <c r="J1030" i="2"/>
  <c r="I1030" i="2"/>
  <c r="H1030" i="2"/>
  <c r="R1028" i="2"/>
  <c r="Q1028" i="2"/>
  <c r="P1028" i="2"/>
  <c r="O1028" i="2"/>
  <c r="N1028" i="2"/>
  <c r="M1028" i="2"/>
  <c r="K1028" i="2"/>
  <c r="J1028" i="2"/>
  <c r="I1028" i="2"/>
  <c r="H1028" i="2"/>
  <c r="G1028" i="2"/>
  <c r="F1028" i="2"/>
  <c r="E1028" i="2"/>
  <c r="D1028" i="2"/>
  <c r="C1028" i="2"/>
  <c r="B1028" i="2"/>
  <c r="A1028" i="2"/>
  <c r="S1027" i="2"/>
  <c r="R1027" i="2"/>
  <c r="Q1027" i="2"/>
  <c r="P1027" i="2"/>
  <c r="O1027" i="2"/>
  <c r="N1027" i="2"/>
  <c r="M1027" i="2"/>
  <c r="L1027" i="2"/>
  <c r="K1027" i="2"/>
  <c r="J1027" i="2"/>
  <c r="I1027" i="2"/>
  <c r="H1027" i="2"/>
  <c r="G1027" i="2"/>
  <c r="F1027" i="2"/>
  <c r="E1027" i="2"/>
  <c r="D1027" i="2"/>
  <c r="C1027" i="2"/>
  <c r="B1027" i="2"/>
  <c r="A1027" i="2"/>
  <c r="K1026" i="2"/>
  <c r="J1026" i="2"/>
  <c r="I1026" i="2"/>
  <c r="H1026" i="2"/>
  <c r="R1024" i="2"/>
  <c r="Q1024" i="2"/>
  <c r="P1024" i="2"/>
  <c r="O1024" i="2"/>
  <c r="N1024" i="2"/>
  <c r="M1024" i="2"/>
  <c r="K1024" i="2"/>
  <c r="J1024" i="2"/>
  <c r="I1024" i="2"/>
  <c r="H1024" i="2"/>
  <c r="G1024" i="2"/>
  <c r="F1024" i="2"/>
  <c r="E1024" i="2"/>
  <c r="D1024" i="2"/>
  <c r="C1024" i="2"/>
  <c r="B1024" i="2"/>
  <c r="A1024" i="2"/>
  <c r="S1023" i="2"/>
  <c r="R1023" i="2"/>
  <c r="Q1023" i="2"/>
  <c r="P1023" i="2"/>
  <c r="O1023" i="2"/>
  <c r="N1023" i="2"/>
  <c r="M1023" i="2"/>
  <c r="L1023" i="2"/>
  <c r="K1023" i="2"/>
  <c r="J1023" i="2"/>
  <c r="I1023" i="2"/>
  <c r="H1023" i="2"/>
  <c r="G1023" i="2"/>
  <c r="F1023" i="2"/>
  <c r="E1023" i="2"/>
  <c r="D1023" i="2"/>
  <c r="C1023" i="2"/>
  <c r="B1023" i="2"/>
  <c r="A1023" i="2"/>
  <c r="K1022" i="2"/>
  <c r="J1022" i="2"/>
  <c r="I1022" i="2"/>
  <c r="H1022" i="2"/>
  <c r="R1020" i="2"/>
  <c r="Q1020" i="2"/>
  <c r="P1020" i="2"/>
  <c r="O1020" i="2"/>
  <c r="N1020" i="2"/>
  <c r="M1020" i="2"/>
  <c r="K1020" i="2"/>
  <c r="J1020" i="2"/>
  <c r="I1020" i="2"/>
  <c r="H1020" i="2"/>
  <c r="G1020" i="2"/>
  <c r="F1020" i="2"/>
  <c r="E1020" i="2"/>
  <c r="D1020" i="2"/>
  <c r="C1020" i="2"/>
  <c r="B1020" i="2"/>
  <c r="A1020" i="2"/>
  <c r="S1019" i="2"/>
  <c r="R1019" i="2"/>
  <c r="Q1019" i="2"/>
  <c r="P1019" i="2"/>
  <c r="O1019" i="2"/>
  <c r="N1019" i="2"/>
  <c r="M1019" i="2"/>
  <c r="L1019" i="2"/>
  <c r="K1019" i="2"/>
  <c r="J1019" i="2"/>
  <c r="I1019" i="2"/>
  <c r="H1019" i="2"/>
  <c r="G1019" i="2"/>
  <c r="F1019" i="2"/>
  <c r="E1019" i="2"/>
  <c r="D1019" i="2"/>
  <c r="C1019" i="2"/>
  <c r="B1019" i="2"/>
  <c r="A1019" i="2"/>
  <c r="K1018" i="2"/>
  <c r="J1018" i="2"/>
  <c r="I1018" i="2"/>
  <c r="H1018" i="2"/>
  <c r="R1016" i="2"/>
  <c r="Q1016" i="2"/>
  <c r="P1016" i="2"/>
  <c r="O1016" i="2"/>
  <c r="N1016" i="2"/>
  <c r="M1016" i="2"/>
  <c r="K1016" i="2"/>
  <c r="J1016" i="2"/>
  <c r="I1016" i="2"/>
  <c r="H1016" i="2"/>
  <c r="G1016" i="2"/>
  <c r="F1016" i="2"/>
  <c r="E1016" i="2"/>
  <c r="D1016" i="2"/>
  <c r="C1016" i="2"/>
  <c r="B1016" i="2"/>
  <c r="A1016" i="2"/>
  <c r="S1015" i="2"/>
  <c r="R1015" i="2"/>
  <c r="Q1015" i="2"/>
  <c r="P1015" i="2"/>
  <c r="O1015" i="2"/>
  <c r="N1015" i="2"/>
  <c r="M1015" i="2"/>
  <c r="L1015" i="2"/>
  <c r="K1015" i="2"/>
  <c r="J1015" i="2"/>
  <c r="I1015" i="2"/>
  <c r="H1015" i="2"/>
  <c r="G1015" i="2"/>
  <c r="F1015" i="2"/>
  <c r="E1015" i="2"/>
  <c r="D1015" i="2"/>
  <c r="C1015" i="2"/>
  <c r="B1015" i="2"/>
  <c r="A1015" i="2"/>
  <c r="K1014" i="2"/>
  <c r="J1014" i="2"/>
  <c r="I1014" i="2"/>
  <c r="H1014" i="2"/>
  <c r="R1012" i="2"/>
  <c r="Q1012" i="2"/>
  <c r="P1012" i="2"/>
  <c r="O1012" i="2"/>
  <c r="N1012" i="2"/>
  <c r="M1012" i="2"/>
  <c r="K1012" i="2"/>
  <c r="J1012" i="2"/>
  <c r="I1012" i="2"/>
  <c r="H1012" i="2"/>
  <c r="G1012" i="2"/>
  <c r="F1012" i="2"/>
  <c r="E1012" i="2"/>
  <c r="D1012" i="2"/>
  <c r="C1012" i="2"/>
  <c r="B1012" i="2"/>
  <c r="A1012" i="2"/>
  <c r="S1011" i="2"/>
  <c r="R1011" i="2"/>
  <c r="Q1011" i="2"/>
  <c r="P1011" i="2"/>
  <c r="O1011" i="2"/>
  <c r="N1011" i="2"/>
  <c r="M1011" i="2"/>
  <c r="L1011" i="2"/>
  <c r="K1011" i="2"/>
  <c r="J1011" i="2"/>
  <c r="I1011" i="2"/>
  <c r="H1011" i="2"/>
  <c r="G1011" i="2"/>
  <c r="F1011" i="2"/>
  <c r="E1011" i="2"/>
  <c r="D1011" i="2"/>
  <c r="C1011" i="2"/>
  <c r="B1011" i="2"/>
  <c r="A1011" i="2"/>
  <c r="K1010" i="2"/>
  <c r="J1010" i="2"/>
  <c r="I1010" i="2"/>
  <c r="H1010" i="2"/>
  <c r="R1008" i="2"/>
  <c r="Q1008" i="2"/>
  <c r="P1008" i="2"/>
  <c r="O1008" i="2"/>
  <c r="N1008" i="2"/>
  <c r="M1008" i="2"/>
  <c r="K1008" i="2"/>
  <c r="J1008" i="2"/>
  <c r="I1008" i="2"/>
  <c r="H1008" i="2"/>
  <c r="G1008" i="2"/>
  <c r="F1008" i="2"/>
  <c r="E1008" i="2"/>
  <c r="D1008" i="2"/>
  <c r="C1008" i="2"/>
  <c r="B1008" i="2"/>
  <c r="A1008" i="2"/>
  <c r="S1007" i="2"/>
  <c r="R1007" i="2"/>
  <c r="Q1007" i="2"/>
  <c r="P1007" i="2"/>
  <c r="O1007" i="2"/>
  <c r="N1007" i="2"/>
  <c r="M1007" i="2"/>
  <c r="L1007" i="2"/>
  <c r="K1007" i="2"/>
  <c r="J1007" i="2"/>
  <c r="I1007" i="2"/>
  <c r="H1007" i="2"/>
  <c r="G1007" i="2"/>
  <c r="F1007" i="2"/>
  <c r="E1007" i="2"/>
  <c r="D1007" i="2"/>
  <c r="C1007" i="2"/>
  <c r="B1007" i="2"/>
  <c r="A1007" i="2"/>
  <c r="K1006" i="2"/>
  <c r="J1006" i="2"/>
  <c r="I1006" i="2"/>
  <c r="H1006" i="2"/>
  <c r="R1004" i="2"/>
  <c r="Q1004" i="2"/>
  <c r="P1004" i="2"/>
  <c r="O1004" i="2"/>
  <c r="N1004" i="2"/>
  <c r="M1004" i="2"/>
  <c r="K1004" i="2"/>
  <c r="J1004" i="2"/>
  <c r="I1004" i="2"/>
  <c r="H1004" i="2"/>
  <c r="G1004" i="2"/>
  <c r="F1004" i="2"/>
  <c r="E1004" i="2"/>
  <c r="D1004" i="2"/>
  <c r="C1004" i="2"/>
  <c r="B1004" i="2"/>
  <c r="A1004" i="2"/>
  <c r="S1003" i="2"/>
  <c r="R1003" i="2"/>
  <c r="Q1003" i="2"/>
  <c r="P1003" i="2"/>
  <c r="O1003" i="2"/>
  <c r="N1003" i="2"/>
  <c r="M1003" i="2"/>
  <c r="L1003" i="2"/>
  <c r="K1003" i="2"/>
  <c r="J1003" i="2"/>
  <c r="I1003" i="2"/>
  <c r="H1003" i="2"/>
  <c r="G1003" i="2"/>
  <c r="F1003" i="2"/>
  <c r="E1003" i="2"/>
  <c r="D1003" i="2"/>
  <c r="C1003" i="2"/>
  <c r="B1003" i="2"/>
  <c r="A1003" i="2"/>
  <c r="K1002" i="2"/>
  <c r="J1002" i="2"/>
  <c r="I1002" i="2"/>
  <c r="H1002" i="2"/>
  <c r="R1000" i="2"/>
  <c r="Q1000" i="2"/>
  <c r="P1000" i="2"/>
  <c r="O1000" i="2"/>
  <c r="N1000" i="2"/>
  <c r="M1000" i="2"/>
  <c r="K1000" i="2"/>
  <c r="J1000" i="2"/>
  <c r="I1000" i="2"/>
  <c r="H1000" i="2"/>
  <c r="G1000" i="2"/>
  <c r="F1000" i="2"/>
  <c r="E1000" i="2"/>
  <c r="D1000" i="2"/>
  <c r="C1000" i="2"/>
  <c r="B1000" i="2"/>
  <c r="A1000" i="2"/>
  <c r="S999" i="2"/>
  <c r="R999" i="2"/>
  <c r="Q999" i="2"/>
  <c r="P999" i="2"/>
  <c r="O999" i="2"/>
  <c r="N999" i="2"/>
  <c r="M999" i="2"/>
  <c r="L999" i="2"/>
  <c r="K999" i="2"/>
  <c r="J999" i="2"/>
  <c r="I999" i="2"/>
  <c r="H999" i="2"/>
  <c r="G999" i="2"/>
  <c r="F999" i="2"/>
  <c r="E999" i="2"/>
  <c r="D999" i="2"/>
  <c r="C999" i="2"/>
  <c r="B999" i="2"/>
  <c r="A999" i="2"/>
  <c r="K998" i="2"/>
  <c r="J998" i="2"/>
  <c r="I998" i="2"/>
  <c r="H998" i="2"/>
  <c r="R996" i="2"/>
  <c r="Q996" i="2"/>
  <c r="P996" i="2"/>
  <c r="O996" i="2"/>
  <c r="N996" i="2"/>
  <c r="M996" i="2"/>
  <c r="K996" i="2"/>
  <c r="J996" i="2"/>
  <c r="I996" i="2"/>
  <c r="H996" i="2"/>
  <c r="G996" i="2"/>
  <c r="F996" i="2"/>
  <c r="E996" i="2"/>
  <c r="D996" i="2"/>
  <c r="C996" i="2"/>
  <c r="B996" i="2"/>
  <c r="A996" i="2"/>
  <c r="S995" i="2"/>
  <c r="R995" i="2"/>
  <c r="Q995" i="2"/>
  <c r="P995" i="2"/>
  <c r="O995" i="2"/>
  <c r="N995" i="2"/>
  <c r="M995" i="2"/>
  <c r="L995" i="2"/>
  <c r="K995" i="2"/>
  <c r="J995" i="2"/>
  <c r="I995" i="2"/>
  <c r="H995" i="2"/>
  <c r="G995" i="2"/>
  <c r="F995" i="2"/>
  <c r="E995" i="2"/>
  <c r="D995" i="2"/>
  <c r="C995" i="2"/>
  <c r="B995" i="2"/>
  <c r="A995" i="2"/>
  <c r="K994" i="2"/>
  <c r="J994" i="2"/>
  <c r="I994" i="2"/>
  <c r="H994" i="2"/>
  <c r="R992" i="2"/>
  <c r="Q992" i="2"/>
  <c r="P992" i="2"/>
  <c r="O992" i="2"/>
  <c r="N992" i="2"/>
  <c r="M992" i="2"/>
  <c r="K992" i="2"/>
  <c r="J992" i="2"/>
  <c r="I992" i="2"/>
  <c r="H992" i="2"/>
  <c r="G992" i="2"/>
  <c r="F992" i="2"/>
  <c r="E992" i="2"/>
  <c r="D992" i="2"/>
  <c r="C992" i="2"/>
  <c r="B992" i="2"/>
  <c r="A992" i="2"/>
  <c r="S991" i="2"/>
  <c r="R991" i="2"/>
  <c r="Q991" i="2"/>
  <c r="P991" i="2"/>
  <c r="O991" i="2"/>
  <c r="N991" i="2"/>
  <c r="M991" i="2"/>
  <c r="L991" i="2"/>
  <c r="K991" i="2"/>
  <c r="J991" i="2"/>
  <c r="I991" i="2"/>
  <c r="H991" i="2"/>
  <c r="G991" i="2"/>
  <c r="F991" i="2"/>
  <c r="E991" i="2"/>
  <c r="D991" i="2"/>
  <c r="C991" i="2"/>
  <c r="B991" i="2"/>
  <c r="A991" i="2"/>
  <c r="K990" i="2"/>
  <c r="J990" i="2"/>
  <c r="I990" i="2"/>
  <c r="H990" i="2"/>
  <c r="R988" i="2"/>
  <c r="Q988" i="2"/>
  <c r="P988" i="2"/>
  <c r="O988" i="2"/>
  <c r="N988" i="2"/>
  <c r="M988" i="2"/>
  <c r="K988" i="2"/>
  <c r="J988" i="2"/>
  <c r="I988" i="2"/>
  <c r="H988" i="2"/>
  <c r="G988" i="2"/>
  <c r="F988" i="2"/>
  <c r="E988" i="2"/>
  <c r="D988" i="2"/>
  <c r="C988" i="2"/>
  <c r="B988" i="2"/>
  <c r="A988" i="2"/>
  <c r="S987" i="2"/>
  <c r="R987" i="2"/>
  <c r="Q987" i="2"/>
  <c r="P987" i="2"/>
  <c r="O987" i="2"/>
  <c r="N987" i="2"/>
  <c r="M987" i="2"/>
  <c r="L987" i="2"/>
  <c r="K987" i="2"/>
  <c r="J987" i="2"/>
  <c r="I987" i="2"/>
  <c r="H987" i="2"/>
  <c r="G987" i="2"/>
  <c r="F987" i="2"/>
  <c r="E987" i="2"/>
  <c r="D987" i="2"/>
  <c r="C987" i="2"/>
  <c r="B987" i="2"/>
  <c r="A987" i="2"/>
  <c r="K986" i="2"/>
  <c r="J986" i="2"/>
  <c r="I986" i="2"/>
  <c r="H986" i="2"/>
  <c r="R984" i="2"/>
  <c r="Q984" i="2"/>
  <c r="P984" i="2"/>
  <c r="O984" i="2"/>
  <c r="N984" i="2"/>
  <c r="M984" i="2"/>
  <c r="K984" i="2"/>
  <c r="J984" i="2"/>
  <c r="I984" i="2"/>
  <c r="H984" i="2"/>
  <c r="G984" i="2"/>
  <c r="F984" i="2"/>
  <c r="E984" i="2"/>
  <c r="D984" i="2"/>
  <c r="C984" i="2"/>
  <c r="B984" i="2"/>
  <c r="A984" i="2"/>
  <c r="S983" i="2"/>
  <c r="R983" i="2"/>
  <c r="Q983" i="2"/>
  <c r="P983" i="2"/>
  <c r="O983" i="2"/>
  <c r="N983" i="2"/>
  <c r="M983" i="2"/>
  <c r="L983" i="2"/>
  <c r="K983" i="2"/>
  <c r="J983" i="2"/>
  <c r="I983" i="2"/>
  <c r="H983" i="2"/>
  <c r="G983" i="2"/>
  <c r="F983" i="2"/>
  <c r="E983" i="2"/>
  <c r="D983" i="2"/>
  <c r="C983" i="2"/>
  <c r="B983" i="2"/>
  <c r="A983" i="2"/>
  <c r="K982" i="2"/>
  <c r="J982" i="2"/>
  <c r="I982" i="2"/>
  <c r="H982" i="2"/>
  <c r="R980" i="2"/>
  <c r="Q980" i="2"/>
  <c r="P980" i="2"/>
  <c r="O980" i="2"/>
  <c r="N980" i="2"/>
  <c r="M980" i="2"/>
  <c r="K980" i="2"/>
  <c r="J980" i="2"/>
  <c r="I980" i="2"/>
  <c r="H980" i="2"/>
  <c r="G980" i="2"/>
  <c r="F980" i="2"/>
  <c r="E980" i="2"/>
  <c r="D980" i="2"/>
  <c r="C980" i="2"/>
  <c r="B980" i="2"/>
  <c r="A980" i="2"/>
  <c r="S979" i="2"/>
  <c r="R979" i="2"/>
  <c r="Q979" i="2"/>
  <c r="P979" i="2"/>
  <c r="O979" i="2"/>
  <c r="N979" i="2"/>
  <c r="M979" i="2"/>
  <c r="L979" i="2"/>
  <c r="K979" i="2"/>
  <c r="J979" i="2"/>
  <c r="I979" i="2"/>
  <c r="H979" i="2"/>
  <c r="G979" i="2"/>
  <c r="F979" i="2"/>
  <c r="E979" i="2"/>
  <c r="D979" i="2"/>
  <c r="C979" i="2"/>
  <c r="B979" i="2"/>
  <c r="A979" i="2"/>
  <c r="K978" i="2"/>
  <c r="J978" i="2"/>
  <c r="I978" i="2"/>
  <c r="H978" i="2"/>
  <c r="R976" i="2"/>
  <c r="Q976" i="2"/>
  <c r="P976" i="2"/>
  <c r="O976" i="2"/>
  <c r="N976" i="2"/>
  <c r="M976" i="2"/>
  <c r="K976" i="2"/>
  <c r="J976" i="2"/>
  <c r="I976" i="2"/>
  <c r="H976" i="2"/>
  <c r="G976" i="2"/>
  <c r="F976" i="2"/>
  <c r="E976" i="2"/>
  <c r="D976" i="2"/>
  <c r="C976" i="2"/>
  <c r="B976" i="2"/>
  <c r="A976" i="2"/>
  <c r="S975" i="2"/>
  <c r="R975" i="2"/>
  <c r="Q975" i="2"/>
  <c r="P975" i="2"/>
  <c r="O975" i="2"/>
  <c r="N975" i="2"/>
  <c r="M975" i="2"/>
  <c r="L975" i="2"/>
  <c r="K975" i="2"/>
  <c r="J975" i="2"/>
  <c r="I975" i="2"/>
  <c r="H975" i="2"/>
  <c r="G975" i="2"/>
  <c r="F975" i="2"/>
  <c r="E975" i="2"/>
  <c r="D975" i="2"/>
  <c r="C975" i="2"/>
  <c r="B975" i="2"/>
  <c r="A975" i="2"/>
  <c r="K974" i="2"/>
  <c r="J974" i="2"/>
  <c r="I974" i="2"/>
  <c r="H974" i="2"/>
  <c r="R972" i="2"/>
  <c r="Q972" i="2"/>
  <c r="P972" i="2"/>
  <c r="O972" i="2"/>
  <c r="N972" i="2"/>
  <c r="M972" i="2"/>
  <c r="K972" i="2"/>
  <c r="J972" i="2"/>
  <c r="I972" i="2"/>
  <c r="H972" i="2"/>
  <c r="G972" i="2"/>
  <c r="F972" i="2"/>
  <c r="E972" i="2"/>
  <c r="D972" i="2"/>
  <c r="C972" i="2"/>
  <c r="B972" i="2"/>
  <c r="A972" i="2"/>
  <c r="S971" i="2"/>
  <c r="R971" i="2"/>
  <c r="Q971" i="2"/>
  <c r="P971" i="2"/>
  <c r="O971" i="2"/>
  <c r="N971" i="2"/>
  <c r="M971" i="2"/>
  <c r="L971" i="2"/>
  <c r="K971" i="2"/>
  <c r="J971" i="2"/>
  <c r="I971" i="2"/>
  <c r="H971" i="2"/>
  <c r="G971" i="2"/>
  <c r="F971" i="2"/>
  <c r="E971" i="2"/>
  <c r="D971" i="2"/>
  <c r="C971" i="2"/>
  <c r="B971" i="2"/>
  <c r="A971" i="2"/>
  <c r="K970" i="2"/>
  <c r="J970" i="2"/>
  <c r="I970" i="2"/>
  <c r="H970" i="2"/>
  <c r="R968" i="2"/>
  <c r="Q968" i="2"/>
  <c r="P968" i="2"/>
  <c r="O968" i="2"/>
  <c r="N968" i="2"/>
  <c r="M968" i="2"/>
  <c r="K968" i="2"/>
  <c r="J968" i="2"/>
  <c r="I968" i="2"/>
  <c r="H968" i="2"/>
  <c r="G968" i="2"/>
  <c r="F968" i="2"/>
  <c r="E968" i="2"/>
  <c r="D968" i="2"/>
  <c r="C968" i="2"/>
  <c r="B968" i="2"/>
  <c r="A968" i="2"/>
  <c r="S967" i="2"/>
  <c r="R967" i="2"/>
  <c r="Q967" i="2"/>
  <c r="P967" i="2"/>
  <c r="O967" i="2"/>
  <c r="N967" i="2"/>
  <c r="M967" i="2"/>
  <c r="L967" i="2"/>
  <c r="K967" i="2"/>
  <c r="J967" i="2"/>
  <c r="I967" i="2"/>
  <c r="H967" i="2"/>
  <c r="G967" i="2"/>
  <c r="F967" i="2"/>
  <c r="E967" i="2"/>
  <c r="D967" i="2"/>
  <c r="C967" i="2"/>
  <c r="B967" i="2"/>
  <c r="A967" i="2"/>
  <c r="K966" i="2"/>
  <c r="J966" i="2"/>
  <c r="I966" i="2"/>
  <c r="H966" i="2"/>
  <c r="R964" i="2"/>
  <c r="Q964" i="2"/>
  <c r="P964" i="2"/>
  <c r="O964" i="2"/>
  <c r="N964" i="2"/>
  <c r="M964" i="2"/>
  <c r="K964" i="2"/>
  <c r="J964" i="2"/>
  <c r="I964" i="2"/>
  <c r="H964" i="2"/>
  <c r="G964" i="2"/>
  <c r="F964" i="2"/>
  <c r="E964" i="2"/>
  <c r="D964" i="2"/>
  <c r="C964" i="2"/>
  <c r="B964" i="2"/>
  <c r="A964" i="2"/>
  <c r="S963" i="2"/>
  <c r="R963" i="2"/>
  <c r="Q963" i="2"/>
  <c r="P963" i="2"/>
  <c r="O963" i="2"/>
  <c r="N963" i="2"/>
  <c r="M963" i="2"/>
  <c r="L963" i="2"/>
  <c r="K963" i="2"/>
  <c r="J963" i="2"/>
  <c r="I963" i="2"/>
  <c r="H963" i="2"/>
  <c r="G963" i="2"/>
  <c r="F963" i="2"/>
  <c r="E963" i="2"/>
  <c r="D963" i="2"/>
  <c r="C963" i="2"/>
  <c r="B963" i="2"/>
  <c r="A963" i="2"/>
  <c r="K962" i="2"/>
  <c r="J962" i="2"/>
  <c r="I962" i="2"/>
  <c r="H962" i="2"/>
  <c r="R960" i="2"/>
  <c r="Q960" i="2"/>
  <c r="P960" i="2"/>
  <c r="O960" i="2"/>
  <c r="N960" i="2"/>
  <c r="M960" i="2"/>
  <c r="K960" i="2"/>
  <c r="J960" i="2"/>
  <c r="I960" i="2"/>
  <c r="H960" i="2"/>
  <c r="G960" i="2"/>
  <c r="F960" i="2"/>
  <c r="E960" i="2"/>
  <c r="D960" i="2"/>
  <c r="C960" i="2"/>
  <c r="B960" i="2"/>
  <c r="A960" i="2"/>
  <c r="S959" i="2"/>
  <c r="R959" i="2"/>
  <c r="Q959" i="2"/>
  <c r="P959" i="2"/>
  <c r="O959" i="2"/>
  <c r="N959" i="2"/>
  <c r="M959" i="2"/>
  <c r="L959" i="2"/>
  <c r="K959" i="2"/>
  <c r="J959" i="2"/>
  <c r="I959" i="2"/>
  <c r="H959" i="2"/>
  <c r="G959" i="2"/>
  <c r="F959" i="2"/>
  <c r="E959" i="2"/>
  <c r="D959" i="2"/>
  <c r="C959" i="2"/>
  <c r="B959" i="2"/>
  <c r="A959" i="2"/>
  <c r="K958" i="2"/>
  <c r="J958" i="2"/>
  <c r="I958" i="2"/>
  <c r="H958" i="2"/>
  <c r="R956" i="2"/>
  <c r="Q956" i="2"/>
  <c r="P956" i="2"/>
  <c r="O956" i="2"/>
  <c r="N956" i="2"/>
  <c r="M956" i="2"/>
  <c r="K956" i="2"/>
  <c r="J956" i="2"/>
  <c r="I956" i="2"/>
  <c r="H956" i="2"/>
  <c r="G956" i="2"/>
  <c r="F956" i="2"/>
  <c r="E956" i="2"/>
  <c r="D956" i="2"/>
  <c r="C956" i="2"/>
  <c r="B956" i="2"/>
  <c r="A956" i="2"/>
  <c r="S955" i="2"/>
  <c r="R955" i="2"/>
  <c r="Q955" i="2"/>
  <c r="P955" i="2"/>
  <c r="O955" i="2"/>
  <c r="N955" i="2"/>
  <c r="M955" i="2"/>
  <c r="L955" i="2"/>
  <c r="K955" i="2"/>
  <c r="J955" i="2"/>
  <c r="I955" i="2"/>
  <c r="H955" i="2"/>
  <c r="G955" i="2"/>
  <c r="F955" i="2"/>
  <c r="E955" i="2"/>
  <c r="D955" i="2"/>
  <c r="C955" i="2"/>
  <c r="B955" i="2"/>
  <c r="A955" i="2"/>
  <c r="K954" i="2"/>
  <c r="J954" i="2"/>
  <c r="I954" i="2"/>
  <c r="H954" i="2"/>
  <c r="R952" i="2"/>
  <c r="Q952" i="2"/>
  <c r="P952" i="2"/>
  <c r="O952" i="2"/>
  <c r="N952" i="2"/>
  <c r="M952" i="2"/>
  <c r="K952" i="2"/>
  <c r="J952" i="2"/>
  <c r="I952" i="2"/>
  <c r="H952" i="2"/>
  <c r="G952" i="2"/>
  <c r="F952" i="2"/>
  <c r="E952" i="2"/>
  <c r="D952" i="2"/>
  <c r="C952" i="2"/>
  <c r="B952" i="2"/>
  <c r="A952" i="2"/>
  <c r="S951" i="2"/>
  <c r="R951" i="2"/>
  <c r="Q951" i="2"/>
  <c r="P951" i="2"/>
  <c r="O951" i="2"/>
  <c r="N951" i="2"/>
  <c r="M951" i="2"/>
  <c r="L951" i="2"/>
  <c r="K951" i="2"/>
  <c r="J951" i="2"/>
  <c r="I951" i="2"/>
  <c r="H951" i="2"/>
  <c r="G951" i="2"/>
  <c r="F951" i="2"/>
  <c r="E951" i="2"/>
  <c r="D951" i="2"/>
  <c r="C951" i="2"/>
  <c r="B951" i="2"/>
  <c r="A951" i="2"/>
  <c r="K950" i="2"/>
  <c r="J950" i="2"/>
  <c r="I950" i="2"/>
  <c r="H950" i="2"/>
  <c r="R948" i="2"/>
  <c r="Q948" i="2"/>
  <c r="P948" i="2"/>
  <c r="O948" i="2"/>
  <c r="N948" i="2"/>
  <c r="M948" i="2"/>
  <c r="K948" i="2"/>
  <c r="J948" i="2"/>
  <c r="I948" i="2"/>
  <c r="H948" i="2"/>
  <c r="G948" i="2"/>
  <c r="F948" i="2"/>
  <c r="E948" i="2"/>
  <c r="D948" i="2"/>
  <c r="C948" i="2"/>
  <c r="B948" i="2"/>
  <c r="A948" i="2"/>
  <c r="S947" i="2"/>
  <c r="R947" i="2"/>
  <c r="Q947" i="2"/>
  <c r="P947" i="2"/>
  <c r="O947" i="2"/>
  <c r="N947" i="2"/>
  <c r="M947" i="2"/>
  <c r="L947" i="2"/>
  <c r="K947" i="2"/>
  <c r="J947" i="2"/>
  <c r="I947" i="2"/>
  <c r="H947" i="2"/>
  <c r="G947" i="2"/>
  <c r="F947" i="2"/>
  <c r="E947" i="2"/>
  <c r="D947" i="2"/>
  <c r="C947" i="2"/>
  <c r="B947" i="2"/>
  <c r="A947" i="2"/>
  <c r="K946" i="2"/>
  <c r="J946" i="2"/>
  <c r="I946" i="2"/>
  <c r="H946" i="2"/>
  <c r="R944" i="2"/>
  <c r="Q944" i="2"/>
  <c r="P944" i="2"/>
  <c r="O944" i="2"/>
  <c r="N944" i="2"/>
  <c r="M944" i="2"/>
  <c r="K944" i="2"/>
  <c r="J944" i="2"/>
  <c r="I944" i="2"/>
  <c r="H944" i="2"/>
  <c r="G944" i="2"/>
  <c r="F944" i="2"/>
  <c r="E944" i="2"/>
  <c r="D944" i="2"/>
  <c r="C944" i="2"/>
  <c r="B944" i="2"/>
  <c r="A944" i="2"/>
  <c r="S943" i="2"/>
  <c r="R943" i="2"/>
  <c r="Q943" i="2"/>
  <c r="P943" i="2"/>
  <c r="O943" i="2"/>
  <c r="N943" i="2"/>
  <c r="M943" i="2"/>
  <c r="L943" i="2"/>
  <c r="K943" i="2"/>
  <c r="J943" i="2"/>
  <c r="I943" i="2"/>
  <c r="H943" i="2"/>
  <c r="G943" i="2"/>
  <c r="F943" i="2"/>
  <c r="E943" i="2"/>
  <c r="D943" i="2"/>
  <c r="C943" i="2"/>
  <c r="B943" i="2"/>
  <c r="A943" i="2"/>
  <c r="K942" i="2"/>
  <c r="J942" i="2"/>
  <c r="I942" i="2"/>
  <c r="H942" i="2"/>
  <c r="R940" i="2"/>
  <c r="Q940" i="2"/>
  <c r="P940" i="2"/>
  <c r="O940" i="2"/>
  <c r="N940" i="2"/>
  <c r="M940" i="2"/>
  <c r="K940" i="2"/>
  <c r="J940" i="2"/>
  <c r="I940" i="2"/>
  <c r="H940" i="2"/>
  <c r="G940" i="2"/>
  <c r="F940" i="2"/>
  <c r="E940" i="2"/>
  <c r="D940" i="2"/>
  <c r="C940" i="2"/>
  <c r="B940" i="2"/>
  <c r="A940" i="2"/>
  <c r="S939" i="2"/>
  <c r="R939" i="2"/>
  <c r="Q939" i="2"/>
  <c r="P939" i="2"/>
  <c r="O939" i="2"/>
  <c r="N939" i="2"/>
  <c r="M939" i="2"/>
  <c r="L939" i="2"/>
  <c r="K939" i="2"/>
  <c r="J939" i="2"/>
  <c r="I939" i="2"/>
  <c r="H939" i="2"/>
  <c r="G939" i="2"/>
  <c r="F939" i="2"/>
  <c r="E939" i="2"/>
  <c r="D939" i="2"/>
  <c r="C939" i="2"/>
  <c r="B939" i="2"/>
  <c r="A939" i="2"/>
  <c r="K938" i="2"/>
  <c r="J938" i="2"/>
  <c r="I938" i="2"/>
  <c r="H938" i="2"/>
  <c r="R936" i="2"/>
  <c r="Q936" i="2"/>
  <c r="P936" i="2"/>
  <c r="O936" i="2"/>
  <c r="N936" i="2"/>
  <c r="M936" i="2"/>
  <c r="K936" i="2"/>
  <c r="J936" i="2"/>
  <c r="I936" i="2"/>
  <c r="H936" i="2"/>
  <c r="G936" i="2"/>
  <c r="F936" i="2"/>
  <c r="E936" i="2"/>
  <c r="D936" i="2"/>
  <c r="C936" i="2"/>
  <c r="B936" i="2"/>
  <c r="A936" i="2"/>
  <c r="S935" i="2"/>
  <c r="R935" i="2"/>
  <c r="Q935" i="2"/>
  <c r="P935" i="2"/>
  <c r="O935" i="2"/>
  <c r="N935" i="2"/>
  <c r="M935" i="2"/>
  <c r="L935" i="2"/>
  <c r="K935" i="2"/>
  <c r="J935" i="2"/>
  <c r="I935" i="2"/>
  <c r="H935" i="2"/>
  <c r="G935" i="2"/>
  <c r="F935" i="2"/>
  <c r="E935" i="2"/>
  <c r="D935" i="2"/>
  <c r="C935" i="2"/>
  <c r="B935" i="2"/>
  <c r="A935" i="2"/>
  <c r="K934" i="2"/>
  <c r="J934" i="2"/>
  <c r="I934" i="2"/>
  <c r="H934" i="2"/>
  <c r="R932" i="2"/>
  <c r="Q932" i="2"/>
  <c r="P932" i="2"/>
  <c r="O932" i="2"/>
  <c r="N932" i="2"/>
  <c r="M932" i="2"/>
  <c r="K932" i="2"/>
  <c r="J932" i="2"/>
  <c r="I932" i="2"/>
  <c r="H932" i="2"/>
  <c r="G932" i="2"/>
  <c r="F932" i="2"/>
  <c r="E932" i="2"/>
  <c r="D932" i="2"/>
  <c r="C932" i="2"/>
  <c r="B932" i="2"/>
  <c r="A932" i="2"/>
  <c r="S931" i="2"/>
  <c r="R931" i="2"/>
  <c r="Q931" i="2"/>
  <c r="P931" i="2"/>
  <c r="O931" i="2"/>
  <c r="N931" i="2"/>
  <c r="M931" i="2"/>
  <c r="L931" i="2"/>
  <c r="K931" i="2"/>
  <c r="J931" i="2"/>
  <c r="I931" i="2"/>
  <c r="H931" i="2"/>
  <c r="G931" i="2"/>
  <c r="F931" i="2"/>
  <c r="E931" i="2"/>
  <c r="D931" i="2"/>
  <c r="C931" i="2"/>
  <c r="B931" i="2"/>
  <c r="A931" i="2"/>
  <c r="K930" i="2"/>
  <c r="J930" i="2"/>
  <c r="I930" i="2"/>
  <c r="H930" i="2"/>
  <c r="R928" i="2"/>
  <c r="Q928" i="2"/>
  <c r="P928" i="2"/>
  <c r="O928" i="2"/>
  <c r="N928" i="2"/>
  <c r="M928" i="2"/>
  <c r="K928" i="2"/>
  <c r="J928" i="2"/>
  <c r="I928" i="2"/>
  <c r="H928" i="2"/>
  <c r="G928" i="2"/>
  <c r="F928" i="2"/>
  <c r="E928" i="2"/>
  <c r="D928" i="2"/>
  <c r="C928" i="2"/>
  <c r="B928" i="2"/>
  <c r="A928" i="2"/>
  <c r="S927" i="2"/>
  <c r="R927" i="2"/>
  <c r="Q927" i="2"/>
  <c r="P927" i="2"/>
  <c r="O927" i="2"/>
  <c r="N927" i="2"/>
  <c r="M927" i="2"/>
  <c r="L927" i="2"/>
  <c r="K927" i="2"/>
  <c r="J927" i="2"/>
  <c r="I927" i="2"/>
  <c r="H927" i="2"/>
  <c r="G927" i="2"/>
  <c r="F927" i="2"/>
  <c r="E927" i="2"/>
  <c r="D927" i="2"/>
  <c r="C927" i="2"/>
  <c r="B927" i="2"/>
  <c r="A927" i="2"/>
  <c r="K926" i="2"/>
  <c r="J926" i="2"/>
  <c r="I926" i="2"/>
  <c r="H926" i="2"/>
  <c r="R924" i="2"/>
  <c r="Q924" i="2"/>
  <c r="P924" i="2"/>
  <c r="O924" i="2"/>
  <c r="N924" i="2"/>
  <c r="M924" i="2"/>
  <c r="K924" i="2"/>
  <c r="J924" i="2"/>
  <c r="I924" i="2"/>
  <c r="H924" i="2"/>
  <c r="G924" i="2"/>
  <c r="F924" i="2"/>
  <c r="E924" i="2"/>
  <c r="D924" i="2"/>
  <c r="C924" i="2"/>
  <c r="B924" i="2"/>
  <c r="A924" i="2"/>
  <c r="S923" i="2"/>
  <c r="R923" i="2"/>
  <c r="Q923" i="2"/>
  <c r="P923" i="2"/>
  <c r="O923" i="2"/>
  <c r="N923" i="2"/>
  <c r="M923" i="2"/>
  <c r="L923" i="2"/>
  <c r="K923" i="2"/>
  <c r="J923" i="2"/>
  <c r="I923" i="2"/>
  <c r="H923" i="2"/>
  <c r="G923" i="2"/>
  <c r="F923" i="2"/>
  <c r="E923" i="2"/>
  <c r="D923" i="2"/>
  <c r="C923" i="2"/>
  <c r="B923" i="2"/>
  <c r="A923" i="2"/>
  <c r="K922" i="2"/>
  <c r="J922" i="2"/>
  <c r="I922" i="2"/>
  <c r="H922" i="2"/>
  <c r="R920" i="2"/>
  <c r="Q920" i="2"/>
  <c r="P920" i="2"/>
  <c r="O920" i="2"/>
  <c r="N920" i="2"/>
  <c r="M920" i="2"/>
  <c r="K920" i="2"/>
  <c r="J920" i="2"/>
  <c r="I920" i="2"/>
  <c r="H920" i="2"/>
  <c r="G920" i="2"/>
  <c r="F920" i="2"/>
  <c r="E920" i="2"/>
  <c r="D920" i="2"/>
  <c r="C920" i="2"/>
  <c r="B920" i="2"/>
  <c r="A920" i="2"/>
  <c r="S919" i="2"/>
  <c r="R919" i="2"/>
  <c r="Q919" i="2"/>
  <c r="P919" i="2"/>
  <c r="O919" i="2"/>
  <c r="N919" i="2"/>
  <c r="M919" i="2"/>
  <c r="L919" i="2"/>
  <c r="K919" i="2"/>
  <c r="J919" i="2"/>
  <c r="I919" i="2"/>
  <c r="H919" i="2"/>
  <c r="G919" i="2"/>
  <c r="F919" i="2"/>
  <c r="E919" i="2"/>
  <c r="D919" i="2"/>
  <c r="C919" i="2"/>
  <c r="B919" i="2"/>
  <c r="A919" i="2"/>
  <c r="K918" i="2"/>
  <c r="J918" i="2"/>
  <c r="I918" i="2"/>
  <c r="H918" i="2"/>
  <c r="R916" i="2"/>
  <c r="Q916" i="2"/>
  <c r="P916" i="2"/>
  <c r="O916" i="2"/>
  <c r="N916" i="2"/>
  <c r="M916" i="2"/>
  <c r="K916" i="2"/>
  <c r="J916" i="2"/>
  <c r="I916" i="2"/>
  <c r="H916" i="2"/>
  <c r="G916" i="2"/>
  <c r="F916" i="2"/>
  <c r="E916" i="2"/>
  <c r="D916" i="2"/>
  <c r="C916" i="2"/>
  <c r="B916" i="2"/>
  <c r="A916" i="2"/>
  <c r="S915" i="2"/>
  <c r="R915" i="2"/>
  <c r="Q915" i="2"/>
  <c r="P915" i="2"/>
  <c r="O915" i="2"/>
  <c r="N915" i="2"/>
  <c r="M915" i="2"/>
  <c r="L915" i="2"/>
  <c r="K915" i="2"/>
  <c r="J915" i="2"/>
  <c r="I915" i="2"/>
  <c r="H915" i="2"/>
  <c r="G915" i="2"/>
  <c r="F915" i="2"/>
  <c r="E915" i="2"/>
  <c r="D915" i="2"/>
  <c r="C915" i="2"/>
  <c r="B915" i="2"/>
  <c r="A915" i="2"/>
  <c r="K914" i="2"/>
  <c r="J914" i="2"/>
  <c r="I914" i="2"/>
  <c r="H914" i="2"/>
  <c r="R912" i="2"/>
  <c r="Q912" i="2"/>
  <c r="P912" i="2"/>
  <c r="O912" i="2"/>
  <c r="N912" i="2"/>
  <c r="M912" i="2"/>
  <c r="K912" i="2"/>
  <c r="J912" i="2"/>
  <c r="I912" i="2"/>
  <c r="H912" i="2"/>
  <c r="G912" i="2"/>
  <c r="F912" i="2"/>
  <c r="E912" i="2"/>
  <c r="D912" i="2"/>
  <c r="C912" i="2"/>
  <c r="B912" i="2"/>
  <c r="A912" i="2"/>
  <c r="S911" i="2"/>
  <c r="R911" i="2"/>
  <c r="Q911" i="2"/>
  <c r="P911" i="2"/>
  <c r="O911" i="2"/>
  <c r="N911" i="2"/>
  <c r="M911" i="2"/>
  <c r="L911" i="2"/>
  <c r="K911" i="2"/>
  <c r="J911" i="2"/>
  <c r="I911" i="2"/>
  <c r="H911" i="2"/>
  <c r="G911" i="2"/>
  <c r="F911" i="2"/>
  <c r="E911" i="2"/>
  <c r="D911" i="2"/>
  <c r="C911" i="2"/>
  <c r="B911" i="2"/>
  <c r="A911" i="2"/>
  <c r="K910" i="2"/>
  <c r="J910" i="2"/>
  <c r="I910" i="2"/>
  <c r="H910" i="2"/>
  <c r="R908" i="2"/>
  <c r="Q908" i="2"/>
  <c r="P908" i="2"/>
  <c r="O908" i="2"/>
  <c r="N908" i="2"/>
  <c r="M908" i="2"/>
  <c r="K908" i="2"/>
  <c r="J908" i="2"/>
  <c r="I908" i="2"/>
  <c r="H908" i="2"/>
  <c r="G908" i="2"/>
  <c r="F908" i="2"/>
  <c r="E908" i="2"/>
  <c r="D908" i="2"/>
  <c r="C908" i="2"/>
  <c r="B908" i="2"/>
  <c r="A908" i="2"/>
  <c r="S907" i="2"/>
  <c r="R907" i="2"/>
  <c r="Q907" i="2"/>
  <c r="P907" i="2"/>
  <c r="O907" i="2"/>
  <c r="N907" i="2"/>
  <c r="M907" i="2"/>
  <c r="L907" i="2"/>
  <c r="K907" i="2"/>
  <c r="J907" i="2"/>
  <c r="I907" i="2"/>
  <c r="H907" i="2"/>
  <c r="G907" i="2"/>
  <c r="F907" i="2"/>
  <c r="E907" i="2"/>
  <c r="D907" i="2"/>
  <c r="C907" i="2"/>
  <c r="B907" i="2"/>
  <c r="A907" i="2"/>
  <c r="K906" i="2"/>
  <c r="J906" i="2"/>
  <c r="I906" i="2"/>
  <c r="H906" i="2"/>
  <c r="R904" i="2"/>
  <c r="Q904" i="2"/>
  <c r="P904" i="2"/>
  <c r="O904" i="2"/>
  <c r="N904" i="2"/>
  <c r="M904" i="2"/>
  <c r="K904" i="2"/>
  <c r="J904" i="2"/>
  <c r="I904" i="2"/>
  <c r="H904" i="2"/>
  <c r="G904" i="2"/>
  <c r="F904" i="2"/>
  <c r="E904" i="2"/>
  <c r="D904" i="2"/>
  <c r="C904" i="2"/>
  <c r="B904" i="2"/>
  <c r="A904" i="2"/>
  <c r="S903" i="2"/>
  <c r="R903" i="2"/>
  <c r="Q903" i="2"/>
  <c r="P903" i="2"/>
  <c r="O903" i="2"/>
  <c r="N903" i="2"/>
  <c r="M903" i="2"/>
  <c r="L903" i="2"/>
  <c r="K903" i="2"/>
  <c r="J903" i="2"/>
  <c r="I903" i="2"/>
  <c r="H903" i="2"/>
  <c r="G903" i="2"/>
  <c r="F903" i="2"/>
  <c r="E903" i="2"/>
  <c r="D903" i="2"/>
  <c r="C903" i="2"/>
  <c r="B903" i="2"/>
  <c r="A903" i="2"/>
  <c r="K902" i="2"/>
  <c r="J902" i="2"/>
  <c r="I902" i="2"/>
  <c r="H902" i="2"/>
  <c r="R900" i="2"/>
  <c r="Q900" i="2"/>
  <c r="P900" i="2"/>
  <c r="O900" i="2"/>
  <c r="N900" i="2"/>
  <c r="M900" i="2"/>
  <c r="K900" i="2"/>
  <c r="J900" i="2"/>
  <c r="I900" i="2"/>
  <c r="H900" i="2"/>
  <c r="G900" i="2"/>
  <c r="F900" i="2"/>
  <c r="E900" i="2"/>
  <c r="D900" i="2"/>
  <c r="C900" i="2"/>
  <c r="B900" i="2"/>
  <c r="A900" i="2"/>
  <c r="S899" i="2"/>
  <c r="R899" i="2"/>
  <c r="Q899" i="2"/>
  <c r="P899" i="2"/>
  <c r="O899" i="2"/>
  <c r="N899" i="2"/>
  <c r="M899" i="2"/>
  <c r="L899" i="2"/>
  <c r="K899" i="2"/>
  <c r="J899" i="2"/>
  <c r="I899" i="2"/>
  <c r="H899" i="2"/>
  <c r="G899" i="2"/>
  <c r="F899" i="2"/>
  <c r="E899" i="2"/>
  <c r="D899" i="2"/>
  <c r="C899" i="2"/>
  <c r="B899" i="2"/>
  <c r="A899" i="2"/>
  <c r="K898" i="2"/>
  <c r="J898" i="2"/>
  <c r="I898" i="2"/>
  <c r="H898" i="2"/>
  <c r="R896" i="2"/>
  <c r="Q896" i="2"/>
  <c r="P896" i="2"/>
  <c r="O896" i="2"/>
  <c r="N896" i="2"/>
  <c r="M896" i="2"/>
  <c r="K896" i="2"/>
  <c r="J896" i="2"/>
  <c r="I896" i="2"/>
  <c r="H896" i="2"/>
  <c r="G896" i="2"/>
  <c r="F896" i="2"/>
  <c r="E896" i="2"/>
  <c r="D896" i="2"/>
  <c r="C896" i="2"/>
  <c r="B896" i="2"/>
  <c r="A896" i="2"/>
  <c r="S895" i="2"/>
  <c r="R895" i="2"/>
  <c r="Q895" i="2"/>
  <c r="P895" i="2"/>
  <c r="O895" i="2"/>
  <c r="N895" i="2"/>
  <c r="M895" i="2"/>
  <c r="L895" i="2"/>
  <c r="K895" i="2"/>
  <c r="J895" i="2"/>
  <c r="I895" i="2"/>
  <c r="H895" i="2"/>
  <c r="G895" i="2"/>
  <c r="F895" i="2"/>
  <c r="E895" i="2"/>
  <c r="D895" i="2"/>
  <c r="C895" i="2"/>
  <c r="B895" i="2"/>
  <c r="A895" i="2"/>
  <c r="K894" i="2"/>
  <c r="J894" i="2"/>
  <c r="I894" i="2"/>
  <c r="H894" i="2"/>
  <c r="R892" i="2"/>
  <c r="Q892" i="2"/>
  <c r="P892" i="2"/>
  <c r="O892" i="2"/>
  <c r="N892" i="2"/>
  <c r="M892" i="2"/>
  <c r="K892" i="2"/>
  <c r="J892" i="2"/>
  <c r="I892" i="2"/>
  <c r="H892" i="2"/>
  <c r="G892" i="2"/>
  <c r="F892" i="2"/>
  <c r="E892" i="2"/>
  <c r="D892" i="2"/>
  <c r="C892" i="2"/>
  <c r="B892" i="2"/>
  <c r="A892" i="2"/>
  <c r="S891" i="2"/>
  <c r="R891" i="2"/>
  <c r="Q891" i="2"/>
  <c r="P891" i="2"/>
  <c r="O891" i="2"/>
  <c r="N891" i="2"/>
  <c r="M891" i="2"/>
  <c r="L891" i="2"/>
  <c r="K891" i="2"/>
  <c r="J891" i="2"/>
  <c r="I891" i="2"/>
  <c r="H891" i="2"/>
  <c r="G891" i="2"/>
  <c r="F891" i="2"/>
  <c r="E891" i="2"/>
  <c r="D891" i="2"/>
  <c r="C891" i="2"/>
  <c r="B891" i="2"/>
  <c r="A891" i="2"/>
  <c r="K890" i="2"/>
  <c r="J890" i="2"/>
  <c r="I890" i="2"/>
  <c r="H890" i="2"/>
  <c r="R888" i="2"/>
  <c r="Q888" i="2"/>
  <c r="P888" i="2"/>
  <c r="O888" i="2"/>
  <c r="N888" i="2"/>
  <c r="M888" i="2"/>
  <c r="K888" i="2"/>
  <c r="J888" i="2"/>
  <c r="I888" i="2"/>
  <c r="H888" i="2"/>
  <c r="G888" i="2"/>
  <c r="F888" i="2"/>
  <c r="E888" i="2"/>
  <c r="D888" i="2"/>
  <c r="C888" i="2"/>
  <c r="B888" i="2"/>
  <c r="A888" i="2"/>
  <c r="S887" i="2"/>
  <c r="R887" i="2"/>
  <c r="Q887" i="2"/>
  <c r="P887" i="2"/>
  <c r="O887" i="2"/>
  <c r="N887" i="2"/>
  <c r="M887" i="2"/>
  <c r="L887" i="2"/>
  <c r="K887" i="2"/>
  <c r="J887" i="2"/>
  <c r="I887" i="2"/>
  <c r="H887" i="2"/>
  <c r="G887" i="2"/>
  <c r="F887" i="2"/>
  <c r="E887" i="2"/>
  <c r="D887" i="2"/>
  <c r="C887" i="2"/>
  <c r="B887" i="2"/>
  <c r="A887" i="2"/>
  <c r="K886" i="2"/>
  <c r="J886" i="2"/>
  <c r="I886" i="2"/>
  <c r="H886" i="2"/>
  <c r="R884" i="2"/>
  <c r="Q884" i="2"/>
  <c r="P884" i="2"/>
  <c r="O884" i="2"/>
  <c r="N884" i="2"/>
  <c r="M884" i="2"/>
  <c r="K884" i="2"/>
  <c r="J884" i="2"/>
  <c r="I884" i="2"/>
  <c r="H884" i="2"/>
  <c r="G884" i="2"/>
  <c r="F884" i="2"/>
  <c r="E884" i="2"/>
  <c r="D884" i="2"/>
  <c r="C884" i="2"/>
  <c r="B884" i="2"/>
  <c r="A884" i="2"/>
  <c r="S883" i="2"/>
  <c r="R883" i="2"/>
  <c r="Q883" i="2"/>
  <c r="P883" i="2"/>
  <c r="O883" i="2"/>
  <c r="N883" i="2"/>
  <c r="M883" i="2"/>
  <c r="L883" i="2"/>
  <c r="K883" i="2"/>
  <c r="J883" i="2"/>
  <c r="I883" i="2"/>
  <c r="H883" i="2"/>
  <c r="G883" i="2"/>
  <c r="F883" i="2"/>
  <c r="E883" i="2"/>
  <c r="D883" i="2"/>
  <c r="C883" i="2"/>
  <c r="B883" i="2"/>
  <c r="A883" i="2"/>
  <c r="K882" i="2"/>
  <c r="J882" i="2"/>
  <c r="I882" i="2"/>
  <c r="H882" i="2"/>
  <c r="R880" i="2"/>
  <c r="Q880" i="2"/>
  <c r="P880" i="2"/>
  <c r="O880" i="2"/>
  <c r="N880" i="2"/>
  <c r="M880" i="2"/>
  <c r="K880" i="2"/>
  <c r="J880" i="2"/>
  <c r="I880" i="2"/>
  <c r="H880" i="2"/>
  <c r="G880" i="2"/>
  <c r="F880" i="2"/>
  <c r="E880" i="2"/>
  <c r="D880" i="2"/>
  <c r="C880" i="2"/>
  <c r="B880" i="2"/>
  <c r="A880" i="2"/>
  <c r="S879" i="2"/>
  <c r="R879" i="2"/>
  <c r="Q879" i="2"/>
  <c r="P879" i="2"/>
  <c r="O879" i="2"/>
  <c r="N879" i="2"/>
  <c r="M879" i="2"/>
  <c r="L879" i="2"/>
  <c r="K879" i="2"/>
  <c r="J879" i="2"/>
  <c r="I879" i="2"/>
  <c r="H879" i="2"/>
  <c r="G879" i="2"/>
  <c r="F879" i="2"/>
  <c r="E879" i="2"/>
  <c r="D879" i="2"/>
  <c r="C879" i="2"/>
  <c r="B879" i="2"/>
  <c r="A879" i="2"/>
  <c r="K878" i="2"/>
  <c r="J878" i="2"/>
  <c r="I878" i="2"/>
  <c r="H878" i="2"/>
  <c r="R876" i="2"/>
  <c r="Q876" i="2"/>
  <c r="P876" i="2"/>
  <c r="O876" i="2"/>
  <c r="N876" i="2"/>
  <c r="M876" i="2"/>
  <c r="K876" i="2"/>
  <c r="J876" i="2"/>
  <c r="I876" i="2"/>
  <c r="H876" i="2"/>
  <c r="G876" i="2"/>
  <c r="F876" i="2"/>
  <c r="E876" i="2"/>
  <c r="D876" i="2"/>
  <c r="C876" i="2"/>
  <c r="B876" i="2"/>
  <c r="A876" i="2"/>
  <c r="S875" i="2"/>
  <c r="R875" i="2"/>
  <c r="Q875" i="2"/>
  <c r="P875" i="2"/>
  <c r="O875" i="2"/>
  <c r="N875" i="2"/>
  <c r="M875" i="2"/>
  <c r="L875" i="2"/>
  <c r="K875" i="2"/>
  <c r="J875" i="2"/>
  <c r="I875" i="2"/>
  <c r="H875" i="2"/>
  <c r="G875" i="2"/>
  <c r="F875" i="2"/>
  <c r="E875" i="2"/>
  <c r="D875" i="2"/>
  <c r="C875" i="2"/>
  <c r="B875" i="2"/>
  <c r="A875" i="2"/>
  <c r="K874" i="2"/>
  <c r="J874" i="2"/>
  <c r="I874" i="2"/>
  <c r="H874" i="2"/>
  <c r="R872" i="2"/>
  <c r="Q872" i="2"/>
  <c r="P872" i="2"/>
  <c r="O872" i="2"/>
  <c r="N872" i="2"/>
  <c r="M872" i="2"/>
  <c r="K872" i="2"/>
  <c r="J872" i="2"/>
  <c r="I872" i="2"/>
  <c r="H872" i="2"/>
  <c r="G872" i="2"/>
  <c r="F872" i="2"/>
  <c r="E872" i="2"/>
  <c r="D872" i="2"/>
  <c r="C872" i="2"/>
  <c r="B872" i="2"/>
  <c r="A872" i="2"/>
  <c r="S871" i="2"/>
  <c r="R871" i="2"/>
  <c r="Q871" i="2"/>
  <c r="P871" i="2"/>
  <c r="O871" i="2"/>
  <c r="N871" i="2"/>
  <c r="M871" i="2"/>
  <c r="L871" i="2"/>
  <c r="K871" i="2"/>
  <c r="J871" i="2"/>
  <c r="I871" i="2"/>
  <c r="H871" i="2"/>
  <c r="G871" i="2"/>
  <c r="F871" i="2"/>
  <c r="E871" i="2"/>
  <c r="D871" i="2"/>
  <c r="C871" i="2"/>
  <c r="B871" i="2"/>
  <c r="A871" i="2"/>
  <c r="K870" i="2"/>
  <c r="J870" i="2"/>
  <c r="I870" i="2"/>
  <c r="H870" i="2"/>
  <c r="R868" i="2"/>
  <c r="Q868" i="2"/>
  <c r="P868" i="2"/>
  <c r="O868" i="2"/>
  <c r="N868" i="2"/>
  <c r="M868" i="2"/>
  <c r="K868" i="2"/>
  <c r="J868" i="2"/>
  <c r="I868" i="2"/>
  <c r="H868" i="2"/>
  <c r="G868" i="2"/>
  <c r="F868" i="2"/>
  <c r="E868" i="2"/>
  <c r="D868" i="2"/>
  <c r="C868" i="2"/>
  <c r="B868" i="2"/>
  <c r="A868" i="2"/>
  <c r="S867" i="2"/>
  <c r="R867" i="2"/>
  <c r="Q867" i="2"/>
  <c r="P867" i="2"/>
  <c r="O867" i="2"/>
  <c r="N867" i="2"/>
  <c r="M867" i="2"/>
  <c r="L867" i="2"/>
  <c r="K867" i="2"/>
  <c r="J867" i="2"/>
  <c r="I867" i="2"/>
  <c r="H867" i="2"/>
  <c r="G867" i="2"/>
  <c r="F867" i="2"/>
  <c r="E867" i="2"/>
  <c r="D867" i="2"/>
  <c r="C867" i="2"/>
  <c r="B867" i="2"/>
  <c r="A867" i="2"/>
  <c r="K866" i="2"/>
  <c r="J866" i="2"/>
  <c r="I866" i="2"/>
  <c r="H866" i="2"/>
  <c r="R864" i="2"/>
  <c r="Q864" i="2"/>
  <c r="P864" i="2"/>
  <c r="O864" i="2"/>
  <c r="N864" i="2"/>
  <c r="M864" i="2"/>
  <c r="K864" i="2"/>
  <c r="J864" i="2"/>
  <c r="I864" i="2"/>
  <c r="H864" i="2"/>
  <c r="G864" i="2"/>
  <c r="F864" i="2"/>
  <c r="E864" i="2"/>
  <c r="D864" i="2"/>
  <c r="C864" i="2"/>
  <c r="B864" i="2"/>
  <c r="A864" i="2"/>
  <c r="S863" i="2"/>
  <c r="R863" i="2"/>
  <c r="Q863" i="2"/>
  <c r="P863" i="2"/>
  <c r="O863" i="2"/>
  <c r="N863" i="2"/>
  <c r="M863" i="2"/>
  <c r="L863" i="2"/>
  <c r="K863" i="2"/>
  <c r="J863" i="2"/>
  <c r="I863" i="2"/>
  <c r="H863" i="2"/>
  <c r="G863" i="2"/>
  <c r="F863" i="2"/>
  <c r="E863" i="2"/>
  <c r="D863" i="2"/>
  <c r="C863" i="2"/>
  <c r="B863" i="2"/>
  <c r="A863" i="2"/>
  <c r="K862" i="2"/>
  <c r="J862" i="2"/>
  <c r="I862" i="2"/>
  <c r="H862" i="2"/>
  <c r="R860" i="2"/>
  <c r="Q860" i="2"/>
  <c r="P860" i="2"/>
  <c r="O860" i="2"/>
  <c r="N860" i="2"/>
  <c r="M860" i="2"/>
  <c r="K860" i="2"/>
  <c r="J860" i="2"/>
  <c r="I860" i="2"/>
  <c r="H860" i="2"/>
  <c r="G860" i="2"/>
  <c r="F860" i="2"/>
  <c r="E860" i="2"/>
  <c r="D860" i="2"/>
  <c r="C860" i="2"/>
  <c r="B860" i="2"/>
  <c r="A860" i="2"/>
  <c r="S859" i="2"/>
  <c r="R859" i="2"/>
  <c r="Q859" i="2"/>
  <c r="P859" i="2"/>
  <c r="O859" i="2"/>
  <c r="N859" i="2"/>
  <c r="M859" i="2"/>
  <c r="L859" i="2"/>
  <c r="K859" i="2"/>
  <c r="J859" i="2"/>
  <c r="I859" i="2"/>
  <c r="H859" i="2"/>
  <c r="G859" i="2"/>
  <c r="F859" i="2"/>
  <c r="E859" i="2"/>
  <c r="D859" i="2"/>
  <c r="C859" i="2"/>
  <c r="B859" i="2"/>
  <c r="A859" i="2"/>
  <c r="K858" i="2"/>
  <c r="J858" i="2"/>
  <c r="I858" i="2"/>
  <c r="H858" i="2"/>
  <c r="R856" i="2"/>
  <c r="Q856" i="2"/>
  <c r="P856" i="2"/>
  <c r="O856" i="2"/>
  <c r="N856" i="2"/>
  <c r="M856" i="2"/>
  <c r="K856" i="2"/>
  <c r="J856" i="2"/>
  <c r="I856" i="2"/>
  <c r="H856" i="2"/>
  <c r="G856" i="2"/>
  <c r="F856" i="2"/>
  <c r="E856" i="2"/>
  <c r="D856" i="2"/>
  <c r="C856" i="2"/>
  <c r="B856" i="2"/>
  <c r="A856" i="2"/>
  <c r="S855" i="2"/>
  <c r="R855" i="2"/>
  <c r="Q855" i="2"/>
  <c r="P855" i="2"/>
  <c r="O855" i="2"/>
  <c r="N855" i="2"/>
  <c r="M855" i="2"/>
  <c r="L855" i="2"/>
  <c r="K855" i="2"/>
  <c r="J855" i="2"/>
  <c r="I855" i="2"/>
  <c r="H855" i="2"/>
  <c r="G855" i="2"/>
  <c r="F855" i="2"/>
  <c r="E855" i="2"/>
  <c r="D855" i="2"/>
  <c r="C855" i="2"/>
  <c r="B855" i="2"/>
  <c r="A855" i="2"/>
  <c r="K854" i="2"/>
  <c r="J854" i="2"/>
  <c r="I854" i="2"/>
  <c r="H854" i="2"/>
  <c r="R852" i="2"/>
  <c r="Q852" i="2"/>
  <c r="P852" i="2"/>
  <c r="O852" i="2"/>
  <c r="N852" i="2"/>
  <c r="M852" i="2"/>
  <c r="K852" i="2"/>
  <c r="J852" i="2"/>
  <c r="I852" i="2"/>
  <c r="H852" i="2"/>
  <c r="G852" i="2"/>
  <c r="F852" i="2"/>
  <c r="E852" i="2"/>
  <c r="D852" i="2"/>
  <c r="C852" i="2"/>
  <c r="B852" i="2"/>
  <c r="A852" i="2"/>
  <c r="S851" i="2"/>
  <c r="R851" i="2"/>
  <c r="Q851" i="2"/>
  <c r="P851" i="2"/>
  <c r="O851" i="2"/>
  <c r="N851" i="2"/>
  <c r="M851" i="2"/>
  <c r="L851" i="2"/>
  <c r="K851" i="2"/>
  <c r="J851" i="2"/>
  <c r="I851" i="2"/>
  <c r="H851" i="2"/>
  <c r="G851" i="2"/>
  <c r="F851" i="2"/>
  <c r="E851" i="2"/>
  <c r="D851" i="2"/>
  <c r="C851" i="2"/>
  <c r="B851" i="2"/>
  <c r="A851" i="2"/>
  <c r="K850" i="2"/>
  <c r="J850" i="2"/>
  <c r="I850" i="2"/>
  <c r="H850" i="2"/>
  <c r="R848" i="2"/>
  <c r="Q848" i="2"/>
  <c r="P848" i="2"/>
  <c r="O848" i="2"/>
  <c r="N848" i="2"/>
  <c r="M848" i="2"/>
  <c r="K848" i="2"/>
  <c r="J848" i="2"/>
  <c r="I848" i="2"/>
  <c r="H848" i="2"/>
  <c r="G848" i="2"/>
  <c r="F848" i="2"/>
  <c r="E848" i="2"/>
  <c r="D848" i="2"/>
  <c r="C848" i="2"/>
  <c r="B848" i="2"/>
  <c r="A848" i="2"/>
  <c r="S847" i="2"/>
  <c r="R847" i="2"/>
  <c r="Q847" i="2"/>
  <c r="P847" i="2"/>
  <c r="O847" i="2"/>
  <c r="N847" i="2"/>
  <c r="M847" i="2"/>
  <c r="L847" i="2"/>
  <c r="K847" i="2"/>
  <c r="J847" i="2"/>
  <c r="I847" i="2"/>
  <c r="H847" i="2"/>
  <c r="G847" i="2"/>
  <c r="F847" i="2"/>
  <c r="E847" i="2"/>
  <c r="D847" i="2"/>
  <c r="C847" i="2"/>
  <c r="B847" i="2"/>
  <c r="A847" i="2"/>
  <c r="K846" i="2"/>
  <c r="J846" i="2"/>
  <c r="I846" i="2"/>
  <c r="H846" i="2"/>
  <c r="R844" i="2"/>
  <c r="Q844" i="2"/>
  <c r="P844" i="2"/>
  <c r="O844" i="2"/>
  <c r="N844" i="2"/>
  <c r="M844" i="2"/>
  <c r="K844" i="2"/>
  <c r="J844" i="2"/>
  <c r="I844" i="2"/>
  <c r="H844" i="2"/>
  <c r="G844" i="2"/>
  <c r="F844" i="2"/>
  <c r="E844" i="2"/>
  <c r="D844" i="2"/>
  <c r="C844" i="2"/>
  <c r="B844" i="2"/>
  <c r="A844" i="2"/>
  <c r="S843" i="2"/>
  <c r="R843" i="2"/>
  <c r="Q843" i="2"/>
  <c r="P843" i="2"/>
  <c r="O843" i="2"/>
  <c r="N843" i="2"/>
  <c r="M843" i="2"/>
  <c r="L843" i="2"/>
  <c r="K843" i="2"/>
  <c r="J843" i="2"/>
  <c r="I843" i="2"/>
  <c r="H843" i="2"/>
  <c r="G843" i="2"/>
  <c r="F843" i="2"/>
  <c r="E843" i="2"/>
  <c r="D843" i="2"/>
  <c r="C843" i="2"/>
  <c r="B843" i="2"/>
  <c r="A843" i="2"/>
  <c r="K842" i="2"/>
  <c r="J842" i="2"/>
  <c r="I842" i="2"/>
  <c r="H842" i="2"/>
  <c r="R840" i="2"/>
  <c r="Q840" i="2"/>
  <c r="P840" i="2"/>
  <c r="O840" i="2"/>
  <c r="N840" i="2"/>
  <c r="M840" i="2"/>
  <c r="K840" i="2"/>
  <c r="J840" i="2"/>
  <c r="I840" i="2"/>
  <c r="H840" i="2"/>
  <c r="G840" i="2"/>
  <c r="F840" i="2"/>
  <c r="E840" i="2"/>
  <c r="D840" i="2"/>
  <c r="C840" i="2"/>
  <c r="B840" i="2"/>
  <c r="A840" i="2"/>
  <c r="S839" i="2"/>
  <c r="R839" i="2"/>
  <c r="Q839" i="2"/>
  <c r="P839" i="2"/>
  <c r="O839" i="2"/>
  <c r="N839" i="2"/>
  <c r="M839" i="2"/>
  <c r="L839" i="2"/>
  <c r="K839" i="2"/>
  <c r="J839" i="2"/>
  <c r="I839" i="2"/>
  <c r="H839" i="2"/>
  <c r="G839" i="2"/>
  <c r="F839" i="2"/>
  <c r="E839" i="2"/>
  <c r="D839" i="2"/>
  <c r="C839" i="2"/>
  <c r="B839" i="2"/>
  <c r="A839" i="2"/>
  <c r="K838" i="2"/>
  <c r="J838" i="2"/>
  <c r="I838" i="2"/>
  <c r="H838" i="2"/>
  <c r="R836" i="2"/>
  <c r="Q836" i="2"/>
  <c r="P836" i="2"/>
  <c r="O836" i="2"/>
  <c r="N836" i="2"/>
  <c r="M836" i="2"/>
  <c r="K836" i="2"/>
  <c r="J836" i="2"/>
  <c r="I836" i="2"/>
  <c r="H836" i="2"/>
  <c r="G836" i="2"/>
  <c r="F836" i="2"/>
  <c r="E836" i="2"/>
  <c r="D836" i="2"/>
  <c r="C836" i="2"/>
  <c r="B836" i="2"/>
  <c r="A836" i="2"/>
  <c r="S835" i="2"/>
  <c r="R835" i="2"/>
  <c r="Q835" i="2"/>
  <c r="P835" i="2"/>
  <c r="O835" i="2"/>
  <c r="N835" i="2"/>
  <c r="M835" i="2"/>
  <c r="L835" i="2"/>
  <c r="K835" i="2"/>
  <c r="J835" i="2"/>
  <c r="I835" i="2"/>
  <c r="H835" i="2"/>
  <c r="G835" i="2"/>
  <c r="F835" i="2"/>
  <c r="E835" i="2"/>
  <c r="D835" i="2"/>
  <c r="C835" i="2"/>
  <c r="B835" i="2"/>
  <c r="A835" i="2"/>
  <c r="K834" i="2"/>
  <c r="J834" i="2"/>
  <c r="I834" i="2"/>
  <c r="H834" i="2"/>
  <c r="R832" i="2"/>
  <c r="Q832" i="2"/>
  <c r="P832" i="2"/>
  <c r="O832" i="2"/>
  <c r="N832" i="2"/>
  <c r="M832" i="2"/>
  <c r="K832" i="2"/>
  <c r="J832" i="2"/>
  <c r="I832" i="2"/>
  <c r="H832" i="2"/>
  <c r="G832" i="2"/>
  <c r="F832" i="2"/>
  <c r="E832" i="2"/>
  <c r="D832" i="2"/>
  <c r="C832" i="2"/>
  <c r="B832" i="2"/>
  <c r="A832" i="2"/>
  <c r="S831" i="2"/>
  <c r="R831" i="2"/>
  <c r="Q831" i="2"/>
  <c r="P831" i="2"/>
  <c r="O831" i="2"/>
  <c r="N831" i="2"/>
  <c r="M831" i="2"/>
  <c r="L831" i="2"/>
  <c r="K831" i="2"/>
  <c r="J831" i="2"/>
  <c r="I831" i="2"/>
  <c r="H831" i="2"/>
  <c r="G831" i="2"/>
  <c r="F831" i="2"/>
  <c r="E831" i="2"/>
  <c r="D831" i="2"/>
  <c r="C831" i="2"/>
  <c r="B831" i="2"/>
  <c r="A831" i="2"/>
  <c r="K830" i="2"/>
  <c r="J830" i="2"/>
  <c r="I830" i="2"/>
  <c r="H830" i="2"/>
  <c r="R828" i="2"/>
  <c r="Q828" i="2"/>
  <c r="P828" i="2"/>
  <c r="O828" i="2"/>
  <c r="N828" i="2"/>
  <c r="M828" i="2"/>
  <c r="K828" i="2"/>
  <c r="J828" i="2"/>
  <c r="I828" i="2"/>
  <c r="H828" i="2"/>
  <c r="G828" i="2"/>
  <c r="F828" i="2"/>
  <c r="E828" i="2"/>
  <c r="D828" i="2"/>
  <c r="C828" i="2"/>
  <c r="B828" i="2"/>
  <c r="A828" i="2"/>
  <c r="S827" i="2"/>
  <c r="R827" i="2"/>
  <c r="Q827" i="2"/>
  <c r="P827" i="2"/>
  <c r="O827" i="2"/>
  <c r="N827" i="2"/>
  <c r="M827" i="2"/>
  <c r="L827" i="2"/>
  <c r="K827" i="2"/>
  <c r="J827" i="2"/>
  <c r="I827" i="2"/>
  <c r="H827" i="2"/>
  <c r="G827" i="2"/>
  <c r="F827" i="2"/>
  <c r="E827" i="2"/>
  <c r="D827" i="2"/>
  <c r="C827" i="2"/>
  <c r="B827" i="2"/>
  <c r="A827" i="2"/>
  <c r="K826" i="2"/>
  <c r="J826" i="2"/>
  <c r="I826" i="2"/>
  <c r="H826" i="2"/>
  <c r="R824" i="2"/>
  <c r="Q824" i="2"/>
  <c r="P824" i="2"/>
  <c r="O824" i="2"/>
  <c r="N824" i="2"/>
  <c r="M824" i="2"/>
  <c r="K824" i="2"/>
  <c r="J824" i="2"/>
  <c r="I824" i="2"/>
  <c r="H824" i="2"/>
  <c r="G824" i="2"/>
  <c r="F824" i="2"/>
  <c r="E824" i="2"/>
  <c r="D824" i="2"/>
  <c r="C824" i="2"/>
  <c r="B824" i="2"/>
  <c r="A824" i="2"/>
  <c r="S823" i="2"/>
  <c r="R823" i="2"/>
  <c r="Q823" i="2"/>
  <c r="P823" i="2"/>
  <c r="O823" i="2"/>
  <c r="N823" i="2"/>
  <c r="M823" i="2"/>
  <c r="L823" i="2"/>
  <c r="K823" i="2"/>
  <c r="J823" i="2"/>
  <c r="I823" i="2"/>
  <c r="H823" i="2"/>
  <c r="G823" i="2"/>
  <c r="F823" i="2"/>
  <c r="E823" i="2"/>
  <c r="D823" i="2"/>
  <c r="C823" i="2"/>
  <c r="B823" i="2"/>
  <c r="A823" i="2"/>
  <c r="K822" i="2"/>
  <c r="J822" i="2"/>
  <c r="I822" i="2"/>
  <c r="H822" i="2"/>
  <c r="R820" i="2"/>
  <c r="Q820" i="2"/>
  <c r="P820" i="2"/>
  <c r="O820" i="2"/>
  <c r="N820" i="2"/>
  <c r="M820" i="2"/>
  <c r="K820" i="2"/>
  <c r="J820" i="2"/>
  <c r="I820" i="2"/>
  <c r="H820" i="2"/>
  <c r="G820" i="2"/>
  <c r="F820" i="2"/>
  <c r="E820" i="2"/>
  <c r="D820" i="2"/>
  <c r="C820" i="2"/>
  <c r="B820" i="2"/>
  <c r="A820" i="2"/>
  <c r="S819" i="2"/>
  <c r="R819" i="2"/>
  <c r="Q819" i="2"/>
  <c r="P819" i="2"/>
  <c r="O819" i="2"/>
  <c r="N819" i="2"/>
  <c r="M819" i="2"/>
  <c r="L819" i="2"/>
  <c r="K819" i="2"/>
  <c r="J819" i="2"/>
  <c r="I819" i="2"/>
  <c r="H819" i="2"/>
  <c r="G819" i="2"/>
  <c r="F819" i="2"/>
  <c r="E819" i="2"/>
  <c r="D819" i="2"/>
  <c r="C819" i="2"/>
  <c r="B819" i="2"/>
  <c r="A819" i="2"/>
  <c r="K818" i="2"/>
  <c r="J818" i="2"/>
  <c r="I818" i="2"/>
  <c r="H818" i="2"/>
  <c r="R816" i="2"/>
  <c r="Q816" i="2"/>
  <c r="P816" i="2"/>
  <c r="O816" i="2"/>
  <c r="N816" i="2"/>
  <c r="M816" i="2"/>
  <c r="K816" i="2"/>
  <c r="J816" i="2"/>
  <c r="I816" i="2"/>
  <c r="H816" i="2"/>
  <c r="G816" i="2"/>
  <c r="F816" i="2"/>
  <c r="E816" i="2"/>
  <c r="D816" i="2"/>
  <c r="C816" i="2"/>
  <c r="B816" i="2"/>
  <c r="A816" i="2"/>
  <c r="S815" i="2"/>
  <c r="R815" i="2"/>
  <c r="Q815" i="2"/>
  <c r="P815" i="2"/>
  <c r="O815" i="2"/>
  <c r="N815" i="2"/>
  <c r="M815" i="2"/>
  <c r="L815" i="2"/>
  <c r="K815" i="2"/>
  <c r="J815" i="2"/>
  <c r="I815" i="2"/>
  <c r="H815" i="2"/>
  <c r="G815" i="2"/>
  <c r="F815" i="2"/>
  <c r="E815" i="2"/>
  <c r="D815" i="2"/>
  <c r="C815" i="2"/>
  <c r="B815" i="2"/>
  <c r="A815" i="2"/>
  <c r="K814" i="2"/>
  <c r="J814" i="2"/>
  <c r="I814" i="2"/>
  <c r="H814" i="2"/>
  <c r="R812" i="2"/>
  <c r="Q812" i="2"/>
  <c r="P812" i="2"/>
  <c r="O812" i="2"/>
  <c r="N812" i="2"/>
  <c r="M812" i="2"/>
  <c r="K812" i="2"/>
  <c r="J812" i="2"/>
  <c r="I812" i="2"/>
  <c r="H812" i="2"/>
  <c r="G812" i="2"/>
  <c r="F812" i="2"/>
  <c r="E812" i="2"/>
  <c r="D812" i="2"/>
  <c r="C812" i="2"/>
  <c r="B812" i="2"/>
  <c r="A812" i="2"/>
  <c r="S811" i="2"/>
  <c r="R811" i="2"/>
  <c r="Q811" i="2"/>
  <c r="P811" i="2"/>
  <c r="O811" i="2"/>
  <c r="N811" i="2"/>
  <c r="M811" i="2"/>
  <c r="L811" i="2"/>
  <c r="K811" i="2"/>
  <c r="J811" i="2"/>
  <c r="I811" i="2"/>
  <c r="H811" i="2"/>
  <c r="G811" i="2"/>
  <c r="F811" i="2"/>
  <c r="E811" i="2"/>
  <c r="D811" i="2"/>
  <c r="C811" i="2"/>
  <c r="B811" i="2"/>
  <c r="A811" i="2"/>
  <c r="K810" i="2"/>
  <c r="J810" i="2"/>
  <c r="I810" i="2"/>
  <c r="H810" i="2"/>
  <c r="R808" i="2"/>
  <c r="Q808" i="2"/>
  <c r="P808" i="2"/>
  <c r="O808" i="2"/>
  <c r="N808" i="2"/>
  <c r="M808" i="2"/>
  <c r="K808" i="2"/>
  <c r="J808" i="2"/>
  <c r="I808" i="2"/>
  <c r="H808" i="2"/>
  <c r="G808" i="2"/>
  <c r="F808" i="2"/>
  <c r="E808" i="2"/>
  <c r="D808" i="2"/>
  <c r="C808" i="2"/>
  <c r="B808" i="2"/>
  <c r="A808" i="2"/>
  <c r="S807" i="2"/>
  <c r="R807" i="2"/>
  <c r="Q807" i="2"/>
  <c r="P807" i="2"/>
  <c r="O807" i="2"/>
  <c r="N807" i="2"/>
  <c r="M807" i="2"/>
  <c r="L807" i="2"/>
  <c r="K807" i="2"/>
  <c r="J807" i="2"/>
  <c r="I807" i="2"/>
  <c r="H807" i="2"/>
  <c r="G807" i="2"/>
  <c r="F807" i="2"/>
  <c r="E807" i="2"/>
  <c r="D807" i="2"/>
  <c r="C807" i="2"/>
  <c r="B807" i="2"/>
  <c r="A807" i="2"/>
  <c r="K806" i="2"/>
  <c r="J806" i="2"/>
  <c r="I806" i="2"/>
  <c r="H806" i="2"/>
  <c r="R804" i="2"/>
  <c r="Q804" i="2"/>
  <c r="P804" i="2"/>
  <c r="O804" i="2"/>
  <c r="N804" i="2"/>
  <c r="M804" i="2"/>
  <c r="K804" i="2"/>
  <c r="J804" i="2"/>
  <c r="I804" i="2"/>
  <c r="H804" i="2"/>
  <c r="G804" i="2"/>
  <c r="F804" i="2"/>
  <c r="E804" i="2"/>
  <c r="D804" i="2"/>
  <c r="C804" i="2"/>
  <c r="B804" i="2"/>
  <c r="A804" i="2"/>
  <c r="S803" i="2"/>
  <c r="R803" i="2"/>
  <c r="Q803" i="2"/>
  <c r="P803" i="2"/>
  <c r="O803" i="2"/>
  <c r="N803" i="2"/>
  <c r="M803" i="2"/>
  <c r="L803" i="2"/>
  <c r="K803" i="2"/>
  <c r="J803" i="2"/>
  <c r="I803" i="2"/>
  <c r="H803" i="2"/>
  <c r="G803" i="2"/>
  <c r="F803" i="2"/>
  <c r="E803" i="2"/>
  <c r="D803" i="2"/>
  <c r="C803" i="2"/>
  <c r="B803" i="2"/>
  <c r="A803" i="2"/>
  <c r="K802" i="2"/>
  <c r="J802" i="2"/>
  <c r="I802" i="2"/>
  <c r="H802" i="2"/>
  <c r="R800" i="2"/>
  <c r="Q800" i="2"/>
  <c r="P800" i="2"/>
  <c r="O800" i="2"/>
  <c r="N800" i="2"/>
  <c r="M800" i="2"/>
  <c r="K800" i="2"/>
  <c r="J800" i="2"/>
  <c r="I800" i="2"/>
  <c r="H800" i="2"/>
  <c r="G800" i="2"/>
  <c r="F800" i="2"/>
  <c r="E800" i="2"/>
  <c r="D800" i="2"/>
  <c r="C800" i="2"/>
  <c r="B800" i="2"/>
  <c r="A800" i="2"/>
  <c r="S799" i="2"/>
  <c r="R799" i="2"/>
  <c r="Q799" i="2"/>
  <c r="P799" i="2"/>
  <c r="O799" i="2"/>
  <c r="N799" i="2"/>
  <c r="M799" i="2"/>
  <c r="L799" i="2"/>
  <c r="K799" i="2"/>
  <c r="J799" i="2"/>
  <c r="I799" i="2"/>
  <c r="H799" i="2"/>
  <c r="G799" i="2"/>
  <c r="F799" i="2"/>
  <c r="E799" i="2"/>
  <c r="D799" i="2"/>
  <c r="C799" i="2"/>
  <c r="B799" i="2"/>
  <c r="A799" i="2"/>
  <c r="K798" i="2"/>
  <c r="J798" i="2"/>
  <c r="I798" i="2"/>
  <c r="H798" i="2"/>
  <c r="R796" i="2"/>
  <c r="Q796" i="2"/>
  <c r="P796" i="2"/>
  <c r="O796" i="2"/>
  <c r="N796" i="2"/>
  <c r="M796" i="2"/>
  <c r="K796" i="2"/>
  <c r="J796" i="2"/>
  <c r="I796" i="2"/>
  <c r="H796" i="2"/>
  <c r="G796" i="2"/>
  <c r="F796" i="2"/>
  <c r="E796" i="2"/>
  <c r="D796" i="2"/>
  <c r="C796" i="2"/>
  <c r="B796" i="2"/>
  <c r="A796" i="2"/>
  <c r="S795" i="2"/>
  <c r="R795" i="2"/>
  <c r="Q795" i="2"/>
  <c r="P795" i="2"/>
  <c r="O795" i="2"/>
  <c r="N795" i="2"/>
  <c r="M795" i="2"/>
  <c r="L795" i="2"/>
  <c r="K795" i="2"/>
  <c r="J795" i="2"/>
  <c r="I795" i="2"/>
  <c r="H795" i="2"/>
  <c r="G795" i="2"/>
  <c r="F795" i="2"/>
  <c r="E795" i="2"/>
  <c r="D795" i="2"/>
  <c r="C795" i="2"/>
  <c r="B795" i="2"/>
  <c r="A795" i="2"/>
  <c r="K794" i="2"/>
  <c r="J794" i="2"/>
  <c r="I794" i="2"/>
  <c r="H794" i="2"/>
  <c r="R792" i="2"/>
  <c r="Q792" i="2"/>
  <c r="P792" i="2"/>
  <c r="O792" i="2"/>
  <c r="N792" i="2"/>
  <c r="M792" i="2"/>
  <c r="K792" i="2"/>
  <c r="J792" i="2"/>
  <c r="I792" i="2"/>
  <c r="H792" i="2"/>
  <c r="G792" i="2"/>
  <c r="F792" i="2"/>
  <c r="E792" i="2"/>
  <c r="D792" i="2"/>
  <c r="C792" i="2"/>
  <c r="B792" i="2"/>
  <c r="A792" i="2"/>
  <c r="S791" i="2"/>
  <c r="R791" i="2"/>
  <c r="Q791" i="2"/>
  <c r="P791" i="2"/>
  <c r="O791" i="2"/>
  <c r="N791" i="2"/>
  <c r="M791" i="2"/>
  <c r="L791" i="2"/>
  <c r="K791" i="2"/>
  <c r="J791" i="2"/>
  <c r="I791" i="2"/>
  <c r="H791" i="2"/>
  <c r="G791" i="2"/>
  <c r="F791" i="2"/>
  <c r="E791" i="2"/>
  <c r="D791" i="2"/>
  <c r="C791" i="2"/>
  <c r="B791" i="2"/>
  <c r="A791" i="2"/>
  <c r="K790" i="2"/>
  <c r="J790" i="2"/>
  <c r="I790" i="2"/>
  <c r="H790" i="2"/>
  <c r="R788" i="2"/>
  <c r="Q788" i="2"/>
  <c r="P788" i="2"/>
  <c r="O788" i="2"/>
  <c r="N788" i="2"/>
  <c r="M788" i="2"/>
  <c r="K788" i="2"/>
  <c r="J788" i="2"/>
  <c r="I788" i="2"/>
  <c r="H788" i="2"/>
  <c r="G788" i="2"/>
  <c r="F788" i="2"/>
  <c r="E788" i="2"/>
  <c r="D788" i="2"/>
  <c r="C788" i="2"/>
  <c r="B788" i="2"/>
  <c r="A788" i="2"/>
  <c r="S787" i="2"/>
  <c r="R787" i="2"/>
  <c r="Q787" i="2"/>
  <c r="P787" i="2"/>
  <c r="O787" i="2"/>
  <c r="N787" i="2"/>
  <c r="M787" i="2"/>
  <c r="L787" i="2"/>
  <c r="K787" i="2"/>
  <c r="J787" i="2"/>
  <c r="I787" i="2"/>
  <c r="H787" i="2"/>
  <c r="G787" i="2"/>
  <c r="F787" i="2"/>
  <c r="E787" i="2"/>
  <c r="D787" i="2"/>
  <c r="C787" i="2"/>
  <c r="B787" i="2"/>
  <c r="A787" i="2"/>
  <c r="K786" i="2"/>
  <c r="J786" i="2"/>
  <c r="I786" i="2"/>
  <c r="H786" i="2"/>
  <c r="R784" i="2"/>
  <c r="Q784" i="2"/>
  <c r="P784" i="2"/>
  <c r="O784" i="2"/>
  <c r="N784" i="2"/>
  <c r="M784" i="2"/>
  <c r="K784" i="2"/>
  <c r="J784" i="2"/>
  <c r="I784" i="2"/>
  <c r="H784" i="2"/>
  <c r="G784" i="2"/>
  <c r="F784" i="2"/>
  <c r="E784" i="2"/>
  <c r="D784" i="2"/>
  <c r="C784" i="2"/>
  <c r="B784" i="2"/>
  <c r="A784" i="2"/>
  <c r="S783" i="2"/>
  <c r="R783" i="2"/>
  <c r="Q783" i="2"/>
  <c r="P783" i="2"/>
  <c r="O783" i="2"/>
  <c r="N783" i="2"/>
  <c r="M783" i="2"/>
  <c r="L783" i="2"/>
  <c r="K783" i="2"/>
  <c r="J783" i="2"/>
  <c r="I783" i="2"/>
  <c r="H783" i="2"/>
  <c r="G783" i="2"/>
  <c r="F783" i="2"/>
  <c r="E783" i="2"/>
  <c r="D783" i="2"/>
  <c r="C783" i="2"/>
  <c r="B783" i="2"/>
  <c r="A783" i="2"/>
  <c r="K782" i="2"/>
  <c r="J782" i="2"/>
  <c r="I782" i="2"/>
  <c r="H782" i="2"/>
  <c r="R780" i="2"/>
  <c r="Q780" i="2"/>
  <c r="P780" i="2"/>
  <c r="O780" i="2"/>
  <c r="N780" i="2"/>
  <c r="M780" i="2"/>
  <c r="K780" i="2"/>
  <c r="J780" i="2"/>
  <c r="I780" i="2"/>
  <c r="H780" i="2"/>
  <c r="G780" i="2"/>
  <c r="F780" i="2"/>
  <c r="E780" i="2"/>
  <c r="D780" i="2"/>
  <c r="C780" i="2"/>
  <c r="B780" i="2"/>
  <c r="A780" i="2"/>
  <c r="S779" i="2"/>
  <c r="R779" i="2"/>
  <c r="Q779" i="2"/>
  <c r="P779" i="2"/>
  <c r="O779" i="2"/>
  <c r="N779" i="2"/>
  <c r="M779" i="2"/>
  <c r="L779" i="2"/>
  <c r="K779" i="2"/>
  <c r="J779" i="2"/>
  <c r="I779" i="2"/>
  <c r="H779" i="2"/>
  <c r="G779" i="2"/>
  <c r="F779" i="2"/>
  <c r="E779" i="2"/>
  <c r="D779" i="2"/>
  <c r="C779" i="2"/>
  <c r="B779" i="2"/>
  <c r="A779" i="2"/>
  <c r="K778" i="2"/>
  <c r="J778" i="2"/>
  <c r="I778" i="2"/>
  <c r="H778" i="2"/>
  <c r="R776" i="2"/>
  <c r="Q776" i="2"/>
  <c r="P776" i="2"/>
  <c r="O776" i="2"/>
  <c r="N776" i="2"/>
  <c r="M776" i="2"/>
  <c r="K776" i="2"/>
  <c r="J776" i="2"/>
  <c r="I776" i="2"/>
  <c r="H776" i="2"/>
  <c r="G776" i="2"/>
  <c r="F776" i="2"/>
  <c r="E776" i="2"/>
  <c r="D776" i="2"/>
  <c r="C776" i="2"/>
  <c r="B776" i="2"/>
  <c r="A776" i="2"/>
  <c r="S775" i="2"/>
  <c r="R775" i="2"/>
  <c r="Q775" i="2"/>
  <c r="P775" i="2"/>
  <c r="O775" i="2"/>
  <c r="N775" i="2"/>
  <c r="M775" i="2"/>
  <c r="L775" i="2"/>
  <c r="K775" i="2"/>
  <c r="J775" i="2"/>
  <c r="I775" i="2"/>
  <c r="H775" i="2"/>
  <c r="G775" i="2"/>
  <c r="F775" i="2"/>
  <c r="E775" i="2"/>
  <c r="D775" i="2"/>
  <c r="C775" i="2"/>
  <c r="B775" i="2"/>
  <c r="A775" i="2"/>
  <c r="K774" i="2"/>
  <c r="J774" i="2"/>
  <c r="I774" i="2"/>
  <c r="H774" i="2"/>
  <c r="R772" i="2"/>
  <c r="Q772" i="2"/>
  <c r="P772" i="2"/>
  <c r="O772" i="2"/>
  <c r="N772" i="2"/>
  <c r="M772" i="2"/>
  <c r="K772" i="2"/>
  <c r="J772" i="2"/>
  <c r="I772" i="2"/>
  <c r="H772" i="2"/>
  <c r="G772" i="2"/>
  <c r="F772" i="2"/>
  <c r="E772" i="2"/>
  <c r="D772" i="2"/>
  <c r="C772" i="2"/>
  <c r="B772" i="2"/>
  <c r="A772" i="2"/>
  <c r="S771" i="2"/>
  <c r="R771" i="2"/>
  <c r="Q771" i="2"/>
  <c r="P771" i="2"/>
  <c r="O771" i="2"/>
  <c r="N771" i="2"/>
  <c r="M771" i="2"/>
  <c r="L771" i="2"/>
  <c r="K771" i="2"/>
  <c r="J771" i="2"/>
  <c r="I771" i="2"/>
  <c r="H771" i="2"/>
  <c r="G771" i="2"/>
  <c r="F771" i="2"/>
  <c r="E771" i="2"/>
  <c r="D771" i="2"/>
  <c r="C771" i="2"/>
  <c r="B771" i="2"/>
  <c r="A771" i="2"/>
  <c r="K770" i="2"/>
  <c r="J770" i="2"/>
  <c r="I770" i="2"/>
  <c r="H770" i="2"/>
  <c r="R768" i="2"/>
  <c r="Q768" i="2"/>
  <c r="P768" i="2"/>
  <c r="O768" i="2"/>
  <c r="N768" i="2"/>
  <c r="M768" i="2"/>
  <c r="K768" i="2"/>
  <c r="J768" i="2"/>
  <c r="I768" i="2"/>
  <c r="H768" i="2"/>
  <c r="G768" i="2"/>
  <c r="F768" i="2"/>
  <c r="E768" i="2"/>
  <c r="D768" i="2"/>
  <c r="C768" i="2"/>
  <c r="B768" i="2"/>
  <c r="A768" i="2"/>
  <c r="S767" i="2"/>
  <c r="R767" i="2"/>
  <c r="Q767" i="2"/>
  <c r="P767" i="2"/>
  <c r="O767" i="2"/>
  <c r="N767" i="2"/>
  <c r="M767" i="2"/>
  <c r="L767" i="2"/>
  <c r="K767" i="2"/>
  <c r="J767" i="2"/>
  <c r="I767" i="2"/>
  <c r="H767" i="2"/>
  <c r="G767" i="2"/>
  <c r="F767" i="2"/>
  <c r="E767" i="2"/>
  <c r="D767" i="2"/>
  <c r="C767" i="2"/>
  <c r="B767" i="2"/>
  <c r="A767" i="2"/>
  <c r="K766" i="2"/>
  <c r="J766" i="2"/>
  <c r="I766" i="2"/>
  <c r="H766" i="2"/>
  <c r="R764" i="2"/>
  <c r="Q764" i="2"/>
  <c r="P764" i="2"/>
  <c r="O764" i="2"/>
  <c r="N764" i="2"/>
  <c r="M764" i="2"/>
  <c r="K764" i="2"/>
  <c r="J764" i="2"/>
  <c r="I764" i="2"/>
  <c r="H764" i="2"/>
  <c r="G764" i="2"/>
  <c r="F764" i="2"/>
  <c r="E764" i="2"/>
  <c r="D764" i="2"/>
  <c r="C764" i="2"/>
  <c r="B764" i="2"/>
  <c r="A764" i="2"/>
  <c r="S763" i="2"/>
  <c r="R763" i="2"/>
  <c r="Q763" i="2"/>
  <c r="P763" i="2"/>
  <c r="O763" i="2"/>
  <c r="N763" i="2"/>
  <c r="M763" i="2"/>
  <c r="L763" i="2"/>
  <c r="K763" i="2"/>
  <c r="J763" i="2"/>
  <c r="I763" i="2"/>
  <c r="H763" i="2"/>
  <c r="G763" i="2"/>
  <c r="F763" i="2"/>
  <c r="E763" i="2"/>
  <c r="D763" i="2"/>
  <c r="C763" i="2"/>
  <c r="B763" i="2"/>
  <c r="A763" i="2"/>
  <c r="K762" i="2"/>
  <c r="J762" i="2"/>
  <c r="I762" i="2"/>
  <c r="H762" i="2"/>
  <c r="R760" i="2"/>
  <c r="Q760" i="2"/>
  <c r="P760" i="2"/>
  <c r="O760" i="2"/>
  <c r="N760" i="2"/>
  <c r="M760" i="2"/>
  <c r="K760" i="2"/>
  <c r="J760" i="2"/>
  <c r="I760" i="2"/>
  <c r="H760" i="2"/>
  <c r="G760" i="2"/>
  <c r="F760" i="2"/>
  <c r="E760" i="2"/>
  <c r="D760" i="2"/>
  <c r="C760" i="2"/>
  <c r="B760" i="2"/>
  <c r="A760" i="2"/>
  <c r="S759" i="2"/>
  <c r="R759" i="2"/>
  <c r="Q759" i="2"/>
  <c r="P759" i="2"/>
  <c r="O759" i="2"/>
  <c r="N759" i="2"/>
  <c r="M759" i="2"/>
  <c r="L759" i="2"/>
  <c r="K759" i="2"/>
  <c r="J759" i="2"/>
  <c r="I759" i="2"/>
  <c r="H759" i="2"/>
  <c r="G759" i="2"/>
  <c r="F759" i="2"/>
  <c r="E759" i="2"/>
  <c r="D759" i="2"/>
  <c r="C759" i="2"/>
  <c r="B759" i="2"/>
  <c r="A759" i="2"/>
  <c r="K758" i="2"/>
  <c r="J758" i="2"/>
  <c r="I758" i="2"/>
  <c r="H758" i="2"/>
  <c r="R756" i="2"/>
  <c r="Q756" i="2"/>
  <c r="P756" i="2"/>
  <c r="O756" i="2"/>
  <c r="N756" i="2"/>
  <c r="M756" i="2"/>
  <c r="K756" i="2"/>
  <c r="J756" i="2"/>
  <c r="I756" i="2"/>
  <c r="H756" i="2"/>
  <c r="G756" i="2"/>
  <c r="F756" i="2"/>
  <c r="E756" i="2"/>
  <c r="D756" i="2"/>
  <c r="C756" i="2"/>
  <c r="B756" i="2"/>
  <c r="A756" i="2"/>
  <c r="S755" i="2"/>
  <c r="R755" i="2"/>
  <c r="Q755" i="2"/>
  <c r="P755" i="2"/>
  <c r="O755" i="2"/>
  <c r="N755" i="2"/>
  <c r="M755" i="2"/>
  <c r="L755" i="2"/>
  <c r="K755" i="2"/>
  <c r="J755" i="2"/>
  <c r="I755" i="2"/>
  <c r="H755" i="2"/>
  <c r="G755" i="2"/>
  <c r="F755" i="2"/>
  <c r="E755" i="2"/>
  <c r="D755" i="2"/>
  <c r="C755" i="2"/>
  <c r="B755" i="2"/>
  <c r="A755" i="2"/>
  <c r="K754" i="2"/>
  <c r="J754" i="2"/>
  <c r="I754" i="2"/>
  <c r="H754" i="2"/>
  <c r="R752" i="2"/>
  <c r="Q752" i="2"/>
  <c r="P752" i="2"/>
  <c r="O752" i="2"/>
  <c r="N752" i="2"/>
  <c r="M752" i="2"/>
  <c r="K752" i="2"/>
  <c r="J752" i="2"/>
  <c r="I752" i="2"/>
  <c r="H752" i="2"/>
  <c r="G752" i="2"/>
  <c r="F752" i="2"/>
  <c r="E752" i="2"/>
  <c r="D752" i="2"/>
  <c r="C752" i="2"/>
  <c r="B752" i="2"/>
  <c r="A752" i="2"/>
  <c r="S751" i="2"/>
  <c r="R751" i="2"/>
  <c r="Q751" i="2"/>
  <c r="P751" i="2"/>
  <c r="O751" i="2"/>
  <c r="N751" i="2"/>
  <c r="M751" i="2"/>
  <c r="L751" i="2"/>
  <c r="K751" i="2"/>
  <c r="J751" i="2"/>
  <c r="I751" i="2"/>
  <c r="H751" i="2"/>
  <c r="G751" i="2"/>
  <c r="F751" i="2"/>
  <c r="E751" i="2"/>
  <c r="D751" i="2"/>
  <c r="C751" i="2"/>
  <c r="B751" i="2"/>
  <c r="A751" i="2"/>
  <c r="K750" i="2"/>
  <c r="J750" i="2"/>
  <c r="I750" i="2"/>
  <c r="H750" i="2"/>
  <c r="R748" i="2"/>
  <c r="Q748" i="2"/>
  <c r="P748" i="2"/>
  <c r="O748" i="2"/>
  <c r="N748" i="2"/>
  <c r="M748" i="2"/>
  <c r="L748" i="2"/>
  <c r="K748" i="2"/>
  <c r="J748" i="2"/>
  <c r="I748" i="2"/>
  <c r="H748" i="2"/>
  <c r="G748" i="2"/>
  <c r="F748" i="2"/>
  <c r="E748" i="2"/>
  <c r="D748" i="2"/>
  <c r="C748" i="2"/>
  <c r="B748" i="2"/>
  <c r="A748" i="2"/>
  <c r="S747" i="2"/>
  <c r="R747" i="2"/>
  <c r="Q747" i="2"/>
  <c r="P747" i="2"/>
  <c r="O747" i="2"/>
  <c r="N747" i="2"/>
  <c r="M747" i="2"/>
  <c r="L747" i="2"/>
  <c r="K747" i="2"/>
  <c r="J747" i="2"/>
  <c r="I747" i="2"/>
  <c r="H747" i="2"/>
  <c r="G747" i="2"/>
  <c r="F747" i="2"/>
  <c r="E747" i="2"/>
  <c r="D747" i="2"/>
  <c r="C747" i="2"/>
  <c r="B747" i="2"/>
  <c r="A747" i="2"/>
  <c r="K746" i="2"/>
  <c r="J746" i="2"/>
  <c r="I746" i="2"/>
  <c r="H746" i="2"/>
  <c r="R744" i="2"/>
  <c r="Q744" i="2"/>
  <c r="P744" i="2"/>
  <c r="O744" i="2"/>
  <c r="N744" i="2"/>
  <c r="M744" i="2"/>
  <c r="K744" i="2"/>
  <c r="J744" i="2"/>
  <c r="I744" i="2"/>
  <c r="H744" i="2"/>
  <c r="G744" i="2"/>
  <c r="F744" i="2"/>
  <c r="E744" i="2"/>
  <c r="D744" i="2"/>
  <c r="C744" i="2"/>
  <c r="B744" i="2"/>
  <c r="A744" i="2"/>
  <c r="S743" i="2"/>
  <c r="R743" i="2"/>
  <c r="Q743" i="2"/>
  <c r="P743" i="2"/>
  <c r="O743" i="2"/>
  <c r="N743" i="2"/>
  <c r="M743" i="2"/>
  <c r="L743" i="2"/>
  <c r="K743" i="2"/>
  <c r="J743" i="2"/>
  <c r="I743" i="2"/>
  <c r="H743" i="2"/>
  <c r="G743" i="2"/>
  <c r="F743" i="2"/>
  <c r="E743" i="2"/>
  <c r="D743" i="2"/>
  <c r="C743" i="2"/>
  <c r="B743" i="2"/>
  <c r="A743" i="2"/>
  <c r="K742" i="2"/>
  <c r="J742" i="2"/>
  <c r="I742" i="2"/>
  <c r="H742" i="2"/>
  <c r="R740" i="2"/>
  <c r="Q740" i="2"/>
  <c r="P740" i="2"/>
  <c r="O740" i="2"/>
  <c r="N740" i="2"/>
  <c r="M740" i="2"/>
  <c r="K740" i="2"/>
  <c r="J740" i="2"/>
  <c r="I740" i="2"/>
  <c r="H740" i="2"/>
  <c r="G740" i="2"/>
  <c r="F740" i="2"/>
  <c r="E740" i="2"/>
  <c r="D740" i="2"/>
  <c r="C740" i="2"/>
  <c r="B740" i="2"/>
  <c r="A740" i="2"/>
  <c r="S739" i="2"/>
  <c r="R739" i="2"/>
  <c r="Q739" i="2"/>
  <c r="P739" i="2"/>
  <c r="O739" i="2"/>
  <c r="N739" i="2"/>
  <c r="M739" i="2"/>
  <c r="L739" i="2"/>
  <c r="K739" i="2"/>
  <c r="J739" i="2"/>
  <c r="I739" i="2"/>
  <c r="H739" i="2"/>
  <c r="G739" i="2"/>
  <c r="F739" i="2"/>
  <c r="E739" i="2"/>
  <c r="D739" i="2"/>
  <c r="C739" i="2"/>
  <c r="B739" i="2"/>
  <c r="A739" i="2"/>
  <c r="K738" i="2"/>
  <c r="J738" i="2"/>
  <c r="I738" i="2"/>
  <c r="H738" i="2"/>
  <c r="R736" i="2"/>
  <c r="Q736" i="2"/>
  <c r="P736" i="2"/>
  <c r="O736" i="2"/>
  <c r="N736" i="2"/>
  <c r="M736" i="2"/>
  <c r="K736" i="2"/>
  <c r="J736" i="2"/>
  <c r="I736" i="2"/>
  <c r="H736" i="2"/>
  <c r="G736" i="2"/>
  <c r="F736" i="2"/>
  <c r="E736" i="2"/>
  <c r="D736" i="2"/>
  <c r="C736" i="2"/>
  <c r="B736" i="2"/>
  <c r="A736" i="2"/>
  <c r="S735" i="2"/>
  <c r="R735" i="2"/>
  <c r="Q735" i="2"/>
  <c r="P735" i="2"/>
  <c r="O735" i="2"/>
  <c r="N735" i="2"/>
  <c r="M735" i="2"/>
  <c r="L735" i="2"/>
  <c r="K735" i="2"/>
  <c r="J735" i="2"/>
  <c r="I735" i="2"/>
  <c r="H735" i="2"/>
  <c r="G735" i="2"/>
  <c r="F735" i="2"/>
  <c r="E735" i="2"/>
  <c r="D735" i="2"/>
  <c r="C735" i="2"/>
  <c r="B735" i="2"/>
  <c r="A735" i="2"/>
  <c r="K734" i="2"/>
  <c r="J734" i="2"/>
  <c r="I734" i="2"/>
  <c r="H734" i="2"/>
  <c r="R732" i="2"/>
  <c r="Q732" i="2"/>
  <c r="P732" i="2"/>
  <c r="O732" i="2"/>
  <c r="N732" i="2"/>
  <c r="M732" i="2"/>
  <c r="L732" i="2"/>
  <c r="K732" i="2"/>
  <c r="J732" i="2"/>
  <c r="I732" i="2"/>
  <c r="H732" i="2"/>
  <c r="G732" i="2"/>
  <c r="F732" i="2"/>
  <c r="E732" i="2"/>
  <c r="D732" i="2"/>
  <c r="C732" i="2"/>
  <c r="B732" i="2"/>
  <c r="A732" i="2"/>
  <c r="S731" i="2"/>
  <c r="R731" i="2"/>
  <c r="Q731" i="2"/>
  <c r="P731" i="2"/>
  <c r="O731" i="2"/>
  <c r="N731" i="2"/>
  <c r="M731" i="2"/>
  <c r="L731" i="2"/>
  <c r="K731" i="2"/>
  <c r="J731" i="2"/>
  <c r="I731" i="2"/>
  <c r="H731" i="2"/>
  <c r="G731" i="2"/>
  <c r="F731" i="2"/>
  <c r="E731" i="2"/>
  <c r="D731" i="2"/>
  <c r="C731" i="2"/>
  <c r="B731" i="2"/>
  <c r="A731" i="2"/>
  <c r="K730" i="2"/>
  <c r="J730" i="2"/>
  <c r="I730" i="2"/>
  <c r="H730" i="2"/>
  <c r="R728" i="2"/>
  <c r="Q728" i="2"/>
  <c r="P728" i="2"/>
  <c r="O728" i="2"/>
  <c r="N728" i="2"/>
  <c r="M728" i="2"/>
  <c r="K728" i="2"/>
  <c r="J728" i="2"/>
  <c r="I728" i="2"/>
  <c r="H728" i="2"/>
  <c r="G728" i="2"/>
  <c r="F728" i="2"/>
  <c r="E728" i="2"/>
  <c r="D728" i="2"/>
  <c r="C728" i="2"/>
  <c r="B728" i="2"/>
  <c r="A728" i="2"/>
  <c r="S727" i="2"/>
  <c r="R727" i="2"/>
  <c r="Q727" i="2"/>
  <c r="P727" i="2"/>
  <c r="O727" i="2"/>
  <c r="N727" i="2"/>
  <c r="M727" i="2"/>
  <c r="L727" i="2"/>
  <c r="K727" i="2"/>
  <c r="J727" i="2"/>
  <c r="I727" i="2"/>
  <c r="H727" i="2"/>
  <c r="G727" i="2"/>
  <c r="F727" i="2"/>
  <c r="E727" i="2"/>
  <c r="D727" i="2"/>
  <c r="C727" i="2"/>
  <c r="B727" i="2"/>
  <c r="A727" i="2"/>
  <c r="K726" i="2"/>
  <c r="J726" i="2"/>
  <c r="I726" i="2"/>
  <c r="H726" i="2"/>
  <c r="R724" i="2"/>
  <c r="Q724" i="2"/>
  <c r="P724" i="2"/>
  <c r="O724" i="2"/>
  <c r="N724" i="2"/>
  <c r="M724" i="2"/>
  <c r="K724" i="2"/>
  <c r="J724" i="2"/>
  <c r="I724" i="2"/>
  <c r="H724" i="2"/>
  <c r="G724" i="2"/>
  <c r="F724" i="2"/>
  <c r="E724" i="2"/>
  <c r="D724" i="2"/>
  <c r="C724" i="2"/>
  <c r="B724" i="2"/>
  <c r="A724" i="2"/>
  <c r="S723" i="2"/>
  <c r="R723" i="2"/>
  <c r="Q723" i="2"/>
  <c r="P723" i="2"/>
  <c r="O723" i="2"/>
  <c r="N723" i="2"/>
  <c r="M723" i="2"/>
  <c r="L723" i="2"/>
  <c r="K723" i="2"/>
  <c r="J723" i="2"/>
  <c r="I723" i="2"/>
  <c r="H723" i="2"/>
  <c r="G723" i="2"/>
  <c r="F723" i="2"/>
  <c r="E723" i="2"/>
  <c r="D723" i="2"/>
  <c r="C723" i="2"/>
  <c r="B723" i="2"/>
  <c r="A723" i="2"/>
  <c r="K722" i="2"/>
  <c r="J722" i="2"/>
  <c r="I722" i="2"/>
  <c r="H722" i="2"/>
  <c r="R720" i="2"/>
  <c r="Q720" i="2"/>
  <c r="P720" i="2"/>
  <c r="O720" i="2"/>
  <c r="N720" i="2"/>
  <c r="M720" i="2"/>
  <c r="K720" i="2"/>
  <c r="J720" i="2"/>
  <c r="I720" i="2"/>
  <c r="H720" i="2"/>
  <c r="G720" i="2"/>
  <c r="F720" i="2"/>
  <c r="E720" i="2"/>
  <c r="D720" i="2"/>
  <c r="C720" i="2"/>
  <c r="B720" i="2"/>
  <c r="A720" i="2"/>
  <c r="S719" i="2"/>
  <c r="R719" i="2"/>
  <c r="Q719" i="2"/>
  <c r="P719" i="2"/>
  <c r="O719" i="2"/>
  <c r="N719" i="2"/>
  <c r="M719" i="2"/>
  <c r="L719" i="2"/>
  <c r="K719" i="2"/>
  <c r="J719" i="2"/>
  <c r="I719" i="2"/>
  <c r="H719" i="2"/>
  <c r="G719" i="2"/>
  <c r="F719" i="2"/>
  <c r="E719" i="2"/>
  <c r="D719" i="2"/>
  <c r="C719" i="2"/>
  <c r="B719" i="2"/>
  <c r="A719" i="2"/>
  <c r="K718" i="2"/>
  <c r="J718" i="2"/>
  <c r="I718" i="2"/>
  <c r="H718" i="2"/>
  <c r="R716" i="2"/>
  <c r="Q716" i="2"/>
  <c r="P716" i="2"/>
  <c r="O716" i="2"/>
  <c r="N716" i="2"/>
  <c r="M716" i="2"/>
  <c r="L716" i="2"/>
  <c r="K716" i="2"/>
  <c r="J716" i="2"/>
  <c r="I716" i="2"/>
  <c r="H716" i="2"/>
  <c r="G716" i="2"/>
  <c r="F716" i="2"/>
  <c r="E716" i="2"/>
  <c r="D716" i="2"/>
  <c r="C716" i="2"/>
  <c r="B716" i="2"/>
  <c r="A716" i="2"/>
  <c r="S715" i="2"/>
  <c r="R715" i="2"/>
  <c r="Q715" i="2"/>
  <c r="P715" i="2"/>
  <c r="O715" i="2"/>
  <c r="N715" i="2"/>
  <c r="M715" i="2"/>
  <c r="L715" i="2"/>
  <c r="K715" i="2"/>
  <c r="J715" i="2"/>
  <c r="I715" i="2"/>
  <c r="H715" i="2"/>
  <c r="G715" i="2"/>
  <c r="F715" i="2"/>
  <c r="E715" i="2"/>
  <c r="D715" i="2"/>
  <c r="C715" i="2"/>
  <c r="B715" i="2"/>
  <c r="A715" i="2"/>
  <c r="K714" i="2"/>
  <c r="J714" i="2"/>
  <c r="I714" i="2"/>
  <c r="H714" i="2"/>
  <c r="R712" i="2"/>
  <c r="Q712" i="2"/>
  <c r="P712" i="2"/>
  <c r="O712" i="2"/>
  <c r="N712" i="2"/>
  <c r="M712" i="2"/>
  <c r="K712" i="2"/>
  <c r="J712" i="2"/>
  <c r="I712" i="2"/>
  <c r="H712" i="2"/>
  <c r="G712" i="2"/>
  <c r="F712" i="2"/>
  <c r="E712" i="2"/>
  <c r="D712" i="2"/>
  <c r="C712" i="2"/>
  <c r="B712" i="2"/>
  <c r="A712" i="2"/>
  <c r="S711" i="2"/>
  <c r="R711" i="2"/>
  <c r="Q711" i="2"/>
  <c r="P711" i="2"/>
  <c r="O711" i="2"/>
  <c r="N711" i="2"/>
  <c r="M711" i="2"/>
  <c r="L711" i="2"/>
  <c r="K711" i="2"/>
  <c r="J711" i="2"/>
  <c r="I711" i="2"/>
  <c r="H711" i="2"/>
  <c r="G711" i="2"/>
  <c r="F711" i="2"/>
  <c r="E711" i="2"/>
  <c r="D711" i="2"/>
  <c r="C711" i="2"/>
  <c r="B711" i="2"/>
  <c r="A711" i="2"/>
  <c r="K710" i="2"/>
  <c r="J710" i="2"/>
  <c r="I710" i="2"/>
  <c r="H710" i="2"/>
  <c r="R708" i="2"/>
  <c r="Q708" i="2"/>
  <c r="P708" i="2"/>
  <c r="O708" i="2"/>
  <c r="N708" i="2"/>
  <c r="M708" i="2"/>
  <c r="K708" i="2"/>
  <c r="J708" i="2"/>
  <c r="I708" i="2"/>
  <c r="H708" i="2"/>
  <c r="G708" i="2"/>
  <c r="F708" i="2"/>
  <c r="E708" i="2"/>
  <c r="D708" i="2"/>
  <c r="C708" i="2"/>
  <c r="B708" i="2"/>
  <c r="A708" i="2"/>
  <c r="S707" i="2"/>
  <c r="R707" i="2"/>
  <c r="Q707" i="2"/>
  <c r="P707" i="2"/>
  <c r="O707" i="2"/>
  <c r="N707" i="2"/>
  <c r="M707" i="2"/>
  <c r="L707" i="2"/>
  <c r="K707" i="2"/>
  <c r="J707" i="2"/>
  <c r="I707" i="2"/>
  <c r="H707" i="2"/>
  <c r="G707" i="2"/>
  <c r="F707" i="2"/>
  <c r="E707" i="2"/>
  <c r="D707" i="2"/>
  <c r="C707" i="2"/>
  <c r="B707" i="2"/>
  <c r="A707" i="2"/>
  <c r="K706" i="2"/>
  <c r="J706" i="2"/>
  <c r="I706" i="2"/>
  <c r="H706" i="2"/>
  <c r="R704" i="2"/>
  <c r="Q704" i="2"/>
  <c r="P704" i="2"/>
  <c r="O704" i="2"/>
  <c r="N704" i="2"/>
  <c r="M704" i="2"/>
  <c r="K704" i="2"/>
  <c r="J704" i="2"/>
  <c r="I704" i="2"/>
  <c r="H704" i="2"/>
  <c r="G704" i="2"/>
  <c r="F704" i="2"/>
  <c r="E704" i="2"/>
  <c r="D704" i="2"/>
  <c r="C704" i="2"/>
  <c r="B704" i="2"/>
  <c r="A704" i="2"/>
  <c r="S703" i="2"/>
  <c r="R703" i="2"/>
  <c r="Q703" i="2"/>
  <c r="P703" i="2"/>
  <c r="O703" i="2"/>
  <c r="N703" i="2"/>
  <c r="M703" i="2"/>
  <c r="L703" i="2"/>
  <c r="K703" i="2"/>
  <c r="J703" i="2"/>
  <c r="I703" i="2"/>
  <c r="H703" i="2"/>
  <c r="G703" i="2"/>
  <c r="F703" i="2"/>
  <c r="E703" i="2"/>
  <c r="D703" i="2"/>
  <c r="C703" i="2"/>
  <c r="B703" i="2"/>
  <c r="A703" i="2"/>
  <c r="K702" i="2"/>
  <c r="J702" i="2"/>
  <c r="I702" i="2"/>
  <c r="H702" i="2"/>
  <c r="R700" i="2"/>
  <c r="Q700" i="2"/>
  <c r="P700" i="2"/>
  <c r="O700" i="2"/>
  <c r="N700" i="2"/>
  <c r="M700" i="2"/>
  <c r="L700" i="2"/>
  <c r="K700" i="2"/>
  <c r="J700" i="2"/>
  <c r="I700" i="2"/>
  <c r="H700" i="2"/>
  <c r="G700" i="2"/>
  <c r="F700" i="2"/>
  <c r="E700" i="2"/>
  <c r="D700" i="2"/>
  <c r="C700" i="2"/>
  <c r="B700" i="2"/>
  <c r="A700" i="2"/>
  <c r="S699" i="2"/>
  <c r="R699" i="2"/>
  <c r="Q699" i="2"/>
  <c r="P699" i="2"/>
  <c r="O699" i="2"/>
  <c r="N699" i="2"/>
  <c r="M699" i="2"/>
  <c r="L699" i="2"/>
  <c r="K699" i="2"/>
  <c r="J699" i="2"/>
  <c r="I699" i="2"/>
  <c r="H699" i="2"/>
  <c r="G699" i="2"/>
  <c r="F699" i="2"/>
  <c r="E699" i="2"/>
  <c r="D699" i="2"/>
  <c r="C699" i="2"/>
  <c r="B699" i="2"/>
  <c r="A699" i="2"/>
  <c r="K698" i="2"/>
  <c r="J698" i="2"/>
  <c r="I698" i="2"/>
  <c r="H698" i="2"/>
  <c r="R696" i="2"/>
  <c r="Q696" i="2"/>
  <c r="P696" i="2"/>
  <c r="O696" i="2"/>
  <c r="N696" i="2"/>
  <c r="M696" i="2"/>
  <c r="K696" i="2"/>
  <c r="J696" i="2"/>
  <c r="I696" i="2"/>
  <c r="H696" i="2"/>
  <c r="G696" i="2"/>
  <c r="F696" i="2"/>
  <c r="E696" i="2"/>
  <c r="D696" i="2"/>
  <c r="C696" i="2"/>
  <c r="B696" i="2"/>
  <c r="A696" i="2"/>
  <c r="S695" i="2"/>
  <c r="R695" i="2"/>
  <c r="Q695" i="2"/>
  <c r="P695" i="2"/>
  <c r="O695" i="2"/>
  <c r="N695" i="2"/>
  <c r="M695" i="2"/>
  <c r="L695" i="2"/>
  <c r="K695" i="2"/>
  <c r="J695" i="2"/>
  <c r="I695" i="2"/>
  <c r="H695" i="2"/>
  <c r="G695" i="2"/>
  <c r="F695" i="2"/>
  <c r="E695" i="2"/>
  <c r="D695" i="2"/>
  <c r="C695" i="2"/>
  <c r="B695" i="2"/>
  <c r="A695" i="2"/>
  <c r="K694" i="2"/>
  <c r="J694" i="2"/>
  <c r="I694" i="2"/>
  <c r="H694" i="2"/>
  <c r="R692" i="2"/>
  <c r="Q692" i="2"/>
  <c r="P692" i="2"/>
  <c r="O692" i="2"/>
  <c r="N692" i="2"/>
  <c r="M692" i="2"/>
  <c r="K692" i="2"/>
  <c r="J692" i="2"/>
  <c r="I692" i="2"/>
  <c r="H692" i="2"/>
  <c r="G692" i="2"/>
  <c r="F692" i="2"/>
  <c r="E692" i="2"/>
  <c r="D692" i="2"/>
  <c r="C692" i="2"/>
  <c r="B692" i="2"/>
  <c r="A692" i="2"/>
  <c r="S691" i="2"/>
  <c r="R691" i="2"/>
  <c r="Q691" i="2"/>
  <c r="P691" i="2"/>
  <c r="O691" i="2"/>
  <c r="N691" i="2"/>
  <c r="M691" i="2"/>
  <c r="L691" i="2"/>
  <c r="K691" i="2"/>
  <c r="J691" i="2"/>
  <c r="I691" i="2"/>
  <c r="H691" i="2"/>
  <c r="G691" i="2"/>
  <c r="F691" i="2"/>
  <c r="E691" i="2"/>
  <c r="D691" i="2"/>
  <c r="C691" i="2"/>
  <c r="B691" i="2"/>
  <c r="A691" i="2"/>
  <c r="K690" i="2"/>
  <c r="J690" i="2"/>
  <c r="I690" i="2"/>
  <c r="H690" i="2"/>
  <c r="R688" i="2"/>
  <c r="Q688" i="2"/>
  <c r="P688" i="2"/>
  <c r="O688" i="2"/>
  <c r="N688" i="2"/>
  <c r="M688" i="2"/>
  <c r="K688" i="2"/>
  <c r="J688" i="2"/>
  <c r="I688" i="2"/>
  <c r="H688" i="2"/>
  <c r="G688" i="2"/>
  <c r="F688" i="2"/>
  <c r="E688" i="2"/>
  <c r="D688" i="2"/>
  <c r="C688" i="2"/>
  <c r="B688" i="2"/>
  <c r="A688" i="2"/>
  <c r="S687" i="2"/>
  <c r="R687" i="2"/>
  <c r="Q687" i="2"/>
  <c r="P687" i="2"/>
  <c r="O687" i="2"/>
  <c r="N687" i="2"/>
  <c r="M687" i="2"/>
  <c r="L687" i="2"/>
  <c r="K687" i="2"/>
  <c r="J687" i="2"/>
  <c r="I687" i="2"/>
  <c r="H687" i="2"/>
  <c r="G687" i="2"/>
  <c r="F687" i="2"/>
  <c r="E687" i="2"/>
  <c r="D687" i="2"/>
  <c r="C687" i="2"/>
  <c r="B687" i="2"/>
  <c r="A687" i="2"/>
  <c r="K686" i="2"/>
  <c r="J686" i="2"/>
  <c r="I686" i="2"/>
  <c r="H686" i="2"/>
  <c r="R684" i="2"/>
  <c r="Q684" i="2"/>
  <c r="P684" i="2"/>
  <c r="O684" i="2"/>
  <c r="N684" i="2"/>
  <c r="M684" i="2"/>
  <c r="L684" i="2"/>
  <c r="K684" i="2"/>
  <c r="J684" i="2"/>
  <c r="I684" i="2"/>
  <c r="H684" i="2"/>
  <c r="G684" i="2"/>
  <c r="F684" i="2"/>
  <c r="E684" i="2"/>
  <c r="D684" i="2"/>
  <c r="C684" i="2"/>
  <c r="B684" i="2"/>
  <c r="A684" i="2"/>
  <c r="S683" i="2"/>
  <c r="R683" i="2"/>
  <c r="Q683" i="2"/>
  <c r="P683" i="2"/>
  <c r="O683" i="2"/>
  <c r="N683" i="2"/>
  <c r="M683" i="2"/>
  <c r="L683" i="2"/>
  <c r="K683" i="2"/>
  <c r="J683" i="2"/>
  <c r="I683" i="2"/>
  <c r="H683" i="2"/>
  <c r="G683" i="2"/>
  <c r="F683" i="2"/>
  <c r="E683" i="2"/>
  <c r="D683" i="2"/>
  <c r="C683" i="2"/>
  <c r="B683" i="2"/>
  <c r="A683" i="2"/>
  <c r="K682" i="2"/>
  <c r="J682" i="2"/>
  <c r="I682" i="2"/>
  <c r="H682" i="2"/>
  <c r="R680" i="2"/>
  <c r="Q680" i="2"/>
  <c r="P680" i="2"/>
  <c r="O680" i="2"/>
  <c r="N680" i="2"/>
  <c r="M680" i="2"/>
  <c r="K680" i="2"/>
  <c r="J680" i="2"/>
  <c r="I680" i="2"/>
  <c r="H680" i="2"/>
  <c r="G680" i="2"/>
  <c r="F680" i="2"/>
  <c r="E680" i="2"/>
  <c r="D680" i="2"/>
  <c r="C680" i="2"/>
  <c r="B680" i="2"/>
  <c r="A680" i="2"/>
  <c r="S679" i="2"/>
  <c r="R679" i="2"/>
  <c r="Q679" i="2"/>
  <c r="P679" i="2"/>
  <c r="O679" i="2"/>
  <c r="N679" i="2"/>
  <c r="M679" i="2"/>
  <c r="L679" i="2"/>
  <c r="K679" i="2"/>
  <c r="J679" i="2"/>
  <c r="I679" i="2"/>
  <c r="H679" i="2"/>
  <c r="G679" i="2"/>
  <c r="F679" i="2"/>
  <c r="E679" i="2"/>
  <c r="D679" i="2"/>
  <c r="C679" i="2"/>
  <c r="B679" i="2"/>
  <c r="A679" i="2"/>
  <c r="K678" i="2"/>
  <c r="J678" i="2"/>
  <c r="I678" i="2"/>
  <c r="H678" i="2"/>
  <c r="R676" i="2"/>
  <c r="Q676" i="2"/>
  <c r="P676" i="2"/>
  <c r="O676" i="2"/>
  <c r="N676" i="2"/>
  <c r="M676" i="2"/>
  <c r="K676" i="2"/>
  <c r="J676" i="2"/>
  <c r="I676" i="2"/>
  <c r="H676" i="2"/>
  <c r="G676" i="2"/>
  <c r="F676" i="2"/>
  <c r="E676" i="2"/>
  <c r="D676" i="2"/>
  <c r="C676" i="2"/>
  <c r="B676" i="2"/>
  <c r="A676" i="2"/>
  <c r="S675" i="2"/>
  <c r="R675" i="2"/>
  <c r="Q675" i="2"/>
  <c r="P675" i="2"/>
  <c r="O675" i="2"/>
  <c r="N675" i="2"/>
  <c r="M675" i="2"/>
  <c r="L675" i="2"/>
  <c r="K675" i="2"/>
  <c r="J675" i="2"/>
  <c r="I675" i="2"/>
  <c r="H675" i="2"/>
  <c r="G675" i="2"/>
  <c r="F675" i="2"/>
  <c r="E675" i="2"/>
  <c r="D675" i="2"/>
  <c r="C675" i="2"/>
  <c r="B675" i="2"/>
  <c r="A675" i="2"/>
  <c r="K674" i="2"/>
  <c r="J674" i="2"/>
  <c r="I674" i="2"/>
  <c r="H674" i="2"/>
  <c r="R672" i="2"/>
  <c r="Q672" i="2"/>
  <c r="P672" i="2"/>
  <c r="O672" i="2"/>
  <c r="N672" i="2"/>
  <c r="M672" i="2"/>
  <c r="K672" i="2"/>
  <c r="J672" i="2"/>
  <c r="I672" i="2"/>
  <c r="H672" i="2"/>
  <c r="G672" i="2"/>
  <c r="F672" i="2"/>
  <c r="E672" i="2"/>
  <c r="D672" i="2"/>
  <c r="C672" i="2"/>
  <c r="B672" i="2"/>
  <c r="A672" i="2"/>
  <c r="S671" i="2"/>
  <c r="R671" i="2"/>
  <c r="Q671" i="2"/>
  <c r="P671" i="2"/>
  <c r="O671" i="2"/>
  <c r="N671" i="2"/>
  <c r="M671" i="2"/>
  <c r="L671" i="2"/>
  <c r="K671" i="2"/>
  <c r="J671" i="2"/>
  <c r="I671" i="2"/>
  <c r="H671" i="2"/>
  <c r="G671" i="2"/>
  <c r="F671" i="2"/>
  <c r="E671" i="2"/>
  <c r="D671" i="2"/>
  <c r="C671" i="2"/>
  <c r="B671" i="2"/>
  <c r="A671" i="2"/>
  <c r="K670" i="2"/>
  <c r="J670" i="2"/>
  <c r="I670" i="2"/>
  <c r="H670" i="2"/>
  <c r="R668" i="2"/>
  <c r="Q668" i="2"/>
  <c r="P668" i="2"/>
  <c r="O668" i="2"/>
  <c r="N668" i="2"/>
  <c r="M668" i="2"/>
  <c r="L668" i="2"/>
  <c r="K668" i="2"/>
  <c r="J668" i="2"/>
  <c r="I668" i="2"/>
  <c r="H668" i="2"/>
  <c r="G668" i="2"/>
  <c r="F668" i="2"/>
  <c r="E668" i="2"/>
  <c r="D668" i="2"/>
  <c r="C668" i="2"/>
  <c r="B668" i="2"/>
  <c r="A668" i="2"/>
  <c r="S667" i="2"/>
  <c r="R667" i="2"/>
  <c r="Q667" i="2"/>
  <c r="P667" i="2"/>
  <c r="O667" i="2"/>
  <c r="N667" i="2"/>
  <c r="M667" i="2"/>
  <c r="L667" i="2"/>
  <c r="K667" i="2"/>
  <c r="J667" i="2"/>
  <c r="I667" i="2"/>
  <c r="H667" i="2"/>
  <c r="G667" i="2"/>
  <c r="F667" i="2"/>
  <c r="E667" i="2"/>
  <c r="D667" i="2"/>
  <c r="C667" i="2"/>
  <c r="B667" i="2"/>
  <c r="A667" i="2"/>
  <c r="K666" i="2"/>
  <c r="J666" i="2"/>
  <c r="I666" i="2"/>
  <c r="H666" i="2"/>
  <c r="R664" i="2"/>
  <c r="Q664" i="2"/>
  <c r="P664" i="2"/>
  <c r="O664" i="2"/>
  <c r="N664" i="2"/>
  <c r="M664" i="2"/>
  <c r="K664" i="2"/>
  <c r="J664" i="2"/>
  <c r="I664" i="2"/>
  <c r="H664" i="2"/>
  <c r="G664" i="2"/>
  <c r="F664" i="2"/>
  <c r="E664" i="2"/>
  <c r="D664" i="2"/>
  <c r="C664" i="2"/>
  <c r="B664" i="2"/>
  <c r="A664" i="2"/>
  <c r="S663" i="2"/>
  <c r="R663" i="2"/>
  <c r="Q663" i="2"/>
  <c r="P663" i="2"/>
  <c r="O663" i="2"/>
  <c r="N663" i="2"/>
  <c r="M663" i="2"/>
  <c r="L663" i="2"/>
  <c r="K663" i="2"/>
  <c r="J663" i="2"/>
  <c r="I663" i="2"/>
  <c r="H663" i="2"/>
  <c r="G663" i="2"/>
  <c r="F663" i="2"/>
  <c r="E663" i="2"/>
  <c r="D663" i="2"/>
  <c r="C663" i="2"/>
  <c r="B663" i="2"/>
  <c r="A663" i="2"/>
  <c r="K662" i="2"/>
  <c r="J662" i="2"/>
  <c r="I662" i="2"/>
  <c r="H662" i="2"/>
  <c r="R660" i="2"/>
  <c r="Q660" i="2"/>
  <c r="P660" i="2"/>
  <c r="O660" i="2"/>
  <c r="N660" i="2"/>
  <c r="M660" i="2"/>
  <c r="K660" i="2"/>
  <c r="J660" i="2"/>
  <c r="I660" i="2"/>
  <c r="H660" i="2"/>
  <c r="G660" i="2"/>
  <c r="F660" i="2"/>
  <c r="E660" i="2"/>
  <c r="D660" i="2"/>
  <c r="C660" i="2"/>
  <c r="B660" i="2"/>
  <c r="A660" i="2"/>
  <c r="S659" i="2"/>
  <c r="R659" i="2"/>
  <c r="Q659" i="2"/>
  <c r="P659" i="2"/>
  <c r="O659" i="2"/>
  <c r="N659" i="2"/>
  <c r="M659" i="2"/>
  <c r="L659" i="2"/>
  <c r="K659" i="2"/>
  <c r="J659" i="2"/>
  <c r="I659" i="2"/>
  <c r="H659" i="2"/>
  <c r="G659" i="2"/>
  <c r="F659" i="2"/>
  <c r="E659" i="2"/>
  <c r="D659" i="2"/>
  <c r="C659" i="2"/>
  <c r="B659" i="2"/>
  <c r="A659" i="2"/>
  <c r="K658" i="2"/>
  <c r="J658" i="2"/>
  <c r="I658" i="2"/>
  <c r="H658" i="2"/>
  <c r="R656" i="2"/>
  <c r="Q656" i="2"/>
  <c r="P656" i="2"/>
  <c r="O656" i="2"/>
  <c r="N656" i="2"/>
  <c r="M656" i="2"/>
  <c r="K656" i="2"/>
  <c r="J656" i="2"/>
  <c r="I656" i="2"/>
  <c r="H656" i="2"/>
  <c r="G656" i="2"/>
  <c r="F656" i="2"/>
  <c r="E656" i="2"/>
  <c r="D656" i="2"/>
  <c r="C656" i="2"/>
  <c r="B656" i="2"/>
  <c r="A656" i="2"/>
  <c r="S655" i="2"/>
  <c r="R655" i="2"/>
  <c r="Q655" i="2"/>
  <c r="P655" i="2"/>
  <c r="O655" i="2"/>
  <c r="N655" i="2"/>
  <c r="M655" i="2"/>
  <c r="L655" i="2"/>
  <c r="K655" i="2"/>
  <c r="J655" i="2"/>
  <c r="I655" i="2"/>
  <c r="H655" i="2"/>
  <c r="G655" i="2"/>
  <c r="F655" i="2"/>
  <c r="E655" i="2"/>
  <c r="D655" i="2"/>
  <c r="C655" i="2"/>
  <c r="B655" i="2"/>
  <c r="A655" i="2"/>
  <c r="K654" i="2"/>
  <c r="J654" i="2"/>
  <c r="I654" i="2"/>
  <c r="H654" i="2"/>
  <c r="R652" i="2"/>
  <c r="Q652" i="2"/>
  <c r="P652" i="2"/>
  <c r="O652" i="2"/>
  <c r="N652" i="2"/>
  <c r="M652" i="2"/>
  <c r="L652" i="2"/>
  <c r="K652" i="2"/>
  <c r="J652" i="2"/>
  <c r="I652" i="2"/>
  <c r="H652" i="2"/>
  <c r="G652" i="2"/>
  <c r="F652" i="2"/>
  <c r="E652" i="2"/>
  <c r="D652" i="2"/>
  <c r="C652" i="2"/>
  <c r="B652" i="2"/>
  <c r="A652" i="2"/>
  <c r="S651" i="2"/>
  <c r="R651" i="2"/>
  <c r="Q651" i="2"/>
  <c r="P651" i="2"/>
  <c r="O651" i="2"/>
  <c r="N651" i="2"/>
  <c r="M651" i="2"/>
  <c r="L651" i="2"/>
  <c r="K651" i="2"/>
  <c r="J651" i="2"/>
  <c r="I651" i="2"/>
  <c r="H651" i="2"/>
  <c r="G651" i="2"/>
  <c r="F651" i="2"/>
  <c r="E651" i="2"/>
  <c r="D651" i="2"/>
  <c r="C651" i="2"/>
  <c r="B651" i="2"/>
  <c r="A651" i="2"/>
  <c r="K650" i="2"/>
  <c r="J650" i="2"/>
  <c r="I650" i="2"/>
  <c r="H650" i="2"/>
  <c r="R648" i="2"/>
  <c r="Q648" i="2"/>
  <c r="P648" i="2"/>
  <c r="O648" i="2"/>
  <c r="N648" i="2"/>
  <c r="M648" i="2"/>
  <c r="K648" i="2"/>
  <c r="J648" i="2"/>
  <c r="I648" i="2"/>
  <c r="H648" i="2"/>
  <c r="G648" i="2"/>
  <c r="F648" i="2"/>
  <c r="E648" i="2"/>
  <c r="D648" i="2"/>
  <c r="C648" i="2"/>
  <c r="B648" i="2"/>
  <c r="A648" i="2"/>
  <c r="S647" i="2"/>
  <c r="R647" i="2"/>
  <c r="Q647" i="2"/>
  <c r="P647" i="2"/>
  <c r="O647" i="2"/>
  <c r="N647" i="2"/>
  <c r="M647" i="2"/>
  <c r="L647" i="2"/>
  <c r="K647" i="2"/>
  <c r="J647" i="2"/>
  <c r="I647" i="2"/>
  <c r="H647" i="2"/>
  <c r="G647" i="2"/>
  <c r="F647" i="2"/>
  <c r="E647" i="2"/>
  <c r="D647" i="2"/>
  <c r="C647" i="2"/>
  <c r="B647" i="2"/>
  <c r="A647" i="2"/>
  <c r="K646" i="2"/>
  <c r="J646" i="2"/>
  <c r="I646" i="2"/>
  <c r="H646" i="2"/>
  <c r="R644" i="2"/>
  <c r="Q644" i="2"/>
  <c r="P644" i="2"/>
  <c r="O644" i="2"/>
  <c r="N644" i="2"/>
  <c r="M644" i="2"/>
  <c r="K644" i="2"/>
  <c r="J644" i="2"/>
  <c r="I644" i="2"/>
  <c r="H644" i="2"/>
  <c r="G644" i="2"/>
  <c r="F644" i="2"/>
  <c r="E644" i="2"/>
  <c r="D644" i="2"/>
  <c r="C644" i="2"/>
  <c r="B644" i="2"/>
  <c r="A644" i="2"/>
  <c r="S643" i="2"/>
  <c r="R643" i="2"/>
  <c r="Q643" i="2"/>
  <c r="P643" i="2"/>
  <c r="O643" i="2"/>
  <c r="N643" i="2"/>
  <c r="M643" i="2"/>
  <c r="L643" i="2"/>
  <c r="K643" i="2"/>
  <c r="J643" i="2"/>
  <c r="I643" i="2"/>
  <c r="H643" i="2"/>
  <c r="G643" i="2"/>
  <c r="F643" i="2"/>
  <c r="E643" i="2"/>
  <c r="D643" i="2"/>
  <c r="C643" i="2"/>
  <c r="B643" i="2"/>
  <c r="A643" i="2"/>
  <c r="K642" i="2"/>
  <c r="J642" i="2"/>
  <c r="I642" i="2"/>
  <c r="H642" i="2"/>
  <c r="R640" i="2"/>
  <c r="Q640" i="2"/>
  <c r="P640" i="2"/>
  <c r="O640" i="2"/>
  <c r="N640" i="2"/>
  <c r="M640" i="2"/>
  <c r="K640" i="2"/>
  <c r="J640" i="2"/>
  <c r="I640" i="2"/>
  <c r="H640" i="2"/>
  <c r="G640" i="2"/>
  <c r="F640" i="2"/>
  <c r="E640" i="2"/>
  <c r="D640" i="2"/>
  <c r="C640" i="2"/>
  <c r="B640" i="2"/>
  <c r="A640" i="2"/>
  <c r="S639" i="2"/>
  <c r="R639" i="2"/>
  <c r="Q639" i="2"/>
  <c r="P639" i="2"/>
  <c r="O639" i="2"/>
  <c r="N639" i="2"/>
  <c r="M639" i="2"/>
  <c r="L639" i="2"/>
  <c r="K639" i="2"/>
  <c r="J639" i="2"/>
  <c r="I639" i="2"/>
  <c r="H639" i="2"/>
  <c r="G639" i="2"/>
  <c r="F639" i="2"/>
  <c r="E639" i="2"/>
  <c r="D639" i="2"/>
  <c r="C639" i="2"/>
  <c r="B639" i="2"/>
  <c r="A639" i="2"/>
  <c r="K638" i="2"/>
  <c r="J638" i="2"/>
  <c r="I638" i="2"/>
  <c r="H638" i="2"/>
  <c r="R636" i="2"/>
  <c r="Q636" i="2"/>
  <c r="P636" i="2"/>
  <c r="O636" i="2"/>
  <c r="N636" i="2"/>
  <c r="M636" i="2"/>
  <c r="L636" i="2"/>
  <c r="K636" i="2"/>
  <c r="J636" i="2"/>
  <c r="I636" i="2"/>
  <c r="H636" i="2"/>
  <c r="G636" i="2"/>
  <c r="F636" i="2"/>
  <c r="E636" i="2"/>
  <c r="D636" i="2"/>
  <c r="C636" i="2"/>
  <c r="B636" i="2"/>
  <c r="A636" i="2"/>
  <c r="S635" i="2"/>
  <c r="R635" i="2"/>
  <c r="Q635" i="2"/>
  <c r="P635" i="2"/>
  <c r="O635" i="2"/>
  <c r="N635" i="2"/>
  <c r="M635" i="2"/>
  <c r="L635" i="2"/>
  <c r="K635" i="2"/>
  <c r="J635" i="2"/>
  <c r="I635" i="2"/>
  <c r="H635" i="2"/>
  <c r="G635" i="2"/>
  <c r="F635" i="2"/>
  <c r="E635" i="2"/>
  <c r="D635" i="2"/>
  <c r="C635" i="2"/>
  <c r="B635" i="2"/>
  <c r="A635" i="2"/>
  <c r="K634" i="2"/>
  <c r="J634" i="2"/>
  <c r="I634" i="2"/>
  <c r="H634" i="2"/>
  <c r="R632" i="2"/>
  <c r="Q632" i="2"/>
  <c r="P632" i="2"/>
  <c r="O632" i="2"/>
  <c r="N632" i="2"/>
  <c r="M632" i="2"/>
  <c r="K632" i="2"/>
  <c r="J632" i="2"/>
  <c r="I632" i="2"/>
  <c r="H632" i="2"/>
  <c r="G632" i="2"/>
  <c r="F632" i="2"/>
  <c r="E632" i="2"/>
  <c r="D632" i="2"/>
  <c r="C632" i="2"/>
  <c r="B632" i="2"/>
  <c r="A632" i="2"/>
  <c r="S631" i="2"/>
  <c r="R631" i="2"/>
  <c r="Q631" i="2"/>
  <c r="P631" i="2"/>
  <c r="O631" i="2"/>
  <c r="N631" i="2"/>
  <c r="M631" i="2"/>
  <c r="L631" i="2"/>
  <c r="K631" i="2"/>
  <c r="J631" i="2"/>
  <c r="I631" i="2"/>
  <c r="H631" i="2"/>
  <c r="G631" i="2"/>
  <c r="F631" i="2"/>
  <c r="E631" i="2"/>
  <c r="D631" i="2"/>
  <c r="C631" i="2"/>
  <c r="B631" i="2"/>
  <c r="A631" i="2"/>
  <c r="K630" i="2"/>
  <c r="J630" i="2"/>
  <c r="I630" i="2"/>
  <c r="H630" i="2"/>
  <c r="R628" i="2"/>
  <c r="Q628" i="2"/>
  <c r="P628" i="2"/>
  <c r="O628" i="2"/>
  <c r="N628" i="2"/>
  <c r="M628" i="2"/>
  <c r="K628" i="2"/>
  <c r="J628" i="2"/>
  <c r="I628" i="2"/>
  <c r="H628" i="2"/>
  <c r="G628" i="2"/>
  <c r="F628" i="2"/>
  <c r="E628" i="2"/>
  <c r="D628" i="2"/>
  <c r="C628" i="2"/>
  <c r="B628" i="2"/>
  <c r="A628" i="2"/>
  <c r="S627" i="2"/>
  <c r="R627" i="2"/>
  <c r="Q627" i="2"/>
  <c r="P627" i="2"/>
  <c r="O627" i="2"/>
  <c r="N627" i="2"/>
  <c r="M627" i="2"/>
  <c r="L627" i="2"/>
  <c r="K627" i="2"/>
  <c r="J627" i="2"/>
  <c r="I627" i="2"/>
  <c r="H627" i="2"/>
  <c r="G627" i="2"/>
  <c r="F627" i="2"/>
  <c r="E627" i="2"/>
  <c r="D627" i="2"/>
  <c r="C627" i="2"/>
  <c r="B627" i="2"/>
  <c r="A627" i="2"/>
  <c r="K626" i="2"/>
  <c r="J626" i="2"/>
  <c r="I626" i="2"/>
  <c r="H626" i="2"/>
  <c r="R624" i="2"/>
  <c r="Q624" i="2"/>
  <c r="P624" i="2"/>
  <c r="O624" i="2"/>
  <c r="N624" i="2"/>
  <c r="M624" i="2"/>
  <c r="K624" i="2"/>
  <c r="J624" i="2"/>
  <c r="I624" i="2"/>
  <c r="H624" i="2"/>
  <c r="G624" i="2"/>
  <c r="F624" i="2"/>
  <c r="E624" i="2"/>
  <c r="D624" i="2"/>
  <c r="C624" i="2"/>
  <c r="B624" i="2"/>
  <c r="A624" i="2"/>
  <c r="S623" i="2"/>
  <c r="R623" i="2"/>
  <c r="Q623" i="2"/>
  <c r="P623" i="2"/>
  <c r="O623" i="2"/>
  <c r="N623" i="2"/>
  <c r="M623" i="2"/>
  <c r="L623" i="2"/>
  <c r="K623" i="2"/>
  <c r="J623" i="2"/>
  <c r="I623" i="2"/>
  <c r="H623" i="2"/>
  <c r="G623" i="2"/>
  <c r="F623" i="2"/>
  <c r="E623" i="2"/>
  <c r="D623" i="2"/>
  <c r="C623" i="2"/>
  <c r="B623" i="2"/>
  <c r="A623" i="2"/>
  <c r="K622" i="2"/>
  <c r="J622" i="2"/>
  <c r="I622" i="2"/>
  <c r="H622" i="2"/>
  <c r="R620" i="2"/>
  <c r="Q620" i="2"/>
  <c r="P620" i="2"/>
  <c r="O620" i="2"/>
  <c r="N620" i="2"/>
  <c r="M620" i="2"/>
  <c r="L620" i="2"/>
  <c r="K620" i="2"/>
  <c r="J620" i="2"/>
  <c r="I620" i="2"/>
  <c r="H620" i="2"/>
  <c r="G620" i="2"/>
  <c r="F620" i="2"/>
  <c r="E620" i="2"/>
  <c r="D620" i="2"/>
  <c r="C620" i="2"/>
  <c r="B620" i="2"/>
  <c r="A620" i="2"/>
  <c r="S619" i="2"/>
  <c r="R619" i="2"/>
  <c r="Q619" i="2"/>
  <c r="P619" i="2"/>
  <c r="O619" i="2"/>
  <c r="N619" i="2"/>
  <c r="M619" i="2"/>
  <c r="L619" i="2"/>
  <c r="K619" i="2"/>
  <c r="J619" i="2"/>
  <c r="I619" i="2"/>
  <c r="H619" i="2"/>
  <c r="G619" i="2"/>
  <c r="F619" i="2"/>
  <c r="E619" i="2"/>
  <c r="D619" i="2"/>
  <c r="C619" i="2"/>
  <c r="B619" i="2"/>
  <c r="A619" i="2"/>
  <c r="K618" i="2"/>
  <c r="J618" i="2"/>
  <c r="I618" i="2"/>
  <c r="H618" i="2"/>
  <c r="R616" i="2"/>
  <c r="Q616" i="2"/>
  <c r="P616" i="2"/>
  <c r="O616" i="2"/>
  <c r="N616" i="2"/>
  <c r="M616" i="2"/>
  <c r="K616" i="2"/>
  <c r="J616" i="2"/>
  <c r="I616" i="2"/>
  <c r="H616" i="2"/>
  <c r="G616" i="2"/>
  <c r="F616" i="2"/>
  <c r="E616" i="2"/>
  <c r="D616" i="2"/>
  <c r="C616" i="2"/>
  <c r="B616" i="2"/>
  <c r="A616" i="2"/>
  <c r="S615" i="2"/>
  <c r="R615" i="2"/>
  <c r="Q615" i="2"/>
  <c r="P615" i="2"/>
  <c r="O615" i="2"/>
  <c r="N615" i="2"/>
  <c r="M615" i="2"/>
  <c r="L615" i="2"/>
  <c r="K615" i="2"/>
  <c r="J615" i="2"/>
  <c r="I615" i="2"/>
  <c r="H615" i="2"/>
  <c r="G615" i="2"/>
  <c r="F615" i="2"/>
  <c r="E615" i="2"/>
  <c r="D615" i="2"/>
  <c r="C615" i="2"/>
  <c r="B615" i="2"/>
  <c r="A615" i="2"/>
  <c r="K614" i="2"/>
  <c r="J614" i="2"/>
  <c r="I614" i="2"/>
  <c r="H614" i="2"/>
  <c r="R612" i="2"/>
  <c r="Q612" i="2"/>
  <c r="P612" i="2"/>
  <c r="O612" i="2"/>
  <c r="N612" i="2"/>
  <c r="M612" i="2"/>
  <c r="K612" i="2"/>
  <c r="J612" i="2"/>
  <c r="I612" i="2"/>
  <c r="H612" i="2"/>
  <c r="G612" i="2"/>
  <c r="F612" i="2"/>
  <c r="E612" i="2"/>
  <c r="D612" i="2"/>
  <c r="C612" i="2"/>
  <c r="B612" i="2"/>
  <c r="A612" i="2"/>
  <c r="S611" i="2"/>
  <c r="R611" i="2"/>
  <c r="Q611" i="2"/>
  <c r="P611" i="2"/>
  <c r="O611" i="2"/>
  <c r="N611" i="2"/>
  <c r="M611" i="2"/>
  <c r="L611" i="2"/>
  <c r="K611" i="2"/>
  <c r="J611" i="2"/>
  <c r="I611" i="2"/>
  <c r="H611" i="2"/>
  <c r="G611" i="2"/>
  <c r="F611" i="2"/>
  <c r="E611" i="2"/>
  <c r="D611" i="2"/>
  <c r="C611" i="2"/>
  <c r="B611" i="2"/>
  <c r="A611" i="2"/>
  <c r="K610" i="2"/>
  <c r="J610" i="2"/>
  <c r="I610" i="2"/>
  <c r="H610" i="2"/>
  <c r="R608" i="2"/>
  <c r="Q608" i="2"/>
  <c r="P608" i="2"/>
  <c r="O608" i="2"/>
  <c r="N608" i="2"/>
  <c r="M608" i="2"/>
  <c r="K608" i="2"/>
  <c r="J608" i="2"/>
  <c r="I608" i="2"/>
  <c r="H608" i="2"/>
  <c r="G608" i="2"/>
  <c r="F608" i="2"/>
  <c r="E608" i="2"/>
  <c r="D608" i="2"/>
  <c r="C608" i="2"/>
  <c r="B608" i="2"/>
  <c r="A608" i="2"/>
  <c r="S607" i="2"/>
  <c r="R607" i="2"/>
  <c r="Q607" i="2"/>
  <c r="P607" i="2"/>
  <c r="O607" i="2"/>
  <c r="N607" i="2"/>
  <c r="M607" i="2"/>
  <c r="L607" i="2"/>
  <c r="K607" i="2"/>
  <c r="J607" i="2"/>
  <c r="I607" i="2"/>
  <c r="H607" i="2"/>
  <c r="G607" i="2"/>
  <c r="F607" i="2"/>
  <c r="E607" i="2"/>
  <c r="D607" i="2"/>
  <c r="C607" i="2"/>
  <c r="B607" i="2"/>
  <c r="A607" i="2"/>
  <c r="K606" i="2"/>
  <c r="J606" i="2"/>
  <c r="I606" i="2"/>
  <c r="H606" i="2"/>
  <c r="R604" i="2"/>
  <c r="Q604" i="2"/>
  <c r="P604" i="2"/>
  <c r="O604" i="2"/>
  <c r="N604" i="2"/>
  <c r="M604" i="2"/>
  <c r="L604" i="2"/>
  <c r="K604" i="2"/>
  <c r="J604" i="2"/>
  <c r="I604" i="2"/>
  <c r="H604" i="2"/>
  <c r="G604" i="2"/>
  <c r="F604" i="2"/>
  <c r="E604" i="2"/>
  <c r="D604" i="2"/>
  <c r="C604" i="2"/>
  <c r="B604" i="2"/>
  <c r="A604" i="2"/>
  <c r="S603" i="2"/>
  <c r="R603" i="2"/>
  <c r="Q603" i="2"/>
  <c r="P603" i="2"/>
  <c r="O603" i="2"/>
  <c r="N603" i="2"/>
  <c r="M603" i="2"/>
  <c r="L603" i="2"/>
  <c r="K603" i="2"/>
  <c r="J603" i="2"/>
  <c r="I603" i="2"/>
  <c r="H603" i="2"/>
  <c r="G603" i="2"/>
  <c r="F603" i="2"/>
  <c r="E603" i="2"/>
  <c r="D603" i="2"/>
  <c r="C603" i="2"/>
  <c r="B603" i="2"/>
  <c r="A603" i="2"/>
  <c r="K602" i="2"/>
  <c r="J602" i="2"/>
  <c r="I602" i="2"/>
  <c r="H602" i="2"/>
  <c r="R600" i="2"/>
  <c r="Q600" i="2"/>
  <c r="P600" i="2"/>
  <c r="O600" i="2"/>
  <c r="N600" i="2"/>
  <c r="M600" i="2"/>
  <c r="K600" i="2"/>
  <c r="J600" i="2"/>
  <c r="I600" i="2"/>
  <c r="H600" i="2"/>
  <c r="G600" i="2"/>
  <c r="F600" i="2"/>
  <c r="E600" i="2"/>
  <c r="D600" i="2"/>
  <c r="C600" i="2"/>
  <c r="B600" i="2"/>
  <c r="A600" i="2"/>
  <c r="S599" i="2"/>
  <c r="R599" i="2"/>
  <c r="Q599" i="2"/>
  <c r="P599" i="2"/>
  <c r="O599" i="2"/>
  <c r="N599" i="2"/>
  <c r="M599" i="2"/>
  <c r="L599" i="2"/>
  <c r="K599" i="2"/>
  <c r="J599" i="2"/>
  <c r="I599" i="2"/>
  <c r="H599" i="2"/>
  <c r="G599" i="2"/>
  <c r="F599" i="2"/>
  <c r="E599" i="2"/>
  <c r="D599" i="2"/>
  <c r="C599" i="2"/>
  <c r="B599" i="2"/>
  <c r="A599" i="2"/>
  <c r="K598" i="2"/>
  <c r="J598" i="2"/>
  <c r="I598" i="2"/>
  <c r="H598" i="2"/>
  <c r="R596" i="2"/>
  <c r="Q596" i="2"/>
  <c r="P596" i="2"/>
  <c r="O596" i="2"/>
  <c r="N596" i="2"/>
  <c r="M596" i="2"/>
  <c r="K596" i="2"/>
  <c r="J596" i="2"/>
  <c r="I596" i="2"/>
  <c r="H596" i="2"/>
  <c r="G596" i="2"/>
  <c r="F596" i="2"/>
  <c r="E596" i="2"/>
  <c r="D596" i="2"/>
  <c r="C596" i="2"/>
  <c r="B596" i="2"/>
  <c r="A596" i="2"/>
  <c r="S595" i="2"/>
  <c r="R595" i="2"/>
  <c r="Q595" i="2"/>
  <c r="P595" i="2"/>
  <c r="O595" i="2"/>
  <c r="N595" i="2"/>
  <c r="M595" i="2"/>
  <c r="L595" i="2"/>
  <c r="K595" i="2"/>
  <c r="J595" i="2"/>
  <c r="I595" i="2"/>
  <c r="H595" i="2"/>
  <c r="G595" i="2"/>
  <c r="F595" i="2"/>
  <c r="E595" i="2"/>
  <c r="D595" i="2"/>
  <c r="C595" i="2"/>
  <c r="B595" i="2"/>
  <c r="A595" i="2"/>
  <c r="K594" i="2"/>
  <c r="J594" i="2"/>
  <c r="I594" i="2"/>
  <c r="H594" i="2"/>
  <c r="R592" i="2"/>
  <c r="Q592" i="2"/>
  <c r="P592" i="2"/>
  <c r="O592" i="2"/>
  <c r="N592" i="2"/>
  <c r="M592" i="2"/>
  <c r="K592" i="2"/>
  <c r="J592" i="2"/>
  <c r="I592" i="2"/>
  <c r="H592" i="2"/>
  <c r="G592" i="2"/>
  <c r="F592" i="2"/>
  <c r="E592" i="2"/>
  <c r="D592" i="2"/>
  <c r="C592" i="2"/>
  <c r="B592" i="2"/>
  <c r="A592" i="2"/>
  <c r="S591" i="2"/>
  <c r="R591" i="2"/>
  <c r="Q591" i="2"/>
  <c r="P591" i="2"/>
  <c r="O591" i="2"/>
  <c r="N591" i="2"/>
  <c r="M591" i="2"/>
  <c r="L591" i="2"/>
  <c r="K591" i="2"/>
  <c r="J591" i="2"/>
  <c r="I591" i="2"/>
  <c r="H591" i="2"/>
  <c r="G591" i="2"/>
  <c r="F591" i="2"/>
  <c r="E591" i="2"/>
  <c r="D591" i="2"/>
  <c r="C591" i="2"/>
  <c r="B591" i="2"/>
  <c r="A591" i="2"/>
  <c r="K590" i="2"/>
  <c r="J590" i="2"/>
  <c r="I590" i="2"/>
  <c r="H590" i="2"/>
  <c r="R588" i="2"/>
  <c r="Q588" i="2"/>
  <c r="P588" i="2"/>
  <c r="O588" i="2"/>
  <c r="N588" i="2"/>
  <c r="M588" i="2"/>
  <c r="L588" i="2"/>
  <c r="K588" i="2"/>
  <c r="J588" i="2"/>
  <c r="I588" i="2"/>
  <c r="H588" i="2"/>
  <c r="G588" i="2"/>
  <c r="F588" i="2"/>
  <c r="E588" i="2"/>
  <c r="D588" i="2"/>
  <c r="C588" i="2"/>
  <c r="B588" i="2"/>
  <c r="A588" i="2"/>
  <c r="S587" i="2"/>
  <c r="R587" i="2"/>
  <c r="Q587" i="2"/>
  <c r="P587" i="2"/>
  <c r="O587" i="2"/>
  <c r="N587" i="2"/>
  <c r="M587" i="2"/>
  <c r="L587" i="2"/>
  <c r="K587" i="2"/>
  <c r="J587" i="2"/>
  <c r="I587" i="2"/>
  <c r="H587" i="2"/>
  <c r="G587" i="2"/>
  <c r="F587" i="2"/>
  <c r="E587" i="2"/>
  <c r="D587" i="2"/>
  <c r="C587" i="2"/>
  <c r="B587" i="2"/>
  <c r="A587" i="2"/>
  <c r="K586" i="2"/>
  <c r="J586" i="2"/>
  <c r="I586" i="2"/>
  <c r="H586" i="2"/>
  <c r="R584" i="2"/>
  <c r="Q584" i="2"/>
  <c r="P584" i="2"/>
  <c r="O584" i="2"/>
  <c r="N584" i="2"/>
  <c r="M584" i="2"/>
  <c r="K584" i="2"/>
  <c r="J584" i="2"/>
  <c r="I584" i="2"/>
  <c r="H584" i="2"/>
  <c r="G584" i="2"/>
  <c r="F584" i="2"/>
  <c r="E584" i="2"/>
  <c r="D584" i="2"/>
  <c r="C584" i="2"/>
  <c r="B584" i="2"/>
  <c r="A584" i="2"/>
  <c r="S583" i="2"/>
  <c r="R583" i="2"/>
  <c r="Q583" i="2"/>
  <c r="P583" i="2"/>
  <c r="O583" i="2"/>
  <c r="N583" i="2"/>
  <c r="M583" i="2"/>
  <c r="L583" i="2"/>
  <c r="K583" i="2"/>
  <c r="J583" i="2"/>
  <c r="I583" i="2"/>
  <c r="H583" i="2"/>
  <c r="G583" i="2"/>
  <c r="F583" i="2"/>
  <c r="E583" i="2"/>
  <c r="D583" i="2"/>
  <c r="C583" i="2"/>
  <c r="B583" i="2"/>
  <c r="A583" i="2"/>
  <c r="K582" i="2"/>
  <c r="J582" i="2"/>
  <c r="I582" i="2"/>
  <c r="H582" i="2"/>
  <c r="R580" i="2"/>
  <c r="Q580" i="2"/>
  <c r="P580" i="2"/>
  <c r="O580" i="2"/>
  <c r="N580" i="2"/>
  <c r="M580" i="2"/>
  <c r="K580" i="2"/>
  <c r="J580" i="2"/>
  <c r="I580" i="2"/>
  <c r="H580" i="2"/>
  <c r="G580" i="2"/>
  <c r="F580" i="2"/>
  <c r="E580" i="2"/>
  <c r="D580" i="2"/>
  <c r="C580" i="2"/>
  <c r="B580" i="2"/>
  <c r="A580" i="2"/>
  <c r="S579" i="2"/>
  <c r="R579" i="2"/>
  <c r="Q579" i="2"/>
  <c r="P579" i="2"/>
  <c r="O579" i="2"/>
  <c r="N579" i="2"/>
  <c r="M579" i="2"/>
  <c r="L579" i="2"/>
  <c r="K579" i="2"/>
  <c r="J579" i="2"/>
  <c r="I579" i="2"/>
  <c r="H579" i="2"/>
  <c r="G579" i="2"/>
  <c r="F579" i="2"/>
  <c r="E579" i="2"/>
  <c r="D579" i="2"/>
  <c r="C579" i="2"/>
  <c r="B579" i="2"/>
  <c r="A579" i="2"/>
  <c r="K578" i="2"/>
  <c r="J578" i="2"/>
  <c r="I578" i="2"/>
  <c r="H578" i="2"/>
  <c r="R576" i="2"/>
  <c r="Q576" i="2"/>
  <c r="P576" i="2"/>
  <c r="O576" i="2"/>
  <c r="N576" i="2"/>
  <c r="M576" i="2"/>
  <c r="K576" i="2"/>
  <c r="J576" i="2"/>
  <c r="I576" i="2"/>
  <c r="H576" i="2"/>
  <c r="G576" i="2"/>
  <c r="F576" i="2"/>
  <c r="E576" i="2"/>
  <c r="D576" i="2"/>
  <c r="C576" i="2"/>
  <c r="B576" i="2"/>
  <c r="A576" i="2"/>
  <c r="S575" i="2"/>
  <c r="R575" i="2"/>
  <c r="Q575" i="2"/>
  <c r="P575" i="2"/>
  <c r="O575" i="2"/>
  <c r="N575" i="2"/>
  <c r="M575" i="2"/>
  <c r="L575" i="2"/>
  <c r="K575" i="2"/>
  <c r="J575" i="2"/>
  <c r="I575" i="2"/>
  <c r="H575" i="2"/>
  <c r="G575" i="2"/>
  <c r="F575" i="2"/>
  <c r="E575" i="2"/>
  <c r="D575" i="2"/>
  <c r="C575" i="2"/>
  <c r="B575" i="2"/>
  <c r="A575" i="2"/>
  <c r="K574" i="2"/>
  <c r="J574" i="2"/>
  <c r="I574" i="2"/>
  <c r="H574" i="2"/>
  <c r="R572" i="2"/>
  <c r="Q572" i="2"/>
  <c r="P572" i="2"/>
  <c r="O572" i="2"/>
  <c r="N572" i="2"/>
  <c r="M572" i="2"/>
  <c r="L572" i="2"/>
  <c r="K572" i="2"/>
  <c r="J572" i="2"/>
  <c r="I572" i="2"/>
  <c r="H572" i="2"/>
  <c r="G572" i="2"/>
  <c r="F572" i="2"/>
  <c r="E572" i="2"/>
  <c r="D572" i="2"/>
  <c r="C572" i="2"/>
  <c r="B572" i="2"/>
  <c r="A572" i="2"/>
  <c r="S571" i="2"/>
  <c r="R571" i="2"/>
  <c r="Q571" i="2"/>
  <c r="P571" i="2"/>
  <c r="O571" i="2"/>
  <c r="N571" i="2"/>
  <c r="M571" i="2"/>
  <c r="L571" i="2"/>
  <c r="K571" i="2"/>
  <c r="J571" i="2"/>
  <c r="I571" i="2"/>
  <c r="H571" i="2"/>
  <c r="G571" i="2"/>
  <c r="F571" i="2"/>
  <c r="E571" i="2"/>
  <c r="D571" i="2"/>
  <c r="C571" i="2"/>
  <c r="B571" i="2"/>
  <c r="A571" i="2"/>
  <c r="K570" i="2"/>
  <c r="J570" i="2"/>
  <c r="I570" i="2"/>
  <c r="H570" i="2"/>
  <c r="R568" i="2"/>
  <c r="Q568" i="2"/>
  <c r="P568" i="2"/>
  <c r="O568" i="2"/>
  <c r="N568" i="2"/>
  <c r="M568" i="2"/>
  <c r="K568" i="2"/>
  <c r="J568" i="2"/>
  <c r="I568" i="2"/>
  <c r="H568" i="2"/>
  <c r="G568" i="2"/>
  <c r="F568" i="2"/>
  <c r="E568" i="2"/>
  <c r="D568" i="2"/>
  <c r="C568" i="2"/>
  <c r="B568" i="2"/>
  <c r="A568" i="2"/>
  <c r="S567" i="2"/>
  <c r="R567" i="2"/>
  <c r="Q567" i="2"/>
  <c r="P567" i="2"/>
  <c r="O567" i="2"/>
  <c r="N567" i="2"/>
  <c r="M567" i="2"/>
  <c r="L567" i="2"/>
  <c r="K567" i="2"/>
  <c r="J567" i="2"/>
  <c r="I567" i="2"/>
  <c r="H567" i="2"/>
  <c r="G567" i="2"/>
  <c r="F567" i="2"/>
  <c r="E567" i="2"/>
  <c r="D567" i="2"/>
  <c r="C567" i="2"/>
  <c r="B567" i="2"/>
  <c r="A567" i="2"/>
  <c r="K566" i="2"/>
  <c r="J566" i="2"/>
  <c r="I566" i="2"/>
  <c r="H566" i="2"/>
  <c r="R564" i="2"/>
  <c r="Q564" i="2"/>
  <c r="P564" i="2"/>
  <c r="O564" i="2"/>
  <c r="N564" i="2"/>
  <c r="M564" i="2"/>
  <c r="K564" i="2"/>
  <c r="J564" i="2"/>
  <c r="I564" i="2"/>
  <c r="H564" i="2"/>
  <c r="G564" i="2"/>
  <c r="F564" i="2"/>
  <c r="E564" i="2"/>
  <c r="D564" i="2"/>
  <c r="C564" i="2"/>
  <c r="B564" i="2"/>
  <c r="A564" i="2"/>
  <c r="S563" i="2"/>
  <c r="R563" i="2"/>
  <c r="Q563" i="2"/>
  <c r="P563" i="2"/>
  <c r="O563" i="2"/>
  <c r="N563" i="2"/>
  <c r="M563" i="2"/>
  <c r="L563" i="2"/>
  <c r="K563" i="2"/>
  <c r="J563" i="2"/>
  <c r="I563" i="2"/>
  <c r="H563" i="2"/>
  <c r="G563" i="2"/>
  <c r="F563" i="2"/>
  <c r="E563" i="2"/>
  <c r="D563" i="2"/>
  <c r="C563" i="2"/>
  <c r="B563" i="2"/>
  <c r="A563" i="2"/>
  <c r="K562" i="2"/>
  <c r="J562" i="2"/>
  <c r="I562" i="2"/>
  <c r="H562" i="2"/>
  <c r="R560" i="2"/>
  <c r="Q560" i="2"/>
  <c r="P560" i="2"/>
  <c r="O560" i="2"/>
  <c r="N560" i="2"/>
  <c r="M560" i="2"/>
  <c r="K560" i="2"/>
  <c r="J560" i="2"/>
  <c r="I560" i="2"/>
  <c r="H560" i="2"/>
  <c r="G560" i="2"/>
  <c r="F560" i="2"/>
  <c r="E560" i="2"/>
  <c r="D560" i="2"/>
  <c r="C560" i="2"/>
  <c r="B560" i="2"/>
  <c r="A560" i="2"/>
  <c r="S559" i="2"/>
  <c r="R559" i="2"/>
  <c r="Q559" i="2"/>
  <c r="P559" i="2"/>
  <c r="O559" i="2"/>
  <c r="N559" i="2"/>
  <c r="M559" i="2"/>
  <c r="L559" i="2"/>
  <c r="K559" i="2"/>
  <c r="J559" i="2"/>
  <c r="I559" i="2"/>
  <c r="H559" i="2"/>
  <c r="G559" i="2"/>
  <c r="F559" i="2"/>
  <c r="E559" i="2"/>
  <c r="D559" i="2"/>
  <c r="C559" i="2"/>
  <c r="B559" i="2"/>
  <c r="A559" i="2"/>
  <c r="K558" i="2"/>
  <c r="J558" i="2"/>
  <c r="I558" i="2"/>
  <c r="H558" i="2"/>
  <c r="R556" i="2"/>
  <c r="Q556" i="2"/>
  <c r="P556" i="2"/>
  <c r="O556" i="2"/>
  <c r="N556" i="2"/>
  <c r="M556" i="2"/>
  <c r="L556" i="2"/>
  <c r="K556" i="2"/>
  <c r="J556" i="2"/>
  <c r="I556" i="2"/>
  <c r="H556" i="2"/>
  <c r="G556" i="2"/>
  <c r="F556" i="2"/>
  <c r="E556" i="2"/>
  <c r="D556" i="2"/>
  <c r="C556" i="2"/>
  <c r="B556" i="2"/>
  <c r="A556" i="2"/>
  <c r="S555" i="2"/>
  <c r="R555" i="2"/>
  <c r="Q555" i="2"/>
  <c r="P555" i="2"/>
  <c r="O555" i="2"/>
  <c r="N555" i="2"/>
  <c r="M555" i="2"/>
  <c r="L555" i="2"/>
  <c r="K555" i="2"/>
  <c r="J555" i="2"/>
  <c r="I555" i="2"/>
  <c r="H555" i="2"/>
  <c r="G555" i="2"/>
  <c r="F555" i="2"/>
  <c r="E555" i="2"/>
  <c r="D555" i="2"/>
  <c r="C555" i="2"/>
  <c r="B555" i="2"/>
  <c r="A555" i="2"/>
  <c r="K554" i="2"/>
  <c r="J554" i="2"/>
  <c r="I554" i="2"/>
  <c r="H554" i="2"/>
  <c r="R552" i="2"/>
  <c r="Q552" i="2"/>
  <c r="P552" i="2"/>
  <c r="O552" i="2"/>
  <c r="N552" i="2"/>
  <c r="M552" i="2"/>
  <c r="K552" i="2"/>
  <c r="J552" i="2"/>
  <c r="I552" i="2"/>
  <c r="H552" i="2"/>
  <c r="G552" i="2"/>
  <c r="F552" i="2"/>
  <c r="E552" i="2"/>
  <c r="D552" i="2"/>
  <c r="C552" i="2"/>
  <c r="B552" i="2"/>
  <c r="A552" i="2"/>
  <c r="S551" i="2"/>
  <c r="R551" i="2"/>
  <c r="Q551" i="2"/>
  <c r="P551" i="2"/>
  <c r="O551" i="2"/>
  <c r="N551" i="2"/>
  <c r="M551" i="2"/>
  <c r="L551" i="2"/>
  <c r="K551" i="2"/>
  <c r="J551" i="2"/>
  <c r="I551" i="2"/>
  <c r="H551" i="2"/>
  <c r="G551" i="2"/>
  <c r="F551" i="2"/>
  <c r="E551" i="2"/>
  <c r="D551" i="2"/>
  <c r="C551" i="2"/>
  <c r="B551" i="2"/>
  <c r="A551" i="2"/>
  <c r="K550" i="2"/>
  <c r="J550" i="2"/>
  <c r="I550" i="2"/>
  <c r="H550" i="2"/>
  <c r="R548" i="2"/>
  <c r="Q548" i="2"/>
  <c r="P548" i="2"/>
  <c r="O548" i="2"/>
  <c r="N548" i="2"/>
  <c r="M548" i="2"/>
  <c r="K548" i="2"/>
  <c r="J548" i="2"/>
  <c r="I548" i="2"/>
  <c r="H548" i="2"/>
  <c r="G548" i="2"/>
  <c r="F548" i="2"/>
  <c r="E548" i="2"/>
  <c r="D548" i="2"/>
  <c r="C548" i="2"/>
  <c r="B548" i="2"/>
  <c r="A548" i="2"/>
  <c r="S547" i="2"/>
  <c r="R547" i="2"/>
  <c r="Q547" i="2"/>
  <c r="P547" i="2"/>
  <c r="O547" i="2"/>
  <c r="N547" i="2"/>
  <c r="M547" i="2"/>
  <c r="L547" i="2"/>
  <c r="K547" i="2"/>
  <c r="J547" i="2"/>
  <c r="I547" i="2"/>
  <c r="H547" i="2"/>
  <c r="G547" i="2"/>
  <c r="F547" i="2"/>
  <c r="E547" i="2"/>
  <c r="D547" i="2"/>
  <c r="C547" i="2"/>
  <c r="B547" i="2"/>
  <c r="A547" i="2"/>
  <c r="K546" i="2"/>
  <c r="J546" i="2"/>
  <c r="I546" i="2"/>
  <c r="H546" i="2"/>
  <c r="R544" i="2"/>
  <c r="Q544" i="2"/>
  <c r="P544" i="2"/>
  <c r="O544" i="2"/>
  <c r="N544" i="2"/>
  <c r="M544" i="2"/>
  <c r="K544" i="2"/>
  <c r="J544" i="2"/>
  <c r="I544" i="2"/>
  <c r="H544" i="2"/>
  <c r="G544" i="2"/>
  <c r="F544" i="2"/>
  <c r="E544" i="2"/>
  <c r="D544" i="2"/>
  <c r="C544" i="2"/>
  <c r="B544" i="2"/>
  <c r="A544" i="2"/>
  <c r="S543" i="2"/>
  <c r="R543" i="2"/>
  <c r="Q543" i="2"/>
  <c r="P543" i="2"/>
  <c r="O543" i="2"/>
  <c r="N543" i="2"/>
  <c r="M543" i="2"/>
  <c r="L543" i="2"/>
  <c r="K543" i="2"/>
  <c r="J543" i="2"/>
  <c r="I543" i="2"/>
  <c r="H543" i="2"/>
  <c r="G543" i="2"/>
  <c r="F543" i="2"/>
  <c r="E543" i="2"/>
  <c r="D543" i="2"/>
  <c r="C543" i="2"/>
  <c r="B543" i="2"/>
  <c r="A543" i="2"/>
  <c r="K542" i="2"/>
  <c r="J542" i="2"/>
  <c r="I542" i="2"/>
  <c r="H542" i="2"/>
  <c r="R540" i="2"/>
  <c r="Q540" i="2"/>
  <c r="P540" i="2"/>
  <c r="O540" i="2"/>
  <c r="N540" i="2"/>
  <c r="M540" i="2"/>
  <c r="L540" i="2"/>
  <c r="K540" i="2"/>
  <c r="J540" i="2"/>
  <c r="I540" i="2"/>
  <c r="H540" i="2"/>
  <c r="G540" i="2"/>
  <c r="F540" i="2"/>
  <c r="E540" i="2"/>
  <c r="D540" i="2"/>
  <c r="C540" i="2"/>
  <c r="B540" i="2"/>
  <c r="A540" i="2"/>
  <c r="S539" i="2"/>
  <c r="R539" i="2"/>
  <c r="Q539" i="2"/>
  <c r="P539" i="2"/>
  <c r="O539" i="2"/>
  <c r="N539" i="2"/>
  <c r="M539" i="2"/>
  <c r="L539" i="2"/>
  <c r="K539" i="2"/>
  <c r="J539" i="2"/>
  <c r="I539" i="2"/>
  <c r="H539" i="2"/>
  <c r="G539" i="2"/>
  <c r="F539" i="2"/>
  <c r="E539" i="2"/>
  <c r="D539" i="2"/>
  <c r="C539" i="2"/>
  <c r="B539" i="2"/>
  <c r="A539" i="2"/>
  <c r="K538" i="2"/>
  <c r="J538" i="2"/>
  <c r="I538" i="2"/>
  <c r="H538" i="2"/>
  <c r="R536" i="2"/>
  <c r="Q536" i="2"/>
  <c r="P536" i="2"/>
  <c r="O536" i="2"/>
  <c r="N536" i="2"/>
  <c r="M536" i="2"/>
  <c r="K536" i="2"/>
  <c r="J536" i="2"/>
  <c r="I536" i="2"/>
  <c r="H536" i="2"/>
  <c r="G536" i="2"/>
  <c r="F536" i="2"/>
  <c r="E536" i="2"/>
  <c r="D536" i="2"/>
  <c r="C536" i="2"/>
  <c r="B536" i="2"/>
  <c r="A536" i="2"/>
  <c r="S535" i="2"/>
  <c r="R535" i="2"/>
  <c r="Q535" i="2"/>
  <c r="P535" i="2"/>
  <c r="O535" i="2"/>
  <c r="N535" i="2"/>
  <c r="M535" i="2"/>
  <c r="L535" i="2"/>
  <c r="K535" i="2"/>
  <c r="J535" i="2"/>
  <c r="I535" i="2"/>
  <c r="H535" i="2"/>
  <c r="G535" i="2"/>
  <c r="F535" i="2"/>
  <c r="E535" i="2"/>
  <c r="D535" i="2"/>
  <c r="C535" i="2"/>
  <c r="B535" i="2"/>
  <c r="A535" i="2"/>
  <c r="K534" i="2"/>
  <c r="J534" i="2"/>
  <c r="I534" i="2"/>
  <c r="H534" i="2"/>
  <c r="R532" i="2"/>
  <c r="Q532" i="2"/>
  <c r="P532" i="2"/>
  <c r="O532" i="2"/>
  <c r="N532" i="2"/>
  <c r="M532" i="2"/>
  <c r="K532" i="2"/>
  <c r="J532" i="2"/>
  <c r="I532" i="2"/>
  <c r="H532" i="2"/>
  <c r="G532" i="2"/>
  <c r="F532" i="2"/>
  <c r="E532" i="2"/>
  <c r="D532" i="2"/>
  <c r="C532" i="2"/>
  <c r="B532" i="2"/>
  <c r="A532" i="2"/>
  <c r="S531" i="2"/>
  <c r="R531" i="2"/>
  <c r="Q531" i="2"/>
  <c r="P531" i="2"/>
  <c r="O531" i="2"/>
  <c r="N531" i="2"/>
  <c r="M531" i="2"/>
  <c r="L531" i="2"/>
  <c r="K531" i="2"/>
  <c r="J531" i="2"/>
  <c r="I531" i="2"/>
  <c r="H531" i="2"/>
  <c r="G531" i="2"/>
  <c r="F531" i="2"/>
  <c r="E531" i="2"/>
  <c r="D531" i="2"/>
  <c r="C531" i="2"/>
  <c r="B531" i="2"/>
  <c r="A531" i="2"/>
  <c r="K530" i="2"/>
  <c r="J530" i="2"/>
  <c r="I530" i="2"/>
  <c r="H530" i="2"/>
  <c r="R528" i="2"/>
  <c r="Q528" i="2"/>
  <c r="P528" i="2"/>
  <c r="O528" i="2"/>
  <c r="N528" i="2"/>
  <c r="M528" i="2"/>
  <c r="K528" i="2"/>
  <c r="J528" i="2"/>
  <c r="I528" i="2"/>
  <c r="H528" i="2"/>
  <c r="G528" i="2"/>
  <c r="F528" i="2"/>
  <c r="E528" i="2"/>
  <c r="D528" i="2"/>
  <c r="C528" i="2"/>
  <c r="B528" i="2"/>
  <c r="A528" i="2"/>
  <c r="S527" i="2"/>
  <c r="R527" i="2"/>
  <c r="Q527" i="2"/>
  <c r="P527" i="2"/>
  <c r="O527" i="2"/>
  <c r="N527" i="2"/>
  <c r="M527" i="2"/>
  <c r="L527" i="2"/>
  <c r="K527" i="2"/>
  <c r="J527" i="2"/>
  <c r="I527" i="2"/>
  <c r="H527" i="2"/>
  <c r="G527" i="2"/>
  <c r="F527" i="2"/>
  <c r="E527" i="2"/>
  <c r="D527" i="2"/>
  <c r="C527" i="2"/>
  <c r="B527" i="2"/>
  <c r="A527" i="2"/>
  <c r="K526" i="2"/>
  <c r="J526" i="2"/>
  <c r="I526" i="2"/>
  <c r="H526" i="2"/>
  <c r="R524" i="2"/>
  <c r="Q524" i="2"/>
  <c r="P524" i="2"/>
  <c r="O524" i="2"/>
  <c r="N524" i="2"/>
  <c r="M524" i="2"/>
  <c r="L524" i="2"/>
  <c r="K524" i="2"/>
  <c r="J524" i="2"/>
  <c r="I524" i="2"/>
  <c r="H524" i="2"/>
  <c r="G524" i="2"/>
  <c r="F524" i="2"/>
  <c r="E524" i="2"/>
  <c r="D524" i="2"/>
  <c r="C524" i="2"/>
  <c r="B524" i="2"/>
  <c r="A524" i="2"/>
  <c r="S523" i="2"/>
  <c r="R523" i="2"/>
  <c r="Q523" i="2"/>
  <c r="P523" i="2"/>
  <c r="O523" i="2"/>
  <c r="N523" i="2"/>
  <c r="M523" i="2"/>
  <c r="L523" i="2"/>
  <c r="K523" i="2"/>
  <c r="J523" i="2"/>
  <c r="I523" i="2"/>
  <c r="H523" i="2"/>
  <c r="G523" i="2"/>
  <c r="F523" i="2"/>
  <c r="E523" i="2"/>
  <c r="D523" i="2"/>
  <c r="C523" i="2"/>
  <c r="B523" i="2"/>
  <c r="A523" i="2"/>
  <c r="K522" i="2"/>
  <c r="J522" i="2"/>
  <c r="I522" i="2"/>
  <c r="H522" i="2"/>
  <c r="R520" i="2"/>
  <c r="Q520" i="2"/>
  <c r="P520" i="2"/>
  <c r="O520" i="2"/>
  <c r="N520" i="2"/>
  <c r="M520" i="2"/>
  <c r="K520" i="2"/>
  <c r="J520" i="2"/>
  <c r="I520" i="2"/>
  <c r="H520" i="2"/>
  <c r="G520" i="2"/>
  <c r="F520" i="2"/>
  <c r="E520" i="2"/>
  <c r="D520" i="2"/>
  <c r="C520" i="2"/>
  <c r="B520" i="2"/>
  <c r="A520" i="2"/>
  <c r="S519" i="2"/>
  <c r="R519" i="2"/>
  <c r="Q519" i="2"/>
  <c r="P519" i="2"/>
  <c r="O519" i="2"/>
  <c r="N519" i="2"/>
  <c r="M519" i="2"/>
  <c r="L519" i="2"/>
  <c r="K519" i="2"/>
  <c r="J519" i="2"/>
  <c r="I519" i="2"/>
  <c r="H519" i="2"/>
  <c r="G519" i="2"/>
  <c r="F519" i="2"/>
  <c r="E519" i="2"/>
  <c r="D519" i="2"/>
  <c r="C519" i="2"/>
  <c r="B519" i="2"/>
  <c r="A519" i="2"/>
  <c r="K518" i="2"/>
  <c r="J518" i="2"/>
  <c r="I518" i="2"/>
  <c r="H518" i="2"/>
  <c r="R516" i="2"/>
  <c r="Q516" i="2"/>
  <c r="P516" i="2"/>
  <c r="O516" i="2"/>
  <c r="N516" i="2"/>
  <c r="M516" i="2"/>
  <c r="K516" i="2"/>
  <c r="J516" i="2"/>
  <c r="I516" i="2"/>
  <c r="H516" i="2"/>
  <c r="G516" i="2"/>
  <c r="F516" i="2"/>
  <c r="E516" i="2"/>
  <c r="D516" i="2"/>
  <c r="C516" i="2"/>
  <c r="B516" i="2"/>
  <c r="A516" i="2"/>
  <c r="S515" i="2"/>
  <c r="R515" i="2"/>
  <c r="Q515" i="2"/>
  <c r="P515" i="2"/>
  <c r="O515" i="2"/>
  <c r="N515" i="2"/>
  <c r="M515" i="2"/>
  <c r="L515" i="2"/>
  <c r="K515" i="2"/>
  <c r="J515" i="2"/>
  <c r="I515" i="2"/>
  <c r="H515" i="2"/>
  <c r="G515" i="2"/>
  <c r="F515" i="2"/>
  <c r="E515" i="2"/>
  <c r="D515" i="2"/>
  <c r="C515" i="2"/>
  <c r="B515" i="2"/>
  <c r="A515" i="2"/>
  <c r="K514" i="2"/>
  <c r="J514" i="2"/>
  <c r="I514" i="2"/>
  <c r="H514" i="2"/>
  <c r="R512" i="2"/>
  <c r="Q512" i="2"/>
  <c r="P512" i="2"/>
  <c r="O512" i="2"/>
  <c r="N512" i="2"/>
  <c r="M512" i="2"/>
  <c r="K512" i="2"/>
  <c r="J512" i="2"/>
  <c r="I512" i="2"/>
  <c r="H512" i="2"/>
  <c r="G512" i="2"/>
  <c r="F512" i="2"/>
  <c r="E512" i="2"/>
  <c r="D512" i="2"/>
  <c r="C512" i="2"/>
  <c r="B512" i="2"/>
  <c r="A512" i="2"/>
  <c r="S511" i="2"/>
  <c r="R511" i="2"/>
  <c r="Q511" i="2"/>
  <c r="P511" i="2"/>
  <c r="O511" i="2"/>
  <c r="N511" i="2"/>
  <c r="M511" i="2"/>
  <c r="L511" i="2"/>
  <c r="K511" i="2"/>
  <c r="J511" i="2"/>
  <c r="I511" i="2"/>
  <c r="H511" i="2"/>
  <c r="G511" i="2"/>
  <c r="F511" i="2"/>
  <c r="E511" i="2"/>
  <c r="D511" i="2"/>
  <c r="C511" i="2"/>
  <c r="B511" i="2"/>
  <c r="A511" i="2"/>
  <c r="K510" i="2"/>
  <c r="J510" i="2"/>
  <c r="I510" i="2"/>
  <c r="H510" i="2"/>
  <c r="R508" i="2"/>
  <c r="Q508" i="2"/>
  <c r="P508" i="2"/>
  <c r="O508" i="2"/>
  <c r="N508" i="2"/>
  <c r="M508" i="2"/>
  <c r="L508" i="2"/>
  <c r="K508" i="2"/>
  <c r="J508" i="2"/>
  <c r="I508" i="2"/>
  <c r="H508" i="2"/>
  <c r="G508" i="2"/>
  <c r="F508" i="2"/>
  <c r="E508" i="2"/>
  <c r="D508" i="2"/>
  <c r="C508" i="2"/>
  <c r="B508" i="2"/>
  <c r="A508" i="2"/>
  <c r="S507" i="2"/>
  <c r="R507" i="2"/>
  <c r="Q507" i="2"/>
  <c r="P507" i="2"/>
  <c r="O507" i="2"/>
  <c r="N507" i="2"/>
  <c r="M507" i="2"/>
  <c r="L507" i="2"/>
  <c r="K507" i="2"/>
  <c r="J507" i="2"/>
  <c r="I507" i="2"/>
  <c r="H507" i="2"/>
  <c r="G507" i="2"/>
  <c r="F507" i="2"/>
  <c r="E507" i="2"/>
  <c r="D507" i="2"/>
  <c r="C507" i="2"/>
  <c r="B507" i="2"/>
  <c r="A507" i="2"/>
  <c r="K506" i="2"/>
  <c r="J506" i="2"/>
  <c r="I506" i="2"/>
  <c r="H506" i="2"/>
  <c r="R504" i="2"/>
  <c r="Q504" i="2"/>
  <c r="P504" i="2"/>
  <c r="O504" i="2"/>
  <c r="N504" i="2"/>
  <c r="M504" i="2"/>
  <c r="K504" i="2"/>
  <c r="J504" i="2"/>
  <c r="I504" i="2"/>
  <c r="H504" i="2"/>
  <c r="G504" i="2"/>
  <c r="F504" i="2"/>
  <c r="E504" i="2"/>
  <c r="D504" i="2"/>
  <c r="C504" i="2"/>
  <c r="B504" i="2"/>
  <c r="A504" i="2"/>
  <c r="S503" i="2"/>
  <c r="R503" i="2"/>
  <c r="Q503" i="2"/>
  <c r="P503" i="2"/>
  <c r="O503" i="2"/>
  <c r="N503" i="2"/>
  <c r="M503" i="2"/>
  <c r="L503" i="2"/>
  <c r="K503" i="2"/>
  <c r="J503" i="2"/>
  <c r="I503" i="2"/>
  <c r="H503" i="2"/>
  <c r="G503" i="2"/>
  <c r="F503" i="2"/>
  <c r="E503" i="2"/>
  <c r="D503" i="2"/>
  <c r="C503" i="2"/>
  <c r="B503" i="2"/>
  <c r="A503" i="2"/>
  <c r="K502" i="2"/>
  <c r="J502" i="2"/>
  <c r="I502" i="2"/>
  <c r="H502" i="2"/>
  <c r="R500" i="2"/>
  <c r="Q500" i="2"/>
  <c r="P500" i="2"/>
  <c r="O500" i="2"/>
  <c r="N500" i="2"/>
  <c r="M500" i="2"/>
  <c r="K500" i="2"/>
  <c r="J500" i="2"/>
  <c r="I500" i="2"/>
  <c r="H500" i="2"/>
  <c r="G500" i="2"/>
  <c r="F500" i="2"/>
  <c r="E500" i="2"/>
  <c r="D500" i="2"/>
  <c r="C500" i="2"/>
  <c r="B500" i="2"/>
  <c r="A500" i="2"/>
  <c r="S499" i="2"/>
  <c r="R499" i="2"/>
  <c r="Q499" i="2"/>
  <c r="P499" i="2"/>
  <c r="O499" i="2"/>
  <c r="N499" i="2"/>
  <c r="M499" i="2"/>
  <c r="L499" i="2"/>
  <c r="K499" i="2"/>
  <c r="J499" i="2"/>
  <c r="I499" i="2"/>
  <c r="H499" i="2"/>
  <c r="G499" i="2"/>
  <c r="F499" i="2"/>
  <c r="E499" i="2"/>
  <c r="D499" i="2"/>
  <c r="C499" i="2"/>
  <c r="B499" i="2"/>
  <c r="A499" i="2"/>
  <c r="K498" i="2"/>
  <c r="J498" i="2"/>
  <c r="I498" i="2"/>
  <c r="H498" i="2"/>
  <c r="R496" i="2"/>
  <c r="Q496" i="2"/>
  <c r="P496" i="2"/>
  <c r="O496" i="2"/>
  <c r="N496" i="2"/>
  <c r="M496" i="2"/>
  <c r="K496" i="2"/>
  <c r="J496" i="2"/>
  <c r="I496" i="2"/>
  <c r="H496" i="2"/>
  <c r="G496" i="2"/>
  <c r="F496" i="2"/>
  <c r="E496" i="2"/>
  <c r="D496" i="2"/>
  <c r="C496" i="2"/>
  <c r="B496" i="2"/>
  <c r="A496" i="2"/>
  <c r="S495" i="2"/>
  <c r="R495" i="2"/>
  <c r="Q495" i="2"/>
  <c r="P495" i="2"/>
  <c r="O495" i="2"/>
  <c r="N495" i="2"/>
  <c r="M495" i="2"/>
  <c r="L495" i="2"/>
  <c r="K495" i="2"/>
  <c r="J495" i="2"/>
  <c r="I495" i="2"/>
  <c r="H495" i="2"/>
  <c r="G495" i="2"/>
  <c r="F495" i="2"/>
  <c r="E495" i="2"/>
  <c r="D495" i="2"/>
  <c r="C495" i="2"/>
  <c r="B495" i="2"/>
  <c r="A495" i="2"/>
  <c r="K494" i="2"/>
  <c r="J494" i="2"/>
  <c r="I494" i="2"/>
  <c r="H494" i="2"/>
  <c r="R492" i="2"/>
  <c r="Q492" i="2"/>
  <c r="P492" i="2"/>
  <c r="O492" i="2"/>
  <c r="N492" i="2"/>
  <c r="M492" i="2"/>
  <c r="L492" i="2"/>
  <c r="K492" i="2"/>
  <c r="J492" i="2"/>
  <c r="I492" i="2"/>
  <c r="H492" i="2"/>
  <c r="G492" i="2"/>
  <c r="F492" i="2"/>
  <c r="E492" i="2"/>
  <c r="D492" i="2"/>
  <c r="C492" i="2"/>
  <c r="B492" i="2"/>
  <c r="A492" i="2"/>
  <c r="S491" i="2"/>
  <c r="R491" i="2"/>
  <c r="Q491" i="2"/>
  <c r="P491" i="2"/>
  <c r="O491" i="2"/>
  <c r="N491" i="2"/>
  <c r="M491" i="2"/>
  <c r="L491" i="2"/>
  <c r="K491" i="2"/>
  <c r="J491" i="2"/>
  <c r="I491" i="2"/>
  <c r="H491" i="2"/>
  <c r="G491" i="2"/>
  <c r="F491" i="2"/>
  <c r="E491" i="2"/>
  <c r="D491" i="2"/>
  <c r="C491" i="2"/>
  <c r="B491" i="2"/>
  <c r="A491" i="2"/>
  <c r="K490" i="2"/>
  <c r="J490" i="2"/>
  <c r="I490" i="2"/>
  <c r="H490" i="2"/>
  <c r="R488" i="2"/>
  <c r="Q488" i="2"/>
  <c r="P488" i="2"/>
  <c r="O488" i="2"/>
  <c r="N488" i="2"/>
  <c r="M488" i="2"/>
  <c r="K488" i="2"/>
  <c r="J488" i="2"/>
  <c r="I488" i="2"/>
  <c r="H488" i="2"/>
  <c r="G488" i="2"/>
  <c r="F488" i="2"/>
  <c r="E488" i="2"/>
  <c r="D488" i="2"/>
  <c r="C488" i="2"/>
  <c r="B488" i="2"/>
  <c r="A488" i="2"/>
  <c r="S487" i="2"/>
  <c r="R487" i="2"/>
  <c r="Q487" i="2"/>
  <c r="P487" i="2"/>
  <c r="O487" i="2"/>
  <c r="N487" i="2"/>
  <c r="M487" i="2"/>
  <c r="L487" i="2"/>
  <c r="K487" i="2"/>
  <c r="J487" i="2"/>
  <c r="I487" i="2"/>
  <c r="H487" i="2"/>
  <c r="G487" i="2"/>
  <c r="F487" i="2"/>
  <c r="E487" i="2"/>
  <c r="D487" i="2"/>
  <c r="C487" i="2"/>
  <c r="B487" i="2"/>
  <c r="A487" i="2"/>
  <c r="K486" i="2"/>
  <c r="J486" i="2"/>
  <c r="I486" i="2"/>
  <c r="H486" i="2"/>
  <c r="R484" i="2"/>
  <c r="Q484" i="2"/>
  <c r="P484" i="2"/>
  <c r="O484" i="2"/>
  <c r="N484" i="2"/>
  <c r="M484" i="2"/>
  <c r="K484" i="2"/>
  <c r="J484" i="2"/>
  <c r="I484" i="2"/>
  <c r="H484" i="2"/>
  <c r="G484" i="2"/>
  <c r="F484" i="2"/>
  <c r="E484" i="2"/>
  <c r="D484" i="2"/>
  <c r="C484" i="2"/>
  <c r="B484" i="2"/>
  <c r="A484" i="2"/>
  <c r="S483" i="2"/>
  <c r="R483" i="2"/>
  <c r="Q483" i="2"/>
  <c r="P483" i="2"/>
  <c r="O483" i="2"/>
  <c r="N483" i="2"/>
  <c r="M483" i="2"/>
  <c r="L483" i="2"/>
  <c r="K483" i="2"/>
  <c r="J483" i="2"/>
  <c r="I483" i="2"/>
  <c r="H483" i="2"/>
  <c r="G483" i="2"/>
  <c r="F483" i="2"/>
  <c r="E483" i="2"/>
  <c r="D483" i="2"/>
  <c r="C483" i="2"/>
  <c r="B483" i="2"/>
  <c r="A483" i="2"/>
  <c r="K482" i="2"/>
  <c r="J482" i="2"/>
  <c r="I482" i="2"/>
  <c r="H482" i="2"/>
  <c r="R480" i="2"/>
  <c r="Q480" i="2"/>
  <c r="P480" i="2"/>
  <c r="O480" i="2"/>
  <c r="N480" i="2"/>
  <c r="M480" i="2"/>
  <c r="K480" i="2"/>
  <c r="J480" i="2"/>
  <c r="I480" i="2"/>
  <c r="H480" i="2"/>
  <c r="G480" i="2"/>
  <c r="F480" i="2"/>
  <c r="E480" i="2"/>
  <c r="D480" i="2"/>
  <c r="C480" i="2"/>
  <c r="B480" i="2"/>
  <c r="A480" i="2"/>
  <c r="S479" i="2"/>
  <c r="R479" i="2"/>
  <c r="Q479" i="2"/>
  <c r="P479" i="2"/>
  <c r="O479" i="2"/>
  <c r="N479" i="2"/>
  <c r="M479" i="2"/>
  <c r="L479" i="2"/>
  <c r="K479" i="2"/>
  <c r="J479" i="2"/>
  <c r="I479" i="2"/>
  <c r="H479" i="2"/>
  <c r="G479" i="2"/>
  <c r="F479" i="2"/>
  <c r="E479" i="2"/>
  <c r="D479" i="2"/>
  <c r="C479" i="2"/>
  <c r="B479" i="2"/>
  <c r="A479" i="2"/>
  <c r="K478" i="2"/>
  <c r="J478" i="2"/>
  <c r="I478" i="2"/>
  <c r="H478" i="2"/>
  <c r="R476" i="2"/>
  <c r="Q476" i="2"/>
  <c r="P476" i="2"/>
  <c r="O476" i="2"/>
  <c r="N476" i="2"/>
  <c r="M476" i="2"/>
  <c r="L476" i="2"/>
  <c r="K476" i="2"/>
  <c r="J476" i="2"/>
  <c r="I476" i="2"/>
  <c r="H476" i="2"/>
  <c r="G476" i="2"/>
  <c r="F476" i="2"/>
  <c r="E476" i="2"/>
  <c r="D476" i="2"/>
  <c r="C476" i="2"/>
  <c r="B476" i="2"/>
  <c r="A476" i="2"/>
  <c r="S475" i="2"/>
  <c r="R475" i="2"/>
  <c r="Q475" i="2"/>
  <c r="P475" i="2"/>
  <c r="O475" i="2"/>
  <c r="N475" i="2"/>
  <c r="M475" i="2"/>
  <c r="L475" i="2"/>
  <c r="K475" i="2"/>
  <c r="J475" i="2"/>
  <c r="I475" i="2"/>
  <c r="H475" i="2"/>
  <c r="G475" i="2"/>
  <c r="F475" i="2"/>
  <c r="E475" i="2"/>
  <c r="D475" i="2"/>
  <c r="C475" i="2"/>
  <c r="B475" i="2"/>
  <c r="A475" i="2"/>
  <c r="K474" i="2"/>
  <c r="J474" i="2"/>
  <c r="I474" i="2"/>
  <c r="H474" i="2"/>
  <c r="R472" i="2"/>
  <c r="Q472" i="2"/>
  <c r="P472" i="2"/>
  <c r="O472" i="2"/>
  <c r="N472" i="2"/>
  <c r="M472" i="2"/>
  <c r="K472" i="2"/>
  <c r="J472" i="2"/>
  <c r="I472" i="2"/>
  <c r="H472" i="2"/>
  <c r="G472" i="2"/>
  <c r="F472" i="2"/>
  <c r="E472" i="2"/>
  <c r="D472" i="2"/>
  <c r="C472" i="2"/>
  <c r="B472" i="2"/>
  <c r="A472" i="2"/>
  <c r="S471" i="2"/>
  <c r="R471" i="2"/>
  <c r="Q471" i="2"/>
  <c r="P471" i="2"/>
  <c r="O471" i="2"/>
  <c r="N471" i="2"/>
  <c r="M471" i="2"/>
  <c r="L471" i="2"/>
  <c r="K471" i="2"/>
  <c r="J471" i="2"/>
  <c r="I471" i="2"/>
  <c r="H471" i="2"/>
  <c r="G471" i="2"/>
  <c r="F471" i="2"/>
  <c r="E471" i="2"/>
  <c r="D471" i="2"/>
  <c r="C471" i="2"/>
  <c r="B471" i="2"/>
  <c r="A471" i="2"/>
  <c r="K470" i="2"/>
  <c r="J470" i="2"/>
  <c r="I470" i="2"/>
  <c r="H470" i="2"/>
  <c r="R468" i="2"/>
  <c r="Q468" i="2"/>
  <c r="P468" i="2"/>
  <c r="O468" i="2"/>
  <c r="N468" i="2"/>
  <c r="M468" i="2"/>
  <c r="K468" i="2"/>
  <c r="J468" i="2"/>
  <c r="I468" i="2"/>
  <c r="H468" i="2"/>
  <c r="G468" i="2"/>
  <c r="F468" i="2"/>
  <c r="E468" i="2"/>
  <c r="D468" i="2"/>
  <c r="C468" i="2"/>
  <c r="B468" i="2"/>
  <c r="A468" i="2"/>
  <c r="S467" i="2"/>
  <c r="R467" i="2"/>
  <c r="Q467" i="2"/>
  <c r="P467" i="2"/>
  <c r="O467" i="2"/>
  <c r="N467" i="2"/>
  <c r="M467" i="2"/>
  <c r="L467" i="2"/>
  <c r="K467" i="2"/>
  <c r="J467" i="2"/>
  <c r="I467" i="2"/>
  <c r="H467" i="2"/>
  <c r="G467" i="2"/>
  <c r="F467" i="2"/>
  <c r="E467" i="2"/>
  <c r="D467" i="2"/>
  <c r="C467" i="2"/>
  <c r="B467" i="2"/>
  <c r="A467" i="2"/>
  <c r="K466" i="2"/>
  <c r="J466" i="2"/>
  <c r="I466" i="2"/>
  <c r="H466" i="2"/>
  <c r="R464" i="2"/>
  <c r="Q464" i="2"/>
  <c r="P464" i="2"/>
  <c r="O464" i="2"/>
  <c r="N464" i="2"/>
  <c r="M464" i="2"/>
  <c r="K464" i="2"/>
  <c r="J464" i="2"/>
  <c r="I464" i="2"/>
  <c r="H464" i="2"/>
  <c r="G464" i="2"/>
  <c r="F464" i="2"/>
  <c r="E464" i="2"/>
  <c r="D464" i="2"/>
  <c r="C464" i="2"/>
  <c r="B464" i="2"/>
  <c r="A464" i="2"/>
  <c r="S463" i="2"/>
  <c r="R463" i="2"/>
  <c r="Q463" i="2"/>
  <c r="P463" i="2"/>
  <c r="O463" i="2"/>
  <c r="N463" i="2"/>
  <c r="M463" i="2"/>
  <c r="L463" i="2"/>
  <c r="K463" i="2"/>
  <c r="J463" i="2"/>
  <c r="I463" i="2"/>
  <c r="H463" i="2"/>
  <c r="G463" i="2"/>
  <c r="F463" i="2"/>
  <c r="E463" i="2"/>
  <c r="D463" i="2"/>
  <c r="C463" i="2"/>
  <c r="B463" i="2"/>
  <c r="A463" i="2"/>
  <c r="K462" i="2"/>
  <c r="J462" i="2"/>
  <c r="I462" i="2"/>
  <c r="H462" i="2"/>
  <c r="R460" i="2"/>
  <c r="Q460" i="2"/>
  <c r="P460" i="2"/>
  <c r="O460" i="2"/>
  <c r="N460" i="2"/>
  <c r="M460" i="2"/>
  <c r="L460" i="2"/>
  <c r="K460" i="2"/>
  <c r="J460" i="2"/>
  <c r="I460" i="2"/>
  <c r="H460" i="2"/>
  <c r="G460" i="2"/>
  <c r="F460" i="2"/>
  <c r="E460" i="2"/>
  <c r="D460" i="2"/>
  <c r="C460" i="2"/>
  <c r="B460" i="2"/>
  <c r="A460" i="2"/>
  <c r="S459" i="2"/>
  <c r="R459" i="2"/>
  <c r="Q459" i="2"/>
  <c r="P459" i="2"/>
  <c r="O459" i="2"/>
  <c r="N459" i="2"/>
  <c r="M459" i="2"/>
  <c r="L459" i="2"/>
  <c r="K459" i="2"/>
  <c r="J459" i="2"/>
  <c r="I459" i="2"/>
  <c r="H459" i="2"/>
  <c r="G459" i="2"/>
  <c r="F459" i="2"/>
  <c r="E459" i="2"/>
  <c r="D459" i="2"/>
  <c r="C459" i="2"/>
  <c r="B459" i="2"/>
  <c r="A459" i="2"/>
  <c r="K458" i="2"/>
  <c r="J458" i="2"/>
  <c r="I458" i="2"/>
  <c r="H458" i="2"/>
  <c r="R456" i="2"/>
  <c r="Q456" i="2"/>
  <c r="P456" i="2"/>
  <c r="O456" i="2"/>
  <c r="N456" i="2"/>
  <c r="M456" i="2"/>
  <c r="K456" i="2"/>
  <c r="J456" i="2"/>
  <c r="I456" i="2"/>
  <c r="H456" i="2"/>
  <c r="G456" i="2"/>
  <c r="F456" i="2"/>
  <c r="E456" i="2"/>
  <c r="D456" i="2"/>
  <c r="C456" i="2"/>
  <c r="B456" i="2"/>
  <c r="A456" i="2"/>
  <c r="S455" i="2"/>
  <c r="R455" i="2"/>
  <c r="Q455" i="2"/>
  <c r="P455" i="2"/>
  <c r="O455" i="2"/>
  <c r="N455" i="2"/>
  <c r="M455" i="2"/>
  <c r="L455" i="2"/>
  <c r="K455" i="2"/>
  <c r="J455" i="2"/>
  <c r="I455" i="2"/>
  <c r="H455" i="2"/>
  <c r="G455" i="2"/>
  <c r="F455" i="2"/>
  <c r="E455" i="2"/>
  <c r="D455" i="2"/>
  <c r="C455" i="2"/>
  <c r="B455" i="2"/>
  <c r="A455" i="2"/>
  <c r="K454" i="2"/>
  <c r="J454" i="2"/>
  <c r="I454" i="2"/>
  <c r="H454" i="2"/>
  <c r="R452" i="2"/>
  <c r="Q452" i="2"/>
  <c r="P452" i="2"/>
  <c r="O452" i="2"/>
  <c r="N452" i="2"/>
  <c r="M452" i="2"/>
  <c r="K452" i="2"/>
  <c r="J452" i="2"/>
  <c r="I452" i="2"/>
  <c r="H452" i="2"/>
  <c r="G452" i="2"/>
  <c r="F452" i="2"/>
  <c r="E452" i="2"/>
  <c r="D452" i="2"/>
  <c r="C452" i="2"/>
  <c r="B452" i="2"/>
  <c r="A452" i="2"/>
  <c r="S451" i="2"/>
  <c r="R451" i="2"/>
  <c r="Q451" i="2"/>
  <c r="P451" i="2"/>
  <c r="O451" i="2"/>
  <c r="N451" i="2"/>
  <c r="M451" i="2"/>
  <c r="L451" i="2"/>
  <c r="K451" i="2"/>
  <c r="J451" i="2"/>
  <c r="I451" i="2"/>
  <c r="H451" i="2"/>
  <c r="G451" i="2"/>
  <c r="F451" i="2"/>
  <c r="E451" i="2"/>
  <c r="D451" i="2"/>
  <c r="C451" i="2"/>
  <c r="B451" i="2"/>
  <c r="A451" i="2"/>
  <c r="K450" i="2"/>
  <c r="J450" i="2"/>
  <c r="I450" i="2"/>
  <c r="H450" i="2"/>
  <c r="R448" i="2"/>
  <c r="Q448" i="2"/>
  <c r="P448" i="2"/>
  <c r="O448" i="2"/>
  <c r="N448" i="2"/>
  <c r="M448" i="2"/>
  <c r="K448" i="2"/>
  <c r="J448" i="2"/>
  <c r="I448" i="2"/>
  <c r="H448" i="2"/>
  <c r="G448" i="2"/>
  <c r="F448" i="2"/>
  <c r="E448" i="2"/>
  <c r="D448" i="2"/>
  <c r="C448" i="2"/>
  <c r="B448" i="2"/>
  <c r="A448" i="2"/>
  <c r="S447" i="2"/>
  <c r="R447" i="2"/>
  <c r="Q447" i="2"/>
  <c r="P447" i="2"/>
  <c r="O447" i="2"/>
  <c r="N447" i="2"/>
  <c r="M447" i="2"/>
  <c r="L447" i="2"/>
  <c r="K447" i="2"/>
  <c r="J447" i="2"/>
  <c r="I447" i="2"/>
  <c r="H447" i="2"/>
  <c r="G447" i="2"/>
  <c r="F447" i="2"/>
  <c r="E447" i="2"/>
  <c r="D447" i="2"/>
  <c r="C447" i="2"/>
  <c r="B447" i="2"/>
  <c r="A447" i="2"/>
  <c r="K446" i="2"/>
  <c r="J446" i="2"/>
  <c r="I446" i="2"/>
  <c r="H446" i="2"/>
  <c r="R444" i="2"/>
  <c r="Q444" i="2"/>
  <c r="P444" i="2"/>
  <c r="O444" i="2"/>
  <c r="N444" i="2"/>
  <c r="M444" i="2"/>
  <c r="L444" i="2"/>
  <c r="K444" i="2"/>
  <c r="J444" i="2"/>
  <c r="I444" i="2"/>
  <c r="H444" i="2"/>
  <c r="G444" i="2"/>
  <c r="F444" i="2"/>
  <c r="E444" i="2"/>
  <c r="D444" i="2"/>
  <c r="C444" i="2"/>
  <c r="B444" i="2"/>
  <c r="A444" i="2"/>
  <c r="S443" i="2"/>
  <c r="R443" i="2"/>
  <c r="Q443" i="2"/>
  <c r="P443" i="2"/>
  <c r="O443" i="2"/>
  <c r="N443" i="2"/>
  <c r="M443" i="2"/>
  <c r="L443" i="2"/>
  <c r="K443" i="2"/>
  <c r="J443" i="2"/>
  <c r="I443" i="2"/>
  <c r="H443" i="2"/>
  <c r="G443" i="2"/>
  <c r="F443" i="2"/>
  <c r="E443" i="2"/>
  <c r="D443" i="2"/>
  <c r="C443" i="2"/>
  <c r="B443" i="2"/>
  <c r="A443" i="2"/>
  <c r="K442" i="2"/>
  <c r="J442" i="2"/>
  <c r="I442" i="2"/>
  <c r="H442" i="2"/>
  <c r="R440" i="2"/>
  <c r="Q440" i="2"/>
  <c r="P440" i="2"/>
  <c r="O440" i="2"/>
  <c r="N440" i="2"/>
  <c r="M440" i="2"/>
  <c r="K440" i="2"/>
  <c r="J440" i="2"/>
  <c r="I440" i="2"/>
  <c r="H440" i="2"/>
  <c r="G440" i="2"/>
  <c r="F440" i="2"/>
  <c r="E440" i="2"/>
  <c r="D440" i="2"/>
  <c r="C440" i="2"/>
  <c r="B440" i="2"/>
  <c r="A440" i="2"/>
  <c r="S439" i="2"/>
  <c r="R439" i="2"/>
  <c r="Q439" i="2"/>
  <c r="P439" i="2"/>
  <c r="O439" i="2"/>
  <c r="N439" i="2"/>
  <c r="M439" i="2"/>
  <c r="L439" i="2"/>
  <c r="K439" i="2"/>
  <c r="J439" i="2"/>
  <c r="I439" i="2"/>
  <c r="H439" i="2"/>
  <c r="G439" i="2"/>
  <c r="F439" i="2"/>
  <c r="E439" i="2"/>
  <c r="D439" i="2"/>
  <c r="C439" i="2"/>
  <c r="B439" i="2"/>
  <c r="A439" i="2"/>
  <c r="K438" i="2"/>
  <c r="J438" i="2"/>
  <c r="I438" i="2"/>
  <c r="H438" i="2"/>
  <c r="R436" i="2"/>
  <c r="Q436" i="2"/>
  <c r="P436" i="2"/>
  <c r="O436" i="2"/>
  <c r="N436" i="2"/>
  <c r="M436" i="2"/>
  <c r="K436" i="2"/>
  <c r="J436" i="2"/>
  <c r="I436" i="2"/>
  <c r="H436" i="2"/>
  <c r="G436" i="2"/>
  <c r="F436" i="2"/>
  <c r="E436" i="2"/>
  <c r="D436" i="2"/>
  <c r="C436" i="2"/>
  <c r="B436" i="2"/>
  <c r="A436" i="2"/>
  <c r="S435" i="2"/>
  <c r="R435" i="2"/>
  <c r="Q435" i="2"/>
  <c r="P435" i="2"/>
  <c r="O435" i="2"/>
  <c r="N435" i="2"/>
  <c r="M435" i="2"/>
  <c r="L435" i="2"/>
  <c r="K435" i="2"/>
  <c r="J435" i="2"/>
  <c r="I435" i="2"/>
  <c r="H435" i="2"/>
  <c r="G435" i="2"/>
  <c r="F435" i="2"/>
  <c r="E435" i="2"/>
  <c r="D435" i="2"/>
  <c r="C435" i="2"/>
  <c r="B435" i="2"/>
  <c r="A435" i="2"/>
  <c r="K434" i="2"/>
  <c r="J434" i="2"/>
  <c r="I434" i="2"/>
  <c r="H434" i="2"/>
  <c r="R432" i="2"/>
  <c r="Q432" i="2"/>
  <c r="P432" i="2"/>
  <c r="O432" i="2"/>
  <c r="N432" i="2"/>
  <c r="M432" i="2"/>
  <c r="K432" i="2"/>
  <c r="J432" i="2"/>
  <c r="I432" i="2"/>
  <c r="H432" i="2"/>
  <c r="G432" i="2"/>
  <c r="F432" i="2"/>
  <c r="E432" i="2"/>
  <c r="D432" i="2"/>
  <c r="C432" i="2"/>
  <c r="B432" i="2"/>
  <c r="A432" i="2"/>
  <c r="S431" i="2"/>
  <c r="R431" i="2"/>
  <c r="Q431" i="2"/>
  <c r="P431" i="2"/>
  <c r="O431" i="2"/>
  <c r="N431" i="2"/>
  <c r="M431" i="2"/>
  <c r="L431" i="2"/>
  <c r="K431" i="2"/>
  <c r="J431" i="2"/>
  <c r="I431" i="2"/>
  <c r="H431" i="2"/>
  <c r="G431" i="2"/>
  <c r="F431" i="2"/>
  <c r="E431" i="2"/>
  <c r="D431" i="2"/>
  <c r="C431" i="2"/>
  <c r="B431" i="2"/>
  <c r="A431" i="2"/>
  <c r="K430" i="2"/>
  <c r="J430" i="2"/>
  <c r="I430" i="2"/>
  <c r="H430" i="2"/>
  <c r="R428" i="2"/>
  <c r="Q428" i="2"/>
  <c r="P428" i="2"/>
  <c r="O428" i="2"/>
  <c r="N428" i="2"/>
  <c r="M428" i="2"/>
  <c r="L428" i="2"/>
  <c r="K428" i="2"/>
  <c r="J428" i="2"/>
  <c r="I428" i="2"/>
  <c r="H428" i="2"/>
  <c r="G428" i="2"/>
  <c r="F428" i="2"/>
  <c r="E428" i="2"/>
  <c r="D428" i="2"/>
  <c r="C428" i="2"/>
  <c r="B428" i="2"/>
  <c r="A428" i="2"/>
  <c r="S427" i="2"/>
  <c r="R427" i="2"/>
  <c r="Q427" i="2"/>
  <c r="P427" i="2"/>
  <c r="O427" i="2"/>
  <c r="N427" i="2"/>
  <c r="M427" i="2"/>
  <c r="L427" i="2"/>
  <c r="K427" i="2"/>
  <c r="J427" i="2"/>
  <c r="I427" i="2"/>
  <c r="H427" i="2"/>
  <c r="G427" i="2"/>
  <c r="F427" i="2"/>
  <c r="E427" i="2"/>
  <c r="D427" i="2"/>
  <c r="C427" i="2"/>
  <c r="B427" i="2"/>
  <c r="A427" i="2"/>
  <c r="K426" i="2"/>
  <c r="J426" i="2"/>
  <c r="I426" i="2"/>
  <c r="H426" i="2"/>
  <c r="R424" i="2"/>
  <c r="Q424" i="2"/>
  <c r="P424" i="2"/>
  <c r="O424" i="2"/>
  <c r="N424" i="2"/>
  <c r="M424" i="2"/>
  <c r="K424" i="2"/>
  <c r="J424" i="2"/>
  <c r="I424" i="2"/>
  <c r="H424" i="2"/>
  <c r="G424" i="2"/>
  <c r="F424" i="2"/>
  <c r="E424" i="2"/>
  <c r="D424" i="2"/>
  <c r="C424" i="2"/>
  <c r="B424" i="2"/>
  <c r="A424" i="2"/>
  <c r="S423" i="2"/>
  <c r="R423" i="2"/>
  <c r="Q423" i="2"/>
  <c r="P423" i="2"/>
  <c r="O423" i="2"/>
  <c r="N423" i="2"/>
  <c r="M423" i="2"/>
  <c r="L423" i="2"/>
  <c r="K423" i="2"/>
  <c r="J423" i="2"/>
  <c r="I423" i="2"/>
  <c r="H423" i="2"/>
  <c r="G423" i="2"/>
  <c r="F423" i="2"/>
  <c r="E423" i="2"/>
  <c r="D423" i="2"/>
  <c r="C423" i="2"/>
  <c r="B423" i="2"/>
  <c r="A423" i="2"/>
  <c r="K422" i="2"/>
  <c r="J422" i="2"/>
  <c r="I422" i="2"/>
  <c r="H422" i="2"/>
  <c r="R420" i="2"/>
  <c r="Q420" i="2"/>
  <c r="P420" i="2"/>
  <c r="O420" i="2"/>
  <c r="N420" i="2"/>
  <c r="M420" i="2"/>
  <c r="K420" i="2"/>
  <c r="J420" i="2"/>
  <c r="I420" i="2"/>
  <c r="H420" i="2"/>
  <c r="G420" i="2"/>
  <c r="F420" i="2"/>
  <c r="E420" i="2"/>
  <c r="D420" i="2"/>
  <c r="C420" i="2"/>
  <c r="B420" i="2"/>
  <c r="A420" i="2"/>
  <c r="S419" i="2"/>
  <c r="R419" i="2"/>
  <c r="Q419" i="2"/>
  <c r="P419" i="2"/>
  <c r="O419" i="2"/>
  <c r="N419" i="2"/>
  <c r="M419" i="2"/>
  <c r="L419" i="2"/>
  <c r="K419" i="2"/>
  <c r="J419" i="2"/>
  <c r="I419" i="2"/>
  <c r="H419" i="2"/>
  <c r="G419" i="2"/>
  <c r="F419" i="2"/>
  <c r="E419" i="2"/>
  <c r="D419" i="2"/>
  <c r="C419" i="2"/>
  <c r="B419" i="2"/>
  <c r="A419" i="2"/>
  <c r="K418" i="2"/>
  <c r="J418" i="2"/>
  <c r="I418" i="2"/>
  <c r="H418" i="2"/>
  <c r="R416" i="2"/>
  <c r="Q416" i="2"/>
  <c r="P416" i="2"/>
  <c r="O416" i="2"/>
  <c r="N416" i="2"/>
  <c r="M416" i="2"/>
  <c r="K416" i="2"/>
  <c r="J416" i="2"/>
  <c r="I416" i="2"/>
  <c r="H416" i="2"/>
  <c r="G416" i="2"/>
  <c r="F416" i="2"/>
  <c r="E416" i="2"/>
  <c r="D416" i="2"/>
  <c r="C416" i="2"/>
  <c r="B416" i="2"/>
  <c r="A416" i="2"/>
  <c r="S415" i="2"/>
  <c r="R415" i="2"/>
  <c r="Q415" i="2"/>
  <c r="P415" i="2"/>
  <c r="O415" i="2"/>
  <c r="N415" i="2"/>
  <c r="M415" i="2"/>
  <c r="L415" i="2"/>
  <c r="K415" i="2"/>
  <c r="J415" i="2"/>
  <c r="I415" i="2"/>
  <c r="H415" i="2"/>
  <c r="G415" i="2"/>
  <c r="F415" i="2"/>
  <c r="E415" i="2"/>
  <c r="D415" i="2"/>
  <c r="C415" i="2"/>
  <c r="B415" i="2"/>
  <c r="A415" i="2"/>
  <c r="K414" i="2"/>
  <c r="J414" i="2"/>
  <c r="I414" i="2"/>
  <c r="H414" i="2"/>
  <c r="R412" i="2"/>
  <c r="Q412" i="2"/>
  <c r="P412" i="2"/>
  <c r="O412" i="2"/>
  <c r="N412" i="2"/>
  <c r="M412" i="2"/>
  <c r="L412" i="2"/>
  <c r="K412" i="2"/>
  <c r="J412" i="2"/>
  <c r="I412" i="2"/>
  <c r="H412" i="2"/>
  <c r="G412" i="2"/>
  <c r="F412" i="2"/>
  <c r="E412" i="2"/>
  <c r="D412" i="2"/>
  <c r="C412" i="2"/>
  <c r="B412" i="2"/>
  <c r="A412" i="2"/>
  <c r="S411" i="2"/>
  <c r="R411" i="2"/>
  <c r="Q411" i="2"/>
  <c r="P411" i="2"/>
  <c r="O411" i="2"/>
  <c r="N411" i="2"/>
  <c r="M411" i="2"/>
  <c r="L411" i="2"/>
  <c r="K411" i="2"/>
  <c r="J411" i="2"/>
  <c r="I411" i="2"/>
  <c r="H411" i="2"/>
  <c r="G411" i="2"/>
  <c r="F411" i="2"/>
  <c r="E411" i="2"/>
  <c r="D411" i="2"/>
  <c r="C411" i="2"/>
  <c r="B411" i="2"/>
  <c r="A411" i="2"/>
  <c r="K410" i="2"/>
  <c r="J410" i="2"/>
  <c r="I410" i="2"/>
  <c r="H410" i="2"/>
  <c r="R408" i="2"/>
  <c r="Q408" i="2"/>
  <c r="P408" i="2"/>
  <c r="O408" i="2"/>
  <c r="N408" i="2"/>
  <c r="M408" i="2"/>
  <c r="K408" i="2"/>
  <c r="J408" i="2"/>
  <c r="I408" i="2"/>
  <c r="H408" i="2"/>
  <c r="G408" i="2"/>
  <c r="F408" i="2"/>
  <c r="E408" i="2"/>
  <c r="D408" i="2"/>
  <c r="C408" i="2"/>
  <c r="B408" i="2"/>
  <c r="A408" i="2"/>
  <c r="S407" i="2"/>
  <c r="R407" i="2"/>
  <c r="Q407" i="2"/>
  <c r="P407" i="2"/>
  <c r="O407" i="2"/>
  <c r="N407" i="2"/>
  <c r="M407" i="2"/>
  <c r="L407" i="2"/>
  <c r="K407" i="2"/>
  <c r="J407" i="2"/>
  <c r="I407" i="2"/>
  <c r="H407" i="2"/>
  <c r="G407" i="2"/>
  <c r="F407" i="2"/>
  <c r="E407" i="2"/>
  <c r="D407" i="2"/>
  <c r="C407" i="2"/>
  <c r="B407" i="2"/>
  <c r="A407" i="2"/>
  <c r="K406" i="2"/>
  <c r="J406" i="2"/>
  <c r="I406" i="2"/>
  <c r="H406" i="2"/>
  <c r="R404" i="2"/>
  <c r="Q404" i="2"/>
  <c r="P404" i="2"/>
  <c r="O404" i="2"/>
  <c r="N404" i="2"/>
  <c r="M404" i="2"/>
  <c r="K404" i="2"/>
  <c r="J404" i="2"/>
  <c r="I404" i="2"/>
  <c r="H404" i="2"/>
  <c r="G404" i="2"/>
  <c r="F404" i="2"/>
  <c r="E404" i="2"/>
  <c r="D404" i="2"/>
  <c r="C404" i="2"/>
  <c r="B404" i="2"/>
  <c r="A404" i="2"/>
  <c r="S403" i="2"/>
  <c r="R403" i="2"/>
  <c r="Q403" i="2"/>
  <c r="P403" i="2"/>
  <c r="O403" i="2"/>
  <c r="N403" i="2"/>
  <c r="M403" i="2"/>
  <c r="L403" i="2"/>
  <c r="K403" i="2"/>
  <c r="J403" i="2"/>
  <c r="I403" i="2"/>
  <c r="H403" i="2"/>
  <c r="G403" i="2"/>
  <c r="F403" i="2"/>
  <c r="E403" i="2"/>
  <c r="D403" i="2"/>
  <c r="C403" i="2"/>
  <c r="B403" i="2"/>
  <c r="A403" i="2"/>
  <c r="K402" i="2"/>
  <c r="J402" i="2"/>
  <c r="I402" i="2"/>
  <c r="H402" i="2"/>
  <c r="R400" i="2"/>
  <c r="Q400" i="2"/>
  <c r="P400" i="2"/>
  <c r="O400" i="2"/>
  <c r="N400" i="2"/>
  <c r="M400" i="2"/>
  <c r="K400" i="2"/>
  <c r="J400" i="2"/>
  <c r="I400" i="2"/>
  <c r="H400" i="2"/>
  <c r="G400" i="2"/>
  <c r="F400" i="2"/>
  <c r="E400" i="2"/>
  <c r="D400" i="2"/>
  <c r="C400" i="2"/>
  <c r="B400" i="2"/>
  <c r="A400" i="2"/>
  <c r="S399" i="2"/>
  <c r="R399" i="2"/>
  <c r="Q399" i="2"/>
  <c r="P399" i="2"/>
  <c r="O399" i="2"/>
  <c r="N399" i="2"/>
  <c r="M399" i="2"/>
  <c r="L399" i="2"/>
  <c r="K399" i="2"/>
  <c r="J399" i="2"/>
  <c r="I399" i="2"/>
  <c r="H399" i="2"/>
  <c r="G399" i="2"/>
  <c r="F399" i="2"/>
  <c r="E399" i="2"/>
  <c r="D399" i="2"/>
  <c r="C399" i="2"/>
  <c r="B399" i="2"/>
  <c r="A399" i="2"/>
  <c r="K398" i="2"/>
  <c r="J398" i="2"/>
  <c r="I398" i="2"/>
  <c r="H398" i="2"/>
  <c r="R396" i="2"/>
  <c r="Q396" i="2"/>
  <c r="P396" i="2"/>
  <c r="O396" i="2"/>
  <c r="N396" i="2"/>
  <c r="M396" i="2"/>
  <c r="L396" i="2"/>
  <c r="K396" i="2"/>
  <c r="J396" i="2"/>
  <c r="I396" i="2"/>
  <c r="H396" i="2"/>
  <c r="G396" i="2"/>
  <c r="F396" i="2"/>
  <c r="E396" i="2"/>
  <c r="D396" i="2"/>
  <c r="C396" i="2"/>
  <c r="B396" i="2"/>
  <c r="A396" i="2"/>
  <c r="S395" i="2"/>
  <c r="R395" i="2"/>
  <c r="Q395" i="2"/>
  <c r="P395" i="2"/>
  <c r="O395" i="2"/>
  <c r="N395" i="2"/>
  <c r="M395" i="2"/>
  <c r="L395" i="2"/>
  <c r="K395" i="2"/>
  <c r="J395" i="2"/>
  <c r="I395" i="2"/>
  <c r="H395" i="2"/>
  <c r="G395" i="2"/>
  <c r="F395" i="2"/>
  <c r="E395" i="2"/>
  <c r="D395" i="2"/>
  <c r="C395" i="2"/>
  <c r="B395" i="2"/>
  <c r="A395" i="2"/>
  <c r="K394" i="2"/>
  <c r="J394" i="2"/>
  <c r="I394" i="2"/>
  <c r="H394" i="2"/>
  <c r="R392" i="2"/>
  <c r="Q392" i="2"/>
  <c r="P392" i="2"/>
  <c r="O392" i="2"/>
  <c r="N392" i="2"/>
  <c r="M392" i="2"/>
  <c r="K392" i="2"/>
  <c r="J392" i="2"/>
  <c r="I392" i="2"/>
  <c r="H392" i="2"/>
  <c r="G392" i="2"/>
  <c r="F392" i="2"/>
  <c r="E392" i="2"/>
  <c r="D392" i="2"/>
  <c r="C392" i="2"/>
  <c r="B392" i="2"/>
  <c r="A392" i="2"/>
  <c r="S391" i="2"/>
  <c r="R391" i="2"/>
  <c r="Q391" i="2"/>
  <c r="P391" i="2"/>
  <c r="O391" i="2"/>
  <c r="N391" i="2"/>
  <c r="M391" i="2"/>
  <c r="L391" i="2"/>
  <c r="K391" i="2"/>
  <c r="J391" i="2"/>
  <c r="I391" i="2"/>
  <c r="H391" i="2"/>
  <c r="G391" i="2"/>
  <c r="F391" i="2"/>
  <c r="E391" i="2"/>
  <c r="D391" i="2"/>
  <c r="C391" i="2"/>
  <c r="B391" i="2"/>
  <c r="A391" i="2"/>
  <c r="K390" i="2"/>
  <c r="J390" i="2"/>
  <c r="I390" i="2"/>
  <c r="H390" i="2"/>
  <c r="R388" i="2"/>
  <c r="Q388" i="2"/>
  <c r="P388" i="2"/>
  <c r="O388" i="2"/>
  <c r="N388" i="2"/>
  <c r="M388" i="2"/>
  <c r="K388" i="2"/>
  <c r="J388" i="2"/>
  <c r="I388" i="2"/>
  <c r="H388" i="2"/>
  <c r="G388" i="2"/>
  <c r="F388" i="2"/>
  <c r="E388" i="2"/>
  <c r="D388" i="2"/>
  <c r="C388" i="2"/>
  <c r="B388" i="2"/>
  <c r="A388" i="2"/>
  <c r="S387" i="2"/>
  <c r="R387" i="2"/>
  <c r="Q387" i="2"/>
  <c r="P387" i="2"/>
  <c r="O387" i="2"/>
  <c r="N387" i="2"/>
  <c r="M387" i="2"/>
  <c r="L387" i="2"/>
  <c r="K387" i="2"/>
  <c r="J387" i="2"/>
  <c r="I387" i="2"/>
  <c r="H387" i="2"/>
  <c r="G387" i="2"/>
  <c r="F387" i="2"/>
  <c r="E387" i="2"/>
  <c r="D387" i="2"/>
  <c r="C387" i="2"/>
  <c r="B387" i="2"/>
  <c r="A387" i="2"/>
  <c r="K386" i="2"/>
  <c r="J386" i="2"/>
  <c r="I386" i="2"/>
  <c r="H386" i="2"/>
  <c r="R384" i="2"/>
  <c r="Q384" i="2"/>
  <c r="P384" i="2"/>
  <c r="O384" i="2"/>
  <c r="N384" i="2"/>
  <c r="M384" i="2"/>
  <c r="K384" i="2"/>
  <c r="J384" i="2"/>
  <c r="I384" i="2"/>
  <c r="H384" i="2"/>
  <c r="G384" i="2"/>
  <c r="F384" i="2"/>
  <c r="E384" i="2"/>
  <c r="D384" i="2"/>
  <c r="C384" i="2"/>
  <c r="B384" i="2"/>
  <c r="A384" i="2"/>
  <c r="S383" i="2"/>
  <c r="R383" i="2"/>
  <c r="Q383" i="2"/>
  <c r="P383" i="2"/>
  <c r="O383" i="2"/>
  <c r="N383" i="2"/>
  <c r="M383" i="2"/>
  <c r="L383" i="2"/>
  <c r="K383" i="2"/>
  <c r="J383" i="2"/>
  <c r="I383" i="2"/>
  <c r="H383" i="2"/>
  <c r="G383" i="2"/>
  <c r="F383" i="2"/>
  <c r="E383" i="2"/>
  <c r="D383" i="2"/>
  <c r="C383" i="2"/>
  <c r="B383" i="2"/>
  <c r="A383" i="2"/>
  <c r="K382" i="2"/>
  <c r="J382" i="2"/>
  <c r="I382" i="2"/>
  <c r="H382" i="2"/>
  <c r="R380" i="2"/>
  <c r="Q380" i="2"/>
  <c r="P380" i="2"/>
  <c r="O380" i="2"/>
  <c r="N380" i="2"/>
  <c r="M380" i="2"/>
  <c r="L380" i="2"/>
  <c r="K380" i="2"/>
  <c r="J380" i="2"/>
  <c r="I380" i="2"/>
  <c r="H380" i="2"/>
  <c r="G380" i="2"/>
  <c r="F380" i="2"/>
  <c r="E380" i="2"/>
  <c r="D380" i="2"/>
  <c r="C380" i="2"/>
  <c r="B380" i="2"/>
  <c r="A380" i="2"/>
  <c r="S379" i="2"/>
  <c r="R379" i="2"/>
  <c r="Q379" i="2"/>
  <c r="P379" i="2"/>
  <c r="O379" i="2"/>
  <c r="N379" i="2"/>
  <c r="M379" i="2"/>
  <c r="L379" i="2"/>
  <c r="K379" i="2"/>
  <c r="J379" i="2"/>
  <c r="I379" i="2"/>
  <c r="H379" i="2"/>
  <c r="G379" i="2"/>
  <c r="F379" i="2"/>
  <c r="E379" i="2"/>
  <c r="D379" i="2"/>
  <c r="C379" i="2"/>
  <c r="B379" i="2"/>
  <c r="A379" i="2"/>
  <c r="K378" i="2"/>
  <c r="J378" i="2"/>
  <c r="I378" i="2"/>
  <c r="H378" i="2"/>
  <c r="R376" i="2"/>
  <c r="Q376" i="2"/>
  <c r="P376" i="2"/>
  <c r="O376" i="2"/>
  <c r="N376" i="2"/>
  <c r="M376" i="2"/>
  <c r="K376" i="2"/>
  <c r="J376" i="2"/>
  <c r="I376" i="2"/>
  <c r="H376" i="2"/>
  <c r="G376" i="2"/>
  <c r="F376" i="2"/>
  <c r="E376" i="2"/>
  <c r="D376" i="2"/>
  <c r="C376" i="2"/>
  <c r="B376" i="2"/>
  <c r="A376" i="2"/>
  <c r="S375" i="2"/>
  <c r="R375" i="2"/>
  <c r="Q375" i="2"/>
  <c r="P375" i="2"/>
  <c r="O375" i="2"/>
  <c r="N375" i="2"/>
  <c r="M375" i="2"/>
  <c r="L375" i="2"/>
  <c r="K375" i="2"/>
  <c r="J375" i="2"/>
  <c r="I375" i="2"/>
  <c r="H375" i="2"/>
  <c r="G375" i="2"/>
  <c r="F375" i="2"/>
  <c r="E375" i="2"/>
  <c r="D375" i="2"/>
  <c r="C375" i="2"/>
  <c r="B375" i="2"/>
  <c r="A375" i="2"/>
  <c r="K374" i="2"/>
  <c r="J374" i="2"/>
  <c r="I374" i="2"/>
  <c r="H374" i="2"/>
  <c r="R372" i="2"/>
  <c r="Q372" i="2"/>
  <c r="P372" i="2"/>
  <c r="O372" i="2"/>
  <c r="N372" i="2"/>
  <c r="M372" i="2"/>
  <c r="K372" i="2"/>
  <c r="J372" i="2"/>
  <c r="I372" i="2"/>
  <c r="H372" i="2"/>
  <c r="G372" i="2"/>
  <c r="F372" i="2"/>
  <c r="E372" i="2"/>
  <c r="D372" i="2"/>
  <c r="C372" i="2"/>
  <c r="B372" i="2"/>
  <c r="A372" i="2"/>
  <c r="S371" i="2"/>
  <c r="R371" i="2"/>
  <c r="Q371" i="2"/>
  <c r="P371" i="2"/>
  <c r="O371" i="2"/>
  <c r="N371" i="2"/>
  <c r="M371" i="2"/>
  <c r="L371" i="2"/>
  <c r="K371" i="2"/>
  <c r="J371" i="2"/>
  <c r="I371" i="2"/>
  <c r="H371" i="2"/>
  <c r="G371" i="2"/>
  <c r="F371" i="2"/>
  <c r="E371" i="2"/>
  <c r="D371" i="2"/>
  <c r="C371" i="2"/>
  <c r="B371" i="2"/>
  <c r="A371" i="2"/>
  <c r="K370" i="2"/>
  <c r="J370" i="2"/>
  <c r="I370" i="2"/>
  <c r="H370" i="2"/>
  <c r="R368" i="2"/>
  <c r="Q368" i="2"/>
  <c r="P368" i="2"/>
  <c r="O368" i="2"/>
  <c r="N368" i="2"/>
  <c r="M368" i="2"/>
  <c r="K368" i="2"/>
  <c r="J368" i="2"/>
  <c r="I368" i="2"/>
  <c r="H368" i="2"/>
  <c r="G368" i="2"/>
  <c r="F368" i="2"/>
  <c r="E368" i="2"/>
  <c r="D368" i="2"/>
  <c r="C368" i="2"/>
  <c r="B368" i="2"/>
  <c r="A368" i="2"/>
  <c r="S367" i="2"/>
  <c r="R367" i="2"/>
  <c r="Q367" i="2"/>
  <c r="P367" i="2"/>
  <c r="O367" i="2"/>
  <c r="N367" i="2"/>
  <c r="M367" i="2"/>
  <c r="L367" i="2"/>
  <c r="K367" i="2"/>
  <c r="J367" i="2"/>
  <c r="I367" i="2"/>
  <c r="H367" i="2"/>
  <c r="G367" i="2"/>
  <c r="F367" i="2"/>
  <c r="E367" i="2"/>
  <c r="D367" i="2"/>
  <c r="C367" i="2"/>
  <c r="B367" i="2"/>
  <c r="A367" i="2"/>
  <c r="K366" i="2"/>
  <c r="J366" i="2"/>
  <c r="I366" i="2"/>
  <c r="H366" i="2"/>
  <c r="R364" i="2"/>
  <c r="Q364" i="2"/>
  <c r="P364" i="2"/>
  <c r="O364" i="2"/>
  <c r="N364" i="2"/>
  <c r="M364" i="2"/>
  <c r="L364" i="2"/>
  <c r="K364" i="2"/>
  <c r="J364" i="2"/>
  <c r="I364" i="2"/>
  <c r="H364" i="2"/>
  <c r="G364" i="2"/>
  <c r="F364" i="2"/>
  <c r="E364" i="2"/>
  <c r="D364" i="2"/>
  <c r="C364" i="2"/>
  <c r="B364" i="2"/>
  <c r="A364" i="2"/>
  <c r="S363" i="2"/>
  <c r="R363" i="2"/>
  <c r="Q363" i="2"/>
  <c r="P363" i="2"/>
  <c r="O363" i="2"/>
  <c r="N363" i="2"/>
  <c r="M363" i="2"/>
  <c r="L363" i="2"/>
  <c r="K363" i="2"/>
  <c r="J363" i="2"/>
  <c r="I363" i="2"/>
  <c r="H363" i="2"/>
  <c r="G363" i="2"/>
  <c r="F363" i="2"/>
  <c r="E363" i="2"/>
  <c r="D363" i="2"/>
  <c r="C363" i="2"/>
  <c r="B363" i="2"/>
  <c r="A363" i="2"/>
  <c r="K362" i="2"/>
  <c r="J362" i="2"/>
  <c r="I362" i="2"/>
  <c r="H362" i="2"/>
  <c r="R360" i="2"/>
  <c r="Q360" i="2"/>
  <c r="P360" i="2"/>
  <c r="O360" i="2"/>
  <c r="N360" i="2"/>
  <c r="M360" i="2"/>
  <c r="K360" i="2"/>
  <c r="J360" i="2"/>
  <c r="I360" i="2"/>
  <c r="H360" i="2"/>
  <c r="G360" i="2"/>
  <c r="F360" i="2"/>
  <c r="E360" i="2"/>
  <c r="D360" i="2"/>
  <c r="C360" i="2"/>
  <c r="B360" i="2"/>
  <c r="A360" i="2"/>
  <c r="S359" i="2"/>
  <c r="R359" i="2"/>
  <c r="Q359" i="2"/>
  <c r="P359" i="2"/>
  <c r="O359" i="2"/>
  <c r="N359" i="2"/>
  <c r="M359" i="2"/>
  <c r="L359" i="2"/>
  <c r="K359" i="2"/>
  <c r="J359" i="2"/>
  <c r="I359" i="2"/>
  <c r="H359" i="2"/>
  <c r="G359" i="2"/>
  <c r="F359" i="2"/>
  <c r="E359" i="2"/>
  <c r="D359" i="2"/>
  <c r="C359" i="2"/>
  <c r="B359" i="2"/>
  <c r="A359" i="2"/>
  <c r="K358" i="2"/>
  <c r="J358" i="2"/>
  <c r="I358" i="2"/>
  <c r="H358" i="2"/>
  <c r="R356" i="2"/>
  <c r="Q356" i="2"/>
  <c r="P356" i="2"/>
  <c r="O356" i="2"/>
  <c r="N356" i="2"/>
  <c r="M356" i="2"/>
  <c r="K356" i="2"/>
  <c r="J356" i="2"/>
  <c r="I356" i="2"/>
  <c r="H356" i="2"/>
  <c r="G356" i="2"/>
  <c r="F356" i="2"/>
  <c r="E356" i="2"/>
  <c r="D356" i="2"/>
  <c r="C356" i="2"/>
  <c r="B356" i="2"/>
  <c r="A356" i="2"/>
  <c r="S355" i="2"/>
  <c r="R355" i="2"/>
  <c r="Q355" i="2"/>
  <c r="P355" i="2"/>
  <c r="O355" i="2"/>
  <c r="N355" i="2"/>
  <c r="M355" i="2"/>
  <c r="L355" i="2"/>
  <c r="K355" i="2"/>
  <c r="J355" i="2"/>
  <c r="I355" i="2"/>
  <c r="H355" i="2"/>
  <c r="G355" i="2"/>
  <c r="F355" i="2"/>
  <c r="E355" i="2"/>
  <c r="D355" i="2"/>
  <c r="C355" i="2"/>
  <c r="B355" i="2"/>
  <c r="A355" i="2"/>
  <c r="K354" i="2"/>
  <c r="J354" i="2"/>
  <c r="I354" i="2"/>
  <c r="H354" i="2"/>
  <c r="R352" i="2"/>
  <c r="Q352" i="2"/>
  <c r="P352" i="2"/>
  <c r="O352" i="2"/>
  <c r="N352" i="2"/>
  <c r="M352" i="2"/>
  <c r="K352" i="2"/>
  <c r="J352" i="2"/>
  <c r="I352" i="2"/>
  <c r="H352" i="2"/>
  <c r="G352" i="2"/>
  <c r="F352" i="2"/>
  <c r="E352" i="2"/>
  <c r="D352" i="2"/>
  <c r="C352" i="2"/>
  <c r="B352" i="2"/>
  <c r="A352" i="2"/>
  <c r="S351" i="2"/>
  <c r="R351" i="2"/>
  <c r="Q351" i="2"/>
  <c r="P351" i="2"/>
  <c r="O351" i="2"/>
  <c r="N351" i="2"/>
  <c r="M351" i="2"/>
  <c r="L351" i="2"/>
  <c r="K351" i="2"/>
  <c r="J351" i="2"/>
  <c r="I351" i="2"/>
  <c r="H351" i="2"/>
  <c r="G351" i="2"/>
  <c r="F351" i="2"/>
  <c r="E351" i="2"/>
  <c r="D351" i="2"/>
  <c r="C351" i="2"/>
  <c r="B351" i="2"/>
  <c r="A351" i="2"/>
  <c r="K350" i="2"/>
  <c r="J350" i="2"/>
  <c r="I350" i="2"/>
  <c r="H350" i="2"/>
  <c r="R348" i="2"/>
  <c r="Q348" i="2"/>
  <c r="P348" i="2"/>
  <c r="O348" i="2"/>
  <c r="N348" i="2"/>
  <c r="M348" i="2"/>
  <c r="L348" i="2"/>
  <c r="K348" i="2"/>
  <c r="J348" i="2"/>
  <c r="I348" i="2"/>
  <c r="H348" i="2"/>
  <c r="G348" i="2"/>
  <c r="F348" i="2"/>
  <c r="E348" i="2"/>
  <c r="D348" i="2"/>
  <c r="C348" i="2"/>
  <c r="B348" i="2"/>
  <c r="A348" i="2"/>
  <c r="S347" i="2"/>
  <c r="R347" i="2"/>
  <c r="Q347" i="2"/>
  <c r="P347" i="2"/>
  <c r="O347" i="2"/>
  <c r="N347" i="2"/>
  <c r="M347" i="2"/>
  <c r="L347" i="2"/>
  <c r="K347" i="2"/>
  <c r="J347" i="2"/>
  <c r="I347" i="2"/>
  <c r="H347" i="2"/>
  <c r="G347" i="2"/>
  <c r="F347" i="2"/>
  <c r="E347" i="2"/>
  <c r="D347" i="2"/>
  <c r="C347" i="2"/>
  <c r="B347" i="2"/>
  <c r="A347" i="2"/>
  <c r="K346" i="2"/>
  <c r="J346" i="2"/>
  <c r="I346" i="2"/>
  <c r="H346" i="2"/>
  <c r="R344" i="2"/>
  <c r="Q344" i="2"/>
  <c r="P344" i="2"/>
  <c r="O344" i="2"/>
  <c r="N344" i="2"/>
  <c r="M344" i="2"/>
  <c r="K344" i="2"/>
  <c r="J344" i="2"/>
  <c r="I344" i="2"/>
  <c r="H344" i="2"/>
  <c r="G344" i="2"/>
  <c r="F344" i="2"/>
  <c r="E344" i="2"/>
  <c r="D344" i="2"/>
  <c r="C344" i="2"/>
  <c r="B344" i="2"/>
  <c r="A344" i="2"/>
  <c r="S343" i="2"/>
  <c r="R343" i="2"/>
  <c r="Q343" i="2"/>
  <c r="P343" i="2"/>
  <c r="O343" i="2"/>
  <c r="N343" i="2"/>
  <c r="M343" i="2"/>
  <c r="L343" i="2"/>
  <c r="K343" i="2"/>
  <c r="J343" i="2"/>
  <c r="I343" i="2"/>
  <c r="H343" i="2"/>
  <c r="G343" i="2"/>
  <c r="F343" i="2"/>
  <c r="E343" i="2"/>
  <c r="D343" i="2"/>
  <c r="C343" i="2"/>
  <c r="B343" i="2"/>
  <c r="A343" i="2"/>
  <c r="K342" i="2"/>
  <c r="J342" i="2"/>
  <c r="I342" i="2"/>
  <c r="H342" i="2"/>
  <c r="R340" i="2"/>
  <c r="Q340" i="2"/>
  <c r="P340" i="2"/>
  <c r="O340" i="2"/>
  <c r="N340" i="2"/>
  <c r="M340" i="2"/>
  <c r="K340" i="2"/>
  <c r="J340" i="2"/>
  <c r="I340" i="2"/>
  <c r="H340" i="2"/>
  <c r="G340" i="2"/>
  <c r="F340" i="2"/>
  <c r="E340" i="2"/>
  <c r="D340" i="2"/>
  <c r="C340" i="2"/>
  <c r="B340" i="2"/>
  <c r="A340" i="2"/>
  <c r="S339" i="2"/>
  <c r="R339" i="2"/>
  <c r="Q339" i="2"/>
  <c r="P339" i="2"/>
  <c r="O339" i="2"/>
  <c r="N339" i="2"/>
  <c r="M339" i="2"/>
  <c r="L339" i="2"/>
  <c r="K339" i="2"/>
  <c r="J339" i="2"/>
  <c r="I339" i="2"/>
  <c r="H339" i="2"/>
  <c r="G339" i="2"/>
  <c r="F339" i="2"/>
  <c r="E339" i="2"/>
  <c r="D339" i="2"/>
  <c r="C339" i="2"/>
  <c r="B339" i="2"/>
  <c r="A339" i="2"/>
  <c r="K338" i="2"/>
  <c r="J338" i="2"/>
  <c r="I338" i="2"/>
  <c r="H338" i="2"/>
  <c r="R336" i="2"/>
  <c r="Q336" i="2"/>
  <c r="P336" i="2"/>
  <c r="O336" i="2"/>
  <c r="N336" i="2"/>
  <c r="M336" i="2"/>
  <c r="K336" i="2"/>
  <c r="J336" i="2"/>
  <c r="I336" i="2"/>
  <c r="H336" i="2"/>
  <c r="G336" i="2"/>
  <c r="F336" i="2"/>
  <c r="E336" i="2"/>
  <c r="D336" i="2"/>
  <c r="C336" i="2"/>
  <c r="B336" i="2"/>
  <c r="A336" i="2"/>
  <c r="S335" i="2"/>
  <c r="R335" i="2"/>
  <c r="Q335" i="2"/>
  <c r="P335" i="2"/>
  <c r="O335" i="2"/>
  <c r="N335" i="2"/>
  <c r="M335" i="2"/>
  <c r="L335" i="2"/>
  <c r="K335" i="2"/>
  <c r="J335" i="2"/>
  <c r="I335" i="2"/>
  <c r="H335" i="2"/>
  <c r="G335" i="2"/>
  <c r="F335" i="2"/>
  <c r="E335" i="2"/>
  <c r="D335" i="2"/>
  <c r="C335" i="2"/>
  <c r="B335" i="2"/>
  <c r="A335" i="2"/>
  <c r="K334" i="2"/>
  <c r="J334" i="2"/>
  <c r="I334" i="2"/>
  <c r="H334" i="2"/>
  <c r="R332" i="2"/>
  <c r="Q332" i="2"/>
  <c r="P332" i="2"/>
  <c r="O332" i="2"/>
  <c r="N332" i="2"/>
  <c r="M332" i="2"/>
  <c r="L332" i="2"/>
  <c r="K332" i="2"/>
  <c r="J332" i="2"/>
  <c r="I332" i="2"/>
  <c r="H332" i="2"/>
  <c r="G332" i="2"/>
  <c r="F332" i="2"/>
  <c r="E332" i="2"/>
  <c r="D332" i="2"/>
  <c r="C332" i="2"/>
  <c r="B332" i="2"/>
  <c r="A332" i="2"/>
  <c r="S331" i="2"/>
  <c r="R331" i="2"/>
  <c r="Q331" i="2"/>
  <c r="P331" i="2"/>
  <c r="O331" i="2"/>
  <c r="N331" i="2"/>
  <c r="M331" i="2"/>
  <c r="L331" i="2"/>
  <c r="K331" i="2"/>
  <c r="J331" i="2"/>
  <c r="I331" i="2"/>
  <c r="H331" i="2"/>
  <c r="G331" i="2"/>
  <c r="F331" i="2"/>
  <c r="E331" i="2"/>
  <c r="D331" i="2"/>
  <c r="C331" i="2"/>
  <c r="B331" i="2"/>
  <c r="A331" i="2"/>
  <c r="K330" i="2"/>
  <c r="J330" i="2"/>
  <c r="I330" i="2"/>
  <c r="H330" i="2"/>
  <c r="R328" i="2"/>
  <c r="Q328" i="2"/>
  <c r="P328" i="2"/>
  <c r="O328" i="2"/>
  <c r="N328" i="2"/>
  <c r="M328" i="2"/>
  <c r="K328" i="2"/>
  <c r="J328" i="2"/>
  <c r="I328" i="2"/>
  <c r="H328" i="2"/>
  <c r="G328" i="2"/>
  <c r="F328" i="2"/>
  <c r="E328" i="2"/>
  <c r="D328" i="2"/>
  <c r="C328" i="2"/>
  <c r="B328" i="2"/>
  <c r="A328" i="2"/>
  <c r="S327" i="2"/>
  <c r="R327" i="2"/>
  <c r="Q327" i="2"/>
  <c r="P327" i="2"/>
  <c r="O327" i="2"/>
  <c r="N327" i="2"/>
  <c r="M327" i="2"/>
  <c r="L327" i="2"/>
  <c r="K327" i="2"/>
  <c r="J327" i="2"/>
  <c r="I327" i="2"/>
  <c r="H327" i="2"/>
  <c r="G327" i="2"/>
  <c r="F327" i="2"/>
  <c r="E327" i="2"/>
  <c r="D327" i="2"/>
  <c r="C327" i="2"/>
  <c r="B327" i="2"/>
  <c r="A327" i="2"/>
  <c r="K326" i="2"/>
  <c r="J326" i="2"/>
  <c r="I326" i="2"/>
  <c r="H326" i="2"/>
  <c r="R324" i="2"/>
  <c r="Q324" i="2"/>
  <c r="P324" i="2"/>
  <c r="O324" i="2"/>
  <c r="N324" i="2"/>
  <c r="M324" i="2"/>
  <c r="K324" i="2"/>
  <c r="J324" i="2"/>
  <c r="I324" i="2"/>
  <c r="H324" i="2"/>
  <c r="G324" i="2"/>
  <c r="F324" i="2"/>
  <c r="E324" i="2"/>
  <c r="D324" i="2"/>
  <c r="C324" i="2"/>
  <c r="B324" i="2"/>
  <c r="A324" i="2"/>
  <c r="S323" i="2"/>
  <c r="R323" i="2"/>
  <c r="Q323" i="2"/>
  <c r="P323" i="2"/>
  <c r="O323" i="2"/>
  <c r="N323" i="2"/>
  <c r="M323" i="2"/>
  <c r="L323" i="2"/>
  <c r="K323" i="2"/>
  <c r="J323" i="2"/>
  <c r="I323" i="2"/>
  <c r="H323" i="2"/>
  <c r="G323" i="2"/>
  <c r="F323" i="2"/>
  <c r="E323" i="2"/>
  <c r="D323" i="2"/>
  <c r="C323" i="2"/>
  <c r="B323" i="2"/>
  <c r="A323" i="2"/>
  <c r="K322" i="2"/>
  <c r="J322" i="2"/>
  <c r="I322" i="2"/>
  <c r="H322" i="2"/>
  <c r="R320" i="2"/>
  <c r="Q320" i="2"/>
  <c r="P320" i="2"/>
  <c r="O320" i="2"/>
  <c r="N320" i="2"/>
  <c r="M320" i="2"/>
  <c r="K320" i="2"/>
  <c r="J320" i="2"/>
  <c r="I320" i="2"/>
  <c r="H320" i="2"/>
  <c r="G320" i="2"/>
  <c r="F320" i="2"/>
  <c r="E320" i="2"/>
  <c r="D320" i="2"/>
  <c r="C320" i="2"/>
  <c r="B320" i="2"/>
  <c r="A320" i="2"/>
  <c r="S319" i="2"/>
  <c r="R319" i="2"/>
  <c r="Q319" i="2"/>
  <c r="P319" i="2"/>
  <c r="O319" i="2"/>
  <c r="N319" i="2"/>
  <c r="M319" i="2"/>
  <c r="L319" i="2"/>
  <c r="K319" i="2"/>
  <c r="J319" i="2"/>
  <c r="I319" i="2"/>
  <c r="H319" i="2"/>
  <c r="G319" i="2"/>
  <c r="F319" i="2"/>
  <c r="E319" i="2"/>
  <c r="D319" i="2"/>
  <c r="C319" i="2"/>
  <c r="B319" i="2"/>
  <c r="A319" i="2"/>
  <c r="K318" i="2"/>
  <c r="J318" i="2"/>
  <c r="I318" i="2"/>
  <c r="H318" i="2"/>
  <c r="R316" i="2"/>
  <c r="Q316" i="2"/>
  <c r="P316" i="2"/>
  <c r="O316" i="2"/>
  <c r="N316" i="2"/>
  <c r="M316" i="2"/>
  <c r="L316" i="2"/>
  <c r="K316" i="2"/>
  <c r="J316" i="2"/>
  <c r="I316" i="2"/>
  <c r="H316" i="2"/>
  <c r="G316" i="2"/>
  <c r="F316" i="2"/>
  <c r="E316" i="2"/>
  <c r="D316" i="2"/>
  <c r="C316" i="2"/>
  <c r="B316" i="2"/>
  <c r="A316" i="2"/>
  <c r="S315" i="2"/>
  <c r="R315" i="2"/>
  <c r="Q315" i="2"/>
  <c r="P315" i="2"/>
  <c r="O315" i="2"/>
  <c r="N315" i="2"/>
  <c r="M315" i="2"/>
  <c r="L315" i="2"/>
  <c r="K315" i="2"/>
  <c r="J315" i="2"/>
  <c r="I315" i="2"/>
  <c r="H315" i="2"/>
  <c r="G315" i="2"/>
  <c r="F315" i="2"/>
  <c r="E315" i="2"/>
  <c r="D315" i="2"/>
  <c r="C315" i="2"/>
  <c r="B315" i="2"/>
  <c r="A315" i="2"/>
  <c r="K314" i="2"/>
  <c r="J314" i="2"/>
  <c r="I314" i="2"/>
  <c r="H314" i="2"/>
  <c r="R312" i="2"/>
  <c r="Q312" i="2"/>
  <c r="P312" i="2"/>
  <c r="O312" i="2"/>
  <c r="N312" i="2"/>
  <c r="M312" i="2"/>
  <c r="K312" i="2"/>
  <c r="J312" i="2"/>
  <c r="I312" i="2"/>
  <c r="H312" i="2"/>
  <c r="G312" i="2"/>
  <c r="F312" i="2"/>
  <c r="E312" i="2"/>
  <c r="D312" i="2"/>
  <c r="C312" i="2"/>
  <c r="B312" i="2"/>
  <c r="A312" i="2"/>
  <c r="S311" i="2"/>
  <c r="R311" i="2"/>
  <c r="Q311" i="2"/>
  <c r="P311" i="2"/>
  <c r="O311" i="2"/>
  <c r="N311" i="2"/>
  <c r="M311" i="2"/>
  <c r="L311" i="2"/>
  <c r="K311" i="2"/>
  <c r="J311" i="2"/>
  <c r="I311" i="2"/>
  <c r="H311" i="2"/>
  <c r="G311" i="2"/>
  <c r="F311" i="2"/>
  <c r="E311" i="2"/>
  <c r="D311" i="2"/>
  <c r="C311" i="2"/>
  <c r="B311" i="2"/>
  <c r="A311" i="2"/>
  <c r="K310" i="2"/>
  <c r="J310" i="2"/>
  <c r="I310" i="2"/>
  <c r="H310" i="2"/>
  <c r="R308" i="2"/>
  <c r="Q308" i="2"/>
  <c r="P308" i="2"/>
  <c r="O308" i="2"/>
  <c r="N308" i="2"/>
  <c r="M308" i="2"/>
  <c r="K308" i="2"/>
  <c r="J308" i="2"/>
  <c r="I308" i="2"/>
  <c r="H308" i="2"/>
  <c r="G308" i="2"/>
  <c r="F308" i="2"/>
  <c r="E308" i="2"/>
  <c r="D308" i="2"/>
  <c r="C308" i="2"/>
  <c r="B308" i="2"/>
  <c r="A308" i="2"/>
  <c r="S307" i="2"/>
  <c r="R307" i="2"/>
  <c r="Q307" i="2"/>
  <c r="P307" i="2"/>
  <c r="O307" i="2"/>
  <c r="N307" i="2"/>
  <c r="M307" i="2"/>
  <c r="L307" i="2"/>
  <c r="K307" i="2"/>
  <c r="J307" i="2"/>
  <c r="I307" i="2"/>
  <c r="H307" i="2"/>
  <c r="G307" i="2"/>
  <c r="F307" i="2"/>
  <c r="E307" i="2"/>
  <c r="D307" i="2"/>
  <c r="C307" i="2"/>
  <c r="B307" i="2"/>
  <c r="A307" i="2"/>
  <c r="K306" i="2"/>
  <c r="J306" i="2"/>
  <c r="I306" i="2"/>
  <c r="H306" i="2"/>
  <c r="R304" i="2"/>
  <c r="Q304" i="2"/>
  <c r="P304" i="2"/>
  <c r="O304" i="2"/>
  <c r="N304" i="2"/>
  <c r="M304" i="2"/>
  <c r="K304" i="2"/>
  <c r="J304" i="2"/>
  <c r="I304" i="2"/>
  <c r="H304" i="2"/>
  <c r="G304" i="2"/>
  <c r="F304" i="2"/>
  <c r="E304" i="2"/>
  <c r="D304" i="2"/>
  <c r="C304" i="2"/>
  <c r="B304" i="2"/>
  <c r="A304" i="2"/>
  <c r="S303" i="2"/>
  <c r="R303" i="2"/>
  <c r="Q303" i="2"/>
  <c r="P303" i="2"/>
  <c r="O303" i="2"/>
  <c r="N303" i="2"/>
  <c r="M303" i="2"/>
  <c r="L303" i="2"/>
  <c r="K303" i="2"/>
  <c r="J303" i="2"/>
  <c r="I303" i="2"/>
  <c r="H303" i="2"/>
  <c r="G303" i="2"/>
  <c r="F303" i="2"/>
  <c r="E303" i="2"/>
  <c r="D303" i="2"/>
  <c r="C303" i="2"/>
  <c r="B303" i="2"/>
  <c r="A303" i="2"/>
  <c r="K302" i="2"/>
  <c r="J302" i="2"/>
  <c r="I302" i="2"/>
  <c r="H302" i="2"/>
  <c r="R300" i="2"/>
  <c r="Q300" i="2"/>
  <c r="P300" i="2"/>
  <c r="O300" i="2"/>
  <c r="N300" i="2"/>
  <c r="M300" i="2"/>
  <c r="L300" i="2"/>
  <c r="K300" i="2"/>
  <c r="J300" i="2"/>
  <c r="I300" i="2"/>
  <c r="H300" i="2"/>
  <c r="G300" i="2"/>
  <c r="F300" i="2"/>
  <c r="E300" i="2"/>
  <c r="D300" i="2"/>
  <c r="C300" i="2"/>
  <c r="B300" i="2"/>
  <c r="A300" i="2"/>
  <c r="S299" i="2"/>
  <c r="R299" i="2"/>
  <c r="Q299" i="2"/>
  <c r="P299" i="2"/>
  <c r="O299" i="2"/>
  <c r="N299" i="2"/>
  <c r="M299" i="2"/>
  <c r="L299" i="2"/>
  <c r="K299" i="2"/>
  <c r="J299" i="2"/>
  <c r="I299" i="2"/>
  <c r="H299" i="2"/>
  <c r="G299" i="2"/>
  <c r="F299" i="2"/>
  <c r="E299" i="2"/>
  <c r="D299" i="2"/>
  <c r="C299" i="2"/>
  <c r="B299" i="2"/>
  <c r="A299" i="2"/>
  <c r="K298" i="2"/>
  <c r="J298" i="2"/>
  <c r="I298" i="2"/>
  <c r="H298" i="2"/>
  <c r="R296" i="2"/>
  <c r="Q296" i="2"/>
  <c r="P296" i="2"/>
  <c r="O296" i="2"/>
  <c r="N296" i="2"/>
  <c r="M296" i="2"/>
  <c r="K296" i="2"/>
  <c r="J296" i="2"/>
  <c r="I296" i="2"/>
  <c r="H296" i="2"/>
  <c r="G296" i="2"/>
  <c r="F296" i="2"/>
  <c r="E296" i="2"/>
  <c r="D296" i="2"/>
  <c r="C296" i="2"/>
  <c r="B296" i="2"/>
  <c r="A296" i="2"/>
  <c r="S295" i="2"/>
  <c r="R295" i="2"/>
  <c r="Q295" i="2"/>
  <c r="P295" i="2"/>
  <c r="O295" i="2"/>
  <c r="N295" i="2"/>
  <c r="M295" i="2"/>
  <c r="L295" i="2"/>
  <c r="K295" i="2"/>
  <c r="J295" i="2"/>
  <c r="I295" i="2"/>
  <c r="H295" i="2"/>
  <c r="G295" i="2"/>
  <c r="F295" i="2"/>
  <c r="E295" i="2"/>
  <c r="D295" i="2"/>
  <c r="C295" i="2"/>
  <c r="B295" i="2"/>
  <c r="A295" i="2"/>
  <c r="K294" i="2"/>
  <c r="J294" i="2"/>
  <c r="I294" i="2"/>
  <c r="H294" i="2"/>
  <c r="R292" i="2"/>
  <c r="Q292" i="2"/>
  <c r="P292" i="2"/>
  <c r="O292" i="2"/>
  <c r="N292" i="2"/>
  <c r="M292" i="2"/>
  <c r="K292" i="2"/>
  <c r="J292" i="2"/>
  <c r="I292" i="2"/>
  <c r="H292" i="2"/>
  <c r="G292" i="2"/>
  <c r="F292" i="2"/>
  <c r="E292" i="2"/>
  <c r="D292" i="2"/>
  <c r="C292" i="2"/>
  <c r="B292" i="2"/>
  <c r="A292" i="2"/>
  <c r="S291" i="2"/>
  <c r="R291" i="2"/>
  <c r="Q291" i="2"/>
  <c r="P291" i="2"/>
  <c r="O291" i="2"/>
  <c r="N291" i="2"/>
  <c r="M291" i="2"/>
  <c r="L291" i="2"/>
  <c r="K291" i="2"/>
  <c r="J291" i="2"/>
  <c r="I291" i="2"/>
  <c r="H291" i="2"/>
  <c r="G291" i="2"/>
  <c r="F291" i="2"/>
  <c r="E291" i="2"/>
  <c r="D291" i="2"/>
  <c r="C291" i="2"/>
  <c r="B291" i="2"/>
  <c r="A291" i="2"/>
  <c r="K290" i="2"/>
  <c r="J290" i="2"/>
  <c r="I290" i="2"/>
  <c r="H290" i="2"/>
  <c r="R288" i="2"/>
  <c r="Q288" i="2"/>
  <c r="P288" i="2"/>
  <c r="O288" i="2"/>
  <c r="N288" i="2"/>
  <c r="M288" i="2"/>
  <c r="K288" i="2"/>
  <c r="J288" i="2"/>
  <c r="I288" i="2"/>
  <c r="H288" i="2"/>
  <c r="G288" i="2"/>
  <c r="F288" i="2"/>
  <c r="E288" i="2"/>
  <c r="D288" i="2"/>
  <c r="C288" i="2"/>
  <c r="B288" i="2"/>
  <c r="A288" i="2"/>
  <c r="S287" i="2"/>
  <c r="R287" i="2"/>
  <c r="Q287" i="2"/>
  <c r="P287" i="2"/>
  <c r="O287" i="2"/>
  <c r="N287" i="2"/>
  <c r="M287" i="2"/>
  <c r="L287" i="2"/>
  <c r="K287" i="2"/>
  <c r="J287" i="2"/>
  <c r="I287" i="2"/>
  <c r="H287" i="2"/>
  <c r="G287" i="2"/>
  <c r="F287" i="2"/>
  <c r="E287" i="2"/>
  <c r="D287" i="2"/>
  <c r="C287" i="2"/>
  <c r="B287" i="2"/>
  <c r="A287" i="2"/>
  <c r="K286" i="2"/>
  <c r="J286" i="2"/>
  <c r="I286" i="2"/>
  <c r="H286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B284" i="2"/>
  <c r="A284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B283" i="2"/>
  <c r="A283" i="2"/>
  <c r="K282" i="2"/>
  <c r="J282" i="2"/>
  <c r="I282" i="2"/>
  <c r="H282" i="2"/>
  <c r="R280" i="2"/>
  <c r="Q280" i="2"/>
  <c r="P280" i="2"/>
  <c r="O280" i="2"/>
  <c r="N280" i="2"/>
  <c r="M280" i="2"/>
  <c r="K280" i="2"/>
  <c r="J280" i="2"/>
  <c r="I280" i="2"/>
  <c r="H280" i="2"/>
  <c r="G280" i="2"/>
  <c r="F280" i="2"/>
  <c r="E280" i="2"/>
  <c r="D280" i="2"/>
  <c r="C280" i="2"/>
  <c r="B280" i="2"/>
  <c r="A280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B279" i="2"/>
  <c r="A279" i="2"/>
  <c r="K278" i="2"/>
  <c r="J278" i="2"/>
  <c r="I278" i="2"/>
  <c r="H278" i="2"/>
  <c r="R276" i="2"/>
  <c r="Q276" i="2"/>
  <c r="P276" i="2"/>
  <c r="O276" i="2"/>
  <c r="N276" i="2"/>
  <c r="M276" i="2"/>
  <c r="K276" i="2"/>
  <c r="J276" i="2"/>
  <c r="I276" i="2"/>
  <c r="H276" i="2"/>
  <c r="G276" i="2"/>
  <c r="F276" i="2"/>
  <c r="E276" i="2"/>
  <c r="D276" i="2"/>
  <c r="C276" i="2"/>
  <c r="B276" i="2"/>
  <c r="A276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B275" i="2"/>
  <c r="A275" i="2"/>
  <c r="K274" i="2"/>
  <c r="J274" i="2"/>
  <c r="I274" i="2"/>
  <c r="H274" i="2"/>
  <c r="R272" i="2"/>
  <c r="Q272" i="2"/>
  <c r="P272" i="2"/>
  <c r="O272" i="2"/>
  <c r="N272" i="2"/>
  <c r="M272" i="2"/>
  <c r="K272" i="2"/>
  <c r="J272" i="2"/>
  <c r="I272" i="2"/>
  <c r="H272" i="2"/>
  <c r="G272" i="2"/>
  <c r="F272" i="2"/>
  <c r="E272" i="2"/>
  <c r="D272" i="2"/>
  <c r="C272" i="2"/>
  <c r="B272" i="2"/>
  <c r="A272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B271" i="2"/>
  <c r="A271" i="2"/>
  <c r="K270" i="2"/>
  <c r="J270" i="2"/>
  <c r="I270" i="2"/>
  <c r="H270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B268" i="2"/>
  <c r="A268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B267" i="2"/>
  <c r="A267" i="2"/>
  <c r="K266" i="2"/>
  <c r="J266" i="2"/>
  <c r="I266" i="2"/>
  <c r="H266" i="2"/>
  <c r="R264" i="2"/>
  <c r="Q264" i="2"/>
  <c r="P264" i="2"/>
  <c r="O264" i="2"/>
  <c r="N264" i="2"/>
  <c r="M264" i="2"/>
  <c r="K264" i="2"/>
  <c r="J264" i="2"/>
  <c r="I264" i="2"/>
  <c r="H264" i="2"/>
  <c r="G264" i="2"/>
  <c r="F264" i="2"/>
  <c r="E264" i="2"/>
  <c r="D264" i="2"/>
  <c r="C264" i="2"/>
  <c r="B264" i="2"/>
  <c r="A264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B263" i="2"/>
  <c r="A263" i="2"/>
  <c r="K262" i="2"/>
  <c r="J262" i="2"/>
  <c r="I262" i="2"/>
  <c r="H262" i="2"/>
  <c r="R260" i="2"/>
  <c r="Q260" i="2"/>
  <c r="P260" i="2"/>
  <c r="O260" i="2"/>
  <c r="N260" i="2"/>
  <c r="M260" i="2"/>
  <c r="K260" i="2"/>
  <c r="J260" i="2"/>
  <c r="I260" i="2"/>
  <c r="H260" i="2"/>
  <c r="G260" i="2"/>
  <c r="F260" i="2"/>
  <c r="E260" i="2"/>
  <c r="D260" i="2"/>
  <c r="C260" i="2"/>
  <c r="B260" i="2"/>
  <c r="A260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B259" i="2"/>
  <c r="A259" i="2"/>
  <c r="K258" i="2"/>
  <c r="J258" i="2"/>
  <c r="I258" i="2"/>
  <c r="H258" i="2"/>
  <c r="R256" i="2"/>
  <c r="Q256" i="2"/>
  <c r="P256" i="2"/>
  <c r="O256" i="2"/>
  <c r="N256" i="2"/>
  <c r="M256" i="2"/>
  <c r="K256" i="2"/>
  <c r="J256" i="2"/>
  <c r="I256" i="2"/>
  <c r="H256" i="2"/>
  <c r="G256" i="2"/>
  <c r="F256" i="2"/>
  <c r="E256" i="2"/>
  <c r="D256" i="2"/>
  <c r="C256" i="2"/>
  <c r="B256" i="2"/>
  <c r="A256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B255" i="2"/>
  <c r="A255" i="2"/>
  <c r="K254" i="2"/>
  <c r="J254" i="2"/>
  <c r="I254" i="2"/>
  <c r="H254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B252" i="2"/>
  <c r="A252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B251" i="2"/>
  <c r="A251" i="2"/>
  <c r="K250" i="2"/>
  <c r="J250" i="2"/>
  <c r="I250" i="2"/>
  <c r="H250" i="2"/>
  <c r="R248" i="2"/>
  <c r="Q248" i="2"/>
  <c r="P248" i="2"/>
  <c r="O248" i="2"/>
  <c r="N248" i="2"/>
  <c r="M248" i="2"/>
  <c r="K248" i="2"/>
  <c r="J248" i="2"/>
  <c r="I248" i="2"/>
  <c r="H248" i="2"/>
  <c r="G248" i="2"/>
  <c r="F248" i="2"/>
  <c r="E248" i="2"/>
  <c r="D248" i="2"/>
  <c r="C248" i="2"/>
  <c r="B248" i="2"/>
  <c r="A248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B247" i="2"/>
  <c r="A247" i="2"/>
  <c r="K246" i="2"/>
  <c r="J246" i="2"/>
  <c r="I246" i="2"/>
  <c r="H246" i="2"/>
  <c r="R244" i="2"/>
  <c r="Q244" i="2"/>
  <c r="P244" i="2"/>
  <c r="O244" i="2"/>
  <c r="N244" i="2"/>
  <c r="M244" i="2"/>
  <c r="K244" i="2"/>
  <c r="J244" i="2"/>
  <c r="I244" i="2"/>
  <c r="H244" i="2"/>
  <c r="G244" i="2"/>
  <c r="F244" i="2"/>
  <c r="E244" i="2"/>
  <c r="D244" i="2"/>
  <c r="C244" i="2"/>
  <c r="B244" i="2"/>
  <c r="A244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B243" i="2"/>
  <c r="A243" i="2"/>
  <c r="K242" i="2"/>
  <c r="J242" i="2"/>
  <c r="I242" i="2"/>
  <c r="H242" i="2"/>
  <c r="R240" i="2"/>
  <c r="Q240" i="2"/>
  <c r="P240" i="2"/>
  <c r="O240" i="2"/>
  <c r="N240" i="2"/>
  <c r="M240" i="2"/>
  <c r="K240" i="2"/>
  <c r="J240" i="2"/>
  <c r="I240" i="2"/>
  <c r="H240" i="2"/>
  <c r="G240" i="2"/>
  <c r="F240" i="2"/>
  <c r="E240" i="2"/>
  <c r="D240" i="2"/>
  <c r="C240" i="2"/>
  <c r="B240" i="2"/>
  <c r="A240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B239" i="2"/>
  <c r="A239" i="2"/>
  <c r="K238" i="2"/>
  <c r="J238" i="2"/>
  <c r="I238" i="2"/>
  <c r="H238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B236" i="2"/>
  <c r="A236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B235" i="2"/>
  <c r="A235" i="2"/>
  <c r="K234" i="2"/>
  <c r="J234" i="2"/>
  <c r="I234" i="2"/>
  <c r="H234" i="2"/>
  <c r="R232" i="2"/>
  <c r="Q232" i="2"/>
  <c r="P232" i="2"/>
  <c r="O232" i="2"/>
  <c r="N232" i="2"/>
  <c r="M232" i="2"/>
  <c r="K232" i="2"/>
  <c r="J232" i="2"/>
  <c r="I232" i="2"/>
  <c r="H232" i="2"/>
  <c r="G232" i="2"/>
  <c r="F232" i="2"/>
  <c r="E232" i="2"/>
  <c r="D232" i="2"/>
  <c r="C232" i="2"/>
  <c r="B232" i="2"/>
  <c r="A232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B231" i="2"/>
  <c r="A231" i="2"/>
  <c r="K230" i="2"/>
  <c r="J230" i="2"/>
  <c r="I230" i="2"/>
  <c r="H230" i="2"/>
  <c r="R228" i="2"/>
  <c r="Q228" i="2"/>
  <c r="P228" i="2"/>
  <c r="O228" i="2"/>
  <c r="N228" i="2"/>
  <c r="M228" i="2"/>
  <c r="K228" i="2"/>
  <c r="J228" i="2"/>
  <c r="I228" i="2"/>
  <c r="H228" i="2"/>
  <c r="G228" i="2"/>
  <c r="F228" i="2"/>
  <c r="E228" i="2"/>
  <c r="D228" i="2"/>
  <c r="C228" i="2"/>
  <c r="B228" i="2"/>
  <c r="A228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B227" i="2"/>
  <c r="A227" i="2"/>
  <c r="K226" i="2"/>
  <c r="J226" i="2"/>
  <c r="I226" i="2"/>
  <c r="H226" i="2"/>
  <c r="R224" i="2"/>
  <c r="Q224" i="2"/>
  <c r="P224" i="2"/>
  <c r="O224" i="2"/>
  <c r="N224" i="2"/>
  <c r="M224" i="2"/>
  <c r="K224" i="2"/>
  <c r="J224" i="2"/>
  <c r="I224" i="2"/>
  <c r="H224" i="2"/>
  <c r="G224" i="2"/>
  <c r="F224" i="2"/>
  <c r="E224" i="2"/>
  <c r="D224" i="2"/>
  <c r="C224" i="2"/>
  <c r="B224" i="2"/>
  <c r="A224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B223" i="2"/>
  <c r="A223" i="2"/>
  <c r="K222" i="2"/>
  <c r="J222" i="2"/>
  <c r="I222" i="2"/>
  <c r="H222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B220" i="2"/>
  <c r="A220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B219" i="2"/>
  <c r="A219" i="2"/>
  <c r="K218" i="2"/>
  <c r="J218" i="2"/>
  <c r="I218" i="2"/>
  <c r="H218" i="2"/>
  <c r="R216" i="2"/>
  <c r="Q216" i="2"/>
  <c r="P216" i="2"/>
  <c r="O216" i="2"/>
  <c r="N216" i="2"/>
  <c r="M216" i="2"/>
  <c r="K216" i="2"/>
  <c r="J216" i="2"/>
  <c r="I216" i="2"/>
  <c r="H216" i="2"/>
  <c r="G216" i="2"/>
  <c r="F216" i="2"/>
  <c r="E216" i="2"/>
  <c r="D216" i="2"/>
  <c r="C216" i="2"/>
  <c r="B216" i="2"/>
  <c r="A216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B215" i="2"/>
  <c r="A215" i="2"/>
  <c r="K214" i="2"/>
  <c r="J214" i="2"/>
  <c r="I214" i="2"/>
  <c r="H214" i="2"/>
  <c r="R212" i="2"/>
  <c r="Q212" i="2"/>
  <c r="P212" i="2"/>
  <c r="O212" i="2"/>
  <c r="N212" i="2"/>
  <c r="M212" i="2"/>
  <c r="K212" i="2"/>
  <c r="J212" i="2"/>
  <c r="I212" i="2"/>
  <c r="H212" i="2"/>
  <c r="G212" i="2"/>
  <c r="F212" i="2"/>
  <c r="E212" i="2"/>
  <c r="D212" i="2"/>
  <c r="C212" i="2"/>
  <c r="B212" i="2"/>
  <c r="A212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B211" i="2"/>
  <c r="A211" i="2"/>
  <c r="K210" i="2"/>
  <c r="J210" i="2"/>
  <c r="I210" i="2"/>
  <c r="H210" i="2"/>
  <c r="R208" i="2"/>
  <c r="Q208" i="2"/>
  <c r="P208" i="2"/>
  <c r="O208" i="2"/>
  <c r="N208" i="2"/>
  <c r="M208" i="2"/>
  <c r="K208" i="2"/>
  <c r="J208" i="2"/>
  <c r="I208" i="2"/>
  <c r="H208" i="2"/>
  <c r="G208" i="2"/>
  <c r="F208" i="2"/>
  <c r="E208" i="2"/>
  <c r="D208" i="2"/>
  <c r="C208" i="2"/>
  <c r="B208" i="2"/>
  <c r="A208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B207" i="2"/>
  <c r="A207" i="2"/>
  <c r="K206" i="2"/>
  <c r="J206" i="2"/>
  <c r="I206" i="2"/>
  <c r="H206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B204" i="2"/>
  <c r="A204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B203" i="2"/>
  <c r="A203" i="2"/>
  <c r="K202" i="2"/>
  <c r="J202" i="2"/>
  <c r="I202" i="2"/>
  <c r="H202" i="2"/>
  <c r="R200" i="2"/>
  <c r="Q200" i="2"/>
  <c r="P200" i="2"/>
  <c r="O200" i="2"/>
  <c r="N200" i="2"/>
  <c r="M200" i="2"/>
  <c r="K200" i="2"/>
  <c r="J200" i="2"/>
  <c r="I200" i="2"/>
  <c r="H200" i="2"/>
  <c r="G200" i="2"/>
  <c r="F200" i="2"/>
  <c r="E200" i="2"/>
  <c r="D200" i="2"/>
  <c r="C200" i="2"/>
  <c r="B200" i="2"/>
  <c r="A200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B199" i="2"/>
  <c r="A199" i="2"/>
  <c r="K198" i="2"/>
  <c r="J198" i="2"/>
  <c r="I198" i="2"/>
  <c r="H198" i="2"/>
  <c r="R196" i="2"/>
  <c r="Q196" i="2"/>
  <c r="P196" i="2"/>
  <c r="O196" i="2"/>
  <c r="N196" i="2"/>
  <c r="M196" i="2"/>
  <c r="K196" i="2"/>
  <c r="J196" i="2"/>
  <c r="I196" i="2"/>
  <c r="H196" i="2"/>
  <c r="G196" i="2"/>
  <c r="F196" i="2"/>
  <c r="E196" i="2"/>
  <c r="D196" i="2"/>
  <c r="C196" i="2"/>
  <c r="B196" i="2"/>
  <c r="A196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B195" i="2"/>
  <c r="A195" i="2"/>
  <c r="K194" i="2"/>
  <c r="J194" i="2"/>
  <c r="I194" i="2"/>
  <c r="H194" i="2"/>
  <c r="R192" i="2"/>
  <c r="Q192" i="2"/>
  <c r="P192" i="2"/>
  <c r="O192" i="2"/>
  <c r="N192" i="2"/>
  <c r="M192" i="2"/>
  <c r="K192" i="2"/>
  <c r="J192" i="2"/>
  <c r="I192" i="2"/>
  <c r="H192" i="2"/>
  <c r="G192" i="2"/>
  <c r="F192" i="2"/>
  <c r="E192" i="2"/>
  <c r="D192" i="2"/>
  <c r="C192" i="2"/>
  <c r="B192" i="2"/>
  <c r="A192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B191" i="2"/>
  <c r="A191" i="2"/>
  <c r="K190" i="2"/>
  <c r="J190" i="2"/>
  <c r="I190" i="2"/>
  <c r="H190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B188" i="2"/>
  <c r="A188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B187" i="2"/>
  <c r="A187" i="2"/>
  <c r="K186" i="2"/>
  <c r="J186" i="2"/>
  <c r="I186" i="2"/>
  <c r="H186" i="2"/>
  <c r="R184" i="2"/>
  <c r="Q184" i="2"/>
  <c r="P184" i="2"/>
  <c r="O184" i="2"/>
  <c r="N184" i="2"/>
  <c r="M184" i="2"/>
  <c r="K184" i="2"/>
  <c r="J184" i="2"/>
  <c r="I184" i="2"/>
  <c r="H184" i="2"/>
  <c r="G184" i="2"/>
  <c r="F184" i="2"/>
  <c r="E184" i="2"/>
  <c r="D184" i="2"/>
  <c r="C184" i="2"/>
  <c r="B184" i="2"/>
  <c r="A184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B183" i="2"/>
  <c r="A183" i="2"/>
  <c r="K182" i="2"/>
  <c r="J182" i="2"/>
  <c r="I182" i="2"/>
  <c r="H182" i="2"/>
  <c r="R180" i="2"/>
  <c r="Q180" i="2"/>
  <c r="P180" i="2"/>
  <c r="O180" i="2"/>
  <c r="N180" i="2"/>
  <c r="M180" i="2"/>
  <c r="K180" i="2"/>
  <c r="J180" i="2"/>
  <c r="I180" i="2"/>
  <c r="H180" i="2"/>
  <c r="G180" i="2"/>
  <c r="F180" i="2"/>
  <c r="E180" i="2"/>
  <c r="D180" i="2"/>
  <c r="C180" i="2"/>
  <c r="B180" i="2"/>
  <c r="A180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B179" i="2"/>
  <c r="A179" i="2"/>
  <c r="K178" i="2"/>
  <c r="J178" i="2"/>
  <c r="I178" i="2"/>
  <c r="H178" i="2"/>
  <c r="R176" i="2"/>
  <c r="Q176" i="2"/>
  <c r="P176" i="2"/>
  <c r="O176" i="2"/>
  <c r="N176" i="2"/>
  <c r="M176" i="2"/>
  <c r="K176" i="2"/>
  <c r="J176" i="2"/>
  <c r="I176" i="2"/>
  <c r="H176" i="2"/>
  <c r="G176" i="2"/>
  <c r="F176" i="2"/>
  <c r="E176" i="2"/>
  <c r="D176" i="2"/>
  <c r="C176" i="2"/>
  <c r="B176" i="2"/>
  <c r="A176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B175" i="2"/>
  <c r="A175" i="2"/>
  <c r="K174" i="2"/>
  <c r="J174" i="2"/>
  <c r="I174" i="2"/>
  <c r="H174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B172" i="2"/>
  <c r="A172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B171" i="2"/>
  <c r="A171" i="2"/>
  <c r="K170" i="2"/>
  <c r="J170" i="2"/>
  <c r="I170" i="2"/>
  <c r="H170" i="2"/>
  <c r="R168" i="2"/>
  <c r="Q168" i="2"/>
  <c r="P168" i="2"/>
  <c r="O168" i="2"/>
  <c r="N168" i="2"/>
  <c r="M168" i="2"/>
  <c r="K168" i="2"/>
  <c r="J168" i="2"/>
  <c r="I168" i="2"/>
  <c r="H168" i="2"/>
  <c r="G168" i="2"/>
  <c r="F168" i="2"/>
  <c r="E168" i="2"/>
  <c r="D168" i="2"/>
  <c r="C168" i="2"/>
  <c r="B168" i="2"/>
  <c r="A168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B167" i="2"/>
  <c r="A167" i="2"/>
  <c r="K166" i="2"/>
  <c r="J166" i="2"/>
  <c r="I166" i="2"/>
  <c r="H166" i="2"/>
  <c r="R164" i="2"/>
  <c r="Q164" i="2"/>
  <c r="P164" i="2"/>
  <c r="O164" i="2"/>
  <c r="N164" i="2"/>
  <c r="M164" i="2"/>
  <c r="K164" i="2"/>
  <c r="J164" i="2"/>
  <c r="I164" i="2"/>
  <c r="H164" i="2"/>
  <c r="G164" i="2"/>
  <c r="F164" i="2"/>
  <c r="E164" i="2"/>
  <c r="D164" i="2"/>
  <c r="C164" i="2"/>
  <c r="B164" i="2"/>
  <c r="A164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B163" i="2"/>
  <c r="A163" i="2"/>
  <c r="K162" i="2"/>
  <c r="J162" i="2"/>
  <c r="I162" i="2"/>
  <c r="H162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B160" i="2"/>
  <c r="A160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B159" i="2"/>
  <c r="A159" i="2"/>
  <c r="K158" i="2"/>
  <c r="J158" i="2"/>
  <c r="I158" i="2"/>
  <c r="H158" i="2"/>
  <c r="R156" i="2"/>
  <c r="Q156" i="2"/>
  <c r="P156" i="2"/>
  <c r="O156" i="2"/>
  <c r="N156" i="2"/>
  <c r="M156" i="2"/>
  <c r="K156" i="2"/>
  <c r="J156" i="2"/>
  <c r="I156" i="2"/>
  <c r="H156" i="2"/>
  <c r="G156" i="2"/>
  <c r="F156" i="2"/>
  <c r="E156" i="2"/>
  <c r="D156" i="2"/>
  <c r="C156" i="2"/>
  <c r="B156" i="2"/>
  <c r="A156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B155" i="2"/>
  <c r="A155" i="2"/>
  <c r="K154" i="2"/>
  <c r="J154" i="2"/>
  <c r="I154" i="2"/>
  <c r="H154" i="2"/>
  <c r="R152" i="2"/>
  <c r="Q152" i="2"/>
  <c r="P152" i="2"/>
  <c r="O152" i="2"/>
  <c r="N152" i="2"/>
  <c r="M152" i="2"/>
  <c r="K152" i="2"/>
  <c r="J152" i="2"/>
  <c r="I152" i="2"/>
  <c r="H152" i="2"/>
  <c r="G152" i="2"/>
  <c r="F152" i="2"/>
  <c r="E152" i="2"/>
  <c r="D152" i="2"/>
  <c r="C152" i="2"/>
  <c r="B152" i="2"/>
  <c r="A152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B151" i="2"/>
  <c r="A151" i="2"/>
  <c r="K150" i="2"/>
  <c r="J150" i="2"/>
  <c r="I150" i="2"/>
  <c r="H150" i="2"/>
  <c r="R148" i="2"/>
  <c r="Q148" i="2"/>
  <c r="P148" i="2"/>
  <c r="O148" i="2"/>
  <c r="N148" i="2"/>
  <c r="M148" i="2"/>
  <c r="K148" i="2"/>
  <c r="J148" i="2"/>
  <c r="I148" i="2"/>
  <c r="H148" i="2"/>
  <c r="G148" i="2"/>
  <c r="F148" i="2"/>
  <c r="E148" i="2"/>
  <c r="D148" i="2"/>
  <c r="C148" i="2"/>
  <c r="B148" i="2"/>
  <c r="A148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B147" i="2"/>
  <c r="A147" i="2"/>
  <c r="K146" i="2"/>
  <c r="J146" i="2"/>
  <c r="I146" i="2"/>
  <c r="H146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B144" i="2"/>
  <c r="A144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B143" i="2"/>
  <c r="A143" i="2"/>
  <c r="K142" i="2"/>
  <c r="J142" i="2"/>
  <c r="I142" i="2"/>
  <c r="H142" i="2"/>
  <c r="R140" i="2"/>
  <c r="Q140" i="2"/>
  <c r="P140" i="2"/>
  <c r="O140" i="2"/>
  <c r="N140" i="2"/>
  <c r="M140" i="2"/>
  <c r="K140" i="2"/>
  <c r="J140" i="2"/>
  <c r="I140" i="2"/>
  <c r="H140" i="2"/>
  <c r="G140" i="2"/>
  <c r="F140" i="2"/>
  <c r="E140" i="2"/>
  <c r="D140" i="2"/>
  <c r="C140" i="2"/>
  <c r="B140" i="2"/>
  <c r="A140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A139" i="2"/>
  <c r="K138" i="2"/>
  <c r="J138" i="2"/>
  <c r="I138" i="2"/>
  <c r="H138" i="2"/>
  <c r="R136" i="2"/>
  <c r="Q136" i="2"/>
  <c r="P136" i="2"/>
  <c r="O136" i="2"/>
  <c r="N136" i="2"/>
  <c r="M136" i="2"/>
  <c r="K136" i="2"/>
  <c r="J136" i="2"/>
  <c r="I136" i="2"/>
  <c r="H136" i="2"/>
  <c r="G136" i="2"/>
  <c r="F136" i="2"/>
  <c r="E136" i="2"/>
  <c r="D136" i="2"/>
  <c r="C136" i="2"/>
  <c r="B136" i="2"/>
  <c r="A136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A135" i="2"/>
  <c r="K134" i="2"/>
  <c r="J134" i="2"/>
  <c r="I134" i="2"/>
  <c r="H134" i="2"/>
  <c r="R132" i="2"/>
  <c r="Q132" i="2"/>
  <c r="P132" i="2"/>
  <c r="O132" i="2"/>
  <c r="N132" i="2"/>
  <c r="M132" i="2"/>
  <c r="K132" i="2"/>
  <c r="J132" i="2"/>
  <c r="I132" i="2"/>
  <c r="H132" i="2"/>
  <c r="G132" i="2"/>
  <c r="F132" i="2"/>
  <c r="E132" i="2"/>
  <c r="D132" i="2"/>
  <c r="C132" i="2"/>
  <c r="B132" i="2"/>
  <c r="A132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A131" i="2"/>
  <c r="K130" i="2"/>
  <c r="J130" i="2"/>
  <c r="I130" i="2"/>
  <c r="H130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/>
  <c r="D128" i="2"/>
  <c r="C128" i="2"/>
  <c r="B128" i="2"/>
  <c r="A128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/>
  <c r="D127" i="2"/>
  <c r="C127" i="2"/>
  <c r="B127" i="2"/>
  <c r="A127" i="2"/>
  <c r="K126" i="2"/>
  <c r="J126" i="2"/>
  <c r="I126" i="2"/>
  <c r="H126" i="2"/>
  <c r="R124" i="2"/>
  <c r="Q124" i="2"/>
  <c r="P124" i="2"/>
  <c r="O124" i="2"/>
  <c r="N124" i="2"/>
  <c r="M124" i="2"/>
  <c r="K124" i="2"/>
  <c r="J124" i="2"/>
  <c r="I124" i="2"/>
  <c r="H124" i="2"/>
  <c r="G124" i="2"/>
  <c r="F124" i="2"/>
  <c r="E124" i="2"/>
  <c r="D124" i="2"/>
  <c r="C124" i="2"/>
  <c r="B124" i="2"/>
  <c r="A124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C123" i="2"/>
  <c r="B123" i="2"/>
  <c r="A123" i="2"/>
  <c r="K122" i="2"/>
  <c r="J122" i="2"/>
  <c r="I122" i="2"/>
  <c r="H122" i="2"/>
  <c r="R120" i="2"/>
  <c r="Q120" i="2"/>
  <c r="P120" i="2"/>
  <c r="O120" i="2"/>
  <c r="N120" i="2"/>
  <c r="M120" i="2"/>
  <c r="K120" i="2"/>
  <c r="J120" i="2"/>
  <c r="I120" i="2"/>
  <c r="H120" i="2"/>
  <c r="G120" i="2"/>
  <c r="F120" i="2"/>
  <c r="E120" i="2"/>
  <c r="D120" i="2"/>
  <c r="C120" i="2"/>
  <c r="B120" i="2"/>
  <c r="A120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A119" i="2"/>
  <c r="K118" i="2"/>
  <c r="J118" i="2"/>
  <c r="I118" i="2"/>
  <c r="H118" i="2"/>
  <c r="R116" i="2"/>
  <c r="Q116" i="2"/>
  <c r="P116" i="2"/>
  <c r="O116" i="2"/>
  <c r="N116" i="2"/>
  <c r="M116" i="2"/>
  <c r="K116" i="2"/>
  <c r="J116" i="2"/>
  <c r="I116" i="2"/>
  <c r="H116" i="2"/>
  <c r="G116" i="2"/>
  <c r="F116" i="2"/>
  <c r="E116" i="2"/>
  <c r="D116" i="2"/>
  <c r="C116" i="2"/>
  <c r="B116" i="2"/>
  <c r="A116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A115" i="2"/>
  <c r="K114" i="2"/>
  <c r="J114" i="2"/>
  <c r="I114" i="2"/>
  <c r="H114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A112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A111" i="2"/>
  <c r="K110" i="2"/>
  <c r="J110" i="2"/>
  <c r="I110" i="2"/>
  <c r="H110" i="2"/>
  <c r="R108" i="2"/>
  <c r="Q108" i="2"/>
  <c r="P108" i="2"/>
  <c r="O108" i="2"/>
  <c r="N108" i="2"/>
  <c r="M108" i="2"/>
  <c r="K108" i="2"/>
  <c r="J108" i="2"/>
  <c r="I108" i="2"/>
  <c r="H108" i="2"/>
  <c r="G108" i="2"/>
  <c r="F108" i="2"/>
  <c r="E108" i="2"/>
  <c r="D108" i="2"/>
  <c r="C108" i="2"/>
  <c r="B108" i="2"/>
  <c r="A108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B107" i="2"/>
  <c r="A107" i="2"/>
  <c r="K106" i="2"/>
  <c r="J106" i="2"/>
  <c r="I106" i="2"/>
  <c r="H106" i="2"/>
  <c r="R104" i="2"/>
  <c r="Q104" i="2"/>
  <c r="P104" i="2"/>
  <c r="O104" i="2"/>
  <c r="N104" i="2"/>
  <c r="M104" i="2"/>
  <c r="K104" i="2"/>
  <c r="J104" i="2"/>
  <c r="I104" i="2"/>
  <c r="H104" i="2"/>
  <c r="G104" i="2"/>
  <c r="F104" i="2"/>
  <c r="E104" i="2"/>
  <c r="D104" i="2"/>
  <c r="C104" i="2"/>
  <c r="B104" i="2"/>
  <c r="A104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B103" i="2"/>
  <c r="A103" i="2"/>
  <c r="K102" i="2"/>
  <c r="J102" i="2"/>
  <c r="I102" i="2"/>
  <c r="H102" i="2"/>
  <c r="R100" i="2"/>
  <c r="Q100" i="2"/>
  <c r="P100" i="2"/>
  <c r="O100" i="2"/>
  <c r="N100" i="2"/>
  <c r="M100" i="2"/>
  <c r="K100" i="2"/>
  <c r="J100" i="2"/>
  <c r="I100" i="2"/>
  <c r="H100" i="2"/>
  <c r="G100" i="2"/>
  <c r="F100" i="2"/>
  <c r="E100" i="2"/>
  <c r="D100" i="2"/>
  <c r="C100" i="2"/>
  <c r="B100" i="2"/>
  <c r="A100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B99" i="2"/>
  <c r="A99" i="2"/>
  <c r="K98" i="2"/>
  <c r="J98" i="2"/>
  <c r="I98" i="2"/>
  <c r="H98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B96" i="2"/>
  <c r="A96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B95" i="2"/>
  <c r="A95" i="2"/>
  <c r="K94" i="2"/>
  <c r="J94" i="2"/>
  <c r="I94" i="2"/>
  <c r="H94" i="2"/>
  <c r="R92" i="2"/>
  <c r="Q92" i="2"/>
  <c r="P92" i="2"/>
  <c r="O92" i="2"/>
  <c r="N92" i="2"/>
  <c r="M92" i="2"/>
  <c r="K92" i="2"/>
  <c r="J92" i="2"/>
  <c r="I92" i="2"/>
  <c r="H92" i="2"/>
  <c r="G92" i="2"/>
  <c r="F92" i="2"/>
  <c r="E92" i="2"/>
  <c r="D92" i="2"/>
  <c r="C92" i="2"/>
  <c r="B92" i="2"/>
  <c r="A92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A91" i="2"/>
  <c r="K90" i="2"/>
  <c r="J90" i="2"/>
  <c r="I90" i="2"/>
  <c r="H90" i="2"/>
  <c r="R88" i="2"/>
  <c r="Q88" i="2"/>
  <c r="P88" i="2"/>
  <c r="O88" i="2"/>
  <c r="N88" i="2"/>
  <c r="M88" i="2"/>
  <c r="K88" i="2"/>
  <c r="J88" i="2"/>
  <c r="I88" i="2"/>
  <c r="H88" i="2"/>
  <c r="G88" i="2"/>
  <c r="F88" i="2"/>
  <c r="E88" i="2"/>
  <c r="D88" i="2"/>
  <c r="C88" i="2"/>
  <c r="B88" i="2"/>
  <c r="A88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B87" i="2"/>
  <c r="A87" i="2"/>
  <c r="K86" i="2"/>
  <c r="J86" i="2"/>
  <c r="I86" i="2"/>
  <c r="H86" i="2"/>
  <c r="R84" i="2"/>
  <c r="Q84" i="2"/>
  <c r="P84" i="2"/>
  <c r="O84" i="2"/>
  <c r="N84" i="2"/>
  <c r="M84" i="2"/>
  <c r="K84" i="2"/>
  <c r="J84" i="2"/>
  <c r="I84" i="2"/>
  <c r="H84" i="2"/>
  <c r="G84" i="2"/>
  <c r="F84" i="2"/>
  <c r="E84" i="2"/>
  <c r="D84" i="2"/>
  <c r="C84" i="2"/>
  <c r="B84" i="2"/>
  <c r="A84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A83" i="2"/>
  <c r="K82" i="2"/>
  <c r="J82" i="2"/>
  <c r="I82" i="2"/>
  <c r="H82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A80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A79" i="2"/>
  <c r="K78" i="2"/>
  <c r="J78" i="2"/>
  <c r="I78" i="2"/>
  <c r="H78" i="2"/>
  <c r="R76" i="2"/>
  <c r="Q76" i="2"/>
  <c r="P76" i="2"/>
  <c r="O76" i="2"/>
  <c r="N76" i="2"/>
  <c r="M76" i="2"/>
  <c r="K76" i="2"/>
  <c r="J76" i="2"/>
  <c r="I76" i="2"/>
  <c r="H76" i="2"/>
  <c r="G76" i="2"/>
  <c r="F76" i="2"/>
  <c r="E76" i="2"/>
  <c r="D76" i="2"/>
  <c r="C76" i="2"/>
  <c r="B76" i="2"/>
  <c r="A76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A75" i="2"/>
  <c r="K74" i="2"/>
  <c r="J74" i="2"/>
  <c r="I74" i="2"/>
  <c r="H74" i="2"/>
  <c r="R72" i="2"/>
  <c r="Q72" i="2"/>
  <c r="P72" i="2"/>
  <c r="O72" i="2"/>
  <c r="N72" i="2"/>
  <c r="M72" i="2"/>
  <c r="K72" i="2"/>
  <c r="J72" i="2"/>
  <c r="I72" i="2"/>
  <c r="H72" i="2"/>
  <c r="G72" i="2"/>
  <c r="F72" i="2"/>
  <c r="E72" i="2"/>
  <c r="D72" i="2"/>
  <c r="C72" i="2"/>
  <c r="B72" i="2"/>
  <c r="A72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A71" i="2"/>
  <c r="K70" i="2"/>
  <c r="J70" i="2"/>
  <c r="I70" i="2"/>
  <c r="H70" i="2"/>
  <c r="R68" i="2"/>
  <c r="Q68" i="2"/>
  <c r="P68" i="2"/>
  <c r="O68" i="2"/>
  <c r="N68" i="2"/>
  <c r="M68" i="2"/>
  <c r="K68" i="2"/>
  <c r="J68" i="2"/>
  <c r="I68" i="2"/>
  <c r="H68" i="2"/>
  <c r="G68" i="2"/>
  <c r="F68" i="2"/>
  <c r="E68" i="2"/>
  <c r="D68" i="2"/>
  <c r="C68" i="2"/>
  <c r="B68" i="2"/>
  <c r="A68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A67" i="2"/>
  <c r="K66" i="2"/>
  <c r="J66" i="2"/>
  <c r="I66" i="2"/>
  <c r="H66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A64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A63" i="2"/>
  <c r="K62" i="2"/>
  <c r="J62" i="2"/>
  <c r="I62" i="2"/>
  <c r="H62" i="2"/>
  <c r="R60" i="2"/>
  <c r="Q60" i="2"/>
  <c r="P60" i="2"/>
  <c r="O60" i="2"/>
  <c r="N60" i="2"/>
  <c r="M60" i="2"/>
  <c r="K60" i="2"/>
  <c r="J60" i="2"/>
  <c r="I60" i="2"/>
  <c r="H60" i="2"/>
  <c r="G60" i="2"/>
  <c r="F60" i="2"/>
  <c r="E60" i="2"/>
  <c r="D60" i="2"/>
  <c r="C60" i="2"/>
  <c r="B60" i="2"/>
  <c r="A60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A59" i="2"/>
  <c r="K58" i="2"/>
  <c r="J58" i="2"/>
  <c r="I58" i="2"/>
  <c r="H58" i="2"/>
  <c r="R56" i="2"/>
  <c r="Q56" i="2"/>
  <c r="P56" i="2"/>
  <c r="O56" i="2"/>
  <c r="N56" i="2"/>
  <c r="M56" i="2"/>
  <c r="K56" i="2"/>
  <c r="J56" i="2"/>
  <c r="I56" i="2"/>
  <c r="H56" i="2"/>
  <c r="G56" i="2"/>
  <c r="F56" i="2"/>
  <c r="E56" i="2"/>
  <c r="D56" i="2"/>
  <c r="C56" i="2"/>
  <c r="B56" i="2"/>
  <c r="A56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A55" i="2"/>
  <c r="K54" i="2"/>
  <c r="J54" i="2"/>
  <c r="I54" i="2"/>
  <c r="H54" i="2"/>
  <c r="R52" i="2"/>
  <c r="Q52" i="2"/>
  <c r="P52" i="2"/>
  <c r="O52" i="2"/>
  <c r="N52" i="2"/>
  <c r="M52" i="2"/>
  <c r="K52" i="2"/>
  <c r="J52" i="2"/>
  <c r="I52" i="2"/>
  <c r="H52" i="2"/>
  <c r="G52" i="2"/>
  <c r="F52" i="2"/>
  <c r="E52" i="2"/>
  <c r="D52" i="2"/>
  <c r="C52" i="2"/>
  <c r="B52" i="2"/>
  <c r="A52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A51" i="2"/>
  <c r="K50" i="2"/>
  <c r="J50" i="2"/>
  <c r="I50" i="2"/>
  <c r="H50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A48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A47" i="2"/>
  <c r="K46" i="2"/>
  <c r="J46" i="2"/>
  <c r="I46" i="2"/>
  <c r="H46" i="2"/>
  <c r="R44" i="2"/>
  <c r="Q44" i="2"/>
  <c r="P44" i="2"/>
  <c r="O44" i="2"/>
  <c r="N44" i="2"/>
  <c r="M44" i="2"/>
  <c r="K44" i="2"/>
  <c r="J44" i="2"/>
  <c r="I44" i="2"/>
  <c r="H44" i="2"/>
  <c r="G44" i="2"/>
  <c r="F44" i="2"/>
  <c r="E44" i="2"/>
  <c r="D44" i="2"/>
  <c r="C44" i="2"/>
  <c r="B44" i="2"/>
  <c r="A44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A43" i="2"/>
  <c r="K42" i="2"/>
  <c r="J42" i="2"/>
  <c r="I42" i="2"/>
  <c r="H42" i="2"/>
  <c r="R40" i="2"/>
  <c r="Q40" i="2"/>
  <c r="P40" i="2"/>
  <c r="O40" i="2"/>
  <c r="N40" i="2"/>
  <c r="M40" i="2"/>
  <c r="K40" i="2"/>
  <c r="J40" i="2"/>
  <c r="I40" i="2"/>
  <c r="H40" i="2"/>
  <c r="G40" i="2"/>
  <c r="F40" i="2"/>
  <c r="E40" i="2"/>
  <c r="D40" i="2"/>
  <c r="C40" i="2"/>
  <c r="B40" i="2"/>
  <c r="A40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A39" i="2"/>
  <c r="K38" i="2"/>
  <c r="J38" i="2"/>
  <c r="I38" i="2"/>
  <c r="H38" i="2"/>
  <c r="R36" i="2"/>
  <c r="Q36" i="2"/>
  <c r="P36" i="2"/>
  <c r="O36" i="2"/>
  <c r="N36" i="2"/>
  <c r="M36" i="2"/>
  <c r="K36" i="2"/>
  <c r="J36" i="2"/>
  <c r="I36" i="2"/>
  <c r="H36" i="2"/>
  <c r="G36" i="2"/>
  <c r="F36" i="2"/>
  <c r="E36" i="2"/>
  <c r="D36" i="2"/>
  <c r="C36" i="2"/>
  <c r="B36" i="2"/>
  <c r="A36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35" i="2"/>
  <c r="K34" i="2"/>
  <c r="J34" i="2"/>
  <c r="I34" i="2"/>
  <c r="H34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32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31" i="2"/>
  <c r="K30" i="2"/>
  <c r="J30" i="2"/>
  <c r="I30" i="2"/>
  <c r="H30" i="2"/>
  <c r="R28" i="2"/>
  <c r="Q28" i="2"/>
  <c r="P28" i="2"/>
  <c r="O28" i="2"/>
  <c r="N28" i="2"/>
  <c r="M28" i="2"/>
  <c r="K28" i="2"/>
  <c r="J28" i="2"/>
  <c r="I28" i="2"/>
  <c r="H28" i="2"/>
  <c r="G28" i="2"/>
  <c r="F28" i="2"/>
  <c r="E28" i="2"/>
  <c r="D28" i="2"/>
  <c r="C28" i="2"/>
  <c r="B28" i="2"/>
  <c r="A28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R24" i="2"/>
  <c r="Q24" i="2"/>
  <c r="P24" i="2"/>
  <c r="O24" i="2"/>
  <c r="N24" i="2"/>
  <c r="M24" i="2"/>
  <c r="K24" i="2"/>
  <c r="J24" i="2"/>
  <c r="I24" i="2"/>
  <c r="H24" i="2"/>
  <c r="G24" i="2"/>
  <c r="F24" i="2"/>
  <c r="E24" i="2"/>
  <c r="D24" i="2"/>
  <c r="C24" i="2"/>
  <c r="B24" i="2"/>
  <c r="A24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R20" i="2"/>
  <c r="Q20" i="2"/>
  <c r="P20" i="2"/>
  <c r="O20" i="2"/>
  <c r="N20" i="2"/>
  <c r="M20" i="2"/>
  <c r="K20" i="2"/>
  <c r="J20" i="2"/>
  <c r="I20" i="2"/>
  <c r="H20" i="2"/>
  <c r="G20" i="2"/>
  <c r="F20" i="2"/>
  <c r="E20" i="2"/>
  <c r="D20" i="2"/>
  <c r="C20" i="2"/>
  <c r="B20" i="2"/>
  <c r="A20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16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R12" i="2"/>
  <c r="Q12" i="2"/>
  <c r="P12" i="2"/>
  <c r="O12" i="2"/>
  <c r="N12" i="2"/>
  <c r="M12" i="2"/>
  <c r="K12" i="2"/>
  <c r="J12" i="2"/>
  <c r="I12" i="2"/>
  <c r="H12" i="2"/>
  <c r="G12" i="2"/>
  <c r="F12" i="2"/>
  <c r="E12" i="2"/>
  <c r="D12" i="2"/>
  <c r="C12" i="2"/>
  <c r="B12" i="2"/>
  <c r="A12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R8" i="2"/>
  <c r="Q8" i="2"/>
  <c r="P8" i="2"/>
  <c r="O8" i="2"/>
  <c r="N8" i="2"/>
  <c r="M8" i="2"/>
  <c r="K8" i="2"/>
  <c r="J8" i="2"/>
  <c r="I8" i="2"/>
  <c r="H8" i="2"/>
  <c r="G8" i="2"/>
  <c r="F8" i="2"/>
  <c r="E8" i="2"/>
  <c r="D8" i="2"/>
  <c r="C8" i="2"/>
  <c r="B8" i="2"/>
  <c r="A8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R4" i="2"/>
  <c r="Q4" i="2"/>
  <c r="P4" i="2"/>
  <c r="O4" i="2"/>
  <c r="N4" i="2"/>
  <c r="M4" i="2"/>
  <c r="K4" i="2"/>
  <c r="J4" i="2"/>
  <c r="I4" i="2"/>
  <c r="H4" i="2"/>
  <c r="G4" i="2"/>
  <c r="F4" i="2"/>
  <c r="E4" i="2"/>
  <c r="D4" i="2"/>
  <c r="C4" i="2"/>
  <c r="B4" i="2"/>
  <c r="A4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M502" i="1"/>
  <c r="L2000" i="2" s="1"/>
  <c r="A502" i="1"/>
  <c r="T501" i="1"/>
  <c r="S1996" i="2" s="1"/>
  <c r="M501" i="1"/>
  <c r="L1996" i="2" s="1"/>
  <c r="A501" i="1"/>
  <c r="M500" i="1"/>
  <c r="L1992" i="2" s="1"/>
  <c r="A500" i="1"/>
  <c r="M499" i="1"/>
  <c r="L1988" i="2" s="1"/>
  <c r="A499" i="1"/>
  <c r="M498" i="1"/>
  <c r="L1984" i="2" s="1"/>
  <c r="A498" i="1"/>
  <c r="T497" i="1"/>
  <c r="S1980" i="2" s="1"/>
  <c r="M497" i="1"/>
  <c r="L1980" i="2" s="1"/>
  <c r="A497" i="1"/>
  <c r="M496" i="1"/>
  <c r="L1976" i="2" s="1"/>
  <c r="A496" i="1"/>
  <c r="M495" i="1"/>
  <c r="L1972" i="2" s="1"/>
  <c r="A495" i="1"/>
  <c r="M494" i="1"/>
  <c r="L1968" i="2" s="1"/>
  <c r="A494" i="1"/>
  <c r="T493" i="1"/>
  <c r="S1964" i="2" s="1"/>
  <c r="M493" i="1"/>
  <c r="L1964" i="2" s="1"/>
  <c r="A493" i="1"/>
  <c r="M492" i="1"/>
  <c r="L1960" i="2" s="1"/>
  <c r="A492" i="1"/>
  <c r="M491" i="1"/>
  <c r="L1956" i="2" s="1"/>
  <c r="A491" i="1"/>
  <c r="M490" i="1"/>
  <c r="L1952" i="2" s="1"/>
  <c r="A490" i="1"/>
  <c r="T489" i="1"/>
  <c r="S1948" i="2" s="1"/>
  <c r="M489" i="1"/>
  <c r="L1948" i="2" s="1"/>
  <c r="A489" i="1"/>
  <c r="M488" i="1"/>
  <c r="L1944" i="2" s="1"/>
  <c r="A488" i="1"/>
  <c r="M487" i="1"/>
  <c r="L1940" i="2" s="1"/>
  <c r="A487" i="1"/>
  <c r="M486" i="1"/>
  <c r="L1936" i="2" s="1"/>
  <c r="A486" i="1"/>
  <c r="T485" i="1"/>
  <c r="S1932" i="2" s="1"/>
  <c r="M485" i="1"/>
  <c r="L1932" i="2" s="1"/>
  <c r="A485" i="1"/>
  <c r="M484" i="1"/>
  <c r="L1928" i="2" s="1"/>
  <c r="A484" i="1"/>
  <c r="M483" i="1"/>
  <c r="L1924" i="2" s="1"/>
  <c r="A483" i="1"/>
  <c r="M482" i="1"/>
  <c r="L1920" i="2" s="1"/>
  <c r="A482" i="1"/>
  <c r="T481" i="1"/>
  <c r="S1916" i="2" s="1"/>
  <c r="M481" i="1"/>
  <c r="L1916" i="2" s="1"/>
  <c r="A481" i="1"/>
  <c r="M480" i="1"/>
  <c r="L1912" i="2" s="1"/>
  <c r="A480" i="1"/>
  <c r="M479" i="1"/>
  <c r="L1908" i="2" s="1"/>
  <c r="A479" i="1"/>
  <c r="M478" i="1"/>
  <c r="L1904" i="2" s="1"/>
  <c r="A478" i="1"/>
  <c r="T477" i="1"/>
  <c r="S1900" i="2" s="1"/>
  <c r="M477" i="1"/>
  <c r="L1900" i="2" s="1"/>
  <c r="A477" i="1"/>
  <c r="M476" i="1"/>
  <c r="L1896" i="2" s="1"/>
  <c r="A476" i="1"/>
  <c r="M475" i="1"/>
  <c r="L1892" i="2" s="1"/>
  <c r="A475" i="1"/>
  <c r="M474" i="1"/>
  <c r="L1888" i="2" s="1"/>
  <c r="A474" i="1"/>
  <c r="T473" i="1"/>
  <c r="S1884" i="2" s="1"/>
  <c r="M473" i="1"/>
  <c r="L1884" i="2" s="1"/>
  <c r="A473" i="1"/>
  <c r="M472" i="1"/>
  <c r="L1880" i="2" s="1"/>
  <c r="A472" i="1"/>
  <c r="M471" i="1"/>
  <c r="L1876" i="2" s="1"/>
  <c r="A471" i="1"/>
  <c r="M470" i="1"/>
  <c r="L1872" i="2" s="1"/>
  <c r="A470" i="1"/>
  <c r="T469" i="1"/>
  <c r="S1868" i="2" s="1"/>
  <c r="M469" i="1"/>
  <c r="L1868" i="2" s="1"/>
  <c r="A469" i="1"/>
  <c r="M468" i="1"/>
  <c r="L1864" i="2" s="1"/>
  <c r="A468" i="1"/>
  <c r="M467" i="1"/>
  <c r="L1860" i="2" s="1"/>
  <c r="A467" i="1"/>
  <c r="M466" i="1"/>
  <c r="L1856" i="2" s="1"/>
  <c r="A466" i="1"/>
  <c r="T465" i="1"/>
  <c r="S1852" i="2" s="1"/>
  <c r="M465" i="1"/>
  <c r="L1852" i="2" s="1"/>
  <c r="A465" i="1"/>
  <c r="M464" i="1"/>
  <c r="L1848" i="2" s="1"/>
  <c r="A464" i="1"/>
  <c r="M463" i="1"/>
  <c r="L1844" i="2" s="1"/>
  <c r="A463" i="1"/>
  <c r="M462" i="1"/>
  <c r="L1840" i="2" s="1"/>
  <c r="A462" i="1"/>
  <c r="T461" i="1"/>
  <c r="S1836" i="2" s="1"/>
  <c r="M461" i="1"/>
  <c r="L1836" i="2" s="1"/>
  <c r="A461" i="1"/>
  <c r="M460" i="1"/>
  <c r="L1832" i="2" s="1"/>
  <c r="A460" i="1"/>
  <c r="M459" i="1"/>
  <c r="L1828" i="2" s="1"/>
  <c r="A459" i="1"/>
  <c r="M458" i="1"/>
  <c r="L1824" i="2" s="1"/>
  <c r="A458" i="1"/>
  <c r="T457" i="1"/>
  <c r="S1820" i="2" s="1"/>
  <c r="M457" i="1"/>
  <c r="L1820" i="2" s="1"/>
  <c r="A457" i="1"/>
  <c r="M456" i="1"/>
  <c r="L1816" i="2" s="1"/>
  <c r="A456" i="1"/>
  <c r="M455" i="1"/>
  <c r="L1812" i="2" s="1"/>
  <c r="A455" i="1"/>
  <c r="M454" i="1"/>
  <c r="L1808" i="2" s="1"/>
  <c r="A454" i="1"/>
  <c r="T453" i="1"/>
  <c r="S1804" i="2" s="1"/>
  <c r="M453" i="1"/>
  <c r="L1804" i="2" s="1"/>
  <c r="A453" i="1"/>
  <c r="M452" i="1"/>
  <c r="L1800" i="2" s="1"/>
  <c r="A452" i="1"/>
  <c r="M451" i="1"/>
  <c r="L1796" i="2" s="1"/>
  <c r="A451" i="1"/>
  <c r="M450" i="1"/>
  <c r="L1792" i="2" s="1"/>
  <c r="A450" i="1"/>
  <c r="T449" i="1"/>
  <c r="S1788" i="2" s="1"/>
  <c r="M449" i="1"/>
  <c r="L1788" i="2" s="1"/>
  <c r="A449" i="1"/>
  <c r="M448" i="1"/>
  <c r="L1784" i="2" s="1"/>
  <c r="A448" i="1"/>
  <c r="M447" i="1"/>
  <c r="L1780" i="2" s="1"/>
  <c r="A447" i="1"/>
  <c r="M446" i="1"/>
  <c r="L1776" i="2" s="1"/>
  <c r="A446" i="1"/>
  <c r="T445" i="1"/>
  <c r="S1772" i="2" s="1"/>
  <c r="M445" i="1"/>
  <c r="L1772" i="2" s="1"/>
  <c r="A445" i="1"/>
  <c r="M444" i="1"/>
  <c r="L1768" i="2" s="1"/>
  <c r="A444" i="1"/>
  <c r="M443" i="1"/>
  <c r="L1764" i="2" s="1"/>
  <c r="A443" i="1"/>
  <c r="M442" i="1"/>
  <c r="L1760" i="2" s="1"/>
  <c r="A442" i="1"/>
  <c r="T441" i="1"/>
  <c r="S1756" i="2" s="1"/>
  <c r="M441" i="1"/>
  <c r="L1756" i="2" s="1"/>
  <c r="A441" i="1"/>
  <c r="M440" i="1"/>
  <c r="L1752" i="2" s="1"/>
  <c r="A440" i="1"/>
  <c r="M439" i="1"/>
  <c r="L1748" i="2" s="1"/>
  <c r="A439" i="1"/>
  <c r="M438" i="1"/>
  <c r="L1744" i="2" s="1"/>
  <c r="A438" i="1"/>
  <c r="T437" i="1"/>
  <c r="S1740" i="2" s="1"/>
  <c r="M437" i="1"/>
  <c r="L1740" i="2" s="1"/>
  <c r="A437" i="1"/>
  <c r="M436" i="1"/>
  <c r="L1736" i="2" s="1"/>
  <c r="A436" i="1"/>
  <c r="M435" i="1"/>
  <c r="L1732" i="2" s="1"/>
  <c r="A435" i="1"/>
  <c r="M434" i="1"/>
  <c r="L1728" i="2" s="1"/>
  <c r="A434" i="1"/>
  <c r="T433" i="1"/>
  <c r="S1724" i="2" s="1"/>
  <c r="M433" i="1"/>
  <c r="L1724" i="2" s="1"/>
  <c r="A433" i="1"/>
  <c r="M432" i="1"/>
  <c r="L1720" i="2" s="1"/>
  <c r="A432" i="1"/>
  <c r="M431" i="1"/>
  <c r="L1716" i="2" s="1"/>
  <c r="A431" i="1"/>
  <c r="M430" i="1"/>
  <c r="L1712" i="2" s="1"/>
  <c r="A430" i="1"/>
  <c r="T429" i="1"/>
  <c r="S1708" i="2" s="1"/>
  <c r="M429" i="1"/>
  <c r="L1708" i="2" s="1"/>
  <c r="A429" i="1"/>
  <c r="M428" i="1"/>
  <c r="L1704" i="2" s="1"/>
  <c r="A428" i="1"/>
  <c r="M427" i="1"/>
  <c r="L1700" i="2" s="1"/>
  <c r="A427" i="1"/>
  <c r="M426" i="1"/>
  <c r="L1696" i="2" s="1"/>
  <c r="A426" i="1"/>
  <c r="T425" i="1"/>
  <c r="S1692" i="2" s="1"/>
  <c r="M425" i="1"/>
  <c r="L1692" i="2" s="1"/>
  <c r="A425" i="1"/>
  <c r="M424" i="1"/>
  <c r="L1688" i="2" s="1"/>
  <c r="A424" i="1"/>
  <c r="M423" i="1"/>
  <c r="L1684" i="2" s="1"/>
  <c r="A423" i="1"/>
  <c r="M422" i="1"/>
  <c r="L1680" i="2" s="1"/>
  <c r="A422" i="1"/>
  <c r="T421" i="1"/>
  <c r="S1676" i="2" s="1"/>
  <c r="M421" i="1"/>
  <c r="L1676" i="2" s="1"/>
  <c r="A421" i="1"/>
  <c r="M420" i="1"/>
  <c r="L1672" i="2" s="1"/>
  <c r="A420" i="1"/>
  <c r="M419" i="1"/>
  <c r="L1668" i="2" s="1"/>
  <c r="A419" i="1"/>
  <c r="M418" i="1"/>
  <c r="L1664" i="2" s="1"/>
  <c r="A418" i="1"/>
  <c r="T417" i="1"/>
  <c r="S1660" i="2" s="1"/>
  <c r="M417" i="1"/>
  <c r="L1660" i="2" s="1"/>
  <c r="A417" i="1"/>
  <c r="M416" i="1"/>
  <c r="L1656" i="2" s="1"/>
  <c r="A416" i="1"/>
  <c r="M415" i="1"/>
  <c r="L1652" i="2" s="1"/>
  <c r="A415" i="1"/>
  <c r="M414" i="1"/>
  <c r="L1648" i="2" s="1"/>
  <c r="A414" i="1"/>
  <c r="T413" i="1"/>
  <c r="S1644" i="2" s="1"/>
  <c r="M413" i="1"/>
  <c r="L1644" i="2" s="1"/>
  <c r="A413" i="1"/>
  <c r="M412" i="1"/>
  <c r="L1640" i="2" s="1"/>
  <c r="A412" i="1"/>
  <c r="M411" i="1"/>
  <c r="L1636" i="2" s="1"/>
  <c r="A411" i="1"/>
  <c r="M410" i="1"/>
  <c r="L1632" i="2" s="1"/>
  <c r="A410" i="1"/>
  <c r="T409" i="1"/>
  <c r="S1628" i="2" s="1"/>
  <c r="M409" i="1"/>
  <c r="L1628" i="2" s="1"/>
  <c r="A409" i="1"/>
  <c r="M408" i="1"/>
  <c r="L1624" i="2" s="1"/>
  <c r="A408" i="1"/>
  <c r="M407" i="1"/>
  <c r="L1620" i="2" s="1"/>
  <c r="A407" i="1"/>
  <c r="M406" i="1"/>
  <c r="L1616" i="2" s="1"/>
  <c r="A406" i="1"/>
  <c r="T405" i="1"/>
  <c r="S1612" i="2" s="1"/>
  <c r="M405" i="1"/>
  <c r="L1612" i="2" s="1"/>
  <c r="A405" i="1"/>
  <c r="M404" i="1"/>
  <c r="L1608" i="2" s="1"/>
  <c r="A404" i="1"/>
  <c r="M403" i="1"/>
  <c r="L1604" i="2" s="1"/>
  <c r="A403" i="1"/>
  <c r="M402" i="1"/>
  <c r="L1600" i="2" s="1"/>
  <c r="A402" i="1"/>
  <c r="T401" i="1"/>
  <c r="S1596" i="2" s="1"/>
  <c r="M401" i="1"/>
  <c r="L1596" i="2" s="1"/>
  <c r="A401" i="1"/>
  <c r="M400" i="1"/>
  <c r="L1592" i="2" s="1"/>
  <c r="A400" i="1"/>
  <c r="M399" i="1"/>
  <c r="L1588" i="2" s="1"/>
  <c r="A399" i="1"/>
  <c r="M398" i="1"/>
  <c r="L1584" i="2" s="1"/>
  <c r="A398" i="1"/>
  <c r="T397" i="1"/>
  <c r="S1580" i="2" s="1"/>
  <c r="M397" i="1"/>
  <c r="L1580" i="2" s="1"/>
  <c r="A397" i="1"/>
  <c r="M396" i="1"/>
  <c r="L1576" i="2" s="1"/>
  <c r="A396" i="1"/>
  <c r="M395" i="1"/>
  <c r="L1572" i="2" s="1"/>
  <c r="A395" i="1"/>
  <c r="M394" i="1"/>
  <c r="L1568" i="2" s="1"/>
  <c r="A394" i="1"/>
  <c r="T393" i="1"/>
  <c r="S1564" i="2" s="1"/>
  <c r="M393" i="1"/>
  <c r="L1564" i="2" s="1"/>
  <c r="A393" i="1"/>
  <c r="M392" i="1"/>
  <c r="L1560" i="2" s="1"/>
  <c r="A392" i="1"/>
  <c r="M391" i="1"/>
  <c r="L1556" i="2" s="1"/>
  <c r="A391" i="1"/>
  <c r="M390" i="1"/>
  <c r="L1552" i="2" s="1"/>
  <c r="A390" i="1"/>
  <c r="T389" i="1"/>
  <c r="S1548" i="2" s="1"/>
  <c r="M389" i="1"/>
  <c r="L1548" i="2" s="1"/>
  <c r="A389" i="1"/>
  <c r="M388" i="1"/>
  <c r="L1544" i="2" s="1"/>
  <c r="A388" i="1"/>
  <c r="M387" i="1"/>
  <c r="L1540" i="2" s="1"/>
  <c r="A387" i="1"/>
  <c r="M386" i="1"/>
  <c r="L1536" i="2" s="1"/>
  <c r="A386" i="1"/>
  <c r="T385" i="1"/>
  <c r="S1532" i="2" s="1"/>
  <c r="M385" i="1"/>
  <c r="L1532" i="2" s="1"/>
  <c r="A385" i="1"/>
  <c r="M384" i="1"/>
  <c r="L1528" i="2" s="1"/>
  <c r="A384" i="1"/>
  <c r="M383" i="1"/>
  <c r="L1524" i="2" s="1"/>
  <c r="A383" i="1"/>
  <c r="M382" i="1"/>
  <c r="L1520" i="2" s="1"/>
  <c r="A382" i="1"/>
  <c r="T381" i="1"/>
  <c r="S1516" i="2" s="1"/>
  <c r="M381" i="1"/>
  <c r="L1516" i="2" s="1"/>
  <c r="A381" i="1"/>
  <c r="M380" i="1"/>
  <c r="L1512" i="2" s="1"/>
  <c r="A380" i="1"/>
  <c r="M379" i="1"/>
  <c r="L1508" i="2" s="1"/>
  <c r="A379" i="1"/>
  <c r="M378" i="1"/>
  <c r="L1504" i="2" s="1"/>
  <c r="A378" i="1"/>
  <c r="T377" i="1"/>
  <c r="S1500" i="2" s="1"/>
  <c r="M377" i="1"/>
  <c r="L1500" i="2" s="1"/>
  <c r="A377" i="1"/>
  <c r="M376" i="1"/>
  <c r="L1496" i="2" s="1"/>
  <c r="A376" i="1"/>
  <c r="M375" i="1"/>
  <c r="L1492" i="2" s="1"/>
  <c r="A375" i="1"/>
  <c r="T374" i="1"/>
  <c r="S1488" i="2" s="1"/>
  <c r="M374" i="1"/>
  <c r="L1488" i="2" s="1"/>
  <c r="A374" i="1"/>
  <c r="T373" i="1"/>
  <c r="S1484" i="2" s="1"/>
  <c r="M373" i="1"/>
  <c r="L1484" i="2" s="1"/>
  <c r="A373" i="1"/>
  <c r="M372" i="1"/>
  <c r="L1480" i="2" s="1"/>
  <c r="A372" i="1"/>
  <c r="M371" i="1"/>
  <c r="L1476" i="2" s="1"/>
  <c r="A371" i="1"/>
  <c r="M370" i="1"/>
  <c r="L1472" i="2" s="1"/>
  <c r="A370" i="1"/>
  <c r="T369" i="1"/>
  <c r="S1468" i="2" s="1"/>
  <c r="M369" i="1"/>
  <c r="L1468" i="2" s="1"/>
  <c r="A369" i="1"/>
  <c r="M368" i="1"/>
  <c r="L1464" i="2" s="1"/>
  <c r="A368" i="1"/>
  <c r="M367" i="1"/>
  <c r="L1460" i="2" s="1"/>
  <c r="A367" i="1"/>
  <c r="T366" i="1"/>
  <c r="S1456" i="2" s="1"/>
  <c r="M366" i="1"/>
  <c r="L1456" i="2" s="1"/>
  <c r="A366" i="1"/>
  <c r="T365" i="1"/>
  <c r="S1452" i="2" s="1"/>
  <c r="M365" i="1"/>
  <c r="L1452" i="2" s="1"/>
  <c r="A365" i="1"/>
  <c r="M364" i="1"/>
  <c r="L1448" i="2" s="1"/>
  <c r="A364" i="1"/>
  <c r="M363" i="1"/>
  <c r="L1444" i="2" s="1"/>
  <c r="A363" i="1"/>
  <c r="T362" i="1"/>
  <c r="S1440" i="2" s="1"/>
  <c r="M362" i="1"/>
  <c r="L1440" i="2" s="1"/>
  <c r="A362" i="1"/>
  <c r="T361" i="1"/>
  <c r="S1436" i="2" s="1"/>
  <c r="M361" i="1"/>
  <c r="L1436" i="2" s="1"/>
  <c r="A361" i="1"/>
  <c r="M360" i="1"/>
  <c r="L1432" i="2" s="1"/>
  <c r="A360" i="1"/>
  <c r="M359" i="1"/>
  <c r="L1428" i="2" s="1"/>
  <c r="A359" i="1"/>
  <c r="T358" i="1"/>
  <c r="S1424" i="2" s="1"/>
  <c r="M358" i="1"/>
  <c r="L1424" i="2" s="1"/>
  <c r="A358" i="1"/>
  <c r="T357" i="1"/>
  <c r="S1420" i="2" s="1"/>
  <c r="M357" i="1"/>
  <c r="L1420" i="2" s="1"/>
  <c r="A357" i="1"/>
  <c r="M356" i="1"/>
  <c r="L1416" i="2" s="1"/>
  <c r="A356" i="1"/>
  <c r="M355" i="1"/>
  <c r="L1412" i="2" s="1"/>
  <c r="A355" i="1"/>
  <c r="T354" i="1"/>
  <c r="S1408" i="2" s="1"/>
  <c r="M354" i="1"/>
  <c r="L1408" i="2" s="1"/>
  <c r="A354" i="1"/>
  <c r="T353" i="1"/>
  <c r="S1404" i="2" s="1"/>
  <c r="M353" i="1"/>
  <c r="L1404" i="2" s="1"/>
  <c r="A353" i="1"/>
  <c r="M352" i="1"/>
  <c r="L1400" i="2" s="1"/>
  <c r="A352" i="1"/>
  <c r="M351" i="1"/>
  <c r="L1396" i="2" s="1"/>
  <c r="A351" i="1"/>
  <c r="T350" i="1"/>
  <c r="S1392" i="2" s="1"/>
  <c r="M350" i="1"/>
  <c r="L1392" i="2" s="1"/>
  <c r="A350" i="1"/>
  <c r="T349" i="1"/>
  <c r="S1388" i="2" s="1"/>
  <c r="M349" i="1"/>
  <c r="L1388" i="2" s="1"/>
  <c r="A349" i="1"/>
  <c r="M348" i="1"/>
  <c r="L1384" i="2" s="1"/>
  <c r="A348" i="1"/>
  <c r="M347" i="1"/>
  <c r="L1380" i="2" s="1"/>
  <c r="A347" i="1"/>
  <c r="T346" i="1"/>
  <c r="S1376" i="2" s="1"/>
  <c r="M346" i="1"/>
  <c r="L1376" i="2" s="1"/>
  <c r="A346" i="1"/>
  <c r="T345" i="1"/>
  <c r="S1372" i="2" s="1"/>
  <c r="M345" i="1"/>
  <c r="L1372" i="2" s="1"/>
  <c r="A345" i="1"/>
  <c r="M344" i="1"/>
  <c r="L1368" i="2" s="1"/>
  <c r="A344" i="1"/>
  <c r="M343" i="1"/>
  <c r="L1364" i="2" s="1"/>
  <c r="A343" i="1"/>
  <c r="T342" i="1"/>
  <c r="S1360" i="2" s="1"/>
  <c r="M342" i="1"/>
  <c r="L1360" i="2" s="1"/>
  <c r="A342" i="1"/>
  <c r="T341" i="1"/>
  <c r="S1356" i="2" s="1"/>
  <c r="M341" i="1"/>
  <c r="L1356" i="2" s="1"/>
  <c r="A341" i="1"/>
  <c r="M340" i="1"/>
  <c r="L1352" i="2" s="1"/>
  <c r="A340" i="1"/>
  <c r="M339" i="1"/>
  <c r="L1348" i="2" s="1"/>
  <c r="A339" i="1"/>
  <c r="T338" i="1"/>
  <c r="S1344" i="2" s="1"/>
  <c r="M338" i="1"/>
  <c r="L1344" i="2" s="1"/>
  <c r="A338" i="1"/>
  <c r="T337" i="1"/>
  <c r="S1340" i="2" s="1"/>
  <c r="M337" i="1"/>
  <c r="L1340" i="2" s="1"/>
  <c r="A337" i="1"/>
  <c r="M336" i="1"/>
  <c r="L1336" i="2" s="1"/>
  <c r="A336" i="1"/>
  <c r="M335" i="1"/>
  <c r="L1332" i="2" s="1"/>
  <c r="A335" i="1"/>
  <c r="T334" i="1"/>
  <c r="S1328" i="2" s="1"/>
  <c r="M334" i="1"/>
  <c r="L1328" i="2" s="1"/>
  <c r="A334" i="1"/>
  <c r="T333" i="1"/>
  <c r="S1324" i="2" s="1"/>
  <c r="M333" i="1"/>
  <c r="L1324" i="2" s="1"/>
  <c r="A333" i="1"/>
  <c r="M332" i="1"/>
  <c r="L1320" i="2" s="1"/>
  <c r="A332" i="1"/>
  <c r="M331" i="1"/>
  <c r="L1316" i="2" s="1"/>
  <c r="A331" i="1"/>
  <c r="T330" i="1"/>
  <c r="S1312" i="2" s="1"/>
  <c r="M330" i="1"/>
  <c r="L1312" i="2" s="1"/>
  <c r="A330" i="1"/>
  <c r="T329" i="1"/>
  <c r="S1308" i="2" s="1"/>
  <c r="M329" i="1"/>
  <c r="L1308" i="2" s="1"/>
  <c r="A329" i="1"/>
  <c r="M328" i="1"/>
  <c r="L1304" i="2" s="1"/>
  <c r="A328" i="1"/>
  <c r="M327" i="1"/>
  <c r="L1300" i="2" s="1"/>
  <c r="A327" i="1"/>
  <c r="T326" i="1"/>
  <c r="S1296" i="2" s="1"/>
  <c r="M326" i="1"/>
  <c r="L1296" i="2" s="1"/>
  <c r="A326" i="1"/>
  <c r="T325" i="1"/>
  <c r="S1292" i="2" s="1"/>
  <c r="M325" i="1"/>
  <c r="L1292" i="2" s="1"/>
  <c r="A325" i="1"/>
  <c r="M324" i="1"/>
  <c r="L1288" i="2" s="1"/>
  <c r="A324" i="1"/>
  <c r="M323" i="1"/>
  <c r="L1284" i="2" s="1"/>
  <c r="A323" i="1"/>
  <c r="T322" i="1"/>
  <c r="S1280" i="2" s="1"/>
  <c r="M322" i="1"/>
  <c r="L1280" i="2" s="1"/>
  <c r="A322" i="1"/>
  <c r="T321" i="1"/>
  <c r="S1276" i="2" s="1"/>
  <c r="M321" i="1"/>
  <c r="L1276" i="2" s="1"/>
  <c r="A321" i="1"/>
  <c r="M320" i="1"/>
  <c r="L1272" i="2" s="1"/>
  <c r="A320" i="1"/>
  <c r="M319" i="1"/>
  <c r="L1268" i="2" s="1"/>
  <c r="A319" i="1"/>
  <c r="T318" i="1"/>
  <c r="S1264" i="2" s="1"/>
  <c r="M318" i="1"/>
  <c r="L1264" i="2" s="1"/>
  <c r="A318" i="1"/>
  <c r="T317" i="1"/>
  <c r="S1260" i="2" s="1"/>
  <c r="M317" i="1"/>
  <c r="L1260" i="2" s="1"/>
  <c r="A317" i="1"/>
  <c r="M316" i="1"/>
  <c r="L1256" i="2" s="1"/>
  <c r="A316" i="1"/>
  <c r="M315" i="1"/>
  <c r="L1252" i="2" s="1"/>
  <c r="A315" i="1"/>
  <c r="T314" i="1"/>
  <c r="S1248" i="2" s="1"/>
  <c r="M314" i="1"/>
  <c r="L1248" i="2" s="1"/>
  <c r="A314" i="1"/>
  <c r="T313" i="1"/>
  <c r="S1244" i="2" s="1"/>
  <c r="M313" i="1"/>
  <c r="L1244" i="2" s="1"/>
  <c r="A313" i="1"/>
  <c r="M312" i="1"/>
  <c r="L1240" i="2" s="1"/>
  <c r="A312" i="1"/>
  <c r="M311" i="1"/>
  <c r="L1236" i="2" s="1"/>
  <c r="A311" i="1"/>
  <c r="T310" i="1"/>
  <c r="S1232" i="2" s="1"/>
  <c r="M310" i="1"/>
  <c r="L1232" i="2" s="1"/>
  <c r="A310" i="1"/>
  <c r="T309" i="1"/>
  <c r="S1228" i="2" s="1"/>
  <c r="M309" i="1"/>
  <c r="L1228" i="2" s="1"/>
  <c r="A309" i="1"/>
  <c r="M308" i="1"/>
  <c r="L1224" i="2" s="1"/>
  <c r="A308" i="1"/>
  <c r="M307" i="1"/>
  <c r="L1220" i="2" s="1"/>
  <c r="A307" i="1"/>
  <c r="T306" i="1"/>
  <c r="S1216" i="2" s="1"/>
  <c r="M306" i="1"/>
  <c r="L1216" i="2" s="1"/>
  <c r="A306" i="1"/>
  <c r="T305" i="1"/>
  <c r="S1212" i="2" s="1"/>
  <c r="M305" i="1"/>
  <c r="L1212" i="2" s="1"/>
  <c r="A305" i="1"/>
  <c r="M304" i="1"/>
  <c r="L1208" i="2" s="1"/>
  <c r="A304" i="1"/>
  <c r="M303" i="1"/>
  <c r="L1204" i="2" s="1"/>
  <c r="A303" i="1"/>
  <c r="T302" i="1"/>
  <c r="S1200" i="2" s="1"/>
  <c r="M302" i="1"/>
  <c r="L1200" i="2" s="1"/>
  <c r="A302" i="1"/>
  <c r="T301" i="1"/>
  <c r="S1196" i="2" s="1"/>
  <c r="M301" i="1"/>
  <c r="L1196" i="2" s="1"/>
  <c r="A301" i="1"/>
  <c r="M300" i="1"/>
  <c r="L1192" i="2" s="1"/>
  <c r="A300" i="1"/>
  <c r="M299" i="1"/>
  <c r="L1188" i="2" s="1"/>
  <c r="A299" i="1"/>
  <c r="T298" i="1"/>
  <c r="S1184" i="2" s="1"/>
  <c r="M298" i="1"/>
  <c r="L1184" i="2" s="1"/>
  <c r="A298" i="1"/>
  <c r="T297" i="1"/>
  <c r="S1180" i="2" s="1"/>
  <c r="M297" i="1"/>
  <c r="L1180" i="2" s="1"/>
  <c r="A297" i="1"/>
  <c r="M296" i="1"/>
  <c r="L1176" i="2" s="1"/>
  <c r="A296" i="1"/>
  <c r="M295" i="1"/>
  <c r="L1172" i="2" s="1"/>
  <c r="A295" i="1"/>
  <c r="T294" i="1"/>
  <c r="S1168" i="2" s="1"/>
  <c r="M294" i="1"/>
  <c r="L1168" i="2" s="1"/>
  <c r="A294" i="1"/>
  <c r="T293" i="1"/>
  <c r="S1164" i="2" s="1"/>
  <c r="M293" i="1"/>
  <c r="L1164" i="2" s="1"/>
  <c r="A293" i="1"/>
  <c r="M292" i="1"/>
  <c r="L1160" i="2" s="1"/>
  <c r="A292" i="1"/>
  <c r="M291" i="1"/>
  <c r="L1156" i="2" s="1"/>
  <c r="A291" i="1"/>
  <c r="T290" i="1"/>
  <c r="S1152" i="2" s="1"/>
  <c r="M290" i="1"/>
  <c r="L1152" i="2" s="1"/>
  <c r="A290" i="1"/>
  <c r="T289" i="1"/>
  <c r="S1148" i="2" s="1"/>
  <c r="M289" i="1"/>
  <c r="L1148" i="2" s="1"/>
  <c r="A289" i="1"/>
  <c r="M288" i="1"/>
  <c r="L1144" i="2" s="1"/>
  <c r="A288" i="1"/>
  <c r="M287" i="1"/>
  <c r="L1140" i="2" s="1"/>
  <c r="A287" i="1"/>
  <c r="T286" i="1"/>
  <c r="S1136" i="2" s="1"/>
  <c r="M286" i="1"/>
  <c r="L1136" i="2" s="1"/>
  <c r="A286" i="1"/>
  <c r="T285" i="1"/>
  <c r="S1132" i="2" s="1"/>
  <c r="M285" i="1"/>
  <c r="L1132" i="2" s="1"/>
  <c r="A285" i="1"/>
  <c r="M284" i="1"/>
  <c r="L1128" i="2" s="1"/>
  <c r="A284" i="1"/>
  <c r="M283" i="1"/>
  <c r="L1124" i="2" s="1"/>
  <c r="A283" i="1"/>
  <c r="T282" i="1"/>
  <c r="S1120" i="2" s="1"/>
  <c r="M282" i="1"/>
  <c r="L1120" i="2" s="1"/>
  <c r="A282" i="1"/>
  <c r="T281" i="1"/>
  <c r="S1116" i="2" s="1"/>
  <c r="M281" i="1"/>
  <c r="L1116" i="2" s="1"/>
  <c r="A281" i="1"/>
  <c r="M280" i="1"/>
  <c r="L1112" i="2" s="1"/>
  <c r="A280" i="1"/>
  <c r="M279" i="1"/>
  <c r="L1108" i="2" s="1"/>
  <c r="A279" i="1"/>
  <c r="T278" i="1"/>
  <c r="S1104" i="2" s="1"/>
  <c r="M278" i="1"/>
  <c r="L1104" i="2" s="1"/>
  <c r="A278" i="1"/>
  <c r="T277" i="1"/>
  <c r="S1100" i="2" s="1"/>
  <c r="M277" i="1"/>
  <c r="L1100" i="2" s="1"/>
  <c r="A277" i="1"/>
  <c r="M276" i="1"/>
  <c r="L1096" i="2" s="1"/>
  <c r="A276" i="1"/>
  <c r="M275" i="1"/>
  <c r="L1092" i="2" s="1"/>
  <c r="A275" i="1"/>
  <c r="M274" i="1"/>
  <c r="L1088" i="2" s="1"/>
  <c r="A274" i="1"/>
  <c r="T273" i="1"/>
  <c r="S1084" i="2" s="1"/>
  <c r="M273" i="1"/>
  <c r="L1084" i="2" s="1"/>
  <c r="A273" i="1"/>
  <c r="M272" i="1"/>
  <c r="L1080" i="2" s="1"/>
  <c r="A272" i="1"/>
  <c r="M271" i="1"/>
  <c r="L1076" i="2" s="1"/>
  <c r="A271" i="1"/>
  <c r="M270" i="1"/>
  <c r="L1072" i="2" s="1"/>
  <c r="A270" i="1"/>
  <c r="T269" i="1"/>
  <c r="S1068" i="2" s="1"/>
  <c r="M269" i="1"/>
  <c r="L1068" i="2" s="1"/>
  <c r="A269" i="1"/>
  <c r="M268" i="1"/>
  <c r="L1064" i="2" s="1"/>
  <c r="A268" i="1"/>
  <c r="M267" i="1"/>
  <c r="L1060" i="2" s="1"/>
  <c r="A267" i="1"/>
  <c r="M266" i="1"/>
  <c r="L1056" i="2" s="1"/>
  <c r="A266" i="1"/>
  <c r="T265" i="1"/>
  <c r="S1052" i="2" s="1"/>
  <c r="M265" i="1"/>
  <c r="L1052" i="2" s="1"/>
  <c r="A265" i="1"/>
  <c r="M264" i="1"/>
  <c r="L1048" i="2" s="1"/>
  <c r="A264" i="1"/>
  <c r="M263" i="1"/>
  <c r="L1044" i="2" s="1"/>
  <c r="A263" i="1"/>
  <c r="M262" i="1"/>
  <c r="L1040" i="2" s="1"/>
  <c r="A262" i="1"/>
  <c r="T261" i="1"/>
  <c r="S1036" i="2" s="1"/>
  <c r="M261" i="1"/>
  <c r="L1036" i="2" s="1"/>
  <c r="A261" i="1"/>
  <c r="M260" i="1"/>
  <c r="L1032" i="2" s="1"/>
  <c r="A260" i="1"/>
  <c r="M259" i="1"/>
  <c r="L1028" i="2" s="1"/>
  <c r="A259" i="1"/>
  <c r="M258" i="1"/>
  <c r="L1024" i="2" s="1"/>
  <c r="A258" i="1"/>
  <c r="T257" i="1"/>
  <c r="S1020" i="2" s="1"/>
  <c r="M257" i="1"/>
  <c r="L1020" i="2" s="1"/>
  <c r="A257" i="1"/>
  <c r="M256" i="1"/>
  <c r="L1016" i="2" s="1"/>
  <c r="A256" i="1"/>
  <c r="M255" i="1"/>
  <c r="L1012" i="2" s="1"/>
  <c r="A255" i="1"/>
  <c r="T254" i="1"/>
  <c r="S1008" i="2" s="1"/>
  <c r="M254" i="1"/>
  <c r="L1008" i="2" s="1"/>
  <c r="A254" i="1"/>
  <c r="T253" i="1"/>
  <c r="S1004" i="2" s="1"/>
  <c r="M253" i="1"/>
  <c r="L1004" i="2" s="1"/>
  <c r="A253" i="1"/>
  <c r="M252" i="1"/>
  <c r="L1000" i="2" s="1"/>
  <c r="A252" i="1"/>
  <c r="M251" i="1"/>
  <c r="L996" i="2" s="1"/>
  <c r="A251" i="1"/>
  <c r="T250" i="1"/>
  <c r="S992" i="2" s="1"/>
  <c r="M250" i="1"/>
  <c r="L992" i="2" s="1"/>
  <c r="A250" i="1"/>
  <c r="T249" i="1"/>
  <c r="S988" i="2" s="1"/>
  <c r="M249" i="1"/>
  <c r="L988" i="2" s="1"/>
  <c r="A249" i="1"/>
  <c r="M248" i="1"/>
  <c r="L984" i="2" s="1"/>
  <c r="A248" i="1"/>
  <c r="M247" i="1"/>
  <c r="L980" i="2" s="1"/>
  <c r="A247" i="1"/>
  <c r="T246" i="1"/>
  <c r="S976" i="2" s="1"/>
  <c r="M246" i="1"/>
  <c r="L976" i="2" s="1"/>
  <c r="A246" i="1"/>
  <c r="T245" i="1"/>
  <c r="S972" i="2" s="1"/>
  <c r="M245" i="1"/>
  <c r="L972" i="2" s="1"/>
  <c r="A245" i="1"/>
  <c r="M244" i="1"/>
  <c r="L968" i="2" s="1"/>
  <c r="A244" i="1"/>
  <c r="M243" i="1"/>
  <c r="L964" i="2" s="1"/>
  <c r="A243" i="1"/>
  <c r="T242" i="1"/>
  <c r="S960" i="2" s="1"/>
  <c r="M242" i="1"/>
  <c r="L960" i="2" s="1"/>
  <c r="A242" i="1"/>
  <c r="T241" i="1"/>
  <c r="S956" i="2" s="1"/>
  <c r="M241" i="1"/>
  <c r="L956" i="2" s="1"/>
  <c r="A241" i="1"/>
  <c r="M240" i="1"/>
  <c r="L952" i="2" s="1"/>
  <c r="A240" i="1"/>
  <c r="M239" i="1"/>
  <c r="L948" i="2" s="1"/>
  <c r="A239" i="1"/>
  <c r="T238" i="1"/>
  <c r="S944" i="2" s="1"/>
  <c r="M238" i="1"/>
  <c r="L944" i="2" s="1"/>
  <c r="A238" i="1"/>
  <c r="T237" i="1"/>
  <c r="S940" i="2" s="1"/>
  <c r="M237" i="1"/>
  <c r="L940" i="2" s="1"/>
  <c r="A237" i="1"/>
  <c r="M236" i="1"/>
  <c r="L936" i="2" s="1"/>
  <c r="A236" i="1"/>
  <c r="M235" i="1"/>
  <c r="L932" i="2" s="1"/>
  <c r="A235" i="1"/>
  <c r="M234" i="1"/>
  <c r="L928" i="2" s="1"/>
  <c r="A234" i="1"/>
  <c r="T233" i="1"/>
  <c r="S924" i="2" s="1"/>
  <c r="M233" i="1"/>
  <c r="L924" i="2" s="1"/>
  <c r="A233" i="1"/>
  <c r="M232" i="1"/>
  <c r="L920" i="2" s="1"/>
  <c r="A232" i="1"/>
  <c r="M231" i="1"/>
  <c r="L916" i="2" s="1"/>
  <c r="A231" i="1"/>
  <c r="M230" i="1"/>
  <c r="L912" i="2" s="1"/>
  <c r="A230" i="1"/>
  <c r="T229" i="1"/>
  <c r="S908" i="2" s="1"/>
  <c r="M229" i="1"/>
  <c r="L908" i="2" s="1"/>
  <c r="A229" i="1"/>
  <c r="M228" i="1"/>
  <c r="L904" i="2" s="1"/>
  <c r="A228" i="1"/>
  <c r="M227" i="1"/>
  <c r="L900" i="2" s="1"/>
  <c r="A227" i="1"/>
  <c r="M226" i="1"/>
  <c r="L896" i="2" s="1"/>
  <c r="A226" i="1"/>
  <c r="T225" i="1"/>
  <c r="S892" i="2" s="1"/>
  <c r="M225" i="1"/>
  <c r="L892" i="2" s="1"/>
  <c r="A225" i="1"/>
  <c r="M224" i="1"/>
  <c r="L888" i="2" s="1"/>
  <c r="A224" i="1"/>
  <c r="M223" i="1"/>
  <c r="L884" i="2" s="1"/>
  <c r="A223" i="1"/>
  <c r="M222" i="1"/>
  <c r="L880" i="2" s="1"/>
  <c r="A222" i="1"/>
  <c r="T221" i="1"/>
  <c r="S876" i="2" s="1"/>
  <c r="M221" i="1"/>
  <c r="L876" i="2" s="1"/>
  <c r="A221" i="1"/>
  <c r="M220" i="1"/>
  <c r="L872" i="2" s="1"/>
  <c r="A220" i="1"/>
  <c r="M219" i="1"/>
  <c r="L868" i="2" s="1"/>
  <c r="A219" i="1"/>
  <c r="M218" i="1"/>
  <c r="L864" i="2" s="1"/>
  <c r="A218" i="1"/>
  <c r="T217" i="1"/>
  <c r="S860" i="2" s="1"/>
  <c r="M217" i="1"/>
  <c r="L860" i="2" s="1"/>
  <c r="A217" i="1"/>
  <c r="M216" i="1"/>
  <c r="L856" i="2" s="1"/>
  <c r="A216" i="1"/>
  <c r="M215" i="1"/>
  <c r="L852" i="2" s="1"/>
  <c r="A215" i="1"/>
  <c r="M214" i="1"/>
  <c r="L848" i="2" s="1"/>
  <c r="A214" i="1"/>
  <c r="T213" i="1"/>
  <c r="S844" i="2" s="1"/>
  <c r="M213" i="1"/>
  <c r="L844" i="2" s="1"/>
  <c r="A213" i="1"/>
  <c r="M212" i="1"/>
  <c r="L840" i="2" s="1"/>
  <c r="A212" i="1"/>
  <c r="M211" i="1"/>
  <c r="L836" i="2" s="1"/>
  <c r="A211" i="1"/>
  <c r="M210" i="1"/>
  <c r="L832" i="2" s="1"/>
  <c r="A210" i="1"/>
  <c r="T209" i="1"/>
  <c r="S828" i="2" s="1"/>
  <c r="M209" i="1"/>
  <c r="L828" i="2" s="1"/>
  <c r="A209" i="1"/>
  <c r="M208" i="1"/>
  <c r="L824" i="2" s="1"/>
  <c r="A208" i="1"/>
  <c r="M207" i="1"/>
  <c r="L820" i="2" s="1"/>
  <c r="A207" i="1"/>
  <c r="M206" i="1"/>
  <c r="L816" i="2" s="1"/>
  <c r="A206" i="1"/>
  <c r="T205" i="1"/>
  <c r="S812" i="2" s="1"/>
  <c r="M205" i="1"/>
  <c r="L812" i="2" s="1"/>
  <c r="A205" i="1"/>
  <c r="M204" i="1"/>
  <c r="L808" i="2" s="1"/>
  <c r="A204" i="1"/>
  <c r="M203" i="1"/>
  <c r="L804" i="2" s="1"/>
  <c r="A203" i="1"/>
  <c r="M202" i="1"/>
  <c r="L800" i="2" s="1"/>
  <c r="A202" i="1"/>
  <c r="T201" i="1"/>
  <c r="S796" i="2" s="1"/>
  <c r="M201" i="1"/>
  <c r="L796" i="2" s="1"/>
  <c r="A201" i="1"/>
  <c r="M200" i="1"/>
  <c r="L792" i="2" s="1"/>
  <c r="A200" i="1"/>
  <c r="M199" i="1"/>
  <c r="L788" i="2" s="1"/>
  <c r="A199" i="1"/>
  <c r="M198" i="1"/>
  <c r="L784" i="2" s="1"/>
  <c r="A198" i="1"/>
  <c r="T197" i="1"/>
  <c r="S780" i="2" s="1"/>
  <c r="M197" i="1"/>
  <c r="L780" i="2" s="1"/>
  <c r="A197" i="1"/>
  <c r="M196" i="1"/>
  <c r="L776" i="2" s="1"/>
  <c r="A196" i="1"/>
  <c r="M195" i="1"/>
  <c r="L772" i="2" s="1"/>
  <c r="A195" i="1"/>
  <c r="M194" i="1"/>
  <c r="L768" i="2" s="1"/>
  <c r="A194" i="1"/>
  <c r="T193" i="1"/>
  <c r="S764" i="2" s="1"/>
  <c r="M193" i="1"/>
  <c r="L764" i="2" s="1"/>
  <c r="A193" i="1"/>
  <c r="M192" i="1"/>
  <c r="L760" i="2" s="1"/>
  <c r="A192" i="1"/>
  <c r="M191" i="1"/>
  <c r="L756" i="2" s="1"/>
  <c r="A191" i="1"/>
  <c r="M190" i="1"/>
  <c r="L752" i="2" s="1"/>
  <c r="A190" i="1"/>
  <c r="T189" i="1"/>
  <c r="S748" i="2" s="1"/>
  <c r="M189" i="1"/>
  <c r="A189" i="1"/>
  <c r="M188" i="1"/>
  <c r="L744" i="2" s="1"/>
  <c r="A188" i="1"/>
  <c r="M187" i="1"/>
  <c r="L740" i="2" s="1"/>
  <c r="A187" i="1"/>
  <c r="M186" i="1"/>
  <c r="L736" i="2" s="1"/>
  <c r="A186" i="1"/>
  <c r="T185" i="1"/>
  <c r="S732" i="2" s="1"/>
  <c r="M185" i="1"/>
  <c r="A185" i="1"/>
  <c r="M184" i="1"/>
  <c r="L728" i="2" s="1"/>
  <c r="A184" i="1"/>
  <c r="M183" i="1"/>
  <c r="L724" i="2" s="1"/>
  <c r="A183" i="1"/>
  <c r="M182" i="1"/>
  <c r="L720" i="2" s="1"/>
  <c r="A182" i="1"/>
  <c r="T181" i="1"/>
  <c r="S716" i="2" s="1"/>
  <c r="M181" i="1"/>
  <c r="A181" i="1"/>
  <c r="M180" i="1"/>
  <c r="L712" i="2" s="1"/>
  <c r="A180" i="1"/>
  <c r="M179" i="1"/>
  <c r="L708" i="2" s="1"/>
  <c r="A179" i="1"/>
  <c r="M178" i="1"/>
  <c r="L704" i="2" s="1"/>
  <c r="A178" i="1"/>
  <c r="T177" i="1"/>
  <c r="S700" i="2" s="1"/>
  <c r="M177" i="1"/>
  <c r="A177" i="1"/>
  <c r="M176" i="1"/>
  <c r="L696" i="2" s="1"/>
  <c r="A176" i="1"/>
  <c r="M175" i="1"/>
  <c r="L692" i="2" s="1"/>
  <c r="A175" i="1"/>
  <c r="M174" i="1"/>
  <c r="L688" i="2" s="1"/>
  <c r="A174" i="1"/>
  <c r="T173" i="1"/>
  <c r="S684" i="2" s="1"/>
  <c r="M173" i="1"/>
  <c r="A173" i="1"/>
  <c r="M172" i="1"/>
  <c r="L680" i="2" s="1"/>
  <c r="A172" i="1"/>
  <c r="M171" i="1"/>
  <c r="L676" i="2" s="1"/>
  <c r="A171" i="1"/>
  <c r="M170" i="1"/>
  <c r="L672" i="2" s="1"/>
  <c r="A170" i="1"/>
  <c r="T169" i="1"/>
  <c r="S668" i="2" s="1"/>
  <c r="M169" i="1"/>
  <c r="A169" i="1"/>
  <c r="M168" i="1"/>
  <c r="L664" i="2" s="1"/>
  <c r="A168" i="1"/>
  <c r="M167" i="1"/>
  <c r="L660" i="2" s="1"/>
  <c r="A167" i="1"/>
  <c r="M166" i="1"/>
  <c r="L656" i="2" s="1"/>
  <c r="A166" i="1"/>
  <c r="T165" i="1"/>
  <c r="S652" i="2" s="1"/>
  <c r="M165" i="1"/>
  <c r="A165" i="1"/>
  <c r="M164" i="1"/>
  <c r="L648" i="2" s="1"/>
  <c r="A164" i="1"/>
  <c r="M163" i="1"/>
  <c r="L644" i="2" s="1"/>
  <c r="A163" i="1"/>
  <c r="M162" i="1"/>
  <c r="L640" i="2" s="1"/>
  <c r="A162" i="1"/>
  <c r="T161" i="1"/>
  <c r="S636" i="2" s="1"/>
  <c r="M161" i="1"/>
  <c r="A161" i="1"/>
  <c r="M160" i="1"/>
  <c r="L632" i="2" s="1"/>
  <c r="A160" i="1"/>
  <c r="M159" i="1"/>
  <c r="L628" i="2" s="1"/>
  <c r="A159" i="1"/>
  <c r="M158" i="1"/>
  <c r="L624" i="2" s="1"/>
  <c r="A158" i="1"/>
  <c r="T157" i="1"/>
  <c r="S620" i="2" s="1"/>
  <c r="M157" i="1"/>
  <c r="A157" i="1"/>
  <c r="M156" i="1"/>
  <c r="L616" i="2" s="1"/>
  <c r="A156" i="1"/>
  <c r="M155" i="1"/>
  <c r="L612" i="2" s="1"/>
  <c r="A155" i="1"/>
  <c r="M154" i="1"/>
  <c r="L608" i="2" s="1"/>
  <c r="A154" i="1"/>
  <c r="T153" i="1"/>
  <c r="S604" i="2" s="1"/>
  <c r="M153" i="1"/>
  <c r="A153" i="1"/>
  <c r="M152" i="1"/>
  <c r="L600" i="2" s="1"/>
  <c r="A152" i="1"/>
  <c r="M151" i="1"/>
  <c r="L596" i="2" s="1"/>
  <c r="A151" i="1"/>
  <c r="M150" i="1"/>
  <c r="L592" i="2" s="1"/>
  <c r="A150" i="1"/>
  <c r="T149" i="1"/>
  <c r="S588" i="2" s="1"/>
  <c r="M149" i="1"/>
  <c r="A149" i="1"/>
  <c r="M148" i="1"/>
  <c r="L584" i="2" s="1"/>
  <c r="A148" i="1"/>
  <c r="M147" i="1"/>
  <c r="L580" i="2" s="1"/>
  <c r="A147" i="1"/>
  <c r="M146" i="1"/>
  <c r="L576" i="2" s="1"/>
  <c r="A146" i="1"/>
  <c r="T145" i="1"/>
  <c r="S572" i="2" s="1"/>
  <c r="M145" i="1"/>
  <c r="A145" i="1"/>
  <c r="M144" i="1"/>
  <c r="L568" i="2" s="1"/>
  <c r="A144" i="1"/>
  <c r="M143" i="1"/>
  <c r="L564" i="2" s="1"/>
  <c r="A143" i="1"/>
  <c r="M142" i="1"/>
  <c r="L560" i="2" s="1"/>
  <c r="A142" i="1"/>
  <c r="T141" i="1"/>
  <c r="S556" i="2" s="1"/>
  <c r="M141" i="1"/>
  <c r="A141" i="1"/>
  <c r="M140" i="1"/>
  <c r="L552" i="2" s="1"/>
  <c r="A140" i="1"/>
  <c r="M139" i="1"/>
  <c r="L548" i="2" s="1"/>
  <c r="A139" i="1"/>
  <c r="M138" i="1"/>
  <c r="L544" i="2" s="1"/>
  <c r="A138" i="1"/>
  <c r="T137" i="1"/>
  <c r="S540" i="2" s="1"/>
  <c r="M137" i="1"/>
  <c r="A137" i="1"/>
  <c r="M136" i="1"/>
  <c r="L536" i="2" s="1"/>
  <c r="A136" i="1"/>
  <c r="M135" i="1"/>
  <c r="L532" i="2" s="1"/>
  <c r="A135" i="1"/>
  <c r="M134" i="1"/>
  <c r="L528" i="2" s="1"/>
  <c r="A134" i="1"/>
  <c r="T133" i="1"/>
  <c r="S524" i="2" s="1"/>
  <c r="M133" i="1"/>
  <c r="A133" i="1"/>
  <c r="M132" i="1"/>
  <c r="L520" i="2" s="1"/>
  <c r="A132" i="1"/>
  <c r="M131" i="1"/>
  <c r="L516" i="2" s="1"/>
  <c r="A131" i="1"/>
  <c r="M130" i="1"/>
  <c r="L512" i="2" s="1"/>
  <c r="A130" i="1"/>
  <c r="T129" i="1"/>
  <c r="S508" i="2" s="1"/>
  <c r="M129" i="1"/>
  <c r="A129" i="1"/>
  <c r="M128" i="1"/>
  <c r="L504" i="2" s="1"/>
  <c r="A128" i="1"/>
  <c r="M127" i="1"/>
  <c r="L500" i="2" s="1"/>
  <c r="A127" i="1"/>
  <c r="M126" i="1"/>
  <c r="L496" i="2" s="1"/>
  <c r="A126" i="1"/>
  <c r="T125" i="1"/>
  <c r="S492" i="2" s="1"/>
  <c r="M125" i="1"/>
  <c r="A125" i="1"/>
  <c r="M124" i="1"/>
  <c r="L488" i="2" s="1"/>
  <c r="A124" i="1"/>
  <c r="M123" i="1"/>
  <c r="L484" i="2" s="1"/>
  <c r="A123" i="1"/>
  <c r="M122" i="1"/>
  <c r="L480" i="2" s="1"/>
  <c r="A122" i="1"/>
  <c r="T121" i="1"/>
  <c r="S476" i="2" s="1"/>
  <c r="M121" i="1"/>
  <c r="A121" i="1"/>
  <c r="M120" i="1"/>
  <c r="L472" i="2" s="1"/>
  <c r="A120" i="1"/>
  <c r="M119" i="1"/>
  <c r="L468" i="2" s="1"/>
  <c r="A119" i="1"/>
  <c r="M118" i="1"/>
  <c r="L464" i="2" s="1"/>
  <c r="A118" i="1"/>
  <c r="T117" i="1"/>
  <c r="S460" i="2" s="1"/>
  <c r="M117" i="1"/>
  <c r="A117" i="1"/>
  <c r="M116" i="1"/>
  <c r="L456" i="2" s="1"/>
  <c r="A116" i="1"/>
  <c r="M115" i="1"/>
  <c r="L452" i="2" s="1"/>
  <c r="A115" i="1"/>
  <c r="M114" i="1"/>
  <c r="L448" i="2" s="1"/>
  <c r="A114" i="1"/>
  <c r="T113" i="1"/>
  <c r="S444" i="2" s="1"/>
  <c r="M113" i="1"/>
  <c r="A113" i="1"/>
  <c r="M112" i="1"/>
  <c r="L440" i="2" s="1"/>
  <c r="A112" i="1"/>
  <c r="M111" i="1"/>
  <c r="L436" i="2" s="1"/>
  <c r="A111" i="1"/>
  <c r="M110" i="1"/>
  <c r="L432" i="2" s="1"/>
  <c r="A110" i="1"/>
  <c r="T109" i="1"/>
  <c r="S428" i="2" s="1"/>
  <c r="M109" i="1"/>
  <c r="A109" i="1"/>
  <c r="M108" i="1"/>
  <c r="L424" i="2" s="1"/>
  <c r="A108" i="1"/>
  <c r="M107" i="1"/>
  <c r="L420" i="2" s="1"/>
  <c r="A107" i="1"/>
  <c r="M106" i="1"/>
  <c r="L416" i="2" s="1"/>
  <c r="A106" i="1"/>
  <c r="T105" i="1"/>
  <c r="S412" i="2" s="1"/>
  <c r="M105" i="1"/>
  <c r="A105" i="1"/>
  <c r="M104" i="1"/>
  <c r="L408" i="2" s="1"/>
  <c r="A104" i="1"/>
  <c r="M103" i="1"/>
  <c r="L404" i="2" s="1"/>
  <c r="A103" i="1"/>
  <c r="M102" i="1"/>
  <c r="L400" i="2" s="1"/>
  <c r="A102" i="1"/>
  <c r="T101" i="1"/>
  <c r="S396" i="2" s="1"/>
  <c r="M101" i="1"/>
  <c r="A101" i="1"/>
  <c r="M100" i="1"/>
  <c r="L392" i="2" s="1"/>
  <c r="A100" i="1"/>
  <c r="M99" i="1"/>
  <c r="L388" i="2" s="1"/>
  <c r="A99" i="1"/>
  <c r="M98" i="1"/>
  <c r="L384" i="2" s="1"/>
  <c r="A98" i="1"/>
  <c r="T97" i="1"/>
  <c r="S380" i="2" s="1"/>
  <c r="M97" i="1"/>
  <c r="A97" i="1"/>
  <c r="M96" i="1"/>
  <c r="L376" i="2" s="1"/>
  <c r="A96" i="1"/>
  <c r="M95" i="1"/>
  <c r="L372" i="2" s="1"/>
  <c r="A95" i="1"/>
  <c r="M94" i="1"/>
  <c r="L368" i="2" s="1"/>
  <c r="A94" i="1"/>
  <c r="T93" i="1"/>
  <c r="S364" i="2" s="1"/>
  <c r="M93" i="1"/>
  <c r="A93" i="1"/>
  <c r="M92" i="1"/>
  <c r="L360" i="2" s="1"/>
  <c r="A92" i="1"/>
  <c r="M91" i="1"/>
  <c r="L356" i="2" s="1"/>
  <c r="A91" i="1"/>
  <c r="M90" i="1"/>
  <c r="L352" i="2" s="1"/>
  <c r="A90" i="1"/>
  <c r="T89" i="1"/>
  <c r="S348" i="2" s="1"/>
  <c r="M89" i="1"/>
  <c r="A89" i="1"/>
  <c r="M88" i="1"/>
  <c r="L344" i="2" s="1"/>
  <c r="A88" i="1"/>
  <c r="M87" i="1"/>
  <c r="L340" i="2" s="1"/>
  <c r="A87" i="1"/>
  <c r="M86" i="1"/>
  <c r="L336" i="2" s="1"/>
  <c r="A86" i="1"/>
  <c r="T85" i="1"/>
  <c r="S332" i="2" s="1"/>
  <c r="M85" i="1"/>
  <c r="A85" i="1"/>
  <c r="M84" i="1"/>
  <c r="L328" i="2" s="1"/>
  <c r="A84" i="1"/>
  <c r="M83" i="1"/>
  <c r="L324" i="2" s="1"/>
  <c r="A83" i="1"/>
  <c r="M82" i="1"/>
  <c r="L320" i="2" s="1"/>
  <c r="A82" i="1"/>
  <c r="T81" i="1"/>
  <c r="S316" i="2" s="1"/>
  <c r="M81" i="1"/>
  <c r="A81" i="1"/>
  <c r="M80" i="1"/>
  <c r="L312" i="2" s="1"/>
  <c r="A80" i="1"/>
  <c r="M79" i="1"/>
  <c r="L308" i="2" s="1"/>
  <c r="A79" i="1"/>
  <c r="M78" i="1"/>
  <c r="L304" i="2" s="1"/>
  <c r="A78" i="1"/>
  <c r="T77" i="1"/>
  <c r="S300" i="2" s="1"/>
  <c r="M77" i="1"/>
  <c r="A77" i="1"/>
  <c r="M76" i="1"/>
  <c r="L296" i="2" s="1"/>
  <c r="A76" i="1"/>
  <c r="M75" i="1"/>
  <c r="L292" i="2" s="1"/>
  <c r="A75" i="1"/>
  <c r="M74" i="1"/>
  <c r="L288" i="2" s="1"/>
  <c r="A74" i="1"/>
  <c r="T73" i="1"/>
  <c r="S284" i="2" s="1"/>
  <c r="M73" i="1"/>
  <c r="A73" i="1"/>
  <c r="M72" i="1"/>
  <c r="L280" i="2" s="1"/>
  <c r="A72" i="1"/>
  <c r="M71" i="1"/>
  <c r="L276" i="2" s="1"/>
  <c r="A71" i="1"/>
  <c r="M70" i="1"/>
  <c r="L272" i="2" s="1"/>
  <c r="A70" i="1"/>
  <c r="T69" i="1"/>
  <c r="S268" i="2" s="1"/>
  <c r="M69" i="1"/>
  <c r="A69" i="1"/>
  <c r="M68" i="1"/>
  <c r="L264" i="2" s="1"/>
  <c r="A68" i="1"/>
  <c r="M67" i="1"/>
  <c r="L260" i="2" s="1"/>
  <c r="A67" i="1"/>
  <c r="M66" i="1"/>
  <c r="L256" i="2" s="1"/>
  <c r="A66" i="1"/>
  <c r="T65" i="1"/>
  <c r="S252" i="2" s="1"/>
  <c r="M65" i="1"/>
  <c r="A65" i="1"/>
  <c r="M64" i="1"/>
  <c r="L248" i="2" s="1"/>
  <c r="A64" i="1"/>
  <c r="M63" i="1"/>
  <c r="L244" i="2" s="1"/>
  <c r="A63" i="1"/>
  <c r="M62" i="1"/>
  <c r="L240" i="2" s="1"/>
  <c r="A62" i="1"/>
  <c r="T61" i="1"/>
  <c r="S236" i="2" s="1"/>
  <c r="M61" i="1"/>
  <c r="A61" i="1"/>
  <c r="M60" i="1"/>
  <c r="L232" i="2" s="1"/>
  <c r="A60" i="1"/>
  <c r="M59" i="1"/>
  <c r="L228" i="2" s="1"/>
  <c r="A59" i="1"/>
  <c r="M58" i="1"/>
  <c r="L224" i="2" s="1"/>
  <c r="A58" i="1"/>
  <c r="T57" i="1"/>
  <c r="S220" i="2" s="1"/>
  <c r="M57" i="1"/>
  <c r="A57" i="1"/>
  <c r="M56" i="1"/>
  <c r="L216" i="2" s="1"/>
  <c r="A56" i="1"/>
  <c r="M55" i="1"/>
  <c r="L212" i="2" s="1"/>
  <c r="A55" i="1"/>
  <c r="M54" i="1"/>
  <c r="L208" i="2" s="1"/>
  <c r="A54" i="1"/>
  <c r="T53" i="1"/>
  <c r="S204" i="2" s="1"/>
  <c r="M53" i="1"/>
  <c r="A53" i="1"/>
  <c r="M52" i="1"/>
  <c r="L200" i="2" s="1"/>
  <c r="A52" i="1"/>
  <c r="M51" i="1"/>
  <c r="L196" i="2" s="1"/>
  <c r="A51" i="1"/>
  <c r="M50" i="1"/>
  <c r="L192" i="2" s="1"/>
  <c r="A50" i="1"/>
  <c r="T49" i="1"/>
  <c r="S188" i="2" s="1"/>
  <c r="M49" i="1"/>
  <c r="A49" i="1"/>
  <c r="M48" i="1"/>
  <c r="L184" i="2" s="1"/>
  <c r="A48" i="1"/>
  <c r="M47" i="1"/>
  <c r="L180" i="2" s="1"/>
  <c r="A47" i="1"/>
  <c r="M46" i="1"/>
  <c r="T46" i="1" s="1"/>
  <c r="S176" i="2" s="1"/>
  <c r="A46" i="1"/>
  <c r="T45" i="1"/>
  <c r="S172" i="2" s="1"/>
  <c r="M45" i="1"/>
  <c r="A45" i="1"/>
  <c r="M44" i="1"/>
  <c r="L168" i="2" s="1"/>
  <c r="A44" i="1"/>
  <c r="M43" i="1"/>
  <c r="L164" i="2" s="1"/>
  <c r="A43" i="1"/>
  <c r="M42" i="1"/>
  <c r="T42" i="1" s="1"/>
  <c r="S160" i="2" s="1"/>
  <c r="A42" i="1"/>
  <c r="T41" i="1"/>
  <c r="S156" i="2" s="1"/>
  <c r="M41" i="1"/>
  <c r="L156" i="2" s="1"/>
  <c r="A41" i="1"/>
  <c r="M40" i="1"/>
  <c r="L152" i="2" s="1"/>
  <c r="A40" i="1"/>
  <c r="M39" i="1"/>
  <c r="L148" i="2" s="1"/>
  <c r="A39" i="1"/>
  <c r="M38" i="1"/>
  <c r="T38" i="1" s="1"/>
  <c r="S144" i="2" s="1"/>
  <c r="A38" i="1"/>
  <c r="T37" i="1"/>
  <c r="S140" i="2" s="1"/>
  <c r="M37" i="1"/>
  <c r="L140" i="2" s="1"/>
  <c r="A37" i="1"/>
  <c r="M36" i="1"/>
  <c r="L136" i="2" s="1"/>
  <c r="A36" i="1"/>
  <c r="M35" i="1"/>
  <c r="L132" i="2" s="1"/>
  <c r="A35" i="1"/>
  <c r="M34" i="1"/>
  <c r="T34" i="1" s="1"/>
  <c r="S128" i="2" s="1"/>
  <c r="A34" i="1"/>
  <c r="T33" i="1"/>
  <c r="S124" i="2" s="1"/>
  <c r="M33" i="1"/>
  <c r="L124" i="2" s="1"/>
  <c r="A33" i="1"/>
  <c r="M32" i="1"/>
  <c r="L120" i="2" s="1"/>
  <c r="A32" i="1"/>
  <c r="M31" i="1"/>
  <c r="L116" i="2" s="1"/>
  <c r="A31" i="1"/>
  <c r="M30" i="1"/>
  <c r="T30" i="1" s="1"/>
  <c r="S112" i="2" s="1"/>
  <c r="A30" i="1"/>
  <c r="T29" i="1"/>
  <c r="S108" i="2" s="1"/>
  <c r="M29" i="1"/>
  <c r="L108" i="2" s="1"/>
  <c r="A29" i="1"/>
  <c r="M28" i="1"/>
  <c r="L104" i="2" s="1"/>
  <c r="A28" i="1"/>
  <c r="M27" i="1"/>
  <c r="L100" i="2" s="1"/>
  <c r="A27" i="1"/>
  <c r="M26" i="1"/>
  <c r="T26" i="1" s="1"/>
  <c r="S96" i="2" s="1"/>
  <c r="A26" i="1"/>
  <c r="T25" i="1"/>
  <c r="S92" i="2" s="1"/>
  <c r="M25" i="1"/>
  <c r="L92" i="2" s="1"/>
  <c r="A25" i="1"/>
  <c r="M24" i="1"/>
  <c r="L88" i="2" s="1"/>
  <c r="A24" i="1"/>
  <c r="M23" i="1"/>
  <c r="L84" i="2" s="1"/>
  <c r="A23" i="1"/>
  <c r="M22" i="1"/>
  <c r="T22" i="1" s="1"/>
  <c r="S80" i="2" s="1"/>
  <c r="A22" i="1"/>
  <c r="T21" i="1"/>
  <c r="S76" i="2" s="1"/>
  <c r="M21" i="1"/>
  <c r="L76" i="2" s="1"/>
  <c r="A21" i="1"/>
  <c r="M20" i="1"/>
  <c r="L72" i="2" s="1"/>
  <c r="A20" i="1"/>
  <c r="M19" i="1"/>
  <c r="L68" i="2" s="1"/>
  <c r="A19" i="1"/>
  <c r="M18" i="1"/>
  <c r="T18" i="1" s="1"/>
  <c r="S64" i="2" s="1"/>
  <c r="A18" i="1"/>
  <c r="T17" i="1"/>
  <c r="S60" i="2" s="1"/>
  <c r="M17" i="1"/>
  <c r="L60" i="2" s="1"/>
  <c r="A17" i="1"/>
  <c r="M16" i="1"/>
  <c r="L56" i="2" s="1"/>
  <c r="A16" i="1"/>
  <c r="M15" i="1"/>
  <c r="L52" i="2" s="1"/>
  <c r="A15" i="1"/>
  <c r="M14" i="1"/>
  <c r="T14" i="1" s="1"/>
  <c r="S48" i="2" s="1"/>
  <c r="A14" i="1"/>
  <c r="T13" i="1"/>
  <c r="S44" i="2" s="1"/>
  <c r="M13" i="1"/>
  <c r="L44" i="2" s="1"/>
  <c r="A13" i="1"/>
  <c r="M12" i="1"/>
  <c r="L40" i="2" s="1"/>
  <c r="A12" i="1"/>
  <c r="M11" i="1"/>
  <c r="L36" i="2" s="1"/>
  <c r="A11" i="1"/>
  <c r="M10" i="1"/>
  <c r="T10" i="1" s="1"/>
  <c r="S32" i="2" s="1"/>
  <c r="A10" i="1"/>
  <c r="T9" i="1"/>
  <c r="S28" i="2" s="1"/>
  <c r="M9" i="1"/>
  <c r="L28" i="2" s="1"/>
  <c r="A9" i="1"/>
  <c r="M8" i="1"/>
  <c r="L24" i="2" s="1"/>
  <c r="A8" i="1"/>
  <c r="M7" i="1"/>
  <c r="T7" i="1" s="1"/>
  <c r="S20" i="2" s="1"/>
  <c r="A7" i="1"/>
  <c r="M6" i="1"/>
  <c r="T6" i="1" s="1"/>
  <c r="S16" i="2" s="1"/>
  <c r="A6" i="1"/>
  <c r="T5" i="1"/>
  <c r="S12" i="2" s="1"/>
  <c r="M5" i="1"/>
  <c r="L12" i="2" s="1"/>
  <c r="A5" i="1"/>
  <c r="M4" i="1"/>
  <c r="L8" i="2" s="1"/>
  <c r="A4" i="1"/>
  <c r="M3" i="1"/>
  <c r="L4" i="2" s="1"/>
  <c r="A3" i="1"/>
  <c r="A104" i="3" l="1" a="1"/>
  <c r="A104" i="3" s="1"/>
  <c r="A100" i="3" a="1"/>
  <c r="A100" i="3" s="1"/>
  <c r="A96" i="3" a="1"/>
  <c r="A96" i="3" s="1"/>
  <c r="A92" i="3" a="1"/>
  <c r="A92" i="3" s="1"/>
  <c r="A88" i="3" a="1"/>
  <c r="A88" i="3" s="1"/>
  <c r="A103" i="3" a="1"/>
  <c r="A103" i="3" s="1"/>
  <c r="A99" i="3" a="1"/>
  <c r="A99" i="3" s="1"/>
  <c r="A95" i="3" a="1"/>
  <c r="A95" i="3" s="1"/>
  <c r="A91" i="3" a="1"/>
  <c r="A91" i="3" s="1"/>
  <c r="A87" i="3" a="1"/>
  <c r="A87" i="3" s="1"/>
  <c r="A106" i="3" a="1"/>
  <c r="A106" i="3" s="1"/>
  <c r="A102" i="3" a="1"/>
  <c r="A102" i="3" s="1"/>
  <c r="A98" i="3" a="1"/>
  <c r="A98" i="3" s="1"/>
  <c r="A105" i="3" a="1"/>
  <c r="A105" i="3" s="1"/>
  <c r="A90" i="3" a="1"/>
  <c r="A90" i="3" s="1"/>
  <c r="A83" i="3" a="1"/>
  <c r="A83" i="3" s="1"/>
  <c r="A79" i="3" a="1"/>
  <c r="A79" i="3" s="1"/>
  <c r="A75" i="3" a="1"/>
  <c r="A75" i="3" s="1"/>
  <c r="A71" i="3" a="1"/>
  <c r="A71" i="3" s="1"/>
  <c r="A67" i="3" a="1"/>
  <c r="A67" i="3" s="1"/>
  <c r="A101" i="3" a="1"/>
  <c r="A101" i="3" s="1"/>
  <c r="A93" i="3" a="1"/>
  <c r="A93" i="3" s="1"/>
  <c r="A86" i="3" a="1"/>
  <c r="A86" i="3" s="1"/>
  <c r="A82" i="3" a="1"/>
  <c r="A82" i="3" s="1"/>
  <c r="A78" i="3" a="1"/>
  <c r="A78" i="3" s="1"/>
  <c r="A74" i="3" a="1"/>
  <c r="A74" i="3" s="1"/>
  <c r="A70" i="3" a="1"/>
  <c r="A70" i="3" s="1"/>
  <c r="A107" i="3" a="1"/>
  <c r="A107" i="3" s="1"/>
  <c r="A94" i="3" a="1"/>
  <c r="A94" i="3" s="1"/>
  <c r="A85" i="3" a="1"/>
  <c r="A85" i="3" s="1"/>
  <c r="A81" i="3" a="1"/>
  <c r="A81" i="3" s="1"/>
  <c r="A77" i="3" a="1"/>
  <c r="A77" i="3" s="1"/>
  <c r="A73" i="3" a="1"/>
  <c r="A73" i="3" s="1"/>
  <c r="A69" i="3" a="1"/>
  <c r="A69" i="3" s="1"/>
  <c r="A84" i="3" a="1"/>
  <c r="A84" i="3" s="1"/>
  <c r="A68" i="3" a="1"/>
  <c r="A68" i="3" s="1"/>
  <c r="A66" i="3" a="1"/>
  <c r="A66" i="3" s="1"/>
  <c r="A62" i="3" a="1"/>
  <c r="A62" i="3" s="1"/>
  <c r="A58" i="3" a="1"/>
  <c r="A58" i="3" s="1"/>
  <c r="A54" i="3" a="1"/>
  <c r="A54" i="3" s="1"/>
  <c r="A50" i="3" a="1"/>
  <c r="A50" i="3" s="1"/>
  <c r="A46" i="3" a="1"/>
  <c r="A46" i="3" s="1"/>
  <c r="A42" i="3" a="1"/>
  <c r="A42" i="3" s="1"/>
  <c r="A38" i="3" a="1"/>
  <c r="A38" i="3" s="1"/>
  <c r="A34" i="3" a="1"/>
  <c r="A34" i="3" s="1"/>
  <c r="A30" i="3" a="1"/>
  <c r="A30" i="3" s="1"/>
  <c r="A26" i="3" a="1"/>
  <c r="A26" i="3" s="1"/>
  <c r="A22" i="3" a="1"/>
  <c r="A22" i="3" s="1"/>
  <c r="A18" i="3" a="1"/>
  <c r="A18" i="3" s="1"/>
  <c r="A14" i="3" a="1"/>
  <c r="A14" i="3" s="1"/>
  <c r="A10" i="3" a="1"/>
  <c r="A10" i="3" s="1"/>
  <c r="A80" i="3" a="1"/>
  <c r="A80" i="3" s="1"/>
  <c r="A65" i="3" a="1"/>
  <c r="A65" i="3" s="1"/>
  <c r="A61" i="3" a="1"/>
  <c r="A61" i="3" s="1"/>
  <c r="A57" i="3" a="1"/>
  <c r="A57" i="3" s="1"/>
  <c r="A53" i="3" a="1"/>
  <c r="A53" i="3" s="1"/>
  <c r="A49" i="3" a="1"/>
  <c r="A49" i="3" s="1"/>
  <c r="A45" i="3" a="1"/>
  <c r="A45" i="3" s="1"/>
  <c r="A41" i="3" a="1"/>
  <c r="A41" i="3" s="1"/>
  <c r="A37" i="3" a="1"/>
  <c r="A37" i="3" s="1"/>
  <c r="A33" i="3" a="1"/>
  <c r="A33" i="3" s="1"/>
  <c r="A29" i="3" a="1"/>
  <c r="A29" i="3" s="1"/>
  <c r="A25" i="3" a="1"/>
  <c r="A25" i="3" s="1"/>
  <c r="A21" i="3" a="1"/>
  <c r="A21" i="3" s="1"/>
  <c r="A17" i="3" a="1"/>
  <c r="A17" i="3" s="1"/>
  <c r="A13" i="3" a="1"/>
  <c r="A13" i="3" s="1"/>
  <c r="A9" i="3" a="1"/>
  <c r="A9" i="3" s="1"/>
  <c r="A97" i="3" a="1"/>
  <c r="A97" i="3" s="1"/>
  <c r="A76" i="3" a="1"/>
  <c r="A76" i="3" s="1"/>
  <c r="A64" i="3" a="1"/>
  <c r="A64" i="3" s="1"/>
  <c r="A60" i="3" a="1"/>
  <c r="A60" i="3" s="1"/>
  <c r="A56" i="3" a="1"/>
  <c r="A56" i="3" s="1"/>
  <c r="A52" i="3" a="1"/>
  <c r="A52" i="3" s="1"/>
  <c r="A48" i="3" a="1"/>
  <c r="A48" i="3" s="1"/>
  <c r="A44" i="3" a="1"/>
  <c r="A44" i="3" s="1"/>
  <c r="A40" i="3" a="1"/>
  <c r="A40" i="3" s="1"/>
  <c r="A36" i="3" a="1"/>
  <c r="A36" i="3" s="1"/>
  <c r="A32" i="3" a="1"/>
  <c r="A32" i="3" s="1"/>
  <c r="A28" i="3" a="1"/>
  <c r="A28" i="3" s="1"/>
  <c r="A24" i="3" a="1"/>
  <c r="A24" i="3" s="1"/>
  <c r="A20" i="3" a="1"/>
  <c r="A20" i="3" s="1"/>
  <c r="A16" i="3" a="1"/>
  <c r="A16" i="3" s="1"/>
  <c r="A12" i="3" a="1"/>
  <c r="A12" i="3" s="1"/>
  <c r="A51" i="3" a="1"/>
  <c r="A51" i="3" s="1"/>
  <c r="A35" i="3" a="1"/>
  <c r="A35" i="3" s="1"/>
  <c r="A19" i="3" a="1"/>
  <c r="A19" i="3" s="1"/>
  <c r="A8" i="3" a="1"/>
  <c r="A8" i="3" s="1"/>
  <c r="A63" i="3" a="1"/>
  <c r="A63" i="3" s="1"/>
  <c r="A47" i="3" a="1"/>
  <c r="A47" i="3" s="1"/>
  <c r="A31" i="3" a="1"/>
  <c r="A31" i="3" s="1"/>
  <c r="A15" i="3" a="1"/>
  <c r="A15" i="3" s="1"/>
  <c r="A7" i="3" a="1"/>
  <c r="A7" i="3" s="1"/>
  <c r="A89" i="3" a="1"/>
  <c r="A89" i="3" s="1"/>
  <c r="A59" i="3" a="1"/>
  <c r="A59" i="3" s="1"/>
  <c r="A43" i="3" a="1"/>
  <c r="A43" i="3" s="1"/>
  <c r="A27" i="3" a="1"/>
  <c r="A27" i="3" s="1"/>
  <c r="A11" i="3" a="1"/>
  <c r="A11" i="3" s="1"/>
  <c r="A6" i="3" a="1"/>
  <c r="A6" i="3" s="1"/>
  <c r="T4" i="1"/>
  <c r="S8" i="2" s="1"/>
  <c r="T12" i="1"/>
  <c r="S40" i="2" s="1"/>
  <c r="T20" i="1"/>
  <c r="S72" i="2" s="1"/>
  <c r="T28" i="1"/>
  <c r="S104" i="2" s="1"/>
  <c r="T36" i="1"/>
  <c r="S136" i="2" s="1"/>
  <c r="T40" i="1"/>
  <c r="S152" i="2" s="1"/>
  <c r="T48" i="1"/>
  <c r="S184" i="2" s="1"/>
  <c r="T56" i="1"/>
  <c r="S216" i="2" s="1"/>
  <c r="T64" i="1"/>
  <c r="S248" i="2" s="1"/>
  <c r="T72" i="1"/>
  <c r="S280" i="2" s="1"/>
  <c r="T80" i="1"/>
  <c r="S312" i="2" s="1"/>
  <c r="T88" i="1"/>
  <c r="S344" i="2" s="1"/>
  <c r="T96" i="1"/>
  <c r="S376" i="2" s="1"/>
  <c r="T104" i="1"/>
  <c r="S408" i="2" s="1"/>
  <c r="T112" i="1"/>
  <c r="S440" i="2" s="1"/>
  <c r="T120" i="1"/>
  <c r="S472" i="2" s="1"/>
  <c r="T128" i="1"/>
  <c r="S504" i="2" s="1"/>
  <c r="T132" i="1"/>
  <c r="S520" i="2" s="1"/>
  <c r="T140" i="1"/>
  <c r="S552" i="2" s="1"/>
  <c r="T148" i="1"/>
  <c r="S584" i="2" s="1"/>
  <c r="T156" i="1"/>
  <c r="S616" i="2" s="1"/>
  <c r="T164" i="1"/>
  <c r="S648" i="2" s="1"/>
  <c r="T176" i="1"/>
  <c r="S696" i="2" s="1"/>
  <c r="T180" i="1"/>
  <c r="S712" i="2" s="1"/>
  <c r="T188" i="1"/>
  <c r="S744" i="2" s="1"/>
  <c r="T196" i="1"/>
  <c r="S776" i="2" s="1"/>
  <c r="T204" i="1"/>
  <c r="S808" i="2" s="1"/>
  <c r="T212" i="1"/>
  <c r="S840" i="2" s="1"/>
  <c r="T220" i="1"/>
  <c r="S872" i="2" s="1"/>
  <c r="T228" i="1"/>
  <c r="S904" i="2" s="1"/>
  <c r="T236" i="1"/>
  <c r="S936" i="2" s="1"/>
  <c r="T244" i="1"/>
  <c r="S968" i="2" s="1"/>
  <c r="T248" i="1"/>
  <c r="S984" i="2" s="1"/>
  <c r="T256" i="1"/>
  <c r="S1016" i="2" s="1"/>
  <c r="T260" i="1"/>
  <c r="S1032" i="2" s="1"/>
  <c r="T268" i="1"/>
  <c r="S1064" i="2" s="1"/>
  <c r="T276" i="1"/>
  <c r="S1096" i="2" s="1"/>
  <c r="T284" i="1"/>
  <c r="S1128" i="2" s="1"/>
  <c r="T292" i="1"/>
  <c r="S1160" i="2" s="1"/>
  <c r="T296" i="1"/>
  <c r="S1176" i="2" s="1"/>
  <c r="T304" i="1"/>
  <c r="S1208" i="2" s="1"/>
  <c r="T308" i="1"/>
  <c r="S1224" i="2" s="1"/>
  <c r="T316" i="1"/>
  <c r="S1256" i="2" s="1"/>
  <c r="T324" i="1"/>
  <c r="S1288" i="2" s="1"/>
  <c r="T332" i="1"/>
  <c r="S1320" i="2" s="1"/>
  <c r="T340" i="1"/>
  <c r="S1352" i="2" s="1"/>
  <c r="T344" i="1"/>
  <c r="S1368" i="2" s="1"/>
  <c r="T356" i="1"/>
  <c r="S1416" i="2" s="1"/>
  <c r="T364" i="1"/>
  <c r="S1448" i="2" s="1"/>
  <c r="T372" i="1"/>
  <c r="S1480" i="2" s="1"/>
  <c r="T380" i="1"/>
  <c r="S1512" i="2" s="1"/>
  <c r="T388" i="1"/>
  <c r="S1544" i="2" s="1"/>
  <c r="T396" i="1"/>
  <c r="S1576" i="2" s="1"/>
  <c r="T404" i="1"/>
  <c r="S1608" i="2" s="1"/>
  <c r="T412" i="1"/>
  <c r="S1640" i="2" s="1"/>
  <c r="T420" i="1"/>
  <c r="S1672" i="2" s="1"/>
  <c r="T424" i="1"/>
  <c r="S1688" i="2" s="1"/>
  <c r="T432" i="1"/>
  <c r="S1720" i="2" s="1"/>
  <c r="T436" i="1"/>
  <c r="S1736" i="2" s="1"/>
  <c r="T444" i="1"/>
  <c r="S1768" i="2" s="1"/>
  <c r="T452" i="1"/>
  <c r="S1800" i="2" s="1"/>
  <c r="T460" i="1"/>
  <c r="S1832" i="2" s="1"/>
  <c r="T464" i="1"/>
  <c r="S1848" i="2" s="1"/>
  <c r="T472" i="1"/>
  <c r="S1880" i="2" s="1"/>
  <c r="T480" i="1"/>
  <c r="S1912" i="2" s="1"/>
  <c r="T484" i="1"/>
  <c r="S1928" i="2" s="1"/>
  <c r="T500" i="1"/>
  <c r="S1992" i="2" s="1"/>
  <c r="T3" i="1"/>
  <c r="S4" i="2" s="1"/>
  <c r="T11" i="1"/>
  <c r="S36" i="2" s="1"/>
  <c r="T15" i="1"/>
  <c r="S52" i="2" s="1"/>
  <c r="T19" i="1"/>
  <c r="S68" i="2" s="1"/>
  <c r="T23" i="1"/>
  <c r="S84" i="2" s="1"/>
  <c r="T27" i="1"/>
  <c r="S100" i="2" s="1"/>
  <c r="T31" i="1"/>
  <c r="S116" i="2" s="1"/>
  <c r="T35" i="1"/>
  <c r="S132" i="2" s="1"/>
  <c r="T39" i="1"/>
  <c r="S148" i="2" s="1"/>
  <c r="T43" i="1"/>
  <c r="S164" i="2" s="1"/>
  <c r="T47" i="1"/>
  <c r="S180" i="2" s="1"/>
  <c r="T51" i="1"/>
  <c r="S196" i="2" s="1"/>
  <c r="T55" i="1"/>
  <c r="S212" i="2" s="1"/>
  <c r="T59" i="1"/>
  <c r="S228" i="2" s="1"/>
  <c r="T63" i="1"/>
  <c r="S244" i="2" s="1"/>
  <c r="T67" i="1"/>
  <c r="S260" i="2" s="1"/>
  <c r="T71" i="1"/>
  <c r="S276" i="2" s="1"/>
  <c r="T75" i="1"/>
  <c r="S292" i="2" s="1"/>
  <c r="T79" i="1"/>
  <c r="S308" i="2" s="1"/>
  <c r="T83" i="1"/>
  <c r="S324" i="2" s="1"/>
  <c r="T87" i="1"/>
  <c r="S340" i="2" s="1"/>
  <c r="T91" i="1"/>
  <c r="S356" i="2" s="1"/>
  <c r="T95" i="1"/>
  <c r="S372" i="2" s="1"/>
  <c r="T99" i="1"/>
  <c r="S388" i="2" s="1"/>
  <c r="T103" i="1"/>
  <c r="S404" i="2" s="1"/>
  <c r="T107" i="1"/>
  <c r="S420" i="2" s="1"/>
  <c r="T111" i="1"/>
  <c r="S436" i="2" s="1"/>
  <c r="T115" i="1"/>
  <c r="S452" i="2" s="1"/>
  <c r="T119" i="1"/>
  <c r="S468" i="2" s="1"/>
  <c r="T123" i="1"/>
  <c r="S484" i="2" s="1"/>
  <c r="T127" i="1"/>
  <c r="S500" i="2" s="1"/>
  <c r="T131" i="1"/>
  <c r="S516" i="2" s="1"/>
  <c r="T135" i="1"/>
  <c r="S532" i="2" s="1"/>
  <c r="T139" i="1"/>
  <c r="S548" i="2" s="1"/>
  <c r="T143" i="1"/>
  <c r="S564" i="2" s="1"/>
  <c r="T147" i="1"/>
  <c r="S580" i="2" s="1"/>
  <c r="T151" i="1"/>
  <c r="S596" i="2" s="1"/>
  <c r="T155" i="1"/>
  <c r="S612" i="2" s="1"/>
  <c r="T159" i="1"/>
  <c r="S628" i="2" s="1"/>
  <c r="T163" i="1"/>
  <c r="S644" i="2" s="1"/>
  <c r="T167" i="1"/>
  <c r="S660" i="2" s="1"/>
  <c r="T171" i="1"/>
  <c r="S676" i="2" s="1"/>
  <c r="T175" i="1"/>
  <c r="S692" i="2" s="1"/>
  <c r="T179" i="1"/>
  <c r="S708" i="2" s="1"/>
  <c r="T183" i="1"/>
  <c r="S724" i="2" s="1"/>
  <c r="T187" i="1"/>
  <c r="S740" i="2" s="1"/>
  <c r="T191" i="1"/>
  <c r="S756" i="2" s="1"/>
  <c r="T195" i="1"/>
  <c r="S772" i="2" s="1"/>
  <c r="T199" i="1"/>
  <c r="S788" i="2" s="1"/>
  <c r="T203" i="1"/>
  <c r="S804" i="2" s="1"/>
  <c r="T207" i="1"/>
  <c r="S820" i="2" s="1"/>
  <c r="T211" i="1"/>
  <c r="S836" i="2" s="1"/>
  <c r="T215" i="1"/>
  <c r="S852" i="2" s="1"/>
  <c r="T219" i="1"/>
  <c r="S868" i="2" s="1"/>
  <c r="T223" i="1"/>
  <c r="S884" i="2" s="1"/>
  <c r="T227" i="1"/>
  <c r="S900" i="2" s="1"/>
  <c r="T231" i="1"/>
  <c r="S916" i="2" s="1"/>
  <c r="T235" i="1"/>
  <c r="S932" i="2" s="1"/>
  <c r="T239" i="1"/>
  <c r="S948" i="2" s="1"/>
  <c r="T243" i="1"/>
  <c r="S964" i="2" s="1"/>
  <c r="T247" i="1"/>
  <c r="S980" i="2" s="1"/>
  <c r="T251" i="1"/>
  <c r="S996" i="2" s="1"/>
  <c r="T255" i="1"/>
  <c r="S1012" i="2" s="1"/>
  <c r="T259" i="1"/>
  <c r="S1028" i="2" s="1"/>
  <c r="T263" i="1"/>
  <c r="S1044" i="2" s="1"/>
  <c r="T267" i="1"/>
  <c r="S1060" i="2" s="1"/>
  <c r="T271" i="1"/>
  <c r="S1076" i="2" s="1"/>
  <c r="T275" i="1"/>
  <c r="S1092" i="2" s="1"/>
  <c r="T279" i="1"/>
  <c r="S1108" i="2" s="1"/>
  <c r="T283" i="1"/>
  <c r="S1124" i="2" s="1"/>
  <c r="T287" i="1"/>
  <c r="S1140" i="2" s="1"/>
  <c r="T291" i="1"/>
  <c r="S1156" i="2" s="1"/>
  <c r="T295" i="1"/>
  <c r="S1172" i="2" s="1"/>
  <c r="T299" i="1"/>
  <c r="S1188" i="2" s="1"/>
  <c r="T303" i="1"/>
  <c r="S1204" i="2" s="1"/>
  <c r="T307" i="1"/>
  <c r="S1220" i="2" s="1"/>
  <c r="T311" i="1"/>
  <c r="S1236" i="2" s="1"/>
  <c r="T315" i="1"/>
  <c r="S1252" i="2" s="1"/>
  <c r="T319" i="1"/>
  <c r="S1268" i="2" s="1"/>
  <c r="T323" i="1"/>
  <c r="S1284" i="2" s="1"/>
  <c r="T327" i="1"/>
  <c r="S1300" i="2" s="1"/>
  <c r="T331" i="1"/>
  <c r="S1316" i="2" s="1"/>
  <c r="T335" i="1"/>
  <c r="S1332" i="2" s="1"/>
  <c r="T339" i="1"/>
  <c r="S1348" i="2" s="1"/>
  <c r="T343" i="1"/>
  <c r="S1364" i="2" s="1"/>
  <c r="T347" i="1"/>
  <c r="S1380" i="2" s="1"/>
  <c r="T351" i="1"/>
  <c r="S1396" i="2" s="1"/>
  <c r="T355" i="1"/>
  <c r="S1412" i="2" s="1"/>
  <c r="T359" i="1"/>
  <c r="S1428" i="2" s="1"/>
  <c r="T363" i="1"/>
  <c r="S1444" i="2" s="1"/>
  <c r="T367" i="1"/>
  <c r="S1460" i="2" s="1"/>
  <c r="T371" i="1"/>
  <c r="S1476" i="2" s="1"/>
  <c r="T375" i="1"/>
  <c r="S1492" i="2" s="1"/>
  <c r="T379" i="1"/>
  <c r="S1508" i="2" s="1"/>
  <c r="T383" i="1"/>
  <c r="S1524" i="2" s="1"/>
  <c r="T387" i="1"/>
  <c r="S1540" i="2" s="1"/>
  <c r="T391" i="1"/>
  <c r="S1556" i="2" s="1"/>
  <c r="T395" i="1"/>
  <c r="S1572" i="2" s="1"/>
  <c r="T399" i="1"/>
  <c r="S1588" i="2" s="1"/>
  <c r="T403" i="1"/>
  <c r="S1604" i="2" s="1"/>
  <c r="T407" i="1"/>
  <c r="S1620" i="2" s="1"/>
  <c r="T411" i="1"/>
  <c r="S1636" i="2" s="1"/>
  <c r="T415" i="1"/>
  <c r="S1652" i="2" s="1"/>
  <c r="T419" i="1"/>
  <c r="S1668" i="2" s="1"/>
  <c r="T423" i="1"/>
  <c r="S1684" i="2" s="1"/>
  <c r="T427" i="1"/>
  <c r="S1700" i="2" s="1"/>
  <c r="T431" i="1"/>
  <c r="S1716" i="2" s="1"/>
  <c r="T435" i="1"/>
  <c r="S1732" i="2" s="1"/>
  <c r="T439" i="1"/>
  <c r="S1748" i="2" s="1"/>
  <c r="T443" i="1"/>
  <c r="S1764" i="2" s="1"/>
  <c r="T447" i="1"/>
  <c r="S1780" i="2" s="1"/>
  <c r="T451" i="1"/>
  <c r="S1796" i="2" s="1"/>
  <c r="T455" i="1"/>
  <c r="S1812" i="2" s="1"/>
  <c r="T459" i="1"/>
  <c r="S1828" i="2" s="1"/>
  <c r="T463" i="1"/>
  <c r="S1844" i="2" s="1"/>
  <c r="T467" i="1"/>
  <c r="S1860" i="2" s="1"/>
  <c r="T471" i="1"/>
  <c r="S1876" i="2" s="1"/>
  <c r="T475" i="1"/>
  <c r="S1892" i="2" s="1"/>
  <c r="T479" i="1"/>
  <c r="S1908" i="2" s="1"/>
  <c r="T483" i="1"/>
  <c r="S1924" i="2" s="1"/>
  <c r="T487" i="1"/>
  <c r="S1940" i="2" s="1"/>
  <c r="T491" i="1"/>
  <c r="S1956" i="2" s="1"/>
  <c r="T495" i="1"/>
  <c r="S1972" i="2" s="1"/>
  <c r="T499" i="1"/>
  <c r="S1988" i="2" s="1"/>
  <c r="L20" i="2"/>
  <c r="L176" i="2"/>
  <c r="A5" i="3" a="1"/>
  <c r="A5" i="3" s="1"/>
  <c r="A72" i="3" a="1"/>
  <c r="A72" i="3" s="1"/>
  <c r="T8" i="1"/>
  <c r="S24" i="2" s="1"/>
  <c r="T16" i="1"/>
  <c r="S56" i="2" s="1"/>
  <c r="T24" i="1"/>
  <c r="S88" i="2" s="1"/>
  <c r="T32" i="1"/>
  <c r="S120" i="2" s="1"/>
  <c r="T44" i="1"/>
  <c r="S168" i="2" s="1"/>
  <c r="T52" i="1"/>
  <c r="S200" i="2" s="1"/>
  <c r="T60" i="1"/>
  <c r="S232" i="2" s="1"/>
  <c r="T68" i="1"/>
  <c r="S264" i="2" s="1"/>
  <c r="T76" i="1"/>
  <c r="S296" i="2" s="1"/>
  <c r="T84" i="1"/>
  <c r="S328" i="2" s="1"/>
  <c r="T92" i="1"/>
  <c r="S360" i="2" s="1"/>
  <c r="T100" i="1"/>
  <c r="S392" i="2" s="1"/>
  <c r="T108" i="1"/>
  <c r="S424" i="2" s="1"/>
  <c r="T116" i="1"/>
  <c r="S456" i="2" s="1"/>
  <c r="T124" i="1"/>
  <c r="S488" i="2" s="1"/>
  <c r="T136" i="1"/>
  <c r="S536" i="2" s="1"/>
  <c r="T144" i="1"/>
  <c r="S568" i="2" s="1"/>
  <c r="T152" i="1"/>
  <c r="S600" i="2" s="1"/>
  <c r="T160" i="1"/>
  <c r="S632" i="2" s="1"/>
  <c r="T168" i="1"/>
  <c r="S664" i="2" s="1"/>
  <c r="T172" i="1"/>
  <c r="S680" i="2" s="1"/>
  <c r="T184" i="1"/>
  <c r="S728" i="2" s="1"/>
  <c r="T192" i="1"/>
  <c r="S760" i="2" s="1"/>
  <c r="T200" i="1"/>
  <c r="S792" i="2" s="1"/>
  <c r="T208" i="1"/>
  <c r="S824" i="2" s="1"/>
  <c r="T216" i="1"/>
  <c r="S856" i="2" s="1"/>
  <c r="T224" i="1"/>
  <c r="S888" i="2" s="1"/>
  <c r="T232" i="1"/>
  <c r="S920" i="2" s="1"/>
  <c r="T240" i="1"/>
  <c r="S952" i="2" s="1"/>
  <c r="T252" i="1"/>
  <c r="S1000" i="2" s="1"/>
  <c r="T264" i="1"/>
  <c r="S1048" i="2" s="1"/>
  <c r="T272" i="1"/>
  <c r="S1080" i="2" s="1"/>
  <c r="T280" i="1"/>
  <c r="S1112" i="2" s="1"/>
  <c r="T288" i="1"/>
  <c r="S1144" i="2" s="1"/>
  <c r="T300" i="1"/>
  <c r="S1192" i="2" s="1"/>
  <c r="T312" i="1"/>
  <c r="S1240" i="2" s="1"/>
  <c r="T320" i="1"/>
  <c r="S1272" i="2" s="1"/>
  <c r="T328" i="1"/>
  <c r="S1304" i="2" s="1"/>
  <c r="T336" i="1"/>
  <c r="S1336" i="2" s="1"/>
  <c r="T348" i="1"/>
  <c r="S1384" i="2" s="1"/>
  <c r="T352" i="1"/>
  <c r="S1400" i="2" s="1"/>
  <c r="T360" i="1"/>
  <c r="S1432" i="2" s="1"/>
  <c r="T368" i="1"/>
  <c r="S1464" i="2" s="1"/>
  <c r="T376" i="1"/>
  <c r="S1496" i="2" s="1"/>
  <c r="T384" i="1"/>
  <c r="S1528" i="2" s="1"/>
  <c r="T392" i="1"/>
  <c r="S1560" i="2" s="1"/>
  <c r="T400" i="1"/>
  <c r="S1592" i="2" s="1"/>
  <c r="T408" i="1"/>
  <c r="S1624" i="2" s="1"/>
  <c r="T416" i="1"/>
  <c r="S1656" i="2" s="1"/>
  <c r="T428" i="1"/>
  <c r="S1704" i="2" s="1"/>
  <c r="T440" i="1"/>
  <c r="S1752" i="2" s="1"/>
  <c r="T448" i="1"/>
  <c r="S1784" i="2" s="1"/>
  <c r="T456" i="1"/>
  <c r="S1816" i="2" s="1"/>
  <c r="T468" i="1"/>
  <c r="S1864" i="2" s="1"/>
  <c r="T476" i="1"/>
  <c r="S1896" i="2" s="1"/>
  <c r="T488" i="1"/>
  <c r="S1944" i="2" s="1"/>
  <c r="T492" i="1"/>
  <c r="S1960" i="2" s="1"/>
  <c r="T496" i="1"/>
  <c r="S1976" i="2" s="1"/>
  <c r="A55" i="3" a="1"/>
  <c r="A55" i="3" s="1"/>
  <c r="T50" i="1"/>
  <c r="S192" i="2" s="1"/>
  <c r="T54" i="1"/>
  <c r="S208" i="2" s="1"/>
  <c r="T58" i="1"/>
  <c r="S224" i="2" s="1"/>
  <c r="T62" i="1"/>
  <c r="S240" i="2" s="1"/>
  <c r="T66" i="1"/>
  <c r="S256" i="2" s="1"/>
  <c r="T70" i="1"/>
  <c r="S272" i="2" s="1"/>
  <c r="T74" i="1"/>
  <c r="S288" i="2" s="1"/>
  <c r="T78" i="1"/>
  <c r="S304" i="2" s="1"/>
  <c r="T82" i="1"/>
  <c r="S320" i="2" s="1"/>
  <c r="T86" i="1"/>
  <c r="S336" i="2" s="1"/>
  <c r="T90" i="1"/>
  <c r="S352" i="2" s="1"/>
  <c r="T94" i="1"/>
  <c r="S368" i="2" s="1"/>
  <c r="T98" i="1"/>
  <c r="S384" i="2" s="1"/>
  <c r="T102" i="1"/>
  <c r="S400" i="2" s="1"/>
  <c r="T106" i="1"/>
  <c r="S416" i="2" s="1"/>
  <c r="T110" i="1"/>
  <c r="S432" i="2" s="1"/>
  <c r="T114" i="1"/>
  <c r="S448" i="2" s="1"/>
  <c r="T118" i="1"/>
  <c r="S464" i="2" s="1"/>
  <c r="T122" i="1"/>
  <c r="S480" i="2" s="1"/>
  <c r="T126" i="1"/>
  <c r="S496" i="2" s="1"/>
  <c r="T130" i="1"/>
  <c r="S512" i="2" s="1"/>
  <c r="T134" i="1"/>
  <c r="S528" i="2" s="1"/>
  <c r="T138" i="1"/>
  <c r="S544" i="2" s="1"/>
  <c r="T142" i="1"/>
  <c r="S560" i="2" s="1"/>
  <c r="T146" i="1"/>
  <c r="S576" i="2" s="1"/>
  <c r="T150" i="1"/>
  <c r="S592" i="2" s="1"/>
  <c r="T154" i="1"/>
  <c r="S608" i="2" s="1"/>
  <c r="T158" i="1"/>
  <c r="S624" i="2" s="1"/>
  <c r="T162" i="1"/>
  <c r="S640" i="2" s="1"/>
  <c r="T166" i="1"/>
  <c r="S656" i="2" s="1"/>
  <c r="T170" i="1"/>
  <c r="S672" i="2" s="1"/>
  <c r="T174" i="1"/>
  <c r="S688" i="2" s="1"/>
  <c r="T178" i="1"/>
  <c r="S704" i="2" s="1"/>
  <c r="T182" i="1"/>
  <c r="S720" i="2" s="1"/>
  <c r="T186" i="1"/>
  <c r="S736" i="2" s="1"/>
  <c r="T190" i="1"/>
  <c r="S752" i="2" s="1"/>
  <c r="T194" i="1"/>
  <c r="S768" i="2" s="1"/>
  <c r="T198" i="1"/>
  <c r="S784" i="2" s="1"/>
  <c r="T202" i="1"/>
  <c r="S800" i="2" s="1"/>
  <c r="T206" i="1"/>
  <c r="S816" i="2" s="1"/>
  <c r="T210" i="1"/>
  <c r="S832" i="2" s="1"/>
  <c r="T214" i="1"/>
  <c r="S848" i="2" s="1"/>
  <c r="T218" i="1"/>
  <c r="S864" i="2" s="1"/>
  <c r="T222" i="1"/>
  <c r="S880" i="2" s="1"/>
  <c r="T226" i="1"/>
  <c r="S896" i="2" s="1"/>
  <c r="T230" i="1"/>
  <c r="S912" i="2" s="1"/>
  <c r="T234" i="1"/>
  <c r="S928" i="2" s="1"/>
  <c r="T258" i="1"/>
  <c r="S1024" i="2" s="1"/>
  <c r="T262" i="1"/>
  <c r="S1040" i="2" s="1"/>
  <c r="T266" i="1"/>
  <c r="S1056" i="2" s="1"/>
  <c r="T270" i="1"/>
  <c r="S1072" i="2" s="1"/>
  <c r="T274" i="1"/>
  <c r="S1088" i="2" s="1"/>
  <c r="T370" i="1"/>
  <c r="S1472" i="2" s="1"/>
  <c r="T378" i="1"/>
  <c r="S1504" i="2" s="1"/>
  <c r="T382" i="1"/>
  <c r="S1520" i="2" s="1"/>
  <c r="T386" i="1"/>
  <c r="S1536" i="2" s="1"/>
  <c r="T390" i="1"/>
  <c r="S1552" i="2" s="1"/>
  <c r="T394" i="1"/>
  <c r="S1568" i="2" s="1"/>
  <c r="T398" i="1"/>
  <c r="S1584" i="2" s="1"/>
  <c r="T402" i="1"/>
  <c r="S1600" i="2" s="1"/>
  <c r="T406" i="1"/>
  <c r="S1616" i="2" s="1"/>
  <c r="T410" i="1"/>
  <c r="S1632" i="2" s="1"/>
  <c r="T414" i="1"/>
  <c r="S1648" i="2" s="1"/>
  <c r="T418" i="1"/>
  <c r="S1664" i="2" s="1"/>
  <c r="T422" i="1"/>
  <c r="S1680" i="2" s="1"/>
  <c r="T426" i="1"/>
  <c r="S1696" i="2" s="1"/>
  <c r="T430" i="1"/>
  <c r="S1712" i="2" s="1"/>
  <c r="T434" i="1"/>
  <c r="S1728" i="2" s="1"/>
  <c r="T438" i="1"/>
  <c r="S1744" i="2" s="1"/>
  <c r="T442" i="1"/>
  <c r="S1760" i="2" s="1"/>
  <c r="T446" i="1"/>
  <c r="S1776" i="2" s="1"/>
  <c r="T450" i="1"/>
  <c r="S1792" i="2" s="1"/>
  <c r="T454" i="1"/>
  <c r="S1808" i="2" s="1"/>
  <c r="T458" i="1"/>
  <c r="S1824" i="2" s="1"/>
  <c r="T462" i="1"/>
  <c r="S1840" i="2" s="1"/>
  <c r="T466" i="1"/>
  <c r="S1856" i="2" s="1"/>
  <c r="T470" i="1"/>
  <c r="S1872" i="2" s="1"/>
  <c r="T474" i="1"/>
  <c r="S1888" i="2" s="1"/>
  <c r="T478" i="1"/>
  <c r="S1904" i="2" s="1"/>
  <c r="T482" i="1"/>
  <c r="S1920" i="2" s="1"/>
  <c r="T486" i="1"/>
  <c r="S1936" i="2" s="1"/>
  <c r="T490" i="1"/>
  <c r="S1952" i="2" s="1"/>
  <c r="T494" i="1"/>
  <c r="S1968" i="2" s="1"/>
  <c r="T498" i="1"/>
  <c r="S1984" i="2" s="1"/>
  <c r="T502" i="1"/>
  <c r="S2000" i="2" s="1"/>
  <c r="A23" i="3" a="1"/>
  <c r="A23" i="3" s="1"/>
  <c r="A39" i="3" a="1"/>
  <c r="A39" i="3" s="1"/>
  <c r="T5" i="3" l="1"/>
  <c r="S4" i="4" s="1"/>
  <c r="P5" i="3"/>
  <c r="O4" i="4" s="1"/>
  <c r="L5" i="3"/>
  <c r="K4" i="4" s="1"/>
  <c r="H5" i="3"/>
  <c r="G4" i="4" s="1"/>
  <c r="D5" i="3"/>
  <c r="C4" i="4" s="1"/>
  <c r="S5" i="3"/>
  <c r="R4" i="4" s="1"/>
  <c r="O5" i="3"/>
  <c r="N4" i="4" s="1"/>
  <c r="K5" i="3"/>
  <c r="J4" i="4" s="1"/>
  <c r="G5" i="3"/>
  <c r="F4" i="4" s="1"/>
  <c r="C5" i="3"/>
  <c r="B4" i="4" s="1"/>
  <c r="R5" i="3"/>
  <c r="Q4" i="4" s="1"/>
  <c r="N5" i="3"/>
  <c r="M4" i="4" s="1"/>
  <c r="J5" i="3"/>
  <c r="I4" i="4" s="1"/>
  <c r="F5" i="3"/>
  <c r="E4" i="4" s="1"/>
  <c r="B5" i="3"/>
  <c r="A4" i="4" s="1"/>
  <c r="I5" i="3"/>
  <c r="H4" i="4" s="1"/>
  <c r="E5" i="3"/>
  <c r="D4" i="4" s="1"/>
  <c r="Q5" i="3"/>
  <c r="P4" i="4" s="1"/>
  <c r="M5" i="3"/>
  <c r="L4" i="4" s="1"/>
  <c r="T63" i="3"/>
  <c r="S236" i="4" s="1"/>
  <c r="P63" i="3"/>
  <c r="O236" i="4" s="1"/>
  <c r="L63" i="3"/>
  <c r="K236" i="4" s="1"/>
  <c r="H63" i="3"/>
  <c r="G236" i="4" s="1"/>
  <c r="D63" i="3"/>
  <c r="C236" i="4" s="1"/>
  <c r="S63" i="3"/>
  <c r="R236" i="4" s="1"/>
  <c r="O63" i="3"/>
  <c r="N236" i="4" s="1"/>
  <c r="K63" i="3"/>
  <c r="J236" i="4" s="1"/>
  <c r="G63" i="3"/>
  <c r="F236" i="4" s="1"/>
  <c r="C63" i="3"/>
  <c r="B236" i="4" s="1"/>
  <c r="R63" i="3"/>
  <c r="Q236" i="4" s="1"/>
  <c r="N63" i="3"/>
  <c r="M236" i="4" s="1"/>
  <c r="J63" i="3"/>
  <c r="I236" i="4" s="1"/>
  <c r="F63" i="3"/>
  <c r="E236" i="4" s="1"/>
  <c r="B63" i="3"/>
  <c r="A236" i="4" s="1"/>
  <c r="E63" i="3"/>
  <c r="D236" i="4" s="1"/>
  <c r="Q63" i="3"/>
  <c r="P236" i="4" s="1"/>
  <c r="M63" i="3"/>
  <c r="L236" i="4" s="1"/>
  <c r="I63" i="3"/>
  <c r="H236" i="4" s="1"/>
  <c r="S40" i="3"/>
  <c r="R144" i="4" s="1"/>
  <c r="O40" i="3"/>
  <c r="N144" i="4" s="1"/>
  <c r="K40" i="3"/>
  <c r="J144" i="4" s="1"/>
  <c r="G40" i="3"/>
  <c r="F144" i="4" s="1"/>
  <c r="C40" i="3"/>
  <c r="B144" i="4" s="1"/>
  <c r="R40" i="3"/>
  <c r="Q144" i="4" s="1"/>
  <c r="N40" i="3"/>
  <c r="M144" i="4" s="1"/>
  <c r="J40" i="3"/>
  <c r="I144" i="4" s="1"/>
  <c r="F40" i="3"/>
  <c r="E144" i="4" s="1"/>
  <c r="B40" i="3"/>
  <c r="A144" i="4" s="1"/>
  <c r="Q40" i="3"/>
  <c r="P144" i="4" s="1"/>
  <c r="M40" i="3"/>
  <c r="L144" i="4" s="1"/>
  <c r="I40" i="3"/>
  <c r="H144" i="4" s="1"/>
  <c r="E40" i="3"/>
  <c r="D144" i="4" s="1"/>
  <c r="H40" i="3"/>
  <c r="G144" i="4" s="1"/>
  <c r="T40" i="3"/>
  <c r="S144" i="4" s="1"/>
  <c r="D40" i="3"/>
  <c r="C144" i="4" s="1"/>
  <c r="P40" i="3"/>
  <c r="O144" i="4" s="1"/>
  <c r="L40" i="3"/>
  <c r="K144" i="4" s="1"/>
  <c r="R21" i="3"/>
  <c r="Q68" i="4" s="1"/>
  <c r="N21" i="3"/>
  <c r="M68" i="4" s="1"/>
  <c r="J21" i="3"/>
  <c r="I68" i="4" s="1"/>
  <c r="F21" i="3"/>
  <c r="E68" i="4" s="1"/>
  <c r="B21" i="3"/>
  <c r="A68" i="4" s="1"/>
  <c r="Q21" i="3"/>
  <c r="P68" i="4" s="1"/>
  <c r="M21" i="3"/>
  <c r="L68" i="4" s="1"/>
  <c r="I21" i="3"/>
  <c r="H68" i="4" s="1"/>
  <c r="E21" i="3"/>
  <c r="D68" i="4" s="1"/>
  <c r="T21" i="3"/>
  <c r="S68" i="4" s="1"/>
  <c r="P21" i="3"/>
  <c r="O68" i="4" s="1"/>
  <c r="L21" i="3"/>
  <c r="K68" i="4" s="1"/>
  <c r="H21" i="3"/>
  <c r="G68" i="4" s="1"/>
  <c r="D21" i="3"/>
  <c r="C68" i="4" s="1"/>
  <c r="G21" i="3"/>
  <c r="F68" i="4" s="1"/>
  <c r="S21" i="3"/>
  <c r="R68" i="4" s="1"/>
  <c r="C21" i="3"/>
  <c r="B68" i="4" s="1"/>
  <c r="O21" i="3"/>
  <c r="N68" i="4" s="1"/>
  <c r="K21" i="3"/>
  <c r="J68" i="4" s="1"/>
  <c r="T80" i="3"/>
  <c r="P80" i="3"/>
  <c r="L80" i="3"/>
  <c r="H80" i="3"/>
  <c r="D80" i="3"/>
  <c r="S80" i="3"/>
  <c r="O80" i="3"/>
  <c r="K80" i="3"/>
  <c r="G80" i="3"/>
  <c r="C80" i="3"/>
  <c r="R80" i="3"/>
  <c r="N80" i="3"/>
  <c r="J80" i="3"/>
  <c r="F80" i="3"/>
  <c r="B80" i="3"/>
  <c r="E80" i="3"/>
  <c r="Q80" i="3"/>
  <c r="M80" i="3"/>
  <c r="I80" i="3"/>
  <c r="Q54" i="3"/>
  <c r="P200" i="4" s="1"/>
  <c r="M54" i="3"/>
  <c r="L200" i="4" s="1"/>
  <c r="I54" i="3"/>
  <c r="H200" i="4" s="1"/>
  <c r="E54" i="3"/>
  <c r="D200" i="4" s="1"/>
  <c r="T54" i="3"/>
  <c r="S200" i="4" s="1"/>
  <c r="P54" i="3"/>
  <c r="O200" i="4" s="1"/>
  <c r="L54" i="3"/>
  <c r="K200" i="4" s="1"/>
  <c r="H54" i="3"/>
  <c r="G200" i="4" s="1"/>
  <c r="D54" i="3"/>
  <c r="C200" i="4" s="1"/>
  <c r="S54" i="3"/>
  <c r="R200" i="4" s="1"/>
  <c r="O54" i="3"/>
  <c r="N200" i="4" s="1"/>
  <c r="K54" i="3"/>
  <c r="J200" i="4" s="1"/>
  <c r="G54" i="3"/>
  <c r="F200" i="4" s="1"/>
  <c r="C54" i="3"/>
  <c r="B200" i="4" s="1"/>
  <c r="R54" i="3"/>
  <c r="Q200" i="4" s="1"/>
  <c r="B54" i="3"/>
  <c r="A200" i="4" s="1"/>
  <c r="N54" i="3"/>
  <c r="M200" i="4" s="1"/>
  <c r="J54" i="3"/>
  <c r="I200" i="4" s="1"/>
  <c r="F54" i="3"/>
  <c r="E200" i="4" s="1"/>
  <c r="R107" i="3"/>
  <c r="N107" i="3"/>
  <c r="J107" i="3"/>
  <c r="F107" i="3"/>
  <c r="B107" i="3"/>
  <c r="P107" i="3"/>
  <c r="K107" i="3"/>
  <c r="E107" i="3"/>
  <c r="T107" i="3"/>
  <c r="O107" i="3"/>
  <c r="I107" i="3"/>
  <c r="D107" i="3"/>
  <c r="S107" i="3"/>
  <c r="M107" i="3"/>
  <c r="H107" i="3"/>
  <c r="C107" i="3"/>
  <c r="L107" i="3"/>
  <c r="G107" i="3"/>
  <c r="Q107" i="3"/>
  <c r="Q83" i="3"/>
  <c r="M83" i="3"/>
  <c r="I83" i="3"/>
  <c r="E83" i="3"/>
  <c r="T83" i="3"/>
  <c r="P83" i="3"/>
  <c r="L83" i="3"/>
  <c r="H83" i="3"/>
  <c r="D83" i="3"/>
  <c r="S83" i="3"/>
  <c r="O83" i="3"/>
  <c r="K83" i="3"/>
  <c r="G83" i="3"/>
  <c r="C83" i="3"/>
  <c r="F83" i="3"/>
  <c r="R83" i="3"/>
  <c r="B83" i="3"/>
  <c r="N83" i="3"/>
  <c r="J83" i="3"/>
  <c r="Q92" i="3"/>
  <c r="M92" i="3"/>
  <c r="I92" i="3"/>
  <c r="E92" i="3"/>
  <c r="T92" i="3"/>
  <c r="P92" i="3"/>
  <c r="L92" i="3"/>
  <c r="H92" i="3"/>
  <c r="D92" i="3"/>
  <c r="O92" i="3"/>
  <c r="G92" i="3"/>
  <c r="N92" i="3"/>
  <c r="F92" i="3"/>
  <c r="S92" i="3"/>
  <c r="K92" i="3"/>
  <c r="C92" i="3"/>
  <c r="R92" i="3"/>
  <c r="J92" i="3"/>
  <c r="B92" i="3"/>
  <c r="T39" i="3"/>
  <c r="S140" i="4" s="1"/>
  <c r="P39" i="3"/>
  <c r="O140" i="4" s="1"/>
  <c r="L39" i="3"/>
  <c r="K140" i="4" s="1"/>
  <c r="H39" i="3"/>
  <c r="G140" i="4" s="1"/>
  <c r="D39" i="3"/>
  <c r="C140" i="4" s="1"/>
  <c r="S39" i="3"/>
  <c r="R140" i="4" s="1"/>
  <c r="O39" i="3"/>
  <c r="N140" i="4" s="1"/>
  <c r="K39" i="3"/>
  <c r="J140" i="4" s="1"/>
  <c r="G39" i="3"/>
  <c r="F140" i="4" s="1"/>
  <c r="C39" i="3"/>
  <c r="B140" i="4" s="1"/>
  <c r="R39" i="3"/>
  <c r="Q140" i="4" s="1"/>
  <c r="N39" i="3"/>
  <c r="M140" i="4" s="1"/>
  <c r="J39" i="3"/>
  <c r="I140" i="4" s="1"/>
  <c r="F39" i="3"/>
  <c r="E140" i="4" s="1"/>
  <c r="B39" i="3"/>
  <c r="A140" i="4" s="1"/>
  <c r="M39" i="3"/>
  <c r="L140" i="4" s="1"/>
  <c r="I39" i="3"/>
  <c r="H140" i="4" s="1"/>
  <c r="E39" i="3"/>
  <c r="D140" i="4" s="1"/>
  <c r="Q39" i="3"/>
  <c r="P140" i="4" s="1"/>
  <c r="T43" i="3"/>
  <c r="S156" i="4" s="1"/>
  <c r="P43" i="3"/>
  <c r="O156" i="4" s="1"/>
  <c r="L43" i="3"/>
  <c r="K156" i="4" s="1"/>
  <c r="H43" i="3"/>
  <c r="G156" i="4" s="1"/>
  <c r="D43" i="3"/>
  <c r="C156" i="4" s="1"/>
  <c r="S43" i="3"/>
  <c r="R156" i="4" s="1"/>
  <c r="O43" i="3"/>
  <c r="N156" i="4" s="1"/>
  <c r="K43" i="3"/>
  <c r="J156" i="4" s="1"/>
  <c r="G43" i="3"/>
  <c r="F156" i="4" s="1"/>
  <c r="C43" i="3"/>
  <c r="B156" i="4" s="1"/>
  <c r="R43" i="3"/>
  <c r="Q156" i="4" s="1"/>
  <c r="N43" i="3"/>
  <c r="M156" i="4" s="1"/>
  <c r="J43" i="3"/>
  <c r="I156" i="4" s="1"/>
  <c r="F43" i="3"/>
  <c r="E156" i="4" s="1"/>
  <c r="B43" i="3"/>
  <c r="A156" i="4" s="1"/>
  <c r="I43" i="3"/>
  <c r="H156" i="4" s="1"/>
  <c r="E43" i="3"/>
  <c r="D156" i="4" s="1"/>
  <c r="Q43" i="3"/>
  <c r="P156" i="4" s="1"/>
  <c r="M43" i="3"/>
  <c r="L156" i="4" s="1"/>
  <c r="T15" i="3"/>
  <c r="S44" i="4" s="1"/>
  <c r="P15" i="3"/>
  <c r="O44" i="4" s="1"/>
  <c r="L15" i="3"/>
  <c r="K44" i="4" s="1"/>
  <c r="H15" i="3"/>
  <c r="G44" i="4" s="1"/>
  <c r="D15" i="3"/>
  <c r="C44" i="4" s="1"/>
  <c r="S15" i="3"/>
  <c r="R44" i="4" s="1"/>
  <c r="O15" i="3"/>
  <c r="N44" i="4" s="1"/>
  <c r="K15" i="3"/>
  <c r="J44" i="4" s="1"/>
  <c r="G15" i="3"/>
  <c r="F44" i="4" s="1"/>
  <c r="C15" i="3"/>
  <c r="B44" i="4" s="1"/>
  <c r="R15" i="3"/>
  <c r="Q44" i="4" s="1"/>
  <c r="N15" i="3"/>
  <c r="M44" i="4" s="1"/>
  <c r="J15" i="3"/>
  <c r="I44" i="4" s="1"/>
  <c r="F15" i="3"/>
  <c r="E44" i="4" s="1"/>
  <c r="B15" i="3"/>
  <c r="A44" i="4" s="1"/>
  <c r="E15" i="3"/>
  <c r="D44" i="4" s="1"/>
  <c r="Q15" i="3"/>
  <c r="P44" i="4" s="1"/>
  <c r="M15" i="3"/>
  <c r="L44" i="4" s="1"/>
  <c r="I15" i="3"/>
  <c r="H44" i="4" s="1"/>
  <c r="Q8" i="3"/>
  <c r="P16" i="4" s="1"/>
  <c r="M8" i="3"/>
  <c r="L16" i="4" s="1"/>
  <c r="I8" i="3"/>
  <c r="H16" i="4" s="1"/>
  <c r="E8" i="3"/>
  <c r="D16" i="4" s="1"/>
  <c r="T8" i="3"/>
  <c r="S16" i="4" s="1"/>
  <c r="P8" i="3"/>
  <c r="O16" i="4" s="1"/>
  <c r="L8" i="3"/>
  <c r="K16" i="4" s="1"/>
  <c r="H8" i="3"/>
  <c r="G16" i="4" s="1"/>
  <c r="D8" i="3"/>
  <c r="C16" i="4" s="1"/>
  <c r="S8" i="3"/>
  <c r="R16" i="4" s="1"/>
  <c r="O8" i="3"/>
  <c r="N16" i="4" s="1"/>
  <c r="K8" i="3"/>
  <c r="J16" i="4" s="1"/>
  <c r="G8" i="3"/>
  <c r="F16" i="4" s="1"/>
  <c r="C8" i="3"/>
  <c r="B16" i="4" s="1"/>
  <c r="J8" i="3"/>
  <c r="I16" i="4" s="1"/>
  <c r="F8" i="3"/>
  <c r="E16" i="4" s="1"/>
  <c r="R8" i="3"/>
  <c r="Q16" i="4" s="1"/>
  <c r="B8" i="3"/>
  <c r="A16" i="4" s="1"/>
  <c r="N8" i="3"/>
  <c r="M16" i="4" s="1"/>
  <c r="S12" i="3"/>
  <c r="R32" i="4" s="1"/>
  <c r="O12" i="3"/>
  <c r="N32" i="4" s="1"/>
  <c r="K12" i="3"/>
  <c r="J32" i="4" s="1"/>
  <c r="G12" i="3"/>
  <c r="F32" i="4" s="1"/>
  <c r="C12" i="3"/>
  <c r="B32" i="4" s="1"/>
  <c r="R12" i="3"/>
  <c r="Q32" i="4" s="1"/>
  <c r="N12" i="3"/>
  <c r="M32" i="4" s="1"/>
  <c r="J12" i="3"/>
  <c r="I32" i="4" s="1"/>
  <c r="F12" i="3"/>
  <c r="E32" i="4" s="1"/>
  <c r="B12" i="3"/>
  <c r="A32" i="4" s="1"/>
  <c r="Q12" i="3"/>
  <c r="P32" i="4" s="1"/>
  <c r="M12" i="3"/>
  <c r="L32" i="4" s="1"/>
  <c r="I12" i="3"/>
  <c r="H32" i="4" s="1"/>
  <c r="E12" i="3"/>
  <c r="D32" i="4" s="1"/>
  <c r="T12" i="3"/>
  <c r="S32" i="4" s="1"/>
  <c r="D12" i="3"/>
  <c r="C32" i="4" s="1"/>
  <c r="P12" i="3"/>
  <c r="O32" i="4" s="1"/>
  <c r="L12" i="3"/>
  <c r="K32" i="4" s="1"/>
  <c r="H12" i="3"/>
  <c r="G32" i="4" s="1"/>
  <c r="S28" i="3"/>
  <c r="R96" i="4" s="1"/>
  <c r="O28" i="3"/>
  <c r="N96" i="4" s="1"/>
  <c r="K28" i="3"/>
  <c r="J96" i="4" s="1"/>
  <c r="G28" i="3"/>
  <c r="F96" i="4" s="1"/>
  <c r="C28" i="3"/>
  <c r="B96" i="4" s="1"/>
  <c r="R28" i="3"/>
  <c r="Q96" i="4" s="1"/>
  <c r="N28" i="3"/>
  <c r="M96" i="4" s="1"/>
  <c r="J28" i="3"/>
  <c r="I96" i="4" s="1"/>
  <c r="F28" i="3"/>
  <c r="E96" i="4" s="1"/>
  <c r="B28" i="3"/>
  <c r="A96" i="4" s="1"/>
  <c r="Q28" i="3"/>
  <c r="P96" i="4" s="1"/>
  <c r="M28" i="3"/>
  <c r="L96" i="4" s="1"/>
  <c r="I28" i="3"/>
  <c r="H96" i="4" s="1"/>
  <c r="E28" i="3"/>
  <c r="D96" i="4" s="1"/>
  <c r="T28" i="3"/>
  <c r="S96" i="4" s="1"/>
  <c r="D28" i="3"/>
  <c r="C96" i="4" s="1"/>
  <c r="P28" i="3"/>
  <c r="O96" i="4" s="1"/>
  <c r="L28" i="3"/>
  <c r="K96" i="4" s="1"/>
  <c r="H28" i="3"/>
  <c r="G96" i="4" s="1"/>
  <c r="S44" i="3"/>
  <c r="R160" i="4" s="1"/>
  <c r="O44" i="3"/>
  <c r="N160" i="4" s="1"/>
  <c r="K44" i="3"/>
  <c r="J160" i="4" s="1"/>
  <c r="G44" i="3"/>
  <c r="F160" i="4" s="1"/>
  <c r="C44" i="3"/>
  <c r="B160" i="4" s="1"/>
  <c r="R44" i="3"/>
  <c r="Q160" i="4" s="1"/>
  <c r="N44" i="3"/>
  <c r="M160" i="4" s="1"/>
  <c r="J44" i="3"/>
  <c r="I160" i="4" s="1"/>
  <c r="F44" i="3"/>
  <c r="E160" i="4" s="1"/>
  <c r="B44" i="3"/>
  <c r="A160" i="4" s="1"/>
  <c r="Q44" i="3"/>
  <c r="P160" i="4" s="1"/>
  <c r="M44" i="3"/>
  <c r="L160" i="4" s="1"/>
  <c r="I44" i="3"/>
  <c r="H160" i="4" s="1"/>
  <c r="E44" i="3"/>
  <c r="D160" i="4" s="1"/>
  <c r="T44" i="3"/>
  <c r="S160" i="4" s="1"/>
  <c r="D44" i="3"/>
  <c r="C160" i="4" s="1"/>
  <c r="P44" i="3"/>
  <c r="O160" i="4" s="1"/>
  <c r="L44" i="3"/>
  <c r="K160" i="4" s="1"/>
  <c r="H44" i="3"/>
  <c r="G160" i="4" s="1"/>
  <c r="S60" i="3"/>
  <c r="R224" i="4" s="1"/>
  <c r="O60" i="3"/>
  <c r="N224" i="4" s="1"/>
  <c r="K60" i="3"/>
  <c r="J224" i="4" s="1"/>
  <c r="G60" i="3"/>
  <c r="F224" i="4" s="1"/>
  <c r="C60" i="3"/>
  <c r="B224" i="4" s="1"/>
  <c r="R60" i="3"/>
  <c r="Q224" i="4" s="1"/>
  <c r="N60" i="3"/>
  <c r="M224" i="4" s="1"/>
  <c r="J60" i="3"/>
  <c r="I224" i="4" s="1"/>
  <c r="F60" i="3"/>
  <c r="E224" i="4" s="1"/>
  <c r="B60" i="3"/>
  <c r="A224" i="4" s="1"/>
  <c r="Q60" i="3"/>
  <c r="P224" i="4" s="1"/>
  <c r="M60" i="3"/>
  <c r="L224" i="4" s="1"/>
  <c r="I60" i="3"/>
  <c r="H224" i="4" s="1"/>
  <c r="E60" i="3"/>
  <c r="D224" i="4" s="1"/>
  <c r="T60" i="3"/>
  <c r="S224" i="4" s="1"/>
  <c r="D60" i="3"/>
  <c r="C224" i="4" s="1"/>
  <c r="P60" i="3"/>
  <c r="O224" i="4" s="1"/>
  <c r="L60" i="3"/>
  <c r="K224" i="4" s="1"/>
  <c r="H60" i="3"/>
  <c r="G224" i="4" s="1"/>
  <c r="Q9" i="3"/>
  <c r="P20" i="4" s="1"/>
  <c r="M9" i="3"/>
  <c r="L20" i="4" s="1"/>
  <c r="I9" i="3"/>
  <c r="H20" i="4" s="1"/>
  <c r="E9" i="3"/>
  <c r="D20" i="4" s="1"/>
  <c r="T9" i="3"/>
  <c r="S20" i="4" s="1"/>
  <c r="P9" i="3"/>
  <c r="O20" i="4" s="1"/>
  <c r="L9" i="3"/>
  <c r="K20" i="4" s="1"/>
  <c r="S9" i="3"/>
  <c r="R20" i="4" s="1"/>
  <c r="K9" i="3"/>
  <c r="J20" i="4" s="1"/>
  <c r="F9" i="3"/>
  <c r="E20" i="4" s="1"/>
  <c r="R9" i="3"/>
  <c r="Q20" i="4" s="1"/>
  <c r="J9" i="3"/>
  <c r="I20" i="4" s="1"/>
  <c r="D9" i="3"/>
  <c r="C20" i="4" s="1"/>
  <c r="O9" i="3"/>
  <c r="N20" i="4" s="1"/>
  <c r="H9" i="3"/>
  <c r="G20" i="4" s="1"/>
  <c r="C9" i="3"/>
  <c r="B20" i="4" s="1"/>
  <c r="G9" i="3"/>
  <c r="F20" i="4" s="1"/>
  <c r="B9" i="3"/>
  <c r="A20" i="4" s="1"/>
  <c r="N9" i="3"/>
  <c r="M20" i="4" s="1"/>
  <c r="R25" i="3"/>
  <c r="Q84" i="4" s="1"/>
  <c r="N25" i="3"/>
  <c r="M84" i="4" s="1"/>
  <c r="J25" i="3"/>
  <c r="I84" i="4" s="1"/>
  <c r="F25" i="3"/>
  <c r="E84" i="4" s="1"/>
  <c r="B25" i="3"/>
  <c r="A84" i="4" s="1"/>
  <c r="Q25" i="3"/>
  <c r="P84" i="4" s="1"/>
  <c r="M25" i="3"/>
  <c r="L84" i="4" s="1"/>
  <c r="I25" i="3"/>
  <c r="H84" i="4" s="1"/>
  <c r="E25" i="3"/>
  <c r="D84" i="4" s="1"/>
  <c r="T25" i="3"/>
  <c r="S84" i="4" s="1"/>
  <c r="P25" i="3"/>
  <c r="O84" i="4" s="1"/>
  <c r="L25" i="3"/>
  <c r="K84" i="4" s="1"/>
  <c r="H25" i="3"/>
  <c r="G84" i="4" s="1"/>
  <c r="D25" i="3"/>
  <c r="C84" i="4" s="1"/>
  <c r="S25" i="3"/>
  <c r="R84" i="4" s="1"/>
  <c r="C25" i="3"/>
  <c r="B84" i="4" s="1"/>
  <c r="O25" i="3"/>
  <c r="N84" i="4" s="1"/>
  <c r="K25" i="3"/>
  <c r="J84" i="4" s="1"/>
  <c r="G25" i="3"/>
  <c r="F84" i="4" s="1"/>
  <c r="R41" i="3"/>
  <c r="Q148" i="4" s="1"/>
  <c r="N41" i="3"/>
  <c r="M148" i="4" s="1"/>
  <c r="J41" i="3"/>
  <c r="I148" i="4" s="1"/>
  <c r="F41" i="3"/>
  <c r="E148" i="4" s="1"/>
  <c r="B41" i="3"/>
  <c r="A148" i="4" s="1"/>
  <c r="Q41" i="3"/>
  <c r="P148" i="4" s="1"/>
  <c r="M41" i="3"/>
  <c r="L148" i="4" s="1"/>
  <c r="I41" i="3"/>
  <c r="H148" i="4" s="1"/>
  <c r="E41" i="3"/>
  <c r="D148" i="4" s="1"/>
  <c r="T41" i="3"/>
  <c r="S148" i="4" s="1"/>
  <c r="P41" i="3"/>
  <c r="O148" i="4" s="1"/>
  <c r="L41" i="3"/>
  <c r="K148" i="4" s="1"/>
  <c r="H41" i="3"/>
  <c r="G148" i="4" s="1"/>
  <c r="D41" i="3"/>
  <c r="C148" i="4" s="1"/>
  <c r="S41" i="3"/>
  <c r="R148" i="4" s="1"/>
  <c r="C41" i="3"/>
  <c r="B148" i="4" s="1"/>
  <c r="O41" i="3"/>
  <c r="N148" i="4" s="1"/>
  <c r="K41" i="3"/>
  <c r="J148" i="4" s="1"/>
  <c r="G41" i="3"/>
  <c r="F148" i="4" s="1"/>
  <c r="R57" i="3"/>
  <c r="Q212" i="4" s="1"/>
  <c r="N57" i="3"/>
  <c r="M212" i="4" s="1"/>
  <c r="J57" i="3"/>
  <c r="I212" i="4" s="1"/>
  <c r="F57" i="3"/>
  <c r="E212" i="4" s="1"/>
  <c r="B57" i="3"/>
  <c r="A212" i="4" s="1"/>
  <c r="Q57" i="3"/>
  <c r="P212" i="4" s="1"/>
  <c r="M57" i="3"/>
  <c r="L212" i="4" s="1"/>
  <c r="I57" i="3"/>
  <c r="H212" i="4" s="1"/>
  <c r="E57" i="3"/>
  <c r="D212" i="4" s="1"/>
  <c r="T57" i="3"/>
  <c r="S212" i="4" s="1"/>
  <c r="P57" i="3"/>
  <c r="O212" i="4" s="1"/>
  <c r="L57" i="3"/>
  <c r="K212" i="4" s="1"/>
  <c r="H57" i="3"/>
  <c r="G212" i="4" s="1"/>
  <c r="D57" i="3"/>
  <c r="C212" i="4" s="1"/>
  <c r="S57" i="3"/>
  <c r="R212" i="4" s="1"/>
  <c r="C57" i="3"/>
  <c r="B212" i="4" s="1"/>
  <c r="O57" i="3"/>
  <c r="N212" i="4" s="1"/>
  <c r="K57" i="3"/>
  <c r="J212" i="4" s="1"/>
  <c r="G57" i="3"/>
  <c r="F212" i="4" s="1"/>
  <c r="Q10" i="3"/>
  <c r="P24" i="4" s="1"/>
  <c r="M10" i="3"/>
  <c r="L24" i="4" s="1"/>
  <c r="I10" i="3"/>
  <c r="H24" i="4" s="1"/>
  <c r="E10" i="3"/>
  <c r="D24" i="4" s="1"/>
  <c r="T10" i="3"/>
  <c r="S24" i="4" s="1"/>
  <c r="P10" i="3"/>
  <c r="O24" i="4" s="1"/>
  <c r="L10" i="3"/>
  <c r="K24" i="4" s="1"/>
  <c r="H10" i="3"/>
  <c r="G24" i="4" s="1"/>
  <c r="D10" i="3"/>
  <c r="C24" i="4" s="1"/>
  <c r="S10" i="3"/>
  <c r="R24" i="4" s="1"/>
  <c r="O10" i="3"/>
  <c r="N24" i="4" s="1"/>
  <c r="K10" i="3"/>
  <c r="J24" i="4" s="1"/>
  <c r="G10" i="3"/>
  <c r="F24" i="4" s="1"/>
  <c r="C10" i="3"/>
  <c r="B24" i="4" s="1"/>
  <c r="N10" i="3"/>
  <c r="M24" i="4" s="1"/>
  <c r="J10" i="3"/>
  <c r="I24" i="4" s="1"/>
  <c r="F10" i="3"/>
  <c r="E24" i="4" s="1"/>
  <c r="R10" i="3"/>
  <c r="Q24" i="4" s="1"/>
  <c r="B10" i="3"/>
  <c r="A24" i="4" s="1"/>
  <c r="Q26" i="3"/>
  <c r="P88" i="4" s="1"/>
  <c r="M26" i="3"/>
  <c r="L88" i="4" s="1"/>
  <c r="I26" i="3"/>
  <c r="H88" i="4" s="1"/>
  <c r="E26" i="3"/>
  <c r="D88" i="4" s="1"/>
  <c r="T26" i="3"/>
  <c r="S88" i="4" s="1"/>
  <c r="P26" i="3"/>
  <c r="O88" i="4" s="1"/>
  <c r="L26" i="3"/>
  <c r="K88" i="4" s="1"/>
  <c r="H26" i="3"/>
  <c r="G88" i="4" s="1"/>
  <c r="D26" i="3"/>
  <c r="C88" i="4" s="1"/>
  <c r="S26" i="3"/>
  <c r="R88" i="4" s="1"/>
  <c r="O26" i="3"/>
  <c r="N88" i="4" s="1"/>
  <c r="K26" i="3"/>
  <c r="J88" i="4" s="1"/>
  <c r="G26" i="3"/>
  <c r="F88" i="4" s="1"/>
  <c r="C26" i="3"/>
  <c r="B88" i="4" s="1"/>
  <c r="N26" i="3"/>
  <c r="M88" i="4" s="1"/>
  <c r="J26" i="3"/>
  <c r="I88" i="4" s="1"/>
  <c r="F26" i="3"/>
  <c r="E88" i="4" s="1"/>
  <c r="R26" i="3"/>
  <c r="Q88" i="4" s="1"/>
  <c r="B26" i="3"/>
  <c r="A88" i="4" s="1"/>
  <c r="Q42" i="3"/>
  <c r="P152" i="4" s="1"/>
  <c r="M42" i="3"/>
  <c r="L152" i="4" s="1"/>
  <c r="I42" i="3"/>
  <c r="H152" i="4" s="1"/>
  <c r="E42" i="3"/>
  <c r="D152" i="4" s="1"/>
  <c r="T42" i="3"/>
  <c r="S152" i="4" s="1"/>
  <c r="P42" i="3"/>
  <c r="O152" i="4" s="1"/>
  <c r="L42" i="3"/>
  <c r="K152" i="4" s="1"/>
  <c r="H42" i="3"/>
  <c r="G152" i="4" s="1"/>
  <c r="D42" i="3"/>
  <c r="C152" i="4" s="1"/>
  <c r="S42" i="3"/>
  <c r="R152" i="4" s="1"/>
  <c r="O42" i="3"/>
  <c r="N152" i="4" s="1"/>
  <c r="K42" i="3"/>
  <c r="J152" i="4" s="1"/>
  <c r="G42" i="3"/>
  <c r="F152" i="4" s="1"/>
  <c r="C42" i="3"/>
  <c r="B152" i="4" s="1"/>
  <c r="N42" i="3"/>
  <c r="M152" i="4" s="1"/>
  <c r="J42" i="3"/>
  <c r="I152" i="4" s="1"/>
  <c r="F42" i="3"/>
  <c r="E152" i="4" s="1"/>
  <c r="B42" i="3"/>
  <c r="A152" i="4" s="1"/>
  <c r="R42" i="3"/>
  <c r="Q152" i="4" s="1"/>
  <c r="Q58" i="3"/>
  <c r="P216" i="4" s="1"/>
  <c r="M58" i="3"/>
  <c r="L216" i="4" s="1"/>
  <c r="I58" i="3"/>
  <c r="H216" i="4" s="1"/>
  <c r="E58" i="3"/>
  <c r="D216" i="4" s="1"/>
  <c r="T58" i="3"/>
  <c r="S216" i="4" s="1"/>
  <c r="P58" i="3"/>
  <c r="O216" i="4" s="1"/>
  <c r="L58" i="3"/>
  <c r="K216" i="4" s="1"/>
  <c r="H58" i="3"/>
  <c r="G216" i="4" s="1"/>
  <c r="D58" i="3"/>
  <c r="C216" i="4" s="1"/>
  <c r="S58" i="3"/>
  <c r="R216" i="4" s="1"/>
  <c r="O58" i="3"/>
  <c r="N216" i="4" s="1"/>
  <c r="K58" i="3"/>
  <c r="J216" i="4" s="1"/>
  <c r="G58" i="3"/>
  <c r="F216" i="4" s="1"/>
  <c r="C58" i="3"/>
  <c r="B216" i="4" s="1"/>
  <c r="N58" i="3"/>
  <c r="M216" i="4" s="1"/>
  <c r="J58" i="3"/>
  <c r="I216" i="4" s="1"/>
  <c r="F58" i="3"/>
  <c r="E216" i="4" s="1"/>
  <c r="B58" i="3"/>
  <c r="A216" i="4" s="1"/>
  <c r="R58" i="3"/>
  <c r="Q216" i="4" s="1"/>
  <c r="T84" i="3"/>
  <c r="P84" i="3"/>
  <c r="L84" i="3"/>
  <c r="H84" i="3"/>
  <c r="D84" i="3"/>
  <c r="S84" i="3"/>
  <c r="O84" i="3"/>
  <c r="K84" i="3"/>
  <c r="G84" i="3"/>
  <c r="C84" i="3"/>
  <c r="R84" i="3"/>
  <c r="N84" i="3"/>
  <c r="J84" i="3"/>
  <c r="F84" i="3"/>
  <c r="B84" i="3"/>
  <c r="Q84" i="3"/>
  <c r="M84" i="3"/>
  <c r="I84" i="3"/>
  <c r="E84" i="3"/>
  <c r="S81" i="3"/>
  <c r="O81" i="3"/>
  <c r="K81" i="3"/>
  <c r="G81" i="3"/>
  <c r="C81" i="3"/>
  <c r="R81" i="3"/>
  <c r="N81" i="3"/>
  <c r="J81" i="3"/>
  <c r="F81" i="3"/>
  <c r="B81" i="3"/>
  <c r="Q81" i="3"/>
  <c r="M81" i="3"/>
  <c r="I81" i="3"/>
  <c r="E81" i="3"/>
  <c r="P81" i="3"/>
  <c r="L81" i="3"/>
  <c r="H81" i="3"/>
  <c r="T81" i="3"/>
  <c r="D81" i="3"/>
  <c r="R70" i="3"/>
  <c r="N70" i="3"/>
  <c r="J70" i="3"/>
  <c r="F70" i="3"/>
  <c r="B70" i="3"/>
  <c r="Q70" i="3"/>
  <c r="M70" i="3"/>
  <c r="I70" i="3"/>
  <c r="E70" i="3"/>
  <c r="T70" i="3"/>
  <c r="P70" i="3"/>
  <c r="L70" i="3"/>
  <c r="H70" i="3"/>
  <c r="D70" i="3"/>
  <c r="G70" i="3"/>
  <c r="S70" i="3"/>
  <c r="C70" i="3"/>
  <c r="O70" i="3"/>
  <c r="K70" i="3"/>
  <c r="R86" i="3"/>
  <c r="N86" i="3"/>
  <c r="J86" i="3"/>
  <c r="F86" i="3"/>
  <c r="B86" i="3"/>
  <c r="Q86" i="3"/>
  <c r="M86" i="3"/>
  <c r="I86" i="3"/>
  <c r="E86" i="3"/>
  <c r="T86" i="3"/>
  <c r="P86" i="3"/>
  <c r="L86" i="3"/>
  <c r="H86" i="3"/>
  <c r="D86" i="3"/>
  <c r="G86" i="3"/>
  <c r="S86" i="3"/>
  <c r="C86" i="3"/>
  <c r="O86" i="3"/>
  <c r="K86" i="3"/>
  <c r="Q71" i="3"/>
  <c r="M71" i="3"/>
  <c r="I71" i="3"/>
  <c r="E71" i="3"/>
  <c r="T71" i="3"/>
  <c r="P71" i="3"/>
  <c r="L71" i="3"/>
  <c r="H71" i="3"/>
  <c r="D71" i="3"/>
  <c r="S71" i="3"/>
  <c r="O71" i="3"/>
  <c r="K71" i="3"/>
  <c r="G71" i="3"/>
  <c r="C71" i="3"/>
  <c r="R71" i="3"/>
  <c r="B71" i="3"/>
  <c r="N71" i="3"/>
  <c r="J71" i="3"/>
  <c r="F71" i="3"/>
  <c r="S90" i="3"/>
  <c r="O90" i="3"/>
  <c r="K90" i="3"/>
  <c r="G90" i="3"/>
  <c r="C90" i="3"/>
  <c r="R90" i="3"/>
  <c r="N90" i="3"/>
  <c r="J90" i="3"/>
  <c r="F90" i="3"/>
  <c r="B90" i="3"/>
  <c r="Q90" i="3"/>
  <c r="I90" i="3"/>
  <c r="P90" i="3"/>
  <c r="H90" i="3"/>
  <c r="M90" i="3"/>
  <c r="E90" i="3"/>
  <c r="D90" i="3"/>
  <c r="T90" i="3"/>
  <c r="L90" i="3"/>
  <c r="S106" i="3"/>
  <c r="O106" i="3"/>
  <c r="P106" i="3"/>
  <c r="K106" i="3"/>
  <c r="G106" i="3"/>
  <c r="C106" i="3"/>
  <c r="T106" i="3"/>
  <c r="N106" i="3"/>
  <c r="J106" i="3"/>
  <c r="F106" i="3"/>
  <c r="B106" i="3"/>
  <c r="R106" i="3"/>
  <c r="M106" i="3"/>
  <c r="I106" i="3"/>
  <c r="E106" i="3"/>
  <c r="L106" i="3"/>
  <c r="H106" i="3"/>
  <c r="D106" i="3"/>
  <c r="Q106" i="3"/>
  <c r="R99" i="3"/>
  <c r="N99" i="3"/>
  <c r="J99" i="3"/>
  <c r="F99" i="3"/>
  <c r="B99" i="3"/>
  <c r="Q99" i="3"/>
  <c r="M99" i="3"/>
  <c r="I99" i="3"/>
  <c r="E99" i="3"/>
  <c r="T99" i="3"/>
  <c r="P99" i="3"/>
  <c r="L99" i="3"/>
  <c r="H99" i="3"/>
  <c r="D99" i="3"/>
  <c r="O99" i="3"/>
  <c r="K99" i="3"/>
  <c r="G99" i="3"/>
  <c r="S99" i="3"/>
  <c r="C99" i="3"/>
  <c r="Q96" i="3"/>
  <c r="M96" i="3"/>
  <c r="I96" i="3"/>
  <c r="E96" i="3"/>
  <c r="T96" i="3"/>
  <c r="P96" i="3"/>
  <c r="L96" i="3"/>
  <c r="H96" i="3"/>
  <c r="D96" i="3"/>
  <c r="S96" i="3"/>
  <c r="K96" i="3"/>
  <c r="C96" i="3"/>
  <c r="R96" i="3"/>
  <c r="J96" i="3"/>
  <c r="B96" i="3"/>
  <c r="O96" i="3"/>
  <c r="G96" i="3"/>
  <c r="F96" i="3"/>
  <c r="N96" i="3"/>
  <c r="T27" i="3"/>
  <c r="S92" i="4" s="1"/>
  <c r="P27" i="3"/>
  <c r="O92" i="4" s="1"/>
  <c r="L27" i="3"/>
  <c r="K92" i="4" s="1"/>
  <c r="H27" i="3"/>
  <c r="G92" i="4" s="1"/>
  <c r="D27" i="3"/>
  <c r="C92" i="4" s="1"/>
  <c r="S27" i="3"/>
  <c r="R92" i="4" s="1"/>
  <c r="O27" i="3"/>
  <c r="N92" i="4" s="1"/>
  <c r="K27" i="3"/>
  <c r="J92" i="4" s="1"/>
  <c r="G27" i="3"/>
  <c r="F92" i="4" s="1"/>
  <c r="C27" i="3"/>
  <c r="B92" i="4" s="1"/>
  <c r="R27" i="3"/>
  <c r="Q92" i="4" s="1"/>
  <c r="N27" i="3"/>
  <c r="M92" i="4" s="1"/>
  <c r="J27" i="3"/>
  <c r="I92" i="4" s="1"/>
  <c r="F27" i="3"/>
  <c r="E92" i="4" s="1"/>
  <c r="B27" i="3"/>
  <c r="A92" i="4" s="1"/>
  <c r="I27" i="3"/>
  <c r="H92" i="4" s="1"/>
  <c r="E27" i="3"/>
  <c r="D92" i="4" s="1"/>
  <c r="Q27" i="3"/>
  <c r="P92" i="4" s="1"/>
  <c r="M27" i="3"/>
  <c r="L92" i="4" s="1"/>
  <c r="T51" i="3"/>
  <c r="S188" i="4" s="1"/>
  <c r="P51" i="3"/>
  <c r="O188" i="4" s="1"/>
  <c r="L51" i="3"/>
  <c r="K188" i="4" s="1"/>
  <c r="H51" i="3"/>
  <c r="G188" i="4" s="1"/>
  <c r="D51" i="3"/>
  <c r="C188" i="4" s="1"/>
  <c r="S51" i="3"/>
  <c r="R188" i="4" s="1"/>
  <c r="O51" i="3"/>
  <c r="N188" i="4" s="1"/>
  <c r="K51" i="3"/>
  <c r="J188" i="4" s="1"/>
  <c r="G51" i="3"/>
  <c r="F188" i="4" s="1"/>
  <c r="C51" i="3"/>
  <c r="B188" i="4" s="1"/>
  <c r="R51" i="3"/>
  <c r="Q188" i="4" s="1"/>
  <c r="N51" i="3"/>
  <c r="M188" i="4" s="1"/>
  <c r="J51" i="3"/>
  <c r="I188" i="4" s="1"/>
  <c r="F51" i="3"/>
  <c r="E188" i="4" s="1"/>
  <c r="B51" i="3"/>
  <c r="A188" i="4" s="1"/>
  <c r="Q51" i="3"/>
  <c r="P188" i="4" s="1"/>
  <c r="M51" i="3"/>
  <c r="L188" i="4" s="1"/>
  <c r="I51" i="3"/>
  <c r="H188" i="4" s="1"/>
  <c r="E51" i="3"/>
  <c r="D188" i="4" s="1"/>
  <c r="S56" i="3"/>
  <c r="R208" i="4" s="1"/>
  <c r="O56" i="3"/>
  <c r="N208" i="4" s="1"/>
  <c r="K56" i="3"/>
  <c r="J208" i="4" s="1"/>
  <c r="G56" i="3"/>
  <c r="F208" i="4" s="1"/>
  <c r="C56" i="3"/>
  <c r="B208" i="4" s="1"/>
  <c r="R56" i="3"/>
  <c r="Q208" i="4" s="1"/>
  <c r="N56" i="3"/>
  <c r="M208" i="4" s="1"/>
  <c r="J56" i="3"/>
  <c r="I208" i="4" s="1"/>
  <c r="F56" i="3"/>
  <c r="E208" i="4" s="1"/>
  <c r="B56" i="3"/>
  <c r="A208" i="4" s="1"/>
  <c r="Q56" i="3"/>
  <c r="P208" i="4" s="1"/>
  <c r="M56" i="3"/>
  <c r="L208" i="4" s="1"/>
  <c r="I56" i="3"/>
  <c r="H208" i="4" s="1"/>
  <c r="E56" i="3"/>
  <c r="D208" i="4" s="1"/>
  <c r="H56" i="3"/>
  <c r="G208" i="4" s="1"/>
  <c r="T56" i="3"/>
  <c r="S208" i="4" s="1"/>
  <c r="D56" i="3"/>
  <c r="C208" i="4" s="1"/>
  <c r="P56" i="3"/>
  <c r="O208" i="4" s="1"/>
  <c r="L56" i="3"/>
  <c r="K208" i="4" s="1"/>
  <c r="R53" i="3"/>
  <c r="Q196" i="4" s="1"/>
  <c r="N53" i="3"/>
  <c r="M196" i="4" s="1"/>
  <c r="J53" i="3"/>
  <c r="I196" i="4" s="1"/>
  <c r="F53" i="3"/>
  <c r="E196" i="4" s="1"/>
  <c r="B53" i="3"/>
  <c r="A196" i="4" s="1"/>
  <c r="Q53" i="3"/>
  <c r="P196" i="4" s="1"/>
  <c r="M53" i="3"/>
  <c r="L196" i="4" s="1"/>
  <c r="I53" i="3"/>
  <c r="H196" i="4" s="1"/>
  <c r="E53" i="3"/>
  <c r="D196" i="4" s="1"/>
  <c r="T53" i="3"/>
  <c r="S196" i="4" s="1"/>
  <c r="P53" i="3"/>
  <c r="O196" i="4" s="1"/>
  <c r="L53" i="3"/>
  <c r="K196" i="4" s="1"/>
  <c r="H53" i="3"/>
  <c r="G196" i="4" s="1"/>
  <c r="D53" i="3"/>
  <c r="C196" i="4" s="1"/>
  <c r="G53" i="3"/>
  <c r="F196" i="4" s="1"/>
  <c r="S53" i="3"/>
  <c r="R196" i="4" s="1"/>
  <c r="C53" i="3"/>
  <c r="B196" i="4" s="1"/>
  <c r="O53" i="3"/>
  <c r="N196" i="4" s="1"/>
  <c r="K53" i="3"/>
  <c r="J196" i="4" s="1"/>
  <c r="Q22" i="3"/>
  <c r="P72" i="4" s="1"/>
  <c r="M22" i="3"/>
  <c r="L72" i="4" s="1"/>
  <c r="I22" i="3"/>
  <c r="H72" i="4" s="1"/>
  <c r="E22" i="3"/>
  <c r="D72" i="4" s="1"/>
  <c r="T22" i="3"/>
  <c r="S72" i="4" s="1"/>
  <c r="P22" i="3"/>
  <c r="O72" i="4" s="1"/>
  <c r="L22" i="3"/>
  <c r="K72" i="4" s="1"/>
  <c r="H22" i="3"/>
  <c r="G72" i="4" s="1"/>
  <c r="D22" i="3"/>
  <c r="C72" i="4" s="1"/>
  <c r="S22" i="3"/>
  <c r="R72" i="4" s="1"/>
  <c r="O22" i="3"/>
  <c r="N72" i="4" s="1"/>
  <c r="K22" i="3"/>
  <c r="J72" i="4" s="1"/>
  <c r="G22" i="3"/>
  <c r="F72" i="4" s="1"/>
  <c r="C22" i="3"/>
  <c r="B72" i="4" s="1"/>
  <c r="R22" i="3"/>
  <c r="Q72" i="4" s="1"/>
  <c r="B22" i="3"/>
  <c r="A72" i="4" s="1"/>
  <c r="N22" i="3"/>
  <c r="M72" i="4" s="1"/>
  <c r="J22" i="3"/>
  <c r="I72" i="4" s="1"/>
  <c r="F22" i="3"/>
  <c r="E72" i="4" s="1"/>
  <c r="T68" i="3"/>
  <c r="P68" i="3"/>
  <c r="L68" i="3"/>
  <c r="H68" i="3"/>
  <c r="D68" i="3"/>
  <c r="S68" i="3"/>
  <c r="O68" i="3"/>
  <c r="K68" i="3"/>
  <c r="G68" i="3"/>
  <c r="C68" i="3"/>
  <c r="R68" i="3"/>
  <c r="N68" i="3"/>
  <c r="J68" i="3"/>
  <c r="F68" i="3"/>
  <c r="B68" i="3"/>
  <c r="Q68" i="3"/>
  <c r="M68" i="3"/>
  <c r="I68" i="3"/>
  <c r="E68" i="3"/>
  <c r="R82" i="3"/>
  <c r="N82" i="3"/>
  <c r="J82" i="3"/>
  <c r="F82" i="3"/>
  <c r="B82" i="3"/>
  <c r="Q82" i="3"/>
  <c r="M82" i="3"/>
  <c r="I82" i="3"/>
  <c r="E82" i="3"/>
  <c r="T82" i="3"/>
  <c r="P82" i="3"/>
  <c r="L82" i="3"/>
  <c r="H82" i="3"/>
  <c r="D82" i="3"/>
  <c r="K82" i="3"/>
  <c r="G82" i="3"/>
  <c r="S82" i="3"/>
  <c r="C82" i="3"/>
  <c r="O82" i="3"/>
  <c r="S102" i="3"/>
  <c r="O102" i="3"/>
  <c r="K102" i="3"/>
  <c r="G102" i="3"/>
  <c r="C102" i="3"/>
  <c r="R102" i="3"/>
  <c r="N102" i="3"/>
  <c r="J102" i="3"/>
  <c r="F102" i="3"/>
  <c r="B102" i="3"/>
  <c r="Q102" i="3"/>
  <c r="M102" i="3"/>
  <c r="I102" i="3"/>
  <c r="E102" i="3"/>
  <c r="P102" i="3"/>
  <c r="L102" i="3"/>
  <c r="H102" i="3"/>
  <c r="T102" i="3"/>
  <c r="D102" i="3"/>
  <c r="T23" i="3"/>
  <c r="S76" i="4" s="1"/>
  <c r="P23" i="3"/>
  <c r="O76" i="4" s="1"/>
  <c r="L23" i="3"/>
  <c r="K76" i="4" s="1"/>
  <c r="H23" i="3"/>
  <c r="G76" i="4" s="1"/>
  <c r="D23" i="3"/>
  <c r="C76" i="4" s="1"/>
  <c r="S23" i="3"/>
  <c r="R76" i="4" s="1"/>
  <c r="O23" i="3"/>
  <c r="N76" i="4" s="1"/>
  <c r="K23" i="3"/>
  <c r="J76" i="4" s="1"/>
  <c r="G23" i="3"/>
  <c r="F76" i="4" s="1"/>
  <c r="C23" i="3"/>
  <c r="B76" i="4" s="1"/>
  <c r="R23" i="3"/>
  <c r="Q76" i="4" s="1"/>
  <c r="N23" i="3"/>
  <c r="M76" i="4" s="1"/>
  <c r="J23" i="3"/>
  <c r="I76" i="4" s="1"/>
  <c r="F23" i="3"/>
  <c r="E76" i="4" s="1"/>
  <c r="B23" i="3"/>
  <c r="A76" i="4" s="1"/>
  <c r="M23" i="3"/>
  <c r="L76" i="4" s="1"/>
  <c r="I23" i="3"/>
  <c r="H76" i="4" s="1"/>
  <c r="E23" i="3"/>
  <c r="D76" i="4" s="1"/>
  <c r="Q23" i="3"/>
  <c r="P76" i="4" s="1"/>
  <c r="S6" i="3"/>
  <c r="R8" i="4" s="1"/>
  <c r="O6" i="3"/>
  <c r="N8" i="4" s="1"/>
  <c r="K6" i="3"/>
  <c r="J8" i="4" s="1"/>
  <c r="G6" i="3"/>
  <c r="F8" i="4" s="1"/>
  <c r="C6" i="3"/>
  <c r="B8" i="4" s="1"/>
  <c r="R6" i="3"/>
  <c r="Q8" i="4" s="1"/>
  <c r="N6" i="3"/>
  <c r="M8" i="4" s="1"/>
  <c r="J6" i="3"/>
  <c r="I8" i="4" s="1"/>
  <c r="F6" i="3"/>
  <c r="E8" i="4" s="1"/>
  <c r="B6" i="3"/>
  <c r="A8" i="4" s="1"/>
  <c r="Q6" i="3"/>
  <c r="P8" i="4" s="1"/>
  <c r="M6" i="3"/>
  <c r="L8" i="4" s="1"/>
  <c r="I6" i="3"/>
  <c r="H8" i="4" s="1"/>
  <c r="E6" i="3"/>
  <c r="D8" i="4" s="1"/>
  <c r="T6" i="3"/>
  <c r="S8" i="4" s="1"/>
  <c r="D6" i="3"/>
  <c r="C8" i="4" s="1"/>
  <c r="P6" i="3"/>
  <c r="O8" i="4" s="1"/>
  <c r="L6" i="3"/>
  <c r="K8" i="4" s="1"/>
  <c r="H6" i="3"/>
  <c r="G8" i="4" s="1"/>
  <c r="T59" i="3"/>
  <c r="S220" i="4" s="1"/>
  <c r="P59" i="3"/>
  <c r="O220" i="4" s="1"/>
  <c r="L59" i="3"/>
  <c r="K220" i="4" s="1"/>
  <c r="H59" i="3"/>
  <c r="G220" i="4" s="1"/>
  <c r="D59" i="3"/>
  <c r="C220" i="4" s="1"/>
  <c r="S59" i="3"/>
  <c r="R220" i="4" s="1"/>
  <c r="O59" i="3"/>
  <c r="N220" i="4" s="1"/>
  <c r="K59" i="3"/>
  <c r="J220" i="4" s="1"/>
  <c r="G59" i="3"/>
  <c r="F220" i="4" s="1"/>
  <c r="C59" i="3"/>
  <c r="B220" i="4" s="1"/>
  <c r="R59" i="3"/>
  <c r="Q220" i="4" s="1"/>
  <c r="N59" i="3"/>
  <c r="M220" i="4" s="1"/>
  <c r="J59" i="3"/>
  <c r="I220" i="4" s="1"/>
  <c r="F59" i="3"/>
  <c r="E220" i="4" s="1"/>
  <c r="B59" i="3"/>
  <c r="A220" i="4" s="1"/>
  <c r="I59" i="3"/>
  <c r="H220" i="4" s="1"/>
  <c r="E59" i="3"/>
  <c r="D220" i="4" s="1"/>
  <c r="Q59" i="3"/>
  <c r="P220" i="4" s="1"/>
  <c r="M59" i="3"/>
  <c r="L220" i="4" s="1"/>
  <c r="T31" i="3"/>
  <c r="S108" i="4" s="1"/>
  <c r="P31" i="3"/>
  <c r="O108" i="4" s="1"/>
  <c r="L31" i="3"/>
  <c r="K108" i="4" s="1"/>
  <c r="H31" i="3"/>
  <c r="G108" i="4" s="1"/>
  <c r="D31" i="3"/>
  <c r="C108" i="4" s="1"/>
  <c r="S31" i="3"/>
  <c r="R108" i="4" s="1"/>
  <c r="O31" i="3"/>
  <c r="N108" i="4" s="1"/>
  <c r="K31" i="3"/>
  <c r="J108" i="4" s="1"/>
  <c r="G31" i="3"/>
  <c r="F108" i="4" s="1"/>
  <c r="C31" i="3"/>
  <c r="B108" i="4" s="1"/>
  <c r="R31" i="3"/>
  <c r="Q108" i="4" s="1"/>
  <c r="N31" i="3"/>
  <c r="M108" i="4" s="1"/>
  <c r="J31" i="3"/>
  <c r="I108" i="4" s="1"/>
  <c r="F31" i="3"/>
  <c r="E108" i="4" s="1"/>
  <c r="B31" i="3"/>
  <c r="A108" i="4" s="1"/>
  <c r="E31" i="3"/>
  <c r="D108" i="4" s="1"/>
  <c r="Q31" i="3"/>
  <c r="P108" i="4" s="1"/>
  <c r="M31" i="3"/>
  <c r="L108" i="4" s="1"/>
  <c r="I31" i="3"/>
  <c r="H108" i="4" s="1"/>
  <c r="T19" i="3"/>
  <c r="S60" i="4" s="1"/>
  <c r="P19" i="3"/>
  <c r="O60" i="4" s="1"/>
  <c r="L19" i="3"/>
  <c r="K60" i="4" s="1"/>
  <c r="H19" i="3"/>
  <c r="G60" i="4" s="1"/>
  <c r="D19" i="3"/>
  <c r="C60" i="4" s="1"/>
  <c r="S19" i="3"/>
  <c r="R60" i="4" s="1"/>
  <c r="O19" i="3"/>
  <c r="N60" i="4" s="1"/>
  <c r="K19" i="3"/>
  <c r="J60" i="4" s="1"/>
  <c r="G19" i="3"/>
  <c r="F60" i="4" s="1"/>
  <c r="C19" i="3"/>
  <c r="B60" i="4" s="1"/>
  <c r="R19" i="3"/>
  <c r="Q60" i="4" s="1"/>
  <c r="N19" i="3"/>
  <c r="M60" i="4" s="1"/>
  <c r="J19" i="3"/>
  <c r="I60" i="4" s="1"/>
  <c r="F19" i="3"/>
  <c r="E60" i="4" s="1"/>
  <c r="B19" i="3"/>
  <c r="A60" i="4" s="1"/>
  <c r="Q19" i="3"/>
  <c r="P60" i="4" s="1"/>
  <c r="M19" i="3"/>
  <c r="L60" i="4" s="1"/>
  <c r="I19" i="3"/>
  <c r="H60" i="4" s="1"/>
  <c r="E19" i="3"/>
  <c r="D60" i="4" s="1"/>
  <c r="S16" i="3"/>
  <c r="R48" i="4" s="1"/>
  <c r="O16" i="3"/>
  <c r="N48" i="4" s="1"/>
  <c r="K16" i="3"/>
  <c r="J48" i="4" s="1"/>
  <c r="G16" i="3"/>
  <c r="F48" i="4" s="1"/>
  <c r="C16" i="3"/>
  <c r="B48" i="4" s="1"/>
  <c r="R16" i="3"/>
  <c r="Q48" i="4" s="1"/>
  <c r="N16" i="3"/>
  <c r="M48" i="4" s="1"/>
  <c r="J16" i="3"/>
  <c r="I48" i="4" s="1"/>
  <c r="F16" i="3"/>
  <c r="E48" i="4" s="1"/>
  <c r="B16" i="3"/>
  <c r="A48" i="4" s="1"/>
  <c r="Q16" i="3"/>
  <c r="P48" i="4" s="1"/>
  <c r="M16" i="3"/>
  <c r="L48" i="4" s="1"/>
  <c r="I16" i="3"/>
  <c r="H48" i="4" s="1"/>
  <c r="E16" i="3"/>
  <c r="D48" i="4" s="1"/>
  <c r="P16" i="3"/>
  <c r="O48" i="4" s="1"/>
  <c r="L16" i="3"/>
  <c r="K48" i="4" s="1"/>
  <c r="H16" i="3"/>
  <c r="G48" i="4" s="1"/>
  <c r="T16" i="3"/>
  <c r="S48" i="4" s="1"/>
  <c r="D16" i="3"/>
  <c r="C48" i="4" s="1"/>
  <c r="S32" i="3"/>
  <c r="R112" i="4" s="1"/>
  <c r="O32" i="3"/>
  <c r="N112" i="4" s="1"/>
  <c r="K32" i="3"/>
  <c r="J112" i="4" s="1"/>
  <c r="G32" i="3"/>
  <c r="F112" i="4" s="1"/>
  <c r="C32" i="3"/>
  <c r="B112" i="4" s="1"/>
  <c r="R32" i="3"/>
  <c r="Q112" i="4" s="1"/>
  <c r="N32" i="3"/>
  <c r="M112" i="4" s="1"/>
  <c r="J32" i="3"/>
  <c r="I112" i="4" s="1"/>
  <c r="F32" i="3"/>
  <c r="E112" i="4" s="1"/>
  <c r="B32" i="3"/>
  <c r="A112" i="4" s="1"/>
  <c r="Q32" i="3"/>
  <c r="P112" i="4" s="1"/>
  <c r="M32" i="3"/>
  <c r="L112" i="4" s="1"/>
  <c r="I32" i="3"/>
  <c r="H112" i="4" s="1"/>
  <c r="E32" i="3"/>
  <c r="D112" i="4" s="1"/>
  <c r="P32" i="3"/>
  <c r="O112" i="4" s="1"/>
  <c r="L32" i="3"/>
  <c r="K112" i="4" s="1"/>
  <c r="H32" i="3"/>
  <c r="G112" i="4" s="1"/>
  <c r="T32" i="3"/>
  <c r="S112" i="4" s="1"/>
  <c r="D32" i="3"/>
  <c r="C112" i="4" s="1"/>
  <c r="S48" i="3"/>
  <c r="R176" i="4" s="1"/>
  <c r="O48" i="3"/>
  <c r="N176" i="4" s="1"/>
  <c r="K48" i="3"/>
  <c r="J176" i="4" s="1"/>
  <c r="G48" i="3"/>
  <c r="F176" i="4" s="1"/>
  <c r="C48" i="3"/>
  <c r="B176" i="4" s="1"/>
  <c r="R48" i="3"/>
  <c r="Q176" i="4" s="1"/>
  <c r="N48" i="3"/>
  <c r="M176" i="4" s="1"/>
  <c r="J48" i="3"/>
  <c r="I176" i="4" s="1"/>
  <c r="F48" i="3"/>
  <c r="E176" i="4" s="1"/>
  <c r="B48" i="3"/>
  <c r="A176" i="4" s="1"/>
  <c r="Q48" i="3"/>
  <c r="P176" i="4" s="1"/>
  <c r="M48" i="3"/>
  <c r="L176" i="4" s="1"/>
  <c r="I48" i="3"/>
  <c r="H176" i="4" s="1"/>
  <c r="E48" i="3"/>
  <c r="D176" i="4" s="1"/>
  <c r="P48" i="3"/>
  <c r="O176" i="4" s="1"/>
  <c r="L48" i="3"/>
  <c r="K176" i="4" s="1"/>
  <c r="H48" i="3"/>
  <c r="G176" i="4" s="1"/>
  <c r="D48" i="3"/>
  <c r="C176" i="4" s="1"/>
  <c r="T48" i="3"/>
  <c r="S176" i="4" s="1"/>
  <c r="S64" i="3"/>
  <c r="R240" i="4" s="1"/>
  <c r="O64" i="3"/>
  <c r="N240" i="4" s="1"/>
  <c r="K64" i="3"/>
  <c r="J240" i="4" s="1"/>
  <c r="G64" i="3"/>
  <c r="F240" i="4" s="1"/>
  <c r="C64" i="3"/>
  <c r="B240" i="4" s="1"/>
  <c r="R64" i="3"/>
  <c r="Q240" i="4" s="1"/>
  <c r="N64" i="3"/>
  <c r="M240" i="4" s="1"/>
  <c r="J64" i="3"/>
  <c r="I240" i="4" s="1"/>
  <c r="F64" i="3"/>
  <c r="E240" i="4" s="1"/>
  <c r="B64" i="3"/>
  <c r="A240" i="4" s="1"/>
  <c r="Q64" i="3"/>
  <c r="P240" i="4" s="1"/>
  <c r="M64" i="3"/>
  <c r="L240" i="4" s="1"/>
  <c r="I64" i="3"/>
  <c r="H240" i="4" s="1"/>
  <c r="E64" i="3"/>
  <c r="D240" i="4" s="1"/>
  <c r="P64" i="3"/>
  <c r="O240" i="4" s="1"/>
  <c r="L64" i="3"/>
  <c r="K240" i="4" s="1"/>
  <c r="H64" i="3"/>
  <c r="G240" i="4" s="1"/>
  <c r="D64" i="3"/>
  <c r="C240" i="4" s="1"/>
  <c r="T64" i="3"/>
  <c r="S240" i="4" s="1"/>
  <c r="R13" i="3"/>
  <c r="Q36" i="4" s="1"/>
  <c r="N13" i="3"/>
  <c r="M36" i="4" s="1"/>
  <c r="J13" i="3"/>
  <c r="I36" i="4" s="1"/>
  <c r="F13" i="3"/>
  <c r="E36" i="4" s="1"/>
  <c r="B13" i="3"/>
  <c r="A36" i="4" s="1"/>
  <c r="Q13" i="3"/>
  <c r="P36" i="4" s="1"/>
  <c r="M13" i="3"/>
  <c r="L36" i="4" s="1"/>
  <c r="I13" i="3"/>
  <c r="H36" i="4" s="1"/>
  <c r="E13" i="3"/>
  <c r="D36" i="4" s="1"/>
  <c r="T13" i="3"/>
  <c r="S36" i="4" s="1"/>
  <c r="P13" i="3"/>
  <c r="O36" i="4" s="1"/>
  <c r="L13" i="3"/>
  <c r="K36" i="4" s="1"/>
  <c r="H13" i="3"/>
  <c r="G36" i="4" s="1"/>
  <c r="D13" i="3"/>
  <c r="C36" i="4" s="1"/>
  <c r="O13" i="3"/>
  <c r="N36" i="4" s="1"/>
  <c r="K13" i="3"/>
  <c r="J36" i="4" s="1"/>
  <c r="G13" i="3"/>
  <c r="F36" i="4" s="1"/>
  <c r="S13" i="3"/>
  <c r="R36" i="4" s="1"/>
  <c r="C13" i="3"/>
  <c r="B36" i="4" s="1"/>
  <c r="R29" i="3"/>
  <c r="Q100" i="4" s="1"/>
  <c r="N29" i="3"/>
  <c r="M100" i="4" s="1"/>
  <c r="J29" i="3"/>
  <c r="I100" i="4" s="1"/>
  <c r="F29" i="3"/>
  <c r="E100" i="4" s="1"/>
  <c r="B29" i="3"/>
  <c r="A100" i="4" s="1"/>
  <c r="Q29" i="3"/>
  <c r="P100" i="4" s="1"/>
  <c r="M29" i="3"/>
  <c r="L100" i="4" s="1"/>
  <c r="I29" i="3"/>
  <c r="H100" i="4" s="1"/>
  <c r="E29" i="3"/>
  <c r="D100" i="4" s="1"/>
  <c r="T29" i="3"/>
  <c r="S100" i="4" s="1"/>
  <c r="P29" i="3"/>
  <c r="O100" i="4" s="1"/>
  <c r="L29" i="3"/>
  <c r="K100" i="4" s="1"/>
  <c r="H29" i="3"/>
  <c r="G100" i="4" s="1"/>
  <c r="D29" i="3"/>
  <c r="C100" i="4" s="1"/>
  <c r="O29" i="3"/>
  <c r="N100" i="4" s="1"/>
  <c r="K29" i="3"/>
  <c r="J100" i="4" s="1"/>
  <c r="G29" i="3"/>
  <c r="F100" i="4" s="1"/>
  <c r="S29" i="3"/>
  <c r="R100" i="4" s="1"/>
  <c r="C29" i="3"/>
  <c r="B100" i="4" s="1"/>
  <c r="R45" i="3"/>
  <c r="Q164" i="4" s="1"/>
  <c r="N45" i="3"/>
  <c r="M164" i="4" s="1"/>
  <c r="J45" i="3"/>
  <c r="I164" i="4" s="1"/>
  <c r="F45" i="3"/>
  <c r="E164" i="4" s="1"/>
  <c r="B45" i="3"/>
  <c r="A164" i="4" s="1"/>
  <c r="Q45" i="3"/>
  <c r="P164" i="4" s="1"/>
  <c r="M45" i="3"/>
  <c r="L164" i="4" s="1"/>
  <c r="I45" i="3"/>
  <c r="H164" i="4" s="1"/>
  <c r="E45" i="3"/>
  <c r="D164" i="4" s="1"/>
  <c r="T45" i="3"/>
  <c r="S164" i="4" s="1"/>
  <c r="P45" i="3"/>
  <c r="O164" i="4" s="1"/>
  <c r="L45" i="3"/>
  <c r="K164" i="4" s="1"/>
  <c r="H45" i="3"/>
  <c r="G164" i="4" s="1"/>
  <c r="D45" i="3"/>
  <c r="C164" i="4" s="1"/>
  <c r="O45" i="3"/>
  <c r="N164" i="4" s="1"/>
  <c r="K45" i="3"/>
  <c r="J164" i="4" s="1"/>
  <c r="G45" i="3"/>
  <c r="F164" i="4" s="1"/>
  <c r="C45" i="3"/>
  <c r="B164" i="4" s="1"/>
  <c r="S45" i="3"/>
  <c r="R164" i="4" s="1"/>
  <c r="R61" i="3"/>
  <c r="Q228" i="4" s="1"/>
  <c r="N61" i="3"/>
  <c r="M228" i="4" s="1"/>
  <c r="J61" i="3"/>
  <c r="I228" i="4" s="1"/>
  <c r="F61" i="3"/>
  <c r="E228" i="4" s="1"/>
  <c r="B61" i="3"/>
  <c r="A228" i="4" s="1"/>
  <c r="Q61" i="3"/>
  <c r="P228" i="4" s="1"/>
  <c r="M61" i="3"/>
  <c r="L228" i="4" s="1"/>
  <c r="I61" i="3"/>
  <c r="H228" i="4" s="1"/>
  <c r="E61" i="3"/>
  <c r="D228" i="4" s="1"/>
  <c r="T61" i="3"/>
  <c r="S228" i="4" s="1"/>
  <c r="P61" i="3"/>
  <c r="O228" i="4" s="1"/>
  <c r="L61" i="3"/>
  <c r="K228" i="4" s="1"/>
  <c r="H61" i="3"/>
  <c r="G228" i="4" s="1"/>
  <c r="D61" i="3"/>
  <c r="C228" i="4" s="1"/>
  <c r="O61" i="3"/>
  <c r="N228" i="4" s="1"/>
  <c r="K61" i="3"/>
  <c r="J228" i="4" s="1"/>
  <c r="G61" i="3"/>
  <c r="F228" i="4" s="1"/>
  <c r="C61" i="3"/>
  <c r="B228" i="4" s="1"/>
  <c r="S61" i="3"/>
  <c r="R228" i="4" s="1"/>
  <c r="Q14" i="3"/>
  <c r="P40" i="4" s="1"/>
  <c r="M14" i="3"/>
  <c r="L40" i="4" s="1"/>
  <c r="I14" i="3"/>
  <c r="H40" i="4" s="1"/>
  <c r="E14" i="3"/>
  <c r="D40" i="4" s="1"/>
  <c r="T14" i="3"/>
  <c r="S40" i="4" s="1"/>
  <c r="P14" i="3"/>
  <c r="O40" i="4" s="1"/>
  <c r="L14" i="3"/>
  <c r="K40" i="4" s="1"/>
  <c r="H14" i="3"/>
  <c r="G40" i="4" s="1"/>
  <c r="D14" i="3"/>
  <c r="C40" i="4" s="1"/>
  <c r="S14" i="3"/>
  <c r="R40" i="4" s="1"/>
  <c r="O14" i="3"/>
  <c r="N40" i="4" s="1"/>
  <c r="K14" i="3"/>
  <c r="J40" i="4" s="1"/>
  <c r="G14" i="3"/>
  <c r="F40" i="4" s="1"/>
  <c r="C14" i="3"/>
  <c r="B40" i="4" s="1"/>
  <c r="J14" i="3"/>
  <c r="I40" i="4" s="1"/>
  <c r="F14" i="3"/>
  <c r="E40" i="4" s="1"/>
  <c r="R14" i="3"/>
  <c r="Q40" i="4" s="1"/>
  <c r="B14" i="3"/>
  <c r="A40" i="4" s="1"/>
  <c r="N14" i="3"/>
  <c r="M40" i="4" s="1"/>
  <c r="Q30" i="3"/>
  <c r="P104" i="4" s="1"/>
  <c r="M30" i="3"/>
  <c r="L104" i="4" s="1"/>
  <c r="I30" i="3"/>
  <c r="H104" i="4" s="1"/>
  <c r="E30" i="3"/>
  <c r="D104" i="4" s="1"/>
  <c r="T30" i="3"/>
  <c r="S104" i="4" s="1"/>
  <c r="P30" i="3"/>
  <c r="O104" i="4" s="1"/>
  <c r="L30" i="3"/>
  <c r="K104" i="4" s="1"/>
  <c r="H30" i="3"/>
  <c r="G104" i="4" s="1"/>
  <c r="D30" i="3"/>
  <c r="C104" i="4" s="1"/>
  <c r="S30" i="3"/>
  <c r="R104" i="4" s="1"/>
  <c r="O30" i="3"/>
  <c r="N104" i="4" s="1"/>
  <c r="K30" i="3"/>
  <c r="J104" i="4" s="1"/>
  <c r="G30" i="3"/>
  <c r="F104" i="4" s="1"/>
  <c r="C30" i="3"/>
  <c r="B104" i="4" s="1"/>
  <c r="J30" i="3"/>
  <c r="I104" i="4" s="1"/>
  <c r="F30" i="3"/>
  <c r="E104" i="4" s="1"/>
  <c r="R30" i="3"/>
  <c r="Q104" i="4" s="1"/>
  <c r="B30" i="3"/>
  <c r="A104" i="4" s="1"/>
  <c r="N30" i="3"/>
  <c r="M104" i="4" s="1"/>
  <c r="Q46" i="3"/>
  <c r="P168" i="4" s="1"/>
  <c r="M46" i="3"/>
  <c r="L168" i="4" s="1"/>
  <c r="I46" i="3"/>
  <c r="H168" i="4" s="1"/>
  <c r="E46" i="3"/>
  <c r="D168" i="4" s="1"/>
  <c r="T46" i="3"/>
  <c r="S168" i="4" s="1"/>
  <c r="P46" i="3"/>
  <c r="O168" i="4" s="1"/>
  <c r="L46" i="3"/>
  <c r="K168" i="4" s="1"/>
  <c r="H46" i="3"/>
  <c r="G168" i="4" s="1"/>
  <c r="D46" i="3"/>
  <c r="C168" i="4" s="1"/>
  <c r="S46" i="3"/>
  <c r="R168" i="4" s="1"/>
  <c r="O46" i="3"/>
  <c r="N168" i="4" s="1"/>
  <c r="K46" i="3"/>
  <c r="J168" i="4" s="1"/>
  <c r="G46" i="3"/>
  <c r="F168" i="4" s="1"/>
  <c r="C46" i="3"/>
  <c r="B168" i="4" s="1"/>
  <c r="J46" i="3"/>
  <c r="I168" i="4" s="1"/>
  <c r="F46" i="3"/>
  <c r="E168" i="4" s="1"/>
  <c r="R46" i="3"/>
  <c r="Q168" i="4" s="1"/>
  <c r="B46" i="3"/>
  <c r="A168" i="4" s="1"/>
  <c r="N46" i="3"/>
  <c r="M168" i="4" s="1"/>
  <c r="Q62" i="3"/>
  <c r="P232" i="4" s="1"/>
  <c r="M62" i="3"/>
  <c r="L232" i="4" s="1"/>
  <c r="I62" i="3"/>
  <c r="H232" i="4" s="1"/>
  <c r="E62" i="3"/>
  <c r="D232" i="4" s="1"/>
  <c r="T62" i="3"/>
  <c r="S232" i="4" s="1"/>
  <c r="P62" i="3"/>
  <c r="O232" i="4" s="1"/>
  <c r="L62" i="3"/>
  <c r="K232" i="4" s="1"/>
  <c r="H62" i="3"/>
  <c r="G232" i="4" s="1"/>
  <c r="D62" i="3"/>
  <c r="C232" i="4" s="1"/>
  <c r="S62" i="3"/>
  <c r="R232" i="4" s="1"/>
  <c r="O62" i="3"/>
  <c r="N232" i="4" s="1"/>
  <c r="K62" i="3"/>
  <c r="J232" i="4" s="1"/>
  <c r="G62" i="3"/>
  <c r="F232" i="4" s="1"/>
  <c r="C62" i="3"/>
  <c r="B232" i="4" s="1"/>
  <c r="J62" i="3"/>
  <c r="I232" i="4" s="1"/>
  <c r="F62" i="3"/>
  <c r="E232" i="4" s="1"/>
  <c r="R62" i="3"/>
  <c r="Q232" i="4" s="1"/>
  <c r="B62" i="3"/>
  <c r="A232" i="4" s="1"/>
  <c r="N62" i="3"/>
  <c r="M232" i="4" s="1"/>
  <c r="S69" i="3"/>
  <c r="O69" i="3"/>
  <c r="K69" i="3"/>
  <c r="G69" i="3"/>
  <c r="C69" i="3"/>
  <c r="R69" i="3"/>
  <c r="N69" i="3"/>
  <c r="J69" i="3"/>
  <c r="F69" i="3"/>
  <c r="B69" i="3"/>
  <c r="Q69" i="3"/>
  <c r="M69" i="3"/>
  <c r="I69" i="3"/>
  <c r="E69" i="3"/>
  <c r="L69" i="3"/>
  <c r="H69" i="3"/>
  <c r="T69" i="3"/>
  <c r="D69" i="3"/>
  <c r="P69" i="3"/>
  <c r="S85" i="3"/>
  <c r="O85" i="3"/>
  <c r="K85" i="3"/>
  <c r="G85" i="3"/>
  <c r="C85" i="3"/>
  <c r="R85" i="3"/>
  <c r="N85" i="3"/>
  <c r="J85" i="3"/>
  <c r="F85" i="3"/>
  <c r="B85" i="3"/>
  <c r="Q85" i="3"/>
  <c r="M85" i="3"/>
  <c r="I85" i="3"/>
  <c r="E85" i="3"/>
  <c r="L85" i="3"/>
  <c r="H85" i="3"/>
  <c r="T85" i="3"/>
  <c r="D85" i="3"/>
  <c r="P85" i="3"/>
  <c r="R74" i="3"/>
  <c r="N74" i="3"/>
  <c r="J74" i="3"/>
  <c r="F74" i="3"/>
  <c r="B74" i="3"/>
  <c r="Q74" i="3"/>
  <c r="M74" i="3"/>
  <c r="I74" i="3"/>
  <c r="E74" i="3"/>
  <c r="T74" i="3"/>
  <c r="P74" i="3"/>
  <c r="L74" i="3"/>
  <c r="H74" i="3"/>
  <c r="D74" i="3"/>
  <c r="S74" i="3"/>
  <c r="C74" i="3"/>
  <c r="O74" i="3"/>
  <c r="K74" i="3"/>
  <c r="G74" i="3"/>
  <c r="T93" i="3"/>
  <c r="P93" i="3"/>
  <c r="L93" i="3"/>
  <c r="H93" i="3"/>
  <c r="D93" i="3"/>
  <c r="S93" i="3"/>
  <c r="O93" i="3"/>
  <c r="K93" i="3"/>
  <c r="G93" i="3"/>
  <c r="C93" i="3"/>
  <c r="R93" i="3"/>
  <c r="J93" i="3"/>
  <c r="B93" i="3"/>
  <c r="Q93" i="3"/>
  <c r="I93" i="3"/>
  <c r="N93" i="3"/>
  <c r="F93" i="3"/>
  <c r="E93" i="3"/>
  <c r="M93" i="3"/>
  <c r="Q75" i="3"/>
  <c r="M75" i="3"/>
  <c r="I75" i="3"/>
  <c r="E75" i="3"/>
  <c r="T75" i="3"/>
  <c r="P75" i="3"/>
  <c r="L75" i="3"/>
  <c r="H75" i="3"/>
  <c r="D75" i="3"/>
  <c r="S75" i="3"/>
  <c r="O75" i="3"/>
  <c r="K75" i="3"/>
  <c r="G75" i="3"/>
  <c r="C75" i="3"/>
  <c r="N75" i="3"/>
  <c r="J75" i="3"/>
  <c r="F75" i="3"/>
  <c r="R75" i="3"/>
  <c r="B75" i="3"/>
  <c r="T105" i="3"/>
  <c r="P105" i="3"/>
  <c r="L105" i="3"/>
  <c r="H105" i="3"/>
  <c r="D105" i="3"/>
  <c r="S105" i="3"/>
  <c r="O105" i="3"/>
  <c r="K105" i="3"/>
  <c r="G105" i="3"/>
  <c r="C105" i="3"/>
  <c r="R105" i="3"/>
  <c r="N105" i="3"/>
  <c r="J105" i="3"/>
  <c r="F105" i="3"/>
  <c r="B105" i="3"/>
  <c r="Q105" i="3"/>
  <c r="M105" i="3"/>
  <c r="I105" i="3"/>
  <c r="E105" i="3"/>
  <c r="R87" i="3"/>
  <c r="N87" i="3"/>
  <c r="J87" i="3"/>
  <c r="F87" i="3"/>
  <c r="Q87" i="3"/>
  <c r="M87" i="3"/>
  <c r="I87" i="3"/>
  <c r="E87" i="3"/>
  <c r="P87" i="3"/>
  <c r="H87" i="3"/>
  <c r="B87" i="3"/>
  <c r="O87" i="3"/>
  <c r="G87" i="3"/>
  <c r="T87" i="3"/>
  <c r="L87" i="3"/>
  <c r="D87" i="3"/>
  <c r="C87" i="3"/>
  <c r="S87" i="3"/>
  <c r="K87" i="3"/>
  <c r="R103" i="3"/>
  <c r="N103" i="3"/>
  <c r="J103" i="3"/>
  <c r="F103" i="3"/>
  <c r="B103" i="3"/>
  <c r="Q103" i="3"/>
  <c r="M103" i="3"/>
  <c r="I103" i="3"/>
  <c r="E103" i="3"/>
  <c r="T103" i="3"/>
  <c r="P103" i="3"/>
  <c r="L103" i="3"/>
  <c r="H103" i="3"/>
  <c r="D103" i="3"/>
  <c r="K103" i="3"/>
  <c r="G103" i="3"/>
  <c r="S103" i="3"/>
  <c r="C103" i="3"/>
  <c r="O103" i="3"/>
  <c r="Q100" i="3"/>
  <c r="M100" i="3"/>
  <c r="I100" i="3"/>
  <c r="E100" i="3"/>
  <c r="T100" i="3"/>
  <c r="P100" i="3"/>
  <c r="L100" i="3"/>
  <c r="H100" i="3"/>
  <c r="D100" i="3"/>
  <c r="S100" i="3"/>
  <c r="O100" i="3"/>
  <c r="K100" i="3"/>
  <c r="G100" i="3"/>
  <c r="C100" i="3"/>
  <c r="J100" i="3"/>
  <c r="F100" i="3"/>
  <c r="R100" i="3"/>
  <c r="B100" i="3"/>
  <c r="N100" i="3"/>
  <c r="T55" i="3"/>
  <c r="S204" i="4" s="1"/>
  <c r="P55" i="3"/>
  <c r="O204" i="4" s="1"/>
  <c r="L55" i="3"/>
  <c r="K204" i="4" s="1"/>
  <c r="H55" i="3"/>
  <c r="G204" i="4" s="1"/>
  <c r="D55" i="3"/>
  <c r="C204" i="4" s="1"/>
  <c r="S55" i="3"/>
  <c r="R204" i="4" s="1"/>
  <c r="O55" i="3"/>
  <c r="N204" i="4" s="1"/>
  <c r="K55" i="3"/>
  <c r="J204" i="4" s="1"/>
  <c r="G55" i="3"/>
  <c r="F204" i="4" s="1"/>
  <c r="C55" i="3"/>
  <c r="B204" i="4" s="1"/>
  <c r="R55" i="3"/>
  <c r="Q204" i="4" s="1"/>
  <c r="N55" i="3"/>
  <c r="M204" i="4" s="1"/>
  <c r="J55" i="3"/>
  <c r="I204" i="4" s="1"/>
  <c r="F55" i="3"/>
  <c r="E204" i="4" s="1"/>
  <c r="B55" i="3"/>
  <c r="A204" i="4" s="1"/>
  <c r="M55" i="3"/>
  <c r="L204" i="4" s="1"/>
  <c r="I55" i="3"/>
  <c r="H204" i="4" s="1"/>
  <c r="E55" i="3"/>
  <c r="D204" i="4" s="1"/>
  <c r="Q55" i="3"/>
  <c r="P204" i="4" s="1"/>
  <c r="R7" i="3"/>
  <c r="Q12" i="4" s="1"/>
  <c r="N7" i="3"/>
  <c r="M12" i="4" s="1"/>
  <c r="J7" i="3"/>
  <c r="I12" i="4" s="1"/>
  <c r="F7" i="3"/>
  <c r="E12" i="4" s="1"/>
  <c r="B7" i="3"/>
  <c r="A12" i="4" s="1"/>
  <c r="Q7" i="3"/>
  <c r="P12" i="4" s="1"/>
  <c r="M7" i="3"/>
  <c r="L12" i="4" s="1"/>
  <c r="I7" i="3"/>
  <c r="H12" i="4" s="1"/>
  <c r="E7" i="3"/>
  <c r="D12" i="4" s="1"/>
  <c r="T7" i="3"/>
  <c r="S12" i="4" s="1"/>
  <c r="P7" i="3"/>
  <c r="O12" i="4" s="1"/>
  <c r="L7" i="3"/>
  <c r="K12" i="4" s="1"/>
  <c r="H7" i="3"/>
  <c r="G12" i="4" s="1"/>
  <c r="D7" i="3"/>
  <c r="C12" i="4" s="1"/>
  <c r="O7" i="3"/>
  <c r="N12" i="4" s="1"/>
  <c r="K7" i="3"/>
  <c r="J12" i="4" s="1"/>
  <c r="G7" i="3"/>
  <c r="F12" i="4" s="1"/>
  <c r="S7" i="3"/>
  <c r="R12" i="4" s="1"/>
  <c r="C7" i="3"/>
  <c r="B12" i="4" s="1"/>
  <c r="S24" i="3"/>
  <c r="R80" i="4" s="1"/>
  <c r="O24" i="3"/>
  <c r="N80" i="4" s="1"/>
  <c r="K24" i="3"/>
  <c r="J80" i="4" s="1"/>
  <c r="G24" i="3"/>
  <c r="F80" i="4" s="1"/>
  <c r="C24" i="3"/>
  <c r="B80" i="4" s="1"/>
  <c r="R24" i="3"/>
  <c r="Q80" i="4" s="1"/>
  <c r="N24" i="3"/>
  <c r="M80" i="4" s="1"/>
  <c r="J24" i="3"/>
  <c r="I80" i="4" s="1"/>
  <c r="F24" i="3"/>
  <c r="E80" i="4" s="1"/>
  <c r="B24" i="3"/>
  <c r="A80" i="4" s="1"/>
  <c r="Q24" i="3"/>
  <c r="P80" i="4" s="1"/>
  <c r="M24" i="3"/>
  <c r="L80" i="4" s="1"/>
  <c r="I24" i="3"/>
  <c r="H80" i="4" s="1"/>
  <c r="E24" i="3"/>
  <c r="D80" i="4" s="1"/>
  <c r="H24" i="3"/>
  <c r="G80" i="4" s="1"/>
  <c r="T24" i="3"/>
  <c r="S80" i="4" s="1"/>
  <c r="D24" i="3"/>
  <c r="C80" i="4" s="1"/>
  <c r="P24" i="3"/>
  <c r="O80" i="4" s="1"/>
  <c r="L24" i="3"/>
  <c r="K80" i="4" s="1"/>
  <c r="T97" i="3"/>
  <c r="P97" i="3"/>
  <c r="L97" i="3"/>
  <c r="H97" i="3"/>
  <c r="D97" i="3"/>
  <c r="S97" i="3"/>
  <c r="O97" i="3"/>
  <c r="K97" i="3"/>
  <c r="G97" i="3"/>
  <c r="C97" i="3"/>
  <c r="N97" i="3"/>
  <c r="F97" i="3"/>
  <c r="M97" i="3"/>
  <c r="E97" i="3"/>
  <c r="R97" i="3"/>
  <c r="J97" i="3"/>
  <c r="B97" i="3"/>
  <c r="Q97" i="3"/>
  <c r="I97" i="3"/>
  <c r="R37" i="3"/>
  <c r="Q132" i="4" s="1"/>
  <c r="N37" i="3"/>
  <c r="M132" i="4" s="1"/>
  <c r="J37" i="3"/>
  <c r="I132" i="4" s="1"/>
  <c r="F37" i="3"/>
  <c r="E132" i="4" s="1"/>
  <c r="B37" i="3"/>
  <c r="A132" i="4" s="1"/>
  <c r="Q37" i="3"/>
  <c r="P132" i="4" s="1"/>
  <c r="M37" i="3"/>
  <c r="L132" i="4" s="1"/>
  <c r="I37" i="3"/>
  <c r="H132" i="4" s="1"/>
  <c r="E37" i="3"/>
  <c r="D132" i="4" s="1"/>
  <c r="T37" i="3"/>
  <c r="S132" i="4" s="1"/>
  <c r="P37" i="3"/>
  <c r="O132" i="4" s="1"/>
  <c r="L37" i="3"/>
  <c r="K132" i="4" s="1"/>
  <c r="H37" i="3"/>
  <c r="G132" i="4" s="1"/>
  <c r="D37" i="3"/>
  <c r="C132" i="4" s="1"/>
  <c r="G37" i="3"/>
  <c r="F132" i="4" s="1"/>
  <c r="S37" i="3"/>
  <c r="R132" i="4" s="1"/>
  <c r="C37" i="3"/>
  <c r="B132" i="4" s="1"/>
  <c r="O37" i="3"/>
  <c r="N132" i="4" s="1"/>
  <c r="K37" i="3"/>
  <c r="J132" i="4" s="1"/>
  <c r="Q38" i="3"/>
  <c r="P136" i="4" s="1"/>
  <c r="M38" i="3"/>
  <c r="L136" i="4" s="1"/>
  <c r="I38" i="3"/>
  <c r="H136" i="4" s="1"/>
  <c r="E38" i="3"/>
  <c r="D136" i="4" s="1"/>
  <c r="T38" i="3"/>
  <c r="S136" i="4" s="1"/>
  <c r="P38" i="3"/>
  <c r="O136" i="4" s="1"/>
  <c r="L38" i="3"/>
  <c r="K136" i="4" s="1"/>
  <c r="H38" i="3"/>
  <c r="G136" i="4" s="1"/>
  <c r="D38" i="3"/>
  <c r="C136" i="4" s="1"/>
  <c r="S38" i="3"/>
  <c r="R136" i="4" s="1"/>
  <c r="O38" i="3"/>
  <c r="N136" i="4" s="1"/>
  <c r="K38" i="3"/>
  <c r="J136" i="4" s="1"/>
  <c r="G38" i="3"/>
  <c r="F136" i="4" s="1"/>
  <c r="C38" i="3"/>
  <c r="B136" i="4" s="1"/>
  <c r="R38" i="3"/>
  <c r="Q136" i="4" s="1"/>
  <c r="B38" i="3"/>
  <c r="A136" i="4" s="1"/>
  <c r="N38" i="3"/>
  <c r="M136" i="4" s="1"/>
  <c r="J38" i="3"/>
  <c r="I136" i="4" s="1"/>
  <c r="F38" i="3"/>
  <c r="E136" i="4" s="1"/>
  <c r="S77" i="3"/>
  <c r="O77" i="3"/>
  <c r="K77" i="3"/>
  <c r="G77" i="3"/>
  <c r="C77" i="3"/>
  <c r="R77" i="3"/>
  <c r="N77" i="3"/>
  <c r="J77" i="3"/>
  <c r="F77" i="3"/>
  <c r="B77" i="3"/>
  <c r="Q77" i="3"/>
  <c r="M77" i="3"/>
  <c r="I77" i="3"/>
  <c r="E77" i="3"/>
  <c r="T77" i="3"/>
  <c r="D77" i="3"/>
  <c r="P77" i="3"/>
  <c r="L77" i="3"/>
  <c r="H77" i="3"/>
  <c r="Q67" i="3"/>
  <c r="P252" i="4" s="1"/>
  <c r="M67" i="3"/>
  <c r="L252" i="4" s="1"/>
  <c r="I67" i="3"/>
  <c r="H252" i="4" s="1"/>
  <c r="E67" i="3"/>
  <c r="D252" i="4" s="1"/>
  <c r="T67" i="3"/>
  <c r="S252" i="4" s="1"/>
  <c r="P67" i="3"/>
  <c r="O252" i="4" s="1"/>
  <c r="L67" i="3"/>
  <c r="K252" i="4" s="1"/>
  <c r="H67" i="3"/>
  <c r="G252" i="4" s="1"/>
  <c r="D67" i="3"/>
  <c r="C252" i="4" s="1"/>
  <c r="S67" i="3"/>
  <c r="R252" i="4" s="1"/>
  <c r="O67" i="3"/>
  <c r="N252" i="4" s="1"/>
  <c r="K67" i="3"/>
  <c r="J252" i="4" s="1"/>
  <c r="G67" i="3"/>
  <c r="F252" i="4" s="1"/>
  <c r="C67" i="3"/>
  <c r="B252" i="4" s="1"/>
  <c r="F67" i="3"/>
  <c r="E252" i="4" s="1"/>
  <c r="R67" i="3"/>
  <c r="Q252" i="4" s="1"/>
  <c r="B67" i="3"/>
  <c r="A252" i="4" s="1"/>
  <c r="N67" i="3"/>
  <c r="M252" i="4" s="1"/>
  <c r="J67" i="3"/>
  <c r="I252" i="4" s="1"/>
  <c r="R95" i="3"/>
  <c r="N95" i="3"/>
  <c r="J95" i="3"/>
  <c r="F95" i="3"/>
  <c r="B95" i="3"/>
  <c r="Q95" i="3"/>
  <c r="M95" i="3"/>
  <c r="I95" i="3"/>
  <c r="E95" i="3"/>
  <c r="P95" i="3"/>
  <c r="H95" i="3"/>
  <c r="O95" i="3"/>
  <c r="G95" i="3"/>
  <c r="T95" i="3"/>
  <c r="L95" i="3"/>
  <c r="D95" i="3"/>
  <c r="S95" i="3"/>
  <c r="K95" i="3"/>
  <c r="C95" i="3"/>
  <c r="T72" i="3"/>
  <c r="P72" i="3"/>
  <c r="L72" i="3"/>
  <c r="H72" i="3"/>
  <c r="D72" i="3"/>
  <c r="S72" i="3"/>
  <c r="O72" i="3"/>
  <c r="K72" i="3"/>
  <c r="G72" i="3"/>
  <c r="C72" i="3"/>
  <c r="R72" i="3"/>
  <c r="N72" i="3"/>
  <c r="J72" i="3"/>
  <c r="F72" i="3"/>
  <c r="B72" i="3"/>
  <c r="M72" i="3"/>
  <c r="I72" i="3"/>
  <c r="E72" i="3"/>
  <c r="Q72" i="3"/>
  <c r="T11" i="3"/>
  <c r="S28" i="4" s="1"/>
  <c r="P11" i="3"/>
  <c r="O28" i="4" s="1"/>
  <c r="L11" i="3"/>
  <c r="K28" i="4" s="1"/>
  <c r="H11" i="3"/>
  <c r="G28" i="4" s="1"/>
  <c r="D11" i="3"/>
  <c r="C28" i="4" s="1"/>
  <c r="S11" i="3"/>
  <c r="R28" i="4" s="1"/>
  <c r="O11" i="3"/>
  <c r="N28" i="4" s="1"/>
  <c r="K11" i="3"/>
  <c r="J28" i="4" s="1"/>
  <c r="G11" i="3"/>
  <c r="F28" i="4" s="1"/>
  <c r="C11" i="3"/>
  <c r="B28" i="4" s="1"/>
  <c r="R11" i="3"/>
  <c r="Q28" i="4" s="1"/>
  <c r="N11" i="3"/>
  <c r="M28" i="4" s="1"/>
  <c r="J11" i="3"/>
  <c r="I28" i="4" s="1"/>
  <c r="F11" i="3"/>
  <c r="E28" i="4" s="1"/>
  <c r="B11" i="3"/>
  <c r="A28" i="4" s="1"/>
  <c r="I11" i="3"/>
  <c r="H28" i="4" s="1"/>
  <c r="E11" i="3"/>
  <c r="D28" i="4" s="1"/>
  <c r="Q11" i="3"/>
  <c r="P28" i="4" s="1"/>
  <c r="M11" i="3"/>
  <c r="L28" i="4" s="1"/>
  <c r="T89" i="3"/>
  <c r="P89" i="3"/>
  <c r="L89" i="3"/>
  <c r="H89" i="3"/>
  <c r="D89" i="3"/>
  <c r="S89" i="3"/>
  <c r="O89" i="3"/>
  <c r="K89" i="3"/>
  <c r="G89" i="3"/>
  <c r="C89" i="3"/>
  <c r="N89" i="3"/>
  <c r="F89" i="3"/>
  <c r="M89" i="3"/>
  <c r="E89" i="3"/>
  <c r="R89" i="3"/>
  <c r="J89" i="3"/>
  <c r="B89" i="3"/>
  <c r="Q89" i="3"/>
  <c r="I89" i="3"/>
  <c r="T47" i="3"/>
  <c r="S172" i="4" s="1"/>
  <c r="P47" i="3"/>
  <c r="O172" i="4" s="1"/>
  <c r="L47" i="3"/>
  <c r="K172" i="4" s="1"/>
  <c r="H47" i="3"/>
  <c r="G172" i="4" s="1"/>
  <c r="D47" i="3"/>
  <c r="C172" i="4" s="1"/>
  <c r="S47" i="3"/>
  <c r="R172" i="4" s="1"/>
  <c r="O47" i="3"/>
  <c r="N172" i="4" s="1"/>
  <c r="K47" i="3"/>
  <c r="J172" i="4" s="1"/>
  <c r="G47" i="3"/>
  <c r="F172" i="4" s="1"/>
  <c r="C47" i="3"/>
  <c r="B172" i="4" s="1"/>
  <c r="R47" i="3"/>
  <c r="Q172" i="4" s="1"/>
  <c r="N47" i="3"/>
  <c r="M172" i="4" s="1"/>
  <c r="J47" i="3"/>
  <c r="I172" i="4" s="1"/>
  <c r="F47" i="3"/>
  <c r="E172" i="4" s="1"/>
  <c r="B47" i="3"/>
  <c r="A172" i="4" s="1"/>
  <c r="E47" i="3"/>
  <c r="D172" i="4" s="1"/>
  <c r="Q47" i="3"/>
  <c r="P172" i="4" s="1"/>
  <c r="M47" i="3"/>
  <c r="L172" i="4" s="1"/>
  <c r="I47" i="3"/>
  <c r="H172" i="4" s="1"/>
  <c r="T35" i="3"/>
  <c r="S124" i="4" s="1"/>
  <c r="P35" i="3"/>
  <c r="O124" i="4" s="1"/>
  <c r="L35" i="3"/>
  <c r="K124" i="4" s="1"/>
  <c r="H35" i="3"/>
  <c r="G124" i="4" s="1"/>
  <c r="D35" i="3"/>
  <c r="C124" i="4" s="1"/>
  <c r="S35" i="3"/>
  <c r="R124" i="4" s="1"/>
  <c r="O35" i="3"/>
  <c r="N124" i="4" s="1"/>
  <c r="K35" i="3"/>
  <c r="J124" i="4" s="1"/>
  <c r="G35" i="3"/>
  <c r="F124" i="4" s="1"/>
  <c r="C35" i="3"/>
  <c r="B124" i="4" s="1"/>
  <c r="R35" i="3"/>
  <c r="Q124" i="4" s="1"/>
  <c r="N35" i="3"/>
  <c r="M124" i="4" s="1"/>
  <c r="J35" i="3"/>
  <c r="I124" i="4" s="1"/>
  <c r="F35" i="3"/>
  <c r="E124" i="4" s="1"/>
  <c r="B35" i="3"/>
  <c r="A124" i="4" s="1"/>
  <c r="Q35" i="3"/>
  <c r="P124" i="4" s="1"/>
  <c r="M35" i="3"/>
  <c r="L124" i="4" s="1"/>
  <c r="I35" i="3"/>
  <c r="H124" i="4" s="1"/>
  <c r="E35" i="3"/>
  <c r="D124" i="4" s="1"/>
  <c r="S20" i="3"/>
  <c r="R64" i="4" s="1"/>
  <c r="O20" i="3"/>
  <c r="N64" i="4" s="1"/>
  <c r="K20" i="3"/>
  <c r="J64" i="4" s="1"/>
  <c r="G20" i="3"/>
  <c r="F64" i="4" s="1"/>
  <c r="C20" i="3"/>
  <c r="B64" i="4" s="1"/>
  <c r="R20" i="3"/>
  <c r="Q64" i="4" s="1"/>
  <c r="N20" i="3"/>
  <c r="M64" i="4" s="1"/>
  <c r="J20" i="3"/>
  <c r="I64" i="4" s="1"/>
  <c r="F20" i="3"/>
  <c r="E64" i="4" s="1"/>
  <c r="B20" i="3"/>
  <c r="A64" i="4" s="1"/>
  <c r="Q20" i="3"/>
  <c r="P64" i="4" s="1"/>
  <c r="M20" i="3"/>
  <c r="L64" i="4" s="1"/>
  <c r="I20" i="3"/>
  <c r="H64" i="4" s="1"/>
  <c r="E20" i="3"/>
  <c r="D64" i="4" s="1"/>
  <c r="L20" i="3"/>
  <c r="K64" i="4" s="1"/>
  <c r="H20" i="3"/>
  <c r="G64" i="4" s="1"/>
  <c r="T20" i="3"/>
  <c r="S64" i="4" s="1"/>
  <c r="D20" i="3"/>
  <c r="C64" i="4" s="1"/>
  <c r="P20" i="3"/>
  <c r="O64" i="4" s="1"/>
  <c r="S36" i="3"/>
  <c r="R128" i="4" s="1"/>
  <c r="O36" i="3"/>
  <c r="N128" i="4" s="1"/>
  <c r="K36" i="3"/>
  <c r="J128" i="4" s="1"/>
  <c r="G36" i="3"/>
  <c r="F128" i="4" s="1"/>
  <c r="C36" i="3"/>
  <c r="B128" i="4" s="1"/>
  <c r="R36" i="3"/>
  <c r="Q128" i="4" s="1"/>
  <c r="N36" i="3"/>
  <c r="M128" i="4" s="1"/>
  <c r="J36" i="3"/>
  <c r="I128" i="4" s="1"/>
  <c r="F36" i="3"/>
  <c r="E128" i="4" s="1"/>
  <c r="B36" i="3"/>
  <c r="A128" i="4" s="1"/>
  <c r="Q36" i="3"/>
  <c r="P128" i="4" s="1"/>
  <c r="M36" i="3"/>
  <c r="L128" i="4" s="1"/>
  <c r="I36" i="3"/>
  <c r="H128" i="4" s="1"/>
  <c r="E36" i="3"/>
  <c r="D128" i="4" s="1"/>
  <c r="L36" i="3"/>
  <c r="K128" i="4" s="1"/>
  <c r="H36" i="3"/>
  <c r="G128" i="4" s="1"/>
  <c r="T36" i="3"/>
  <c r="S128" i="4" s="1"/>
  <c r="D36" i="3"/>
  <c r="C128" i="4" s="1"/>
  <c r="P36" i="3"/>
  <c r="O128" i="4" s="1"/>
  <c r="S52" i="3"/>
  <c r="R192" i="4" s="1"/>
  <c r="O52" i="3"/>
  <c r="N192" i="4" s="1"/>
  <c r="K52" i="3"/>
  <c r="J192" i="4" s="1"/>
  <c r="G52" i="3"/>
  <c r="F192" i="4" s="1"/>
  <c r="C52" i="3"/>
  <c r="B192" i="4" s="1"/>
  <c r="R52" i="3"/>
  <c r="Q192" i="4" s="1"/>
  <c r="N52" i="3"/>
  <c r="M192" i="4" s="1"/>
  <c r="J52" i="3"/>
  <c r="I192" i="4" s="1"/>
  <c r="F52" i="3"/>
  <c r="E192" i="4" s="1"/>
  <c r="B52" i="3"/>
  <c r="A192" i="4" s="1"/>
  <c r="Q52" i="3"/>
  <c r="P192" i="4" s="1"/>
  <c r="M52" i="3"/>
  <c r="L192" i="4" s="1"/>
  <c r="I52" i="3"/>
  <c r="H192" i="4" s="1"/>
  <c r="E52" i="3"/>
  <c r="D192" i="4" s="1"/>
  <c r="L52" i="3"/>
  <c r="K192" i="4" s="1"/>
  <c r="H52" i="3"/>
  <c r="G192" i="4" s="1"/>
  <c r="T52" i="3"/>
  <c r="S192" i="4" s="1"/>
  <c r="D52" i="3"/>
  <c r="C192" i="4" s="1"/>
  <c r="P52" i="3"/>
  <c r="O192" i="4" s="1"/>
  <c r="T76" i="3"/>
  <c r="P76" i="3"/>
  <c r="L76" i="3"/>
  <c r="H76" i="3"/>
  <c r="D76" i="3"/>
  <c r="S76" i="3"/>
  <c r="O76" i="3"/>
  <c r="K76" i="3"/>
  <c r="G76" i="3"/>
  <c r="C76" i="3"/>
  <c r="R76" i="3"/>
  <c r="N76" i="3"/>
  <c r="J76" i="3"/>
  <c r="F76" i="3"/>
  <c r="B76" i="3"/>
  <c r="I76" i="3"/>
  <c r="E76" i="3"/>
  <c r="Q76" i="3"/>
  <c r="M76" i="3"/>
  <c r="R17" i="3"/>
  <c r="Q52" i="4" s="1"/>
  <c r="N17" i="3"/>
  <c r="M52" i="4" s="1"/>
  <c r="J17" i="3"/>
  <c r="I52" i="4" s="1"/>
  <c r="F17" i="3"/>
  <c r="E52" i="4" s="1"/>
  <c r="B17" i="3"/>
  <c r="A52" i="4" s="1"/>
  <c r="Q17" i="3"/>
  <c r="P52" i="4" s="1"/>
  <c r="M17" i="3"/>
  <c r="L52" i="4" s="1"/>
  <c r="I17" i="3"/>
  <c r="H52" i="4" s="1"/>
  <c r="E17" i="3"/>
  <c r="D52" i="4" s="1"/>
  <c r="T17" i="3"/>
  <c r="S52" i="4" s="1"/>
  <c r="P17" i="3"/>
  <c r="O52" i="4" s="1"/>
  <c r="L17" i="3"/>
  <c r="K52" i="4" s="1"/>
  <c r="H17" i="3"/>
  <c r="G52" i="4" s="1"/>
  <c r="D17" i="3"/>
  <c r="C52" i="4" s="1"/>
  <c r="K17" i="3"/>
  <c r="J52" i="4" s="1"/>
  <c r="G17" i="3"/>
  <c r="F52" i="4" s="1"/>
  <c r="S17" i="3"/>
  <c r="R52" i="4" s="1"/>
  <c r="C17" i="3"/>
  <c r="B52" i="4" s="1"/>
  <c r="O17" i="3"/>
  <c r="N52" i="4" s="1"/>
  <c r="R33" i="3"/>
  <c r="Q116" i="4" s="1"/>
  <c r="N33" i="3"/>
  <c r="M116" i="4" s="1"/>
  <c r="J33" i="3"/>
  <c r="I116" i="4" s="1"/>
  <c r="F33" i="3"/>
  <c r="E116" i="4" s="1"/>
  <c r="B33" i="3"/>
  <c r="A116" i="4" s="1"/>
  <c r="Q33" i="3"/>
  <c r="P116" i="4" s="1"/>
  <c r="M33" i="3"/>
  <c r="L116" i="4" s="1"/>
  <c r="I33" i="3"/>
  <c r="H116" i="4" s="1"/>
  <c r="E33" i="3"/>
  <c r="D116" i="4" s="1"/>
  <c r="T33" i="3"/>
  <c r="S116" i="4" s="1"/>
  <c r="P33" i="3"/>
  <c r="O116" i="4" s="1"/>
  <c r="L33" i="3"/>
  <c r="K116" i="4" s="1"/>
  <c r="H33" i="3"/>
  <c r="G116" i="4" s="1"/>
  <c r="D33" i="3"/>
  <c r="C116" i="4" s="1"/>
  <c r="K33" i="3"/>
  <c r="J116" i="4" s="1"/>
  <c r="G33" i="3"/>
  <c r="F116" i="4" s="1"/>
  <c r="S33" i="3"/>
  <c r="R116" i="4" s="1"/>
  <c r="C33" i="3"/>
  <c r="B116" i="4" s="1"/>
  <c r="O33" i="3"/>
  <c r="N116" i="4" s="1"/>
  <c r="R49" i="3"/>
  <c r="Q180" i="4" s="1"/>
  <c r="N49" i="3"/>
  <c r="M180" i="4" s="1"/>
  <c r="J49" i="3"/>
  <c r="I180" i="4" s="1"/>
  <c r="F49" i="3"/>
  <c r="E180" i="4" s="1"/>
  <c r="B49" i="3"/>
  <c r="A180" i="4" s="1"/>
  <c r="Q49" i="3"/>
  <c r="P180" i="4" s="1"/>
  <c r="M49" i="3"/>
  <c r="L180" i="4" s="1"/>
  <c r="I49" i="3"/>
  <c r="H180" i="4" s="1"/>
  <c r="E49" i="3"/>
  <c r="D180" i="4" s="1"/>
  <c r="T49" i="3"/>
  <c r="S180" i="4" s="1"/>
  <c r="P49" i="3"/>
  <c r="O180" i="4" s="1"/>
  <c r="L49" i="3"/>
  <c r="K180" i="4" s="1"/>
  <c r="H49" i="3"/>
  <c r="G180" i="4" s="1"/>
  <c r="D49" i="3"/>
  <c r="C180" i="4" s="1"/>
  <c r="K49" i="3"/>
  <c r="J180" i="4" s="1"/>
  <c r="G49" i="3"/>
  <c r="F180" i="4" s="1"/>
  <c r="S49" i="3"/>
  <c r="R180" i="4" s="1"/>
  <c r="C49" i="3"/>
  <c r="B180" i="4" s="1"/>
  <c r="O49" i="3"/>
  <c r="N180" i="4" s="1"/>
  <c r="R65" i="3"/>
  <c r="Q244" i="4" s="1"/>
  <c r="N65" i="3"/>
  <c r="M244" i="4" s="1"/>
  <c r="J65" i="3"/>
  <c r="I244" i="4" s="1"/>
  <c r="F65" i="3"/>
  <c r="E244" i="4" s="1"/>
  <c r="B65" i="3"/>
  <c r="A244" i="4" s="1"/>
  <c r="Q65" i="3"/>
  <c r="P244" i="4" s="1"/>
  <c r="M65" i="3"/>
  <c r="L244" i="4" s="1"/>
  <c r="I65" i="3"/>
  <c r="H244" i="4" s="1"/>
  <c r="E65" i="3"/>
  <c r="D244" i="4" s="1"/>
  <c r="T65" i="3"/>
  <c r="S244" i="4" s="1"/>
  <c r="P65" i="3"/>
  <c r="O244" i="4" s="1"/>
  <c r="L65" i="3"/>
  <c r="K244" i="4" s="1"/>
  <c r="H65" i="3"/>
  <c r="G244" i="4" s="1"/>
  <c r="D65" i="3"/>
  <c r="C244" i="4" s="1"/>
  <c r="K65" i="3"/>
  <c r="J244" i="4" s="1"/>
  <c r="G65" i="3"/>
  <c r="F244" i="4" s="1"/>
  <c r="S65" i="3"/>
  <c r="R244" i="4" s="1"/>
  <c r="C65" i="3"/>
  <c r="B244" i="4" s="1"/>
  <c r="O65" i="3"/>
  <c r="N244" i="4" s="1"/>
  <c r="Q18" i="3"/>
  <c r="P56" i="4" s="1"/>
  <c r="M18" i="3"/>
  <c r="L56" i="4" s="1"/>
  <c r="I18" i="3"/>
  <c r="H56" i="4" s="1"/>
  <c r="E18" i="3"/>
  <c r="D56" i="4" s="1"/>
  <c r="T18" i="3"/>
  <c r="S56" i="4" s="1"/>
  <c r="P18" i="3"/>
  <c r="O56" i="4" s="1"/>
  <c r="L18" i="3"/>
  <c r="K56" i="4" s="1"/>
  <c r="H18" i="3"/>
  <c r="G56" i="4" s="1"/>
  <c r="D18" i="3"/>
  <c r="C56" i="4" s="1"/>
  <c r="S18" i="3"/>
  <c r="R56" i="4" s="1"/>
  <c r="O18" i="3"/>
  <c r="N56" i="4" s="1"/>
  <c r="K18" i="3"/>
  <c r="J56" i="4" s="1"/>
  <c r="G18" i="3"/>
  <c r="F56" i="4" s="1"/>
  <c r="C18" i="3"/>
  <c r="B56" i="4" s="1"/>
  <c r="F18" i="3"/>
  <c r="E56" i="4" s="1"/>
  <c r="R18" i="3"/>
  <c r="Q56" i="4" s="1"/>
  <c r="B18" i="3"/>
  <c r="A56" i="4" s="1"/>
  <c r="N18" i="3"/>
  <c r="M56" i="4" s="1"/>
  <c r="J18" i="3"/>
  <c r="I56" i="4" s="1"/>
  <c r="Q34" i="3"/>
  <c r="P120" i="4" s="1"/>
  <c r="M34" i="3"/>
  <c r="L120" i="4" s="1"/>
  <c r="I34" i="3"/>
  <c r="H120" i="4" s="1"/>
  <c r="E34" i="3"/>
  <c r="D120" i="4" s="1"/>
  <c r="T34" i="3"/>
  <c r="S120" i="4" s="1"/>
  <c r="P34" i="3"/>
  <c r="O120" i="4" s="1"/>
  <c r="L34" i="3"/>
  <c r="K120" i="4" s="1"/>
  <c r="H34" i="3"/>
  <c r="G120" i="4" s="1"/>
  <c r="D34" i="3"/>
  <c r="C120" i="4" s="1"/>
  <c r="S34" i="3"/>
  <c r="R120" i="4" s="1"/>
  <c r="O34" i="3"/>
  <c r="N120" i="4" s="1"/>
  <c r="K34" i="3"/>
  <c r="J120" i="4" s="1"/>
  <c r="G34" i="3"/>
  <c r="F120" i="4" s="1"/>
  <c r="C34" i="3"/>
  <c r="B120" i="4" s="1"/>
  <c r="F34" i="3"/>
  <c r="E120" i="4" s="1"/>
  <c r="R34" i="3"/>
  <c r="Q120" i="4" s="1"/>
  <c r="B34" i="3"/>
  <c r="A120" i="4" s="1"/>
  <c r="N34" i="3"/>
  <c r="M120" i="4" s="1"/>
  <c r="J34" i="3"/>
  <c r="I120" i="4" s="1"/>
  <c r="Q50" i="3"/>
  <c r="P184" i="4" s="1"/>
  <c r="M50" i="3"/>
  <c r="L184" i="4" s="1"/>
  <c r="I50" i="3"/>
  <c r="H184" i="4" s="1"/>
  <c r="E50" i="3"/>
  <c r="D184" i="4" s="1"/>
  <c r="T50" i="3"/>
  <c r="S184" i="4" s="1"/>
  <c r="P50" i="3"/>
  <c r="O184" i="4" s="1"/>
  <c r="L50" i="3"/>
  <c r="K184" i="4" s="1"/>
  <c r="H50" i="3"/>
  <c r="G184" i="4" s="1"/>
  <c r="D50" i="3"/>
  <c r="C184" i="4" s="1"/>
  <c r="S50" i="3"/>
  <c r="R184" i="4" s="1"/>
  <c r="O50" i="3"/>
  <c r="N184" i="4" s="1"/>
  <c r="K50" i="3"/>
  <c r="J184" i="4" s="1"/>
  <c r="G50" i="3"/>
  <c r="F184" i="4" s="1"/>
  <c r="C50" i="3"/>
  <c r="B184" i="4" s="1"/>
  <c r="F50" i="3"/>
  <c r="E184" i="4" s="1"/>
  <c r="R50" i="3"/>
  <c r="Q184" i="4" s="1"/>
  <c r="B50" i="3"/>
  <c r="A184" i="4" s="1"/>
  <c r="N50" i="3"/>
  <c r="M184" i="4" s="1"/>
  <c r="J50" i="3"/>
  <c r="I184" i="4" s="1"/>
  <c r="Q66" i="3"/>
  <c r="P248" i="4" s="1"/>
  <c r="M66" i="3"/>
  <c r="L248" i="4" s="1"/>
  <c r="T66" i="3"/>
  <c r="S248" i="4" s="1"/>
  <c r="P66" i="3"/>
  <c r="O248" i="4" s="1"/>
  <c r="L66" i="3"/>
  <c r="K248" i="4" s="1"/>
  <c r="O66" i="3"/>
  <c r="N248" i="4" s="1"/>
  <c r="I66" i="3"/>
  <c r="H248" i="4" s="1"/>
  <c r="E66" i="3"/>
  <c r="D248" i="4" s="1"/>
  <c r="N66" i="3"/>
  <c r="M248" i="4" s="1"/>
  <c r="H66" i="3"/>
  <c r="G248" i="4" s="1"/>
  <c r="D66" i="3"/>
  <c r="C248" i="4" s="1"/>
  <c r="S66" i="3"/>
  <c r="R248" i="4" s="1"/>
  <c r="K66" i="3"/>
  <c r="J248" i="4" s="1"/>
  <c r="G66" i="3"/>
  <c r="F248" i="4" s="1"/>
  <c r="C66" i="3"/>
  <c r="B248" i="4" s="1"/>
  <c r="F66" i="3"/>
  <c r="E248" i="4" s="1"/>
  <c r="B66" i="3"/>
  <c r="A248" i="4" s="1"/>
  <c r="R66" i="3"/>
  <c r="Q248" i="4" s="1"/>
  <c r="J66" i="3"/>
  <c r="I248" i="4" s="1"/>
  <c r="S73" i="3"/>
  <c r="O73" i="3"/>
  <c r="K73" i="3"/>
  <c r="G73" i="3"/>
  <c r="C73" i="3"/>
  <c r="R73" i="3"/>
  <c r="N73" i="3"/>
  <c r="J73" i="3"/>
  <c r="F73" i="3"/>
  <c r="B73" i="3"/>
  <c r="Q73" i="3"/>
  <c r="M73" i="3"/>
  <c r="I73" i="3"/>
  <c r="E73" i="3"/>
  <c r="H73" i="3"/>
  <c r="T73" i="3"/>
  <c r="D73" i="3"/>
  <c r="P73" i="3"/>
  <c r="L73" i="3"/>
  <c r="S94" i="3"/>
  <c r="O94" i="3"/>
  <c r="K94" i="3"/>
  <c r="G94" i="3"/>
  <c r="C94" i="3"/>
  <c r="R94" i="3"/>
  <c r="N94" i="3"/>
  <c r="J94" i="3"/>
  <c r="F94" i="3"/>
  <c r="B94" i="3"/>
  <c r="M94" i="3"/>
  <c r="E94" i="3"/>
  <c r="T94" i="3"/>
  <c r="L94" i="3"/>
  <c r="D94" i="3"/>
  <c r="Q94" i="3"/>
  <c r="I94" i="3"/>
  <c r="P94" i="3"/>
  <c r="H94" i="3"/>
  <c r="R78" i="3"/>
  <c r="N78" i="3"/>
  <c r="J78" i="3"/>
  <c r="F78" i="3"/>
  <c r="B78" i="3"/>
  <c r="Q78" i="3"/>
  <c r="M78" i="3"/>
  <c r="I78" i="3"/>
  <c r="E78" i="3"/>
  <c r="T78" i="3"/>
  <c r="P78" i="3"/>
  <c r="L78" i="3"/>
  <c r="H78" i="3"/>
  <c r="D78" i="3"/>
  <c r="O78" i="3"/>
  <c r="K78" i="3"/>
  <c r="G78" i="3"/>
  <c r="S78" i="3"/>
  <c r="C78" i="3"/>
  <c r="T101" i="3"/>
  <c r="P101" i="3"/>
  <c r="L101" i="3"/>
  <c r="H101" i="3"/>
  <c r="D101" i="3"/>
  <c r="S101" i="3"/>
  <c r="O101" i="3"/>
  <c r="K101" i="3"/>
  <c r="G101" i="3"/>
  <c r="C101" i="3"/>
  <c r="R101" i="3"/>
  <c r="N101" i="3"/>
  <c r="J101" i="3"/>
  <c r="F101" i="3"/>
  <c r="B101" i="3"/>
  <c r="E101" i="3"/>
  <c r="Q101" i="3"/>
  <c r="M101" i="3"/>
  <c r="I101" i="3"/>
  <c r="Q79" i="3"/>
  <c r="M79" i="3"/>
  <c r="I79" i="3"/>
  <c r="E79" i="3"/>
  <c r="T79" i="3"/>
  <c r="P79" i="3"/>
  <c r="L79" i="3"/>
  <c r="H79" i="3"/>
  <c r="D79" i="3"/>
  <c r="S79" i="3"/>
  <c r="O79" i="3"/>
  <c r="K79" i="3"/>
  <c r="G79" i="3"/>
  <c r="C79" i="3"/>
  <c r="J79" i="3"/>
  <c r="F79" i="3"/>
  <c r="R79" i="3"/>
  <c r="B79" i="3"/>
  <c r="N79" i="3"/>
  <c r="S98" i="3"/>
  <c r="O98" i="3"/>
  <c r="K98" i="3"/>
  <c r="G98" i="3"/>
  <c r="C98" i="3"/>
  <c r="R98" i="3"/>
  <c r="N98" i="3"/>
  <c r="J98" i="3"/>
  <c r="F98" i="3"/>
  <c r="B98" i="3"/>
  <c r="Q98" i="3"/>
  <c r="M98" i="3"/>
  <c r="I98" i="3"/>
  <c r="E98" i="3"/>
  <c r="T98" i="3"/>
  <c r="D98" i="3"/>
  <c r="P98" i="3"/>
  <c r="L98" i="3"/>
  <c r="H98" i="3"/>
  <c r="R91" i="3"/>
  <c r="N91" i="3"/>
  <c r="J91" i="3"/>
  <c r="F91" i="3"/>
  <c r="B91" i="3"/>
  <c r="Q91" i="3"/>
  <c r="M91" i="3"/>
  <c r="I91" i="3"/>
  <c r="E91" i="3"/>
  <c r="T91" i="3"/>
  <c r="L91" i="3"/>
  <c r="D91" i="3"/>
  <c r="S91" i="3"/>
  <c r="K91" i="3"/>
  <c r="C91" i="3"/>
  <c r="P91" i="3"/>
  <c r="H91" i="3"/>
  <c r="O91" i="3"/>
  <c r="G91" i="3"/>
  <c r="Q88" i="3"/>
  <c r="M88" i="3"/>
  <c r="I88" i="3"/>
  <c r="E88" i="3"/>
  <c r="T88" i="3"/>
  <c r="P88" i="3"/>
  <c r="L88" i="3"/>
  <c r="H88" i="3"/>
  <c r="D88" i="3"/>
  <c r="S88" i="3"/>
  <c r="K88" i="3"/>
  <c r="C88" i="3"/>
  <c r="R88" i="3"/>
  <c r="J88" i="3"/>
  <c r="B88" i="3"/>
  <c r="O88" i="3"/>
  <c r="G88" i="3"/>
  <c r="N88" i="3"/>
  <c r="F88" i="3"/>
  <c r="Q104" i="3"/>
  <c r="M104" i="3"/>
  <c r="I104" i="3"/>
  <c r="E104" i="3"/>
  <c r="T104" i="3"/>
  <c r="P104" i="3"/>
  <c r="L104" i="3"/>
  <c r="H104" i="3"/>
  <c r="D104" i="3"/>
  <c r="S104" i="3"/>
  <c r="O104" i="3"/>
  <c r="K104" i="3"/>
  <c r="G104" i="3"/>
  <c r="C104" i="3"/>
  <c r="F104" i="3"/>
  <c r="R104" i="3"/>
  <c r="B104" i="3"/>
  <c r="N104" i="3"/>
  <c r="J104" i="3"/>
</calcChain>
</file>

<file path=xl/sharedStrings.xml><?xml version="1.0" encoding="utf-8"?>
<sst xmlns="http://schemas.openxmlformats.org/spreadsheetml/2006/main" count="1050" uniqueCount="538">
  <si>
    <t>年</t>
  </si>
  <si>
    <t>2月</t>
  </si>
  <si>
    <t>工资</t>
  </si>
  <si>
    <t>序号</t>
  </si>
  <si>
    <t>姓名</t>
  </si>
  <si>
    <t>部门</t>
  </si>
  <si>
    <t>基本工资</t>
  </si>
  <si>
    <t>岗位工资</t>
  </si>
  <si>
    <t>绩效工资</t>
  </si>
  <si>
    <t>奖金</t>
  </si>
  <si>
    <t>加班费</t>
  </si>
  <si>
    <t>住房补助</t>
  </si>
  <si>
    <t>交通补助</t>
  </si>
  <si>
    <t>工龄工资</t>
  </si>
  <si>
    <t>当月应发</t>
  </si>
  <si>
    <t>养老保险</t>
  </si>
  <si>
    <t>医疗保险</t>
  </si>
  <si>
    <t>失业保险</t>
  </si>
  <si>
    <t>大病统筹</t>
  </si>
  <si>
    <t>公积金</t>
  </si>
  <si>
    <t>个人所得税</t>
  </si>
  <si>
    <t>实发工资</t>
  </si>
  <si>
    <t>N1</t>
  </si>
  <si>
    <t>采购</t>
  </si>
  <si>
    <t>N2</t>
  </si>
  <si>
    <t>生产</t>
  </si>
  <si>
    <t>N3</t>
  </si>
  <si>
    <t>运营</t>
  </si>
  <si>
    <t>N4</t>
  </si>
  <si>
    <t>财务</t>
  </si>
  <si>
    <t>N5</t>
  </si>
  <si>
    <t>人力</t>
  </si>
  <si>
    <t>N6</t>
  </si>
  <si>
    <t>销售</t>
  </si>
  <si>
    <t>N7</t>
  </si>
  <si>
    <t>研发A</t>
  </si>
  <si>
    <t>N8</t>
  </si>
  <si>
    <t>研发B</t>
  </si>
  <si>
    <t>N9</t>
  </si>
  <si>
    <t>投资A</t>
  </si>
  <si>
    <t>N10</t>
  </si>
  <si>
    <t>投资B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</si>
  <si>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</si>
  <si>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</si>
  <si>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</si>
  <si>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</si>
  <si>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</si>
  <si>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</si>
  <si>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</si>
  <si>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</si>
  <si>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</si>
  <si>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</si>
  <si>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</si>
  <si>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</si>
  <si>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</si>
  <si>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</si>
  <si>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</si>
  <si>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</si>
  <si>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</si>
  <si>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</si>
  <si>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</si>
  <si>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</si>
  <si>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</si>
  <si>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</si>
  <si>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</si>
  <si>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</si>
  <si>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</si>
  <si>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</si>
  <si>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</si>
  <si>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</si>
  <si>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</si>
  <si>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</si>
  <si>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</si>
  <si>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</si>
  <si>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</si>
  <si>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</si>
  <si>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</si>
  <si>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</si>
  <si>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</si>
  <si>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</si>
  <si>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</si>
  <si>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</si>
  <si>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</si>
  <si>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</si>
  <si>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</si>
  <si>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</si>
  <si>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</si>
  <si>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</si>
  <si>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</si>
  <si>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</si>
  <si>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</si>
  <si>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</si>
  <si>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</si>
  <si>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</si>
  <si>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</si>
  <si>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</si>
  <si>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</si>
  <si>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</si>
  <si>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</si>
  <si>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</si>
  <si>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</si>
  <si>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</si>
  <si>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</si>
  <si>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</si>
  <si>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</si>
  <si>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</si>
  <si>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</si>
  <si>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</si>
  <si>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</si>
  <si>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</si>
  <si>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</si>
  <si>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</si>
  <si>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</si>
  <si>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</si>
  <si>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</si>
  <si>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</si>
  <si>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</si>
  <si>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</si>
  <si>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</si>
  <si>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</si>
  <si>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</si>
  <si>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</si>
  <si>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</si>
  <si>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</si>
  <si>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</si>
  <si>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</si>
  <si>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</si>
  <si>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</si>
  <si>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</si>
  <si>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</si>
  <si>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</si>
  <si>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</si>
  <si>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</si>
  <si>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</si>
  <si>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</si>
  <si>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</si>
  <si>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</si>
  <si>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</si>
  <si>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</si>
  <si>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</si>
  <si>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</si>
  <si>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</si>
  <si>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</si>
  <si>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</si>
  <si>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</si>
  <si>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</si>
  <si>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</si>
  <si>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</si>
  <si>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</si>
  <si>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</si>
  <si>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</si>
  <si>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</si>
  <si>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</si>
  <si>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</si>
  <si>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</si>
  <si>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</si>
  <si>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</si>
  <si>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</si>
  <si>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</si>
  <si>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</si>
  <si>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</si>
  <si>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</si>
  <si>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</si>
  <si>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</si>
  <si>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</si>
  <si>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</si>
  <si>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</si>
  <si>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</si>
  <si>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</si>
  <si>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</si>
  <si>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</si>
  <si>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</si>
  <si>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</si>
  <si>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</si>
  <si>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</si>
  <si>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</si>
  <si>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</si>
  <si>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</si>
  <si>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</si>
  <si>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</si>
  <si>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</si>
  <si>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</si>
  <si>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</si>
  <si>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</si>
  <si>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</si>
  <si>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</si>
  <si>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</si>
  <si>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</si>
  <si>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</si>
  <si>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</si>
  <si>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</si>
  <si>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</si>
  <si>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</si>
  <si>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</si>
  <si>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</si>
  <si>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</si>
  <si>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</si>
  <si>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</si>
  <si>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</si>
  <si>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</si>
  <si>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</si>
  <si>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</si>
  <si>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</si>
  <si>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</si>
  <si>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</si>
  <si>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</si>
  <si>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</si>
  <si>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</si>
  <si>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</si>
  <si>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</si>
  <si>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</si>
  <si>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</si>
  <si>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</si>
  <si>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</si>
  <si>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</si>
  <si>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</si>
  <si>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</si>
  <si>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</si>
  <si>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</si>
  <si>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</si>
  <si>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</si>
  <si>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</si>
  <si>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</si>
  <si>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</si>
  <si>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</si>
  <si>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</si>
  <si>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</si>
  <si>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</si>
  <si>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</si>
  <si>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</si>
  <si>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</si>
  <si>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</si>
  <si>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</si>
  <si>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</si>
  <si>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</si>
  <si>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</si>
  <si>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</si>
  <si>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</si>
  <si>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</si>
  <si>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</si>
  <si>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</si>
  <si>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</si>
  <si>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</si>
  <si>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</si>
  <si>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</si>
  <si>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</si>
  <si>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</si>
  <si>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</si>
  <si>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</si>
  <si>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</si>
  <si>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</si>
  <si>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</si>
  <si>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</si>
  <si>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</si>
  <si>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</si>
  <si>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</si>
  <si>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</si>
  <si>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</si>
  <si>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</si>
  <si>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</si>
  <si>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</si>
  <si>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</si>
  <si>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</si>
  <si>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</si>
  <si>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</si>
  <si>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</si>
  <si>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</si>
  <si>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</si>
  <si>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</si>
  <si>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</si>
  <si>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</si>
  <si>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</si>
  <si>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</si>
  <si>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</si>
  <si>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</si>
  <si>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</si>
  <si>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</si>
  <si>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</si>
  <si>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</si>
  <si>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</si>
  <si>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</si>
  <si>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</si>
  <si>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</si>
  <si>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</si>
  <si>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</si>
  <si>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</si>
  <si>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</si>
  <si>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</si>
  <si>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</si>
  <si>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</si>
  <si>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</si>
  <si>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</si>
  <si>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</si>
  <si>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</si>
  <si>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</si>
  <si>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</si>
  <si>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</si>
  <si>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</si>
  <si>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</si>
  <si>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</si>
  <si>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</si>
  <si>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</si>
  <si>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</si>
  <si>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</si>
  <si>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</si>
  <si>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</si>
  <si>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</si>
  <si>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</si>
  <si>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</si>
  <si>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</si>
  <si>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</si>
  <si>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</si>
  <si>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</si>
  <si>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</si>
  <si>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</si>
  <si>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</si>
  <si>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</si>
  <si>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</si>
  <si>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</si>
  <si>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</si>
  <si>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</si>
  <si>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</si>
  <si>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</si>
  <si>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</si>
  <si>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</si>
  <si>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</si>
  <si>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</si>
  <si>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</si>
  <si>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</si>
  <si>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</si>
  <si>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</si>
  <si>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</si>
  <si>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</si>
  <si>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</si>
  <si>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</si>
  <si>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</si>
  <si>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</si>
  <si>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</si>
  <si>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</si>
  <si>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</si>
  <si>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</si>
  <si>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</si>
  <si>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</si>
  <si>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</si>
  <si>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</si>
  <si>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</si>
  <si>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</si>
  <si>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</si>
  <si>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</si>
  <si>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</si>
  <si>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</si>
  <si>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</si>
  <si>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</si>
  <si>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</si>
  <si>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</si>
  <si>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</si>
  <si>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</si>
  <si>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</si>
  <si>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</si>
  <si>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</si>
  <si>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</si>
  <si>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</si>
  <si>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</si>
  <si>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</si>
  <si>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</si>
  <si>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</si>
  <si>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</si>
  <si>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</si>
  <si>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</si>
  <si>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</si>
  <si>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</si>
  <si>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</si>
  <si>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</si>
  <si>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</si>
  <si>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</si>
  <si>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</si>
  <si>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</si>
  <si>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</si>
  <si>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</si>
  <si>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</si>
  <si>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</si>
  <si>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</si>
  <si>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</si>
  <si>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</si>
  <si>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</si>
  <si>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</si>
  <si>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</si>
  <si>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</si>
  <si>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</si>
  <si>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</si>
  <si>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</si>
  <si>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</si>
  <si>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</si>
  <si>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</si>
  <si>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</si>
  <si>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</si>
  <si>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</si>
  <si>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</si>
  <si>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</si>
  <si>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</si>
  <si>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</si>
  <si>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</si>
  <si>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</si>
  <si>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</si>
  <si>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</si>
  <si>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</si>
  <si>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</si>
  <si>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</si>
  <si>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</si>
  <si>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</si>
  <si>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</si>
  <si>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</si>
  <si>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</si>
  <si>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</si>
  <si>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</si>
  <si>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</si>
  <si>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</si>
  <si>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</si>
  <si>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</si>
  <si>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</si>
  <si>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</si>
  <si>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</si>
  <si>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</si>
  <si>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</si>
  <si>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</si>
  <si>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</si>
  <si>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</si>
  <si>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</si>
  <si>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</si>
  <si>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</si>
  <si>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</si>
  <si>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</si>
  <si>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</si>
  <si>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</si>
  <si>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</si>
  <si>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</si>
  <si>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</si>
  <si>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</si>
  <si>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</si>
  <si>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</si>
  <si>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</si>
  <si>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</si>
  <si>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</si>
  <si>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</si>
  <si>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</si>
  <si>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</si>
  <si>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</si>
  <si>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</si>
  <si>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</si>
  <si>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</si>
  <si>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</si>
  <si>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</si>
  <si>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</si>
  <si>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</si>
  <si>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</si>
  <si>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</si>
  <si>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</si>
  <si>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</si>
  <si>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</si>
  <si>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</si>
  <si>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</si>
  <si>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</si>
  <si>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</si>
  <si>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</si>
  <si>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</si>
  <si>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</si>
  <si>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</si>
  <si>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</si>
  <si>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</si>
  <si>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</si>
  <si>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</si>
  <si>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</si>
  <si>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</si>
  <si>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</si>
  <si>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</si>
  <si>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</si>
  <si>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</si>
  <si>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</si>
  <si>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</si>
  <si>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</si>
  <si>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</si>
  <si>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</si>
  <si>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</si>
  <si>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</si>
  <si>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</si>
  <si>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</si>
  <si>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</si>
  <si>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</si>
  <si>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</si>
  <si>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</si>
  <si>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</si>
  <si>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</si>
  <si>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</si>
  <si>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</si>
  <si>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</si>
  <si>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</si>
  <si>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</si>
  <si>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</si>
  <si>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</si>
  <si>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</si>
  <si>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</si>
  <si>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</si>
  <si>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</si>
  <si>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</si>
  <si>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</si>
  <si>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</si>
  <si>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</si>
  <si>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</si>
  <si>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</si>
  <si>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</si>
  <si>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</si>
  <si>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</si>
  <si>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</si>
  <si>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</si>
  <si>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</si>
  <si>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</si>
  <si>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</si>
  <si>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</si>
  <si>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</si>
  <si>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</si>
  <si>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</si>
  <si>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</si>
  <si>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</si>
  <si>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</si>
  <si>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</si>
  <si>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</si>
  <si>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</si>
  <si>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</si>
  <si>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</si>
  <si>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</si>
  <si>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</si>
  <si>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</si>
  <si>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1、首先在【工作表】逐项填写年月及员工工资信息</t>
  </si>
  <si>
    <t>2、【全部工资条】中的自动生成全体员工的工资条</t>
  </si>
  <si>
    <t>3、【查询表】中，输入员工姓名，可以查出该员工的工资条信息，并在【查询工资条】表格中自动生成该员工的工资条;输入部门名称，则可以查出该部门所有员工的工资，并在【查询工资条】表格中自动生成该部门所有员工的工资条。</t>
  </si>
  <si>
    <t>4、本工作簿的主要优点有(1)本表格中的工资条打印格式已调整好，(2)【查询工资条】可以分部门打印工资条，便于工资条的发放和打印，(3)查询个人的工资条可以在保密的前提下核对员工个人工资信息(4)部门和姓名的组合查询可以节约员工重名所带来的问题</t>
  </si>
  <si>
    <r>
      <t>自动生成工资条-</t>
    </r>
    <r>
      <rPr>
        <sz val="16"/>
        <color theme="0"/>
        <rFont val="微软雅黑"/>
        <family val="2"/>
        <charset val="134"/>
      </rPr>
      <t>可查询各部门生成工资条</t>
    </r>
    <phoneticPr fontId="9" type="noConversion"/>
  </si>
  <si>
    <t xml:space="preserve"> 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</si>
</sst>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1"/>
      <color theme="0"/>
      <name val="黑体"/>
      <family val="3"/>
      <charset val="134"/>
    </font>
    <font>
      <sz val="10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22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6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theme="0"/>
      </left>
      <right/>
      <top style="double">
        <color theme="0"/>
      </top>
      <bottom/>
      <diagonal/>
    </border>
    <border>
      <left/>
      <right/>
      <top style="double">
        <color theme="0"/>
      </top>
      <bottom/>
      <diagonal/>
    </border>
    <border>
      <left style="double">
        <color theme="0"/>
      </left>
      <right/>
      <top/>
      <bottom/>
      <diagonal/>
    </border>
    <border>
      <left style="double">
        <color theme="0"/>
      </left>
      <right/>
      <top/>
      <bottom style="double">
        <color theme="0"/>
      </bottom>
      <diagonal/>
    </border>
    <border>
      <left/>
      <right/>
      <top/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/>
      <diagonal/>
    </border>
    <border>
      <left/>
      <right style="double">
        <color theme="0"/>
      </right>
      <top/>
      <bottom/>
      <diagonal/>
    </border>
    <border>
      <left/>
      <right style="double">
        <color theme="0"/>
      </right>
      <top/>
      <bottom style="double">
        <color theme="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26597;&#35810;&#34920;!A1"/><Relationship Id="rId2" Type="http://schemas.openxmlformats.org/officeDocument/2006/relationships/hyperlink" Target="#&#26597;&#35810;&#24037;&#36164;&#26465;!A1"/><Relationship Id="rId1" Type="http://schemas.openxmlformats.org/officeDocument/2006/relationships/hyperlink" Target="#&#20840;&#37096;&#24037;&#36164;&#26465;!A1"/><Relationship Id="rId5" Type="http://schemas.openxmlformats.org/officeDocument/2006/relationships/hyperlink" Target="#&#20351;&#29992;&#35828;&#26126;!A1"/><Relationship Id="rId4" Type="http://schemas.openxmlformats.org/officeDocument/2006/relationships/hyperlink" Target="#&#24037;&#36164;&#34920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257810</xdr:colOff>
      <xdr:row>11</xdr:row>
      <xdr:rowOff>128270</xdr:rowOff>
    </xdr:from>
    <xdr:to>
      <xdr:col>5</xdr:col>
      <xdr:colOff>277495</xdr:colOff>
      <xdr:row>14</xdr:row>
      <xdr:rowOff>62230</xdr:rowOff>
    </xdr:to>
    <xdr:sp macro="" textlink="">
      <xdr:nvSpPr>
        <xdr:cNvPr id="2" name="团队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3001010" y="2033270"/>
          <a:ext cx="705485" cy="448310"/>
        </a:xfrm>
        <a:custGeom>
          <a:avLst/>
          <a:gdLst>
            <a:gd name="T0" fmla="*/ 885340 w 6524"/>
            <a:gd name="T1" fmla="*/ 839496 h 4376"/>
            <a:gd name="T2" fmla="*/ 828693 w 6524"/>
            <a:gd name="T3" fmla="*/ 733209 h 4376"/>
            <a:gd name="T4" fmla="*/ 858184 w 6524"/>
            <a:gd name="T5" fmla="*/ 652033 h 4376"/>
            <a:gd name="T6" fmla="*/ 887676 w 6524"/>
            <a:gd name="T7" fmla="*/ 591881 h 4376"/>
            <a:gd name="T8" fmla="*/ 927096 w 6524"/>
            <a:gd name="T9" fmla="*/ 529102 h 4376"/>
            <a:gd name="T10" fmla="*/ 924176 w 6524"/>
            <a:gd name="T11" fmla="*/ 420186 h 4376"/>
            <a:gd name="T12" fmla="*/ 909576 w 6524"/>
            <a:gd name="T13" fmla="*/ 333754 h 4376"/>
            <a:gd name="T14" fmla="*/ 906948 w 6524"/>
            <a:gd name="T15" fmla="*/ 127603 h 4376"/>
            <a:gd name="T16" fmla="*/ 800661 w 6524"/>
            <a:gd name="T17" fmla="*/ 33872 h 4376"/>
            <a:gd name="T18" fmla="*/ 661085 w 6524"/>
            <a:gd name="T19" fmla="*/ 584 h 4376"/>
            <a:gd name="T20" fmla="*/ 510122 w 6524"/>
            <a:gd name="T21" fmla="*/ 41756 h 4376"/>
            <a:gd name="T22" fmla="*/ 417850 w 6524"/>
            <a:gd name="T23" fmla="*/ 149503 h 4376"/>
            <a:gd name="T24" fmla="*/ 409674 w 6524"/>
            <a:gd name="T25" fmla="*/ 359742 h 4376"/>
            <a:gd name="T26" fmla="*/ 397118 w 6524"/>
            <a:gd name="T27" fmla="*/ 436830 h 4376"/>
            <a:gd name="T28" fmla="*/ 420186 w 6524"/>
            <a:gd name="T29" fmla="*/ 571441 h 4376"/>
            <a:gd name="T30" fmla="*/ 465446 w 6524"/>
            <a:gd name="T31" fmla="*/ 597137 h 4376"/>
            <a:gd name="T32" fmla="*/ 510998 w 6524"/>
            <a:gd name="T33" fmla="*/ 762408 h 4376"/>
            <a:gd name="T34" fmla="*/ 427486 w 6524"/>
            <a:gd name="T35" fmla="*/ 869280 h 4376"/>
            <a:gd name="T36" fmla="*/ 56648 w 6524"/>
            <a:gd name="T37" fmla="*/ 1014695 h 4376"/>
            <a:gd name="T38" fmla="*/ 3212 w 6524"/>
            <a:gd name="T39" fmla="*/ 1073679 h 4376"/>
            <a:gd name="T40" fmla="*/ 1334726 w 6524"/>
            <a:gd name="T41" fmla="*/ 1073679 h 4376"/>
            <a:gd name="T42" fmla="*/ 1270779 w 6524"/>
            <a:gd name="T43" fmla="*/ 1009439 h 4376"/>
            <a:gd name="T44" fmla="*/ 1406850 w 6524"/>
            <a:gd name="T45" fmla="*/ 904612 h 4376"/>
            <a:gd name="T46" fmla="*/ 1298227 w 6524"/>
            <a:gd name="T47" fmla="*/ 822560 h 4376"/>
            <a:gd name="T48" fmla="*/ 1324506 w 6524"/>
            <a:gd name="T49" fmla="*/ 770292 h 4376"/>
            <a:gd name="T50" fmla="*/ 1336186 w 6524"/>
            <a:gd name="T51" fmla="*/ 705761 h 4376"/>
            <a:gd name="T52" fmla="*/ 1371518 w 6524"/>
            <a:gd name="T53" fmla="*/ 671305 h 4376"/>
            <a:gd name="T54" fmla="*/ 1378526 w 6524"/>
            <a:gd name="T55" fmla="*/ 581661 h 4376"/>
            <a:gd name="T56" fmla="*/ 1365094 w 6524"/>
            <a:gd name="T57" fmla="*/ 511582 h 4376"/>
            <a:gd name="T58" fmla="*/ 1359838 w 6524"/>
            <a:gd name="T59" fmla="*/ 353902 h 4376"/>
            <a:gd name="T60" fmla="*/ 1265815 w 6524"/>
            <a:gd name="T61" fmla="*/ 286743 h 4376"/>
            <a:gd name="T62" fmla="*/ 1161571 w 6524"/>
            <a:gd name="T63" fmla="*/ 277399 h 4376"/>
            <a:gd name="T64" fmla="*/ 1043896 w 6524"/>
            <a:gd name="T65" fmla="*/ 329374 h 4376"/>
            <a:gd name="T66" fmla="*/ 1002724 w 6524"/>
            <a:gd name="T67" fmla="*/ 442086 h 4376"/>
            <a:gd name="T68" fmla="*/ 1010316 w 6524"/>
            <a:gd name="T69" fmla="*/ 560345 h 4376"/>
            <a:gd name="T70" fmla="*/ 1008564 w 6524"/>
            <a:gd name="T71" fmla="*/ 660793 h 4376"/>
            <a:gd name="T72" fmla="*/ 1045648 w 6524"/>
            <a:gd name="T73" fmla="*/ 699337 h 4376"/>
            <a:gd name="T74" fmla="*/ 1076599 w 6524"/>
            <a:gd name="T75" fmla="*/ 806792 h 4376"/>
            <a:gd name="T76" fmla="*/ 1107551 w 6524"/>
            <a:gd name="T77" fmla="*/ 909284 h 4376"/>
            <a:gd name="T78" fmla="*/ 1318082 w 6524"/>
            <a:gd name="T79" fmla="*/ 999803 h 4376"/>
            <a:gd name="T80" fmla="*/ 1366846 w 6524"/>
            <a:gd name="T81" fmla="*/ 1068131 h 4376"/>
            <a:gd name="T82" fmla="*/ 1666145 w 6524"/>
            <a:gd name="T83" fmla="*/ 1034843 h 4376"/>
            <a:gd name="T84" fmla="*/ 1606285 w 6524"/>
            <a:gd name="T85" fmla="*/ 986663 h 4376"/>
            <a:gd name="T86" fmla="*/ 1881932 w 6524"/>
            <a:gd name="T87" fmla="*/ 971187 h 4376"/>
            <a:gd name="T88" fmla="*/ 1692425 w 6524"/>
            <a:gd name="T89" fmla="*/ 895852 h 4376"/>
            <a:gd name="T90" fmla="*/ 1646873 w 6524"/>
            <a:gd name="T91" fmla="*/ 837160 h 4376"/>
            <a:gd name="T92" fmla="*/ 1666145 w 6524"/>
            <a:gd name="T93" fmla="*/ 787812 h 4376"/>
            <a:gd name="T94" fmla="*/ 1689213 w 6524"/>
            <a:gd name="T95" fmla="*/ 752772 h 4376"/>
            <a:gd name="T96" fmla="*/ 1703813 w 6524"/>
            <a:gd name="T97" fmla="*/ 691161 h 4376"/>
            <a:gd name="T98" fmla="*/ 1691549 w 6524"/>
            <a:gd name="T99" fmla="*/ 638893 h 4376"/>
            <a:gd name="T100" fmla="*/ 1686877 w 6524"/>
            <a:gd name="T101" fmla="*/ 515962 h 4376"/>
            <a:gd name="T102" fmla="*/ 1612709 w 6524"/>
            <a:gd name="T103" fmla="*/ 468950 h 4376"/>
            <a:gd name="T104" fmla="*/ 1509926 w 6524"/>
            <a:gd name="T105" fmla="*/ 478002 h 4376"/>
            <a:gd name="T106" fmla="*/ 1453862 w 6524"/>
            <a:gd name="T107" fmla="*/ 522678 h 4376"/>
            <a:gd name="T108" fmla="*/ 1439554 w 6524"/>
            <a:gd name="T109" fmla="*/ 618161 h 4376"/>
            <a:gd name="T110" fmla="*/ 1437218 w 6524"/>
            <a:gd name="T111" fmla="*/ 679481 h 4376"/>
            <a:gd name="T112" fmla="*/ 1455322 w 6524"/>
            <a:gd name="T113" fmla="*/ 756276 h 4376"/>
            <a:gd name="T114" fmla="*/ 1485398 w 6524"/>
            <a:gd name="T115" fmla="*/ 828692 h 4376"/>
            <a:gd name="T116" fmla="*/ 1457074 w 6524"/>
            <a:gd name="T117" fmla="*/ 891180 h 4376"/>
            <a:gd name="T118" fmla="*/ 1654757 w 6524"/>
            <a:gd name="T119" fmla="*/ 974691 h 4376"/>
            <a:gd name="T120" fmla="*/ 1699725 w 6524"/>
            <a:gd name="T121" fmla="*/ 1038931 h 437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  <a:gd name="T174" fmla="*/ 0 60000 65536"/>
            <a:gd name="T175" fmla="*/ 0 60000 65536"/>
            <a:gd name="T176" fmla="*/ 0 60000 65536"/>
            <a:gd name="T177" fmla="*/ 0 60000 65536"/>
            <a:gd name="T178" fmla="*/ 0 60000 65536"/>
            <a:gd name="T179" fmla="*/ 0 60000 65536"/>
            <a:gd name="T180" fmla="*/ 0 60000 65536"/>
            <a:gd name="T181" fmla="*/ 0 60000 65536"/>
            <a:gd name="T182" fmla="*/ 0 60000 65536"/>
          </a:gdLst>
          <a:ahLst/>
          <a:cxnLst>
            <a:cxn ang="T122">
              <a:pos x="T0" y="T1"/>
            </a:cxn>
            <a:cxn ang="T123">
              <a:pos x="T2" y="T3"/>
            </a:cxn>
            <a:cxn ang="T124">
              <a:pos x="T4" y="T5"/>
            </a:cxn>
            <a:cxn ang="T125">
              <a:pos x="T6" y="T7"/>
            </a:cxn>
            <a:cxn ang="T126">
              <a:pos x="T8" y="T9"/>
            </a:cxn>
            <a:cxn ang="T127">
              <a:pos x="T10" y="T11"/>
            </a:cxn>
            <a:cxn ang="T128">
              <a:pos x="T12" y="T13"/>
            </a:cxn>
            <a:cxn ang="T129">
              <a:pos x="T14" y="T15"/>
            </a:cxn>
            <a:cxn ang="T130">
              <a:pos x="T16" y="T17"/>
            </a:cxn>
            <a:cxn ang="T131">
              <a:pos x="T18" y="T19"/>
            </a:cxn>
            <a:cxn ang="T132">
              <a:pos x="T20" y="T21"/>
            </a:cxn>
            <a:cxn ang="T133">
              <a:pos x="T22" y="T23"/>
            </a:cxn>
            <a:cxn ang="T134">
              <a:pos x="T24" y="T25"/>
            </a:cxn>
            <a:cxn ang="T135">
              <a:pos x="T26" y="T27"/>
            </a:cxn>
            <a:cxn ang="T136">
              <a:pos x="T28" y="T29"/>
            </a:cxn>
            <a:cxn ang="T137">
              <a:pos x="T30" y="T31"/>
            </a:cxn>
            <a:cxn ang="T138">
              <a:pos x="T32" y="T33"/>
            </a:cxn>
            <a:cxn ang="T139">
              <a:pos x="T34" y="T35"/>
            </a:cxn>
            <a:cxn ang="T140">
              <a:pos x="T36" y="T37"/>
            </a:cxn>
            <a:cxn ang="T141">
              <a:pos x="T38" y="T39"/>
            </a:cxn>
            <a:cxn ang="T142">
              <a:pos x="T40" y="T41"/>
            </a:cxn>
            <a:cxn ang="T143">
              <a:pos x="T42" y="T43"/>
            </a:cxn>
            <a:cxn ang="T144">
              <a:pos x="T44" y="T45"/>
            </a:cxn>
            <a:cxn ang="T145">
              <a:pos x="T46" y="T47"/>
            </a:cxn>
            <a:cxn ang="T146">
              <a:pos x="T48" y="T49"/>
            </a:cxn>
            <a:cxn ang="T147">
              <a:pos x="T50" y="T51"/>
            </a:cxn>
            <a:cxn ang="T148">
              <a:pos x="T52" y="T53"/>
            </a:cxn>
            <a:cxn ang="T149">
              <a:pos x="T54" y="T55"/>
            </a:cxn>
            <a:cxn ang="T150">
              <a:pos x="T56" y="T57"/>
            </a:cxn>
            <a:cxn ang="T151">
              <a:pos x="T58" y="T59"/>
            </a:cxn>
            <a:cxn ang="T152">
              <a:pos x="T60" y="T61"/>
            </a:cxn>
            <a:cxn ang="T153">
              <a:pos x="T62" y="T63"/>
            </a:cxn>
            <a:cxn ang="T154">
              <a:pos x="T64" y="T65"/>
            </a:cxn>
            <a:cxn ang="T155">
              <a:pos x="T66" y="T67"/>
            </a:cxn>
            <a:cxn ang="T156">
              <a:pos x="T68" y="T69"/>
            </a:cxn>
            <a:cxn ang="T157">
              <a:pos x="T70" y="T71"/>
            </a:cxn>
            <a:cxn ang="T158">
              <a:pos x="T72" y="T73"/>
            </a:cxn>
            <a:cxn ang="T159">
              <a:pos x="T74" y="T75"/>
            </a:cxn>
            <a:cxn ang="T160">
              <a:pos x="T76" y="T77"/>
            </a:cxn>
            <a:cxn ang="T161">
              <a:pos x="T78" y="T79"/>
            </a:cxn>
            <a:cxn ang="T162">
              <a:pos x="T80" y="T81"/>
            </a:cxn>
            <a:cxn ang="T163">
              <a:pos x="T82" y="T83"/>
            </a:cxn>
            <a:cxn ang="T164">
              <a:pos x="T84" y="T85"/>
            </a:cxn>
            <a:cxn ang="T165">
              <a:pos x="T86" y="T87"/>
            </a:cxn>
            <a:cxn ang="T166">
              <a:pos x="T88" y="T89"/>
            </a:cxn>
            <a:cxn ang="T167">
              <a:pos x="T90" y="T91"/>
            </a:cxn>
            <a:cxn ang="T168">
              <a:pos x="T92" y="T93"/>
            </a:cxn>
            <a:cxn ang="T169">
              <a:pos x="T94" y="T95"/>
            </a:cxn>
            <a:cxn ang="T170">
              <a:pos x="T96" y="T97"/>
            </a:cxn>
            <a:cxn ang="T171">
              <a:pos x="T98" y="T99"/>
            </a:cxn>
            <a:cxn ang="T172">
              <a:pos x="T100" y="T101"/>
            </a:cxn>
            <a:cxn ang="T173">
              <a:pos x="T102" y="T103"/>
            </a:cxn>
            <a:cxn ang="T174">
              <a:pos x="T104" y="T105"/>
            </a:cxn>
            <a:cxn ang="T175">
              <a:pos x="T106" y="T107"/>
            </a:cxn>
            <a:cxn ang="T176">
              <a:pos x="T108" y="T109"/>
            </a:cxn>
            <a:cxn ang="T177">
              <a:pos x="T110" y="T111"/>
            </a:cxn>
            <a:cxn ang="T178">
              <a:pos x="T112" y="T113"/>
            </a:cxn>
            <a:cxn ang="T179">
              <a:pos x="T114" y="T115"/>
            </a:cxn>
            <a:cxn ang="T180">
              <a:pos x="T116" y="T117"/>
            </a:cxn>
            <a:cxn ang="T181">
              <a:pos x="T118" y="T119"/>
            </a:cxn>
            <a:cxn ang="T182">
              <a:pos x="T120" y="T121"/>
            </a:cxn>
          </a:cxnLst>
          <a:rect l="0" t="0" r="r" b="b"/>
          <a:pathLst>
            <a:path w="6524" h="4376">
              <a:moveTo>
                <a:pt x="4032" y="3336"/>
              </a:moveTo>
              <a:lnTo>
                <a:pt x="4032" y="3336"/>
              </a:lnTo>
              <a:lnTo>
                <a:pt x="3856" y="3260"/>
              </a:lnTo>
              <a:lnTo>
                <a:pt x="3674" y="3182"/>
              </a:lnTo>
              <a:lnTo>
                <a:pt x="3492" y="3105"/>
              </a:lnTo>
              <a:lnTo>
                <a:pt x="3315" y="3031"/>
              </a:lnTo>
              <a:lnTo>
                <a:pt x="3118" y="2977"/>
              </a:lnTo>
              <a:lnTo>
                <a:pt x="3103" y="2966"/>
              </a:lnTo>
              <a:lnTo>
                <a:pt x="3089" y="2952"/>
              </a:lnTo>
              <a:lnTo>
                <a:pt x="3075" y="2934"/>
              </a:lnTo>
              <a:lnTo>
                <a:pt x="3060" y="2916"/>
              </a:lnTo>
              <a:lnTo>
                <a:pt x="3046" y="2896"/>
              </a:lnTo>
              <a:lnTo>
                <a:pt x="3032" y="2875"/>
              </a:lnTo>
              <a:lnTo>
                <a:pt x="3019" y="2852"/>
              </a:lnTo>
              <a:lnTo>
                <a:pt x="3006" y="2829"/>
              </a:lnTo>
              <a:lnTo>
                <a:pt x="2981" y="2781"/>
              </a:lnTo>
              <a:lnTo>
                <a:pt x="2958" y="2735"/>
              </a:lnTo>
              <a:lnTo>
                <a:pt x="2921" y="2655"/>
              </a:lnTo>
              <a:lnTo>
                <a:pt x="2795" y="2636"/>
              </a:lnTo>
              <a:lnTo>
                <a:pt x="2797" y="2612"/>
              </a:lnTo>
              <a:lnTo>
                <a:pt x="2801" y="2591"/>
              </a:lnTo>
              <a:lnTo>
                <a:pt x="2806" y="2571"/>
              </a:lnTo>
              <a:lnTo>
                <a:pt x="2813" y="2554"/>
              </a:lnTo>
              <a:lnTo>
                <a:pt x="2820" y="2538"/>
              </a:lnTo>
              <a:lnTo>
                <a:pt x="2829" y="2525"/>
              </a:lnTo>
              <a:lnTo>
                <a:pt x="2838" y="2511"/>
              </a:lnTo>
              <a:lnTo>
                <a:pt x="2847" y="2498"/>
              </a:lnTo>
              <a:lnTo>
                <a:pt x="2868" y="2475"/>
              </a:lnTo>
              <a:lnTo>
                <a:pt x="2878" y="2463"/>
              </a:lnTo>
              <a:lnTo>
                <a:pt x="2888" y="2450"/>
              </a:lnTo>
              <a:lnTo>
                <a:pt x="2897" y="2436"/>
              </a:lnTo>
              <a:lnTo>
                <a:pt x="2906" y="2421"/>
              </a:lnTo>
              <a:lnTo>
                <a:pt x="2913" y="2404"/>
              </a:lnTo>
              <a:lnTo>
                <a:pt x="2921" y="2386"/>
              </a:lnTo>
              <a:lnTo>
                <a:pt x="2926" y="2367"/>
              </a:lnTo>
              <a:lnTo>
                <a:pt x="2930" y="2349"/>
              </a:lnTo>
              <a:lnTo>
                <a:pt x="2933" y="2331"/>
              </a:lnTo>
              <a:lnTo>
                <a:pt x="2935" y="2312"/>
              </a:lnTo>
              <a:lnTo>
                <a:pt x="2937" y="2272"/>
              </a:lnTo>
              <a:lnTo>
                <a:pt x="2939" y="2233"/>
              </a:lnTo>
              <a:lnTo>
                <a:pt x="2942" y="2194"/>
              </a:lnTo>
              <a:lnTo>
                <a:pt x="2944" y="2175"/>
              </a:lnTo>
              <a:lnTo>
                <a:pt x="2947" y="2155"/>
              </a:lnTo>
              <a:lnTo>
                <a:pt x="2951" y="2137"/>
              </a:lnTo>
              <a:lnTo>
                <a:pt x="2956" y="2119"/>
              </a:lnTo>
              <a:lnTo>
                <a:pt x="2963" y="2102"/>
              </a:lnTo>
              <a:lnTo>
                <a:pt x="2971" y="2085"/>
              </a:lnTo>
              <a:lnTo>
                <a:pt x="2977" y="2074"/>
              </a:lnTo>
              <a:lnTo>
                <a:pt x="2984" y="2065"/>
              </a:lnTo>
              <a:lnTo>
                <a:pt x="2993" y="2057"/>
              </a:lnTo>
              <a:lnTo>
                <a:pt x="3002" y="2050"/>
              </a:lnTo>
              <a:lnTo>
                <a:pt x="3011" y="2043"/>
              </a:lnTo>
              <a:lnTo>
                <a:pt x="3021" y="2038"/>
              </a:lnTo>
              <a:lnTo>
                <a:pt x="3040" y="2027"/>
              </a:lnTo>
              <a:lnTo>
                <a:pt x="3061" y="2015"/>
              </a:lnTo>
              <a:lnTo>
                <a:pt x="3081" y="2004"/>
              </a:lnTo>
              <a:lnTo>
                <a:pt x="3090" y="1998"/>
              </a:lnTo>
              <a:lnTo>
                <a:pt x="3098" y="1991"/>
              </a:lnTo>
              <a:lnTo>
                <a:pt x="3106" y="1983"/>
              </a:lnTo>
              <a:lnTo>
                <a:pt x="3113" y="1974"/>
              </a:lnTo>
              <a:lnTo>
                <a:pt x="3119" y="1965"/>
              </a:lnTo>
              <a:lnTo>
                <a:pt x="3125" y="1955"/>
              </a:lnTo>
              <a:lnTo>
                <a:pt x="3137" y="1933"/>
              </a:lnTo>
              <a:lnTo>
                <a:pt x="3147" y="1910"/>
              </a:lnTo>
              <a:lnTo>
                <a:pt x="3155" y="1886"/>
              </a:lnTo>
              <a:lnTo>
                <a:pt x="3163" y="1860"/>
              </a:lnTo>
              <a:lnTo>
                <a:pt x="3169" y="1836"/>
              </a:lnTo>
              <a:lnTo>
                <a:pt x="3175" y="1812"/>
              </a:lnTo>
              <a:lnTo>
                <a:pt x="3179" y="1789"/>
              </a:lnTo>
              <a:lnTo>
                <a:pt x="3186" y="1749"/>
              </a:lnTo>
              <a:lnTo>
                <a:pt x="3192" y="1705"/>
              </a:lnTo>
              <a:lnTo>
                <a:pt x="3196" y="1659"/>
              </a:lnTo>
              <a:lnTo>
                <a:pt x="3197" y="1637"/>
              </a:lnTo>
              <a:lnTo>
                <a:pt x="3198" y="1614"/>
              </a:lnTo>
              <a:lnTo>
                <a:pt x="3197" y="1590"/>
              </a:lnTo>
              <a:lnTo>
                <a:pt x="3196" y="1568"/>
              </a:lnTo>
              <a:lnTo>
                <a:pt x="3194" y="1545"/>
              </a:lnTo>
              <a:lnTo>
                <a:pt x="3191" y="1522"/>
              </a:lnTo>
              <a:lnTo>
                <a:pt x="3186" y="1501"/>
              </a:lnTo>
              <a:lnTo>
                <a:pt x="3181" y="1480"/>
              </a:lnTo>
              <a:lnTo>
                <a:pt x="3174" y="1459"/>
              </a:lnTo>
              <a:lnTo>
                <a:pt x="3165" y="1439"/>
              </a:lnTo>
              <a:lnTo>
                <a:pt x="3155" y="1419"/>
              </a:lnTo>
              <a:lnTo>
                <a:pt x="3146" y="1403"/>
              </a:lnTo>
              <a:lnTo>
                <a:pt x="3138" y="1389"/>
              </a:lnTo>
              <a:lnTo>
                <a:pt x="3131" y="1375"/>
              </a:lnTo>
              <a:lnTo>
                <a:pt x="3124" y="1361"/>
              </a:lnTo>
              <a:lnTo>
                <a:pt x="3119" y="1345"/>
              </a:lnTo>
              <a:lnTo>
                <a:pt x="3114" y="1326"/>
              </a:lnTo>
              <a:lnTo>
                <a:pt x="3111" y="1302"/>
              </a:lnTo>
              <a:lnTo>
                <a:pt x="3110" y="1283"/>
              </a:lnTo>
              <a:lnTo>
                <a:pt x="3109" y="1261"/>
              </a:lnTo>
              <a:lnTo>
                <a:pt x="3110" y="1234"/>
              </a:lnTo>
              <a:lnTo>
                <a:pt x="3111" y="1206"/>
              </a:lnTo>
              <a:lnTo>
                <a:pt x="3115" y="1143"/>
              </a:lnTo>
              <a:lnTo>
                <a:pt x="3120" y="1075"/>
              </a:lnTo>
              <a:lnTo>
                <a:pt x="3133" y="949"/>
              </a:lnTo>
              <a:lnTo>
                <a:pt x="3137" y="901"/>
              </a:lnTo>
              <a:lnTo>
                <a:pt x="3139" y="868"/>
              </a:lnTo>
              <a:lnTo>
                <a:pt x="3140" y="809"/>
              </a:lnTo>
              <a:lnTo>
                <a:pt x="3140" y="751"/>
              </a:lnTo>
              <a:lnTo>
                <a:pt x="3138" y="694"/>
              </a:lnTo>
              <a:lnTo>
                <a:pt x="3135" y="637"/>
              </a:lnTo>
              <a:lnTo>
                <a:pt x="3130" y="580"/>
              </a:lnTo>
              <a:lnTo>
                <a:pt x="3126" y="552"/>
              </a:lnTo>
              <a:lnTo>
                <a:pt x="3122" y="523"/>
              </a:lnTo>
              <a:lnTo>
                <a:pt x="3117" y="495"/>
              </a:lnTo>
              <a:lnTo>
                <a:pt x="3112" y="465"/>
              </a:lnTo>
              <a:lnTo>
                <a:pt x="3106" y="437"/>
              </a:lnTo>
              <a:lnTo>
                <a:pt x="3099" y="408"/>
              </a:lnTo>
              <a:lnTo>
                <a:pt x="3091" y="385"/>
              </a:lnTo>
              <a:lnTo>
                <a:pt x="3081" y="361"/>
              </a:lnTo>
              <a:lnTo>
                <a:pt x="3067" y="333"/>
              </a:lnTo>
              <a:lnTo>
                <a:pt x="3058" y="317"/>
              </a:lnTo>
              <a:lnTo>
                <a:pt x="3049" y="301"/>
              </a:lnTo>
              <a:lnTo>
                <a:pt x="3039" y="286"/>
              </a:lnTo>
              <a:lnTo>
                <a:pt x="3029" y="272"/>
              </a:lnTo>
              <a:lnTo>
                <a:pt x="3017" y="258"/>
              </a:lnTo>
              <a:lnTo>
                <a:pt x="3005" y="244"/>
              </a:lnTo>
              <a:lnTo>
                <a:pt x="2993" y="234"/>
              </a:lnTo>
              <a:lnTo>
                <a:pt x="2979" y="225"/>
              </a:lnTo>
              <a:lnTo>
                <a:pt x="2832" y="200"/>
              </a:lnTo>
              <a:lnTo>
                <a:pt x="2742" y="116"/>
              </a:lnTo>
              <a:lnTo>
                <a:pt x="2707" y="95"/>
              </a:lnTo>
              <a:lnTo>
                <a:pt x="2673" y="78"/>
              </a:lnTo>
              <a:lnTo>
                <a:pt x="2638" y="62"/>
              </a:lnTo>
              <a:lnTo>
                <a:pt x="2604" y="48"/>
              </a:lnTo>
              <a:lnTo>
                <a:pt x="2568" y="36"/>
              </a:lnTo>
              <a:lnTo>
                <a:pt x="2534" y="26"/>
              </a:lnTo>
              <a:lnTo>
                <a:pt x="2500" y="18"/>
              </a:lnTo>
              <a:lnTo>
                <a:pt x="2466" y="11"/>
              </a:lnTo>
              <a:lnTo>
                <a:pt x="2432" y="6"/>
              </a:lnTo>
              <a:lnTo>
                <a:pt x="2397" y="3"/>
              </a:lnTo>
              <a:lnTo>
                <a:pt x="2364" y="1"/>
              </a:lnTo>
              <a:lnTo>
                <a:pt x="2330" y="0"/>
              </a:lnTo>
              <a:lnTo>
                <a:pt x="2297" y="0"/>
              </a:lnTo>
              <a:lnTo>
                <a:pt x="2264" y="2"/>
              </a:lnTo>
              <a:lnTo>
                <a:pt x="2232" y="4"/>
              </a:lnTo>
              <a:lnTo>
                <a:pt x="2199" y="8"/>
              </a:lnTo>
              <a:lnTo>
                <a:pt x="2168" y="13"/>
              </a:lnTo>
              <a:lnTo>
                <a:pt x="2136" y="18"/>
              </a:lnTo>
              <a:lnTo>
                <a:pt x="2106" y="24"/>
              </a:lnTo>
              <a:lnTo>
                <a:pt x="2076" y="31"/>
              </a:lnTo>
              <a:lnTo>
                <a:pt x="2047" y="38"/>
              </a:lnTo>
              <a:lnTo>
                <a:pt x="2018" y="47"/>
              </a:lnTo>
              <a:lnTo>
                <a:pt x="1963" y="63"/>
              </a:lnTo>
              <a:lnTo>
                <a:pt x="1910" y="81"/>
              </a:lnTo>
              <a:lnTo>
                <a:pt x="1861" y="98"/>
              </a:lnTo>
              <a:lnTo>
                <a:pt x="1816" y="117"/>
              </a:lnTo>
              <a:lnTo>
                <a:pt x="1774" y="133"/>
              </a:lnTo>
              <a:lnTo>
                <a:pt x="1747" y="143"/>
              </a:lnTo>
              <a:lnTo>
                <a:pt x="1719" y="155"/>
              </a:lnTo>
              <a:lnTo>
                <a:pt x="1692" y="169"/>
              </a:lnTo>
              <a:lnTo>
                <a:pt x="1667" y="186"/>
              </a:lnTo>
              <a:lnTo>
                <a:pt x="1641" y="203"/>
              </a:lnTo>
              <a:lnTo>
                <a:pt x="1618" y="222"/>
              </a:lnTo>
              <a:lnTo>
                <a:pt x="1595" y="243"/>
              </a:lnTo>
              <a:lnTo>
                <a:pt x="1572" y="267"/>
              </a:lnTo>
              <a:lnTo>
                <a:pt x="1550" y="291"/>
              </a:lnTo>
              <a:lnTo>
                <a:pt x="1530" y="318"/>
              </a:lnTo>
              <a:lnTo>
                <a:pt x="1510" y="346"/>
              </a:lnTo>
              <a:lnTo>
                <a:pt x="1492" y="376"/>
              </a:lnTo>
              <a:lnTo>
                <a:pt x="1475" y="408"/>
              </a:lnTo>
              <a:lnTo>
                <a:pt x="1460" y="441"/>
              </a:lnTo>
              <a:lnTo>
                <a:pt x="1444" y="476"/>
              </a:lnTo>
              <a:lnTo>
                <a:pt x="1431" y="512"/>
              </a:lnTo>
              <a:lnTo>
                <a:pt x="1419" y="550"/>
              </a:lnTo>
              <a:lnTo>
                <a:pt x="1408" y="589"/>
              </a:lnTo>
              <a:lnTo>
                <a:pt x="1398" y="631"/>
              </a:lnTo>
              <a:lnTo>
                <a:pt x="1390" y="673"/>
              </a:lnTo>
              <a:lnTo>
                <a:pt x="1383" y="717"/>
              </a:lnTo>
              <a:lnTo>
                <a:pt x="1377" y="763"/>
              </a:lnTo>
              <a:lnTo>
                <a:pt x="1373" y="809"/>
              </a:lnTo>
              <a:lnTo>
                <a:pt x="1371" y="857"/>
              </a:lnTo>
              <a:lnTo>
                <a:pt x="1371" y="907"/>
              </a:lnTo>
              <a:lnTo>
                <a:pt x="1372" y="958"/>
              </a:lnTo>
              <a:lnTo>
                <a:pt x="1374" y="1010"/>
              </a:lnTo>
              <a:lnTo>
                <a:pt x="1378" y="1064"/>
              </a:lnTo>
              <a:lnTo>
                <a:pt x="1385" y="1119"/>
              </a:lnTo>
              <a:lnTo>
                <a:pt x="1393" y="1176"/>
              </a:lnTo>
              <a:lnTo>
                <a:pt x="1403" y="1232"/>
              </a:lnTo>
              <a:lnTo>
                <a:pt x="1414" y="1291"/>
              </a:lnTo>
              <a:lnTo>
                <a:pt x="1417" y="1311"/>
              </a:lnTo>
              <a:lnTo>
                <a:pt x="1418" y="1330"/>
              </a:lnTo>
              <a:lnTo>
                <a:pt x="1417" y="1346"/>
              </a:lnTo>
              <a:lnTo>
                <a:pt x="1415" y="1362"/>
              </a:lnTo>
              <a:lnTo>
                <a:pt x="1411" y="1377"/>
              </a:lnTo>
              <a:lnTo>
                <a:pt x="1406" y="1392"/>
              </a:lnTo>
              <a:lnTo>
                <a:pt x="1400" y="1405"/>
              </a:lnTo>
              <a:lnTo>
                <a:pt x="1394" y="1418"/>
              </a:lnTo>
              <a:lnTo>
                <a:pt x="1382" y="1441"/>
              </a:lnTo>
              <a:lnTo>
                <a:pt x="1369" y="1464"/>
              </a:lnTo>
              <a:lnTo>
                <a:pt x="1365" y="1474"/>
              </a:lnTo>
              <a:lnTo>
                <a:pt x="1362" y="1485"/>
              </a:lnTo>
              <a:lnTo>
                <a:pt x="1360" y="1496"/>
              </a:lnTo>
              <a:lnTo>
                <a:pt x="1360" y="1507"/>
              </a:lnTo>
              <a:lnTo>
                <a:pt x="1364" y="1563"/>
              </a:lnTo>
              <a:lnTo>
                <a:pt x="1369" y="1631"/>
              </a:lnTo>
              <a:lnTo>
                <a:pt x="1372" y="1668"/>
              </a:lnTo>
              <a:lnTo>
                <a:pt x="1376" y="1706"/>
              </a:lnTo>
              <a:lnTo>
                <a:pt x="1382" y="1746"/>
              </a:lnTo>
              <a:lnTo>
                <a:pt x="1387" y="1784"/>
              </a:lnTo>
              <a:lnTo>
                <a:pt x="1395" y="1823"/>
              </a:lnTo>
              <a:lnTo>
                <a:pt x="1403" y="1859"/>
              </a:lnTo>
              <a:lnTo>
                <a:pt x="1413" y="1895"/>
              </a:lnTo>
              <a:lnTo>
                <a:pt x="1419" y="1911"/>
              </a:lnTo>
              <a:lnTo>
                <a:pt x="1425" y="1927"/>
              </a:lnTo>
              <a:lnTo>
                <a:pt x="1432" y="1942"/>
              </a:lnTo>
              <a:lnTo>
                <a:pt x="1439" y="1957"/>
              </a:lnTo>
              <a:lnTo>
                <a:pt x="1447" y="1971"/>
              </a:lnTo>
              <a:lnTo>
                <a:pt x="1456" y="1983"/>
              </a:lnTo>
              <a:lnTo>
                <a:pt x="1465" y="1994"/>
              </a:lnTo>
              <a:lnTo>
                <a:pt x="1475" y="2005"/>
              </a:lnTo>
              <a:lnTo>
                <a:pt x="1485" y="2014"/>
              </a:lnTo>
              <a:lnTo>
                <a:pt x="1496" y="2022"/>
              </a:lnTo>
              <a:lnTo>
                <a:pt x="1504" y="2026"/>
              </a:lnTo>
              <a:lnTo>
                <a:pt x="1516" y="2030"/>
              </a:lnTo>
              <a:lnTo>
                <a:pt x="1550" y="2038"/>
              </a:lnTo>
              <a:lnTo>
                <a:pt x="1580" y="2045"/>
              </a:lnTo>
              <a:lnTo>
                <a:pt x="1591" y="2046"/>
              </a:lnTo>
              <a:lnTo>
                <a:pt x="1593" y="2046"/>
              </a:lnTo>
              <a:lnTo>
                <a:pt x="1594" y="2045"/>
              </a:lnTo>
              <a:lnTo>
                <a:pt x="1629" y="2421"/>
              </a:lnTo>
              <a:lnTo>
                <a:pt x="1635" y="2436"/>
              </a:lnTo>
              <a:lnTo>
                <a:pt x="1642" y="2450"/>
              </a:lnTo>
              <a:lnTo>
                <a:pt x="1650" y="2462"/>
              </a:lnTo>
              <a:lnTo>
                <a:pt x="1658" y="2473"/>
              </a:lnTo>
              <a:lnTo>
                <a:pt x="1677" y="2493"/>
              </a:lnTo>
              <a:lnTo>
                <a:pt x="1695" y="2514"/>
              </a:lnTo>
              <a:lnTo>
                <a:pt x="1704" y="2524"/>
              </a:lnTo>
              <a:lnTo>
                <a:pt x="1713" y="2536"/>
              </a:lnTo>
              <a:lnTo>
                <a:pt x="1721" y="2548"/>
              </a:lnTo>
              <a:lnTo>
                <a:pt x="1730" y="2561"/>
              </a:lnTo>
              <a:lnTo>
                <a:pt x="1738" y="2575"/>
              </a:lnTo>
              <a:lnTo>
                <a:pt x="1744" y="2593"/>
              </a:lnTo>
              <a:lnTo>
                <a:pt x="1750" y="2611"/>
              </a:lnTo>
              <a:lnTo>
                <a:pt x="1754" y="2631"/>
              </a:lnTo>
              <a:lnTo>
                <a:pt x="1661" y="2655"/>
              </a:lnTo>
              <a:lnTo>
                <a:pt x="1623" y="2735"/>
              </a:lnTo>
              <a:lnTo>
                <a:pt x="1601" y="2781"/>
              </a:lnTo>
              <a:lnTo>
                <a:pt x="1575" y="2829"/>
              </a:lnTo>
              <a:lnTo>
                <a:pt x="1563" y="2852"/>
              </a:lnTo>
              <a:lnTo>
                <a:pt x="1549" y="2875"/>
              </a:lnTo>
              <a:lnTo>
                <a:pt x="1536" y="2896"/>
              </a:lnTo>
              <a:lnTo>
                <a:pt x="1522" y="2916"/>
              </a:lnTo>
              <a:lnTo>
                <a:pt x="1507" y="2934"/>
              </a:lnTo>
              <a:lnTo>
                <a:pt x="1493" y="2952"/>
              </a:lnTo>
              <a:lnTo>
                <a:pt x="1478" y="2966"/>
              </a:lnTo>
              <a:lnTo>
                <a:pt x="1464" y="2977"/>
              </a:lnTo>
              <a:lnTo>
                <a:pt x="1266" y="3031"/>
              </a:lnTo>
              <a:lnTo>
                <a:pt x="1089" y="3105"/>
              </a:lnTo>
              <a:lnTo>
                <a:pt x="908" y="3182"/>
              </a:lnTo>
              <a:lnTo>
                <a:pt x="726" y="3260"/>
              </a:lnTo>
              <a:lnTo>
                <a:pt x="549" y="3336"/>
              </a:lnTo>
              <a:lnTo>
                <a:pt x="509" y="3352"/>
              </a:lnTo>
              <a:lnTo>
                <a:pt x="469" y="3367"/>
              </a:lnTo>
              <a:lnTo>
                <a:pt x="386" y="3396"/>
              </a:lnTo>
              <a:lnTo>
                <a:pt x="346" y="3410"/>
              </a:lnTo>
              <a:lnTo>
                <a:pt x="306" y="3424"/>
              </a:lnTo>
              <a:lnTo>
                <a:pt x="267" y="3440"/>
              </a:lnTo>
              <a:lnTo>
                <a:pt x="229" y="3457"/>
              </a:lnTo>
              <a:lnTo>
                <a:pt x="194" y="3475"/>
              </a:lnTo>
              <a:lnTo>
                <a:pt x="175" y="3485"/>
              </a:lnTo>
              <a:lnTo>
                <a:pt x="159" y="3495"/>
              </a:lnTo>
              <a:lnTo>
                <a:pt x="143" y="3507"/>
              </a:lnTo>
              <a:lnTo>
                <a:pt x="127" y="3518"/>
              </a:lnTo>
              <a:lnTo>
                <a:pt x="111" y="3530"/>
              </a:lnTo>
              <a:lnTo>
                <a:pt x="97" y="3543"/>
              </a:lnTo>
              <a:lnTo>
                <a:pt x="83" y="3556"/>
              </a:lnTo>
              <a:lnTo>
                <a:pt x="71" y="3571"/>
              </a:lnTo>
              <a:lnTo>
                <a:pt x="59" y="3586"/>
              </a:lnTo>
              <a:lnTo>
                <a:pt x="46" y="3602"/>
              </a:lnTo>
              <a:lnTo>
                <a:pt x="36" y="3619"/>
              </a:lnTo>
              <a:lnTo>
                <a:pt x="27" y="3637"/>
              </a:lnTo>
              <a:lnTo>
                <a:pt x="18" y="3657"/>
              </a:lnTo>
              <a:lnTo>
                <a:pt x="11" y="3677"/>
              </a:lnTo>
              <a:lnTo>
                <a:pt x="10" y="3742"/>
              </a:lnTo>
              <a:lnTo>
                <a:pt x="9" y="3821"/>
              </a:lnTo>
              <a:lnTo>
                <a:pt x="4" y="4009"/>
              </a:lnTo>
              <a:lnTo>
                <a:pt x="1" y="4204"/>
              </a:lnTo>
              <a:lnTo>
                <a:pt x="0" y="4296"/>
              </a:lnTo>
              <a:lnTo>
                <a:pt x="1" y="4376"/>
              </a:lnTo>
              <a:lnTo>
                <a:pt x="4581" y="4376"/>
              </a:lnTo>
              <a:lnTo>
                <a:pt x="4581" y="4296"/>
              </a:lnTo>
              <a:lnTo>
                <a:pt x="4581" y="4204"/>
              </a:lnTo>
              <a:lnTo>
                <a:pt x="4577" y="4009"/>
              </a:lnTo>
              <a:lnTo>
                <a:pt x="4573" y="3821"/>
              </a:lnTo>
              <a:lnTo>
                <a:pt x="4571" y="3742"/>
              </a:lnTo>
              <a:lnTo>
                <a:pt x="4571" y="3677"/>
              </a:lnTo>
              <a:lnTo>
                <a:pt x="4563" y="3657"/>
              </a:lnTo>
              <a:lnTo>
                <a:pt x="4555" y="3637"/>
              </a:lnTo>
              <a:lnTo>
                <a:pt x="4545" y="3619"/>
              </a:lnTo>
              <a:lnTo>
                <a:pt x="4535" y="3602"/>
              </a:lnTo>
              <a:lnTo>
                <a:pt x="4523" y="3586"/>
              </a:lnTo>
              <a:lnTo>
                <a:pt x="4511" y="3571"/>
              </a:lnTo>
              <a:lnTo>
                <a:pt x="4498" y="3556"/>
              </a:lnTo>
              <a:lnTo>
                <a:pt x="4484" y="3543"/>
              </a:lnTo>
              <a:lnTo>
                <a:pt x="4470" y="3530"/>
              </a:lnTo>
              <a:lnTo>
                <a:pt x="4454" y="3518"/>
              </a:lnTo>
              <a:lnTo>
                <a:pt x="4439" y="3507"/>
              </a:lnTo>
              <a:lnTo>
                <a:pt x="4423" y="3495"/>
              </a:lnTo>
              <a:lnTo>
                <a:pt x="4406" y="3485"/>
              </a:lnTo>
              <a:lnTo>
                <a:pt x="4388" y="3475"/>
              </a:lnTo>
              <a:lnTo>
                <a:pt x="4352" y="3457"/>
              </a:lnTo>
              <a:lnTo>
                <a:pt x="4314" y="3440"/>
              </a:lnTo>
              <a:lnTo>
                <a:pt x="4275" y="3424"/>
              </a:lnTo>
              <a:lnTo>
                <a:pt x="4235" y="3410"/>
              </a:lnTo>
              <a:lnTo>
                <a:pt x="4195" y="3396"/>
              </a:lnTo>
              <a:lnTo>
                <a:pt x="4113" y="3367"/>
              </a:lnTo>
              <a:lnTo>
                <a:pt x="4073" y="3352"/>
              </a:lnTo>
              <a:lnTo>
                <a:pt x="4032" y="3336"/>
              </a:lnTo>
              <a:close/>
              <a:moveTo>
                <a:pt x="5329" y="3316"/>
              </a:moveTo>
              <a:lnTo>
                <a:pt x="5329" y="3316"/>
              </a:lnTo>
              <a:lnTo>
                <a:pt x="5202" y="3262"/>
              </a:lnTo>
              <a:lnTo>
                <a:pt x="5073" y="3206"/>
              </a:lnTo>
              <a:lnTo>
                <a:pt x="4943" y="3151"/>
              </a:lnTo>
              <a:lnTo>
                <a:pt x="4818" y="3098"/>
              </a:lnTo>
              <a:lnTo>
                <a:pt x="4677" y="3060"/>
              </a:lnTo>
              <a:lnTo>
                <a:pt x="4666" y="3052"/>
              </a:lnTo>
              <a:lnTo>
                <a:pt x="4656" y="3042"/>
              </a:lnTo>
              <a:lnTo>
                <a:pt x="4645" y="3030"/>
              </a:lnTo>
              <a:lnTo>
                <a:pt x="4635" y="3017"/>
              </a:lnTo>
              <a:lnTo>
                <a:pt x="4625" y="3002"/>
              </a:lnTo>
              <a:lnTo>
                <a:pt x="4616" y="2987"/>
              </a:lnTo>
              <a:lnTo>
                <a:pt x="4596" y="2955"/>
              </a:lnTo>
              <a:lnTo>
                <a:pt x="4579" y="2920"/>
              </a:lnTo>
              <a:lnTo>
                <a:pt x="4563" y="2887"/>
              </a:lnTo>
              <a:lnTo>
                <a:pt x="4536" y="2830"/>
              </a:lnTo>
              <a:lnTo>
                <a:pt x="4446" y="2817"/>
              </a:lnTo>
              <a:lnTo>
                <a:pt x="4448" y="2800"/>
              </a:lnTo>
              <a:lnTo>
                <a:pt x="4450" y="2784"/>
              </a:lnTo>
              <a:lnTo>
                <a:pt x="4454" y="2770"/>
              </a:lnTo>
              <a:lnTo>
                <a:pt x="4459" y="2758"/>
              </a:lnTo>
              <a:lnTo>
                <a:pt x="4465" y="2747"/>
              </a:lnTo>
              <a:lnTo>
                <a:pt x="4471" y="2737"/>
              </a:lnTo>
              <a:lnTo>
                <a:pt x="4477" y="2728"/>
              </a:lnTo>
              <a:lnTo>
                <a:pt x="4484" y="2718"/>
              </a:lnTo>
              <a:lnTo>
                <a:pt x="4498" y="2702"/>
              </a:lnTo>
              <a:lnTo>
                <a:pt x="4512" y="2684"/>
              </a:lnTo>
              <a:lnTo>
                <a:pt x="4519" y="2674"/>
              </a:lnTo>
              <a:lnTo>
                <a:pt x="4525" y="2664"/>
              </a:lnTo>
              <a:lnTo>
                <a:pt x="4532" y="2651"/>
              </a:lnTo>
              <a:lnTo>
                <a:pt x="4536" y="2638"/>
              </a:lnTo>
              <a:lnTo>
                <a:pt x="4540" y="2625"/>
              </a:lnTo>
              <a:lnTo>
                <a:pt x="4543" y="2612"/>
              </a:lnTo>
              <a:lnTo>
                <a:pt x="4545" y="2599"/>
              </a:lnTo>
              <a:lnTo>
                <a:pt x="4546" y="2586"/>
              </a:lnTo>
              <a:lnTo>
                <a:pt x="4548" y="2557"/>
              </a:lnTo>
              <a:lnTo>
                <a:pt x="4549" y="2530"/>
              </a:lnTo>
              <a:lnTo>
                <a:pt x="4551" y="2501"/>
              </a:lnTo>
              <a:lnTo>
                <a:pt x="4553" y="2488"/>
              </a:lnTo>
              <a:lnTo>
                <a:pt x="4555" y="2474"/>
              </a:lnTo>
              <a:lnTo>
                <a:pt x="4558" y="2461"/>
              </a:lnTo>
              <a:lnTo>
                <a:pt x="4562" y="2449"/>
              </a:lnTo>
              <a:lnTo>
                <a:pt x="4566" y="2436"/>
              </a:lnTo>
              <a:lnTo>
                <a:pt x="4572" y="2424"/>
              </a:lnTo>
              <a:lnTo>
                <a:pt x="4576" y="2417"/>
              </a:lnTo>
              <a:lnTo>
                <a:pt x="4581" y="2410"/>
              </a:lnTo>
              <a:lnTo>
                <a:pt x="4587" y="2404"/>
              </a:lnTo>
              <a:lnTo>
                <a:pt x="4593" y="2399"/>
              </a:lnTo>
              <a:lnTo>
                <a:pt x="4608" y="2390"/>
              </a:lnTo>
              <a:lnTo>
                <a:pt x="4622" y="2383"/>
              </a:lnTo>
              <a:lnTo>
                <a:pt x="4636" y="2375"/>
              </a:lnTo>
              <a:lnTo>
                <a:pt x="4650" y="2366"/>
              </a:lnTo>
              <a:lnTo>
                <a:pt x="4656" y="2362"/>
              </a:lnTo>
              <a:lnTo>
                <a:pt x="4662" y="2357"/>
              </a:lnTo>
              <a:lnTo>
                <a:pt x="4668" y="2351"/>
              </a:lnTo>
              <a:lnTo>
                <a:pt x="4674" y="2345"/>
              </a:lnTo>
              <a:lnTo>
                <a:pt x="4682" y="2331"/>
              </a:lnTo>
              <a:lnTo>
                <a:pt x="4690" y="2316"/>
              </a:lnTo>
              <a:lnTo>
                <a:pt x="4697" y="2299"/>
              </a:lnTo>
              <a:lnTo>
                <a:pt x="4703" y="2281"/>
              </a:lnTo>
              <a:lnTo>
                <a:pt x="4709" y="2264"/>
              </a:lnTo>
              <a:lnTo>
                <a:pt x="4713" y="2246"/>
              </a:lnTo>
              <a:lnTo>
                <a:pt x="4720" y="2213"/>
              </a:lnTo>
              <a:lnTo>
                <a:pt x="4725" y="2184"/>
              </a:lnTo>
              <a:lnTo>
                <a:pt x="4729" y="2153"/>
              </a:lnTo>
              <a:lnTo>
                <a:pt x="4732" y="2121"/>
              </a:lnTo>
              <a:lnTo>
                <a:pt x="4733" y="2088"/>
              </a:lnTo>
              <a:lnTo>
                <a:pt x="4733" y="2071"/>
              </a:lnTo>
              <a:lnTo>
                <a:pt x="4732" y="2055"/>
              </a:lnTo>
              <a:lnTo>
                <a:pt x="4731" y="2039"/>
              </a:lnTo>
              <a:lnTo>
                <a:pt x="4728" y="2024"/>
              </a:lnTo>
              <a:lnTo>
                <a:pt x="4725" y="2007"/>
              </a:lnTo>
              <a:lnTo>
                <a:pt x="4721" y="1992"/>
              </a:lnTo>
              <a:lnTo>
                <a:pt x="4716" y="1978"/>
              </a:lnTo>
              <a:lnTo>
                <a:pt x="4710" y="1964"/>
              </a:lnTo>
              <a:lnTo>
                <a:pt x="4703" y="1950"/>
              </a:lnTo>
              <a:lnTo>
                <a:pt x="4697" y="1937"/>
              </a:lnTo>
              <a:lnTo>
                <a:pt x="4686" y="1918"/>
              </a:lnTo>
              <a:lnTo>
                <a:pt x="4682" y="1908"/>
              </a:lnTo>
              <a:lnTo>
                <a:pt x="4678" y="1897"/>
              </a:lnTo>
              <a:lnTo>
                <a:pt x="4675" y="1883"/>
              </a:lnTo>
              <a:lnTo>
                <a:pt x="4672" y="1865"/>
              </a:lnTo>
              <a:lnTo>
                <a:pt x="4671" y="1852"/>
              </a:lnTo>
              <a:lnTo>
                <a:pt x="4671" y="1836"/>
              </a:lnTo>
              <a:lnTo>
                <a:pt x="4672" y="1797"/>
              </a:lnTo>
              <a:lnTo>
                <a:pt x="4675" y="1752"/>
              </a:lnTo>
              <a:lnTo>
                <a:pt x="4679" y="1704"/>
              </a:lnTo>
              <a:lnTo>
                <a:pt x="4687" y="1615"/>
              </a:lnTo>
              <a:lnTo>
                <a:pt x="4690" y="1580"/>
              </a:lnTo>
              <a:lnTo>
                <a:pt x="4691" y="1557"/>
              </a:lnTo>
              <a:lnTo>
                <a:pt x="4692" y="1514"/>
              </a:lnTo>
              <a:lnTo>
                <a:pt x="4692" y="1473"/>
              </a:lnTo>
              <a:lnTo>
                <a:pt x="4691" y="1432"/>
              </a:lnTo>
              <a:lnTo>
                <a:pt x="4689" y="1392"/>
              </a:lnTo>
              <a:lnTo>
                <a:pt x="4685" y="1351"/>
              </a:lnTo>
              <a:lnTo>
                <a:pt x="4680" y="1310"/>
              </a:lnTo>
              <a:lnTo>
                <a:pt x="4673" y="1270"/>
              </a:lnTo>
              <a:lnTo>
                <a:pt x="4663" y="1228"/>
              </a:lnTo>
              <a:lnTo>
                <a:pt x="4657" y="1212"/>
              </a:lnTo>
              <a:lnTo>
                <a:pt x="4650" y="1195"/>
              </a:lnTo>
              <a:lnTo>
                <a:pt x="4640" y="1175"/>
              </a:lnTo>
              <a:lnTo>
                <a:pt x="4628" y="1152"/>
              </a:lnTo>
              <a:lnTo>
                <a:pt x="4621" y="1142"/>
              </a:lnTo>
              <a:lnTo>
                <a:pt x="4613" y="1131"/>
              </a:lnTo>
              <a:lnTo>
                <a:pt x="4605" y="1121"/>
              </a:lnTo>
              <a:lnTo>
                <a:pt x="4596" y="1112"/>
              </a:lnTo>
              <a:lnTo>
                <a:pt x="4587" y="1105"/>
              </a:lnTo>
              <a:lnTo>
                <a:pt x="4577" y="1097"/>
              </a:lnTo>
              <a:lnTo>
                <a:pt x="4473" y="1080"/>
              </a:lnTo>
              <a:lnTo>
                <a:pt x="4408" y="1020"/>
              </a:lnTo>
              <a:lnTo>
                <a:pt x="4383" y="1006"/>
              </a:lnTo>
              <a:lnTo>
                <a:pt x="4359" y="993"/>
              </a:lnTo>
              <a:lnTo>
                <a:pt x="4335" y="982"/>
              </a:lnTo>
              <a:lnTo>
                <a:pt x="4310" y="972"/>
              </a:lnTo>
              <a:lnTo>
                <a:pt x="4285" y="964"/>
              </a:lnTo>
              <a:lnTo>
                <a:pt x="4261" y="956"/>
              </a:lnTo>
              <a:lnTo>
                <a:pt x="4236" y="950"/>
              </a:lnTo>
              <a:lnTo>
                <a:pt x="4212" y="946"/>
              </a:lnTo>
              <a:lnTo>
                <a:pt x="4188" y="942"/>
              </a:lnTo>
              <a:lnTo>
                <a:pt x="4163" y="940"/>
              </a:lnTo>
              <a:lnTo>
                <a:pt x="4139" y="938"/>
              </a:lnTo>
              <a:lnTo>
                <a:pt x="4115" y="937"/>
              </a:lnTo>
              <a:lnTo>
                <a:pt x="4091" y="938"/>
              </a:lnTo>
              <a:lnTo>
                <a:pt x="4068" y="939"/>
              </a:lnTo>
              <a:lnTo>
                <a:pt x="4045" y="941"/>
              </a:lnTo>
              <a:lnTo>
                <a:pt x="4022" y="943"/>
              </a:lnTo>
              <a:lnTo>
                <a:pt x="3999" y="946"/>
              </a:lnTo>
              <a:lnTo>
                <a:pt x="3978" y="950"/>
              </a:lnTo>
              <a:lnTo>
                <a:pt x="3934" y="959"/>
              </a:lnTo>
              <a:lnTo>
                <a:pt x="3892" y="971"/>
              </a:lnTo>
              <a:lnTo>
                <a:pt x="3853" y="983"/>
              </a:lnTo>
              <a:lnTo>
                <a:pt x="3815" y="995"/>
              </a:lnTo>
              <a:lnTo>
                <a:pt x="3781" y="1008"/>
              </a:lnTo>
              <a:lnTo>
                <a:pt x="3719" y="1033"/>
              </a:lnTo>
              <a:lnTo>
                <a:pt x="3699" y="1040"/>
              </a:lnTo>
              <a:lnTo>
                <a:pt x="3679" y="1049"/>
              </a:lnTo>
              <a:lnTo>
                <a:pt x="3661" y="1059"/>
              </a:lnTo>
              <a:lnTo>
                <a:pt x="3642" y="1070"/>
              </a:lnTo>
              <a:lnTo>
                <a:pt x="3625" y="1082"/>
              </a:lnTo>
              <a:lnTo>
                <a:pt x="3607" y="1096"/>
              </a:lnTo>
              <a:lnTo>
                <a:pt x="3590" y="1112"/>
              </a:lnTo>
              <a:lnTo>
                <a:pt x="3575" y="1128"/>
              </a:lnTo>
              <a:lnTo>
                <a:pt x="3560" y="1145"/>
              </a:lnTo>
              <a:lnTo>
                <a:pt x="3544" y="1164"/>
              </a:lnTo>
              <a:lnTo>
                <a:pt x="3531" y="1185"/>
              </a:lnTo>
              <a:lnTo>
                <a:pt x="3518" y="1206"/>
              </a:lnTo>
              <a:lnTo>
                <a:pt x="3506" y="1228"/>
              </a:lnTo>
              <a:lnTo>
                <a:pt x="3495" y="1252"/>
              </a:lnTo>
              <a:lnTo>
                <a:pt x="3484" y="1277"/>
              </a:lnTo>
              <a:lnTo>
                <a:pt x="3474" y="1302"/>
              </a:lnTo>
              <a:lnTo>
                <a:pt x="3465" y="1330"/>
              </a:lnTo>
              <a:lnTo>
                <a:pt x="3457" y="1358"/>
              </a:lnTo>
              <a:lnTo>
                <a:pt x="3451" y="1388"/>
              </a:lnTo>
              <a:lnTo>
                <a:pt x="3445" y="1417"/>
              </a:lnTo>
              <a:lnTo>
                <a:pt x="3440" y="1448"/>
              </a:lnTo>
              <a:lnTo>
                <a:pt x="3436" y="1481"/>
              </a:lnTo>
              <a:lnTo>
                <a:pt x="3434" y="1514"/>
              </a:lnTo>
              <a:lnTo>
                <a:pt x="3432" y="1549"/>
              </a:lnTo>
              <a:lnTo>
                <a:pt x="3432" y="1584"/>
              </a:lnTo>
              <a:lnTo>
                <a:pt x="3432" y="1621"/>
              </a:lnTo>
              <a:lnTo>
                <a:pt x="3434" y="1658"/>
              </a:lnTo>
              <a:lnTo>
                <a:pt x="3437" y="1696"/>
              </a:lnTo>
              <a:lnTo>
                <a:pt x="3442" y="1735"/>
              </a:lnTo>
              <a:lnTo>
                <a:pt x="3447" y="1775"/>
              </a:lnTo>
              <a:lnTo>
                <a:pt x="3454" y="1817"/>
              </a:lnTo>
              <a:lnTo>
                <a:pt x="3462" y="1858"/>
              </a:lnTo>
              <a:lnTo>
                <a:pt x="3464" y="1872"/>
              </a:lnTo>
              <a:lnTo>
                <a:pt x="3465" y="1886"/>
              </a:lnTo>
              <a:lnTo>
                <a:pt x="3464" y="1898"/>
              </a:lnTo>
              <a:lnTo>
                <a:pt x="3462" y="1909"/>
              </a:lnTo>
              <a:lnTo>
                <a:pt x="3460" y="1919"/>
              </a:lnTo>
              <a:lnTo>
                <a:pt x="3456" y="1929"/>
              </a:lnTo>
              <a:lnTo>
                <a:pt x="3448" y="1949"/>
              </a:lnTo>
              <a:lnTo>
                <a:pt x="3439" y="1965"/>
              </a:lnTo>
              <a:lnTo>
                <a:pt x="3431" y="1981"/>
              </a:lnTo>
              <a:lnTo>
                <a:pt x="3428" y="1988"/>
              </a:lnTo>
              <a:lnTo>
                <a:pt x="3425" y="1996"/>
              </a:lnTo>
              <a:lnTo>
                <a:pt x="3424" y="2004"/>
              </a:lnTo>
              <a:lnTo>
                <a:pt x="3424" y="2011"/>
              </a:lnTo>
              <a:lnTo>
                <a:pt x="3431" y="2101"/>
              </a:lnTo>
              <a:lnTo>
                <a:pt x="3435" y="2153"/>
              </a:lnTo>
              <a:lnTo>
                <a:pt x="3439" y="2182"/>
              </a:lnTo>
              <a:lnTo>
                <a:pt x="3443" y="2209"/>
              </a:lnTo>
              <a:lnTo>
                <a:pt x="3448" y="2237"/>
              </a:lnTo>
              <a:lnTo>
                <a:pt x="3454" y="2263"/>
              </a:lnTo>
              <a:lnTo>
                <a:pt x="3461" y="2288"/>
              </a:lnTo>
              <a:lnTo>
                <a:pt x="3470" y="2312"/>
              </a:lnTo>
              <a:lnTo>
                <a:pt x="3475" y="2323"/>
              </a:lnTo>
              <a:lnTo>
                <a:pt x="3481" y="2333"/>
              </a:lnTo>
              <a:lnTo>
                <a:pt x="3486" y="2342"/>
              </a:lnTo>
              <a:lnTo>
                <a:pt x="3492" y="2351"/>
              </a:lnTo>
              <a:lnTo>
                <a:pt x="3499" y="2359"/>
              </a:lnTo>
              <a:lnTo>
                <a:pt x="3506" y="2366"/>
              </a:lnTo>
              <a:lnTo>
                <a:pt x="3513" y="2374"/>
              </a:lnTo>
              <a:lnTo>
                <a:pt x="3521" y="2379"/>
              </a:lnTo>
              <a:lnTo>
                <a:pt x="3526" y="2382"/>
              </a:lnTo>
              <a:lnTo>
                <a:pt x="3535" y="2384"/>
              </a:lnTo>
              <a:lnTo>
                <a:pt x="3559" y="2391"/>
              </a:lnTo>
              <a:lnTo>
                <a:pt x="3581" y="2395"/>
              </a:lnTo>
              <a:lnTo>
                <a:pt x="3588" y="2396"/>
              </a:lnTo>
              <a:lnTo>
                <a:pt x="3589" y="2396"/>
              </a:lnTo>
              <a:lnTo>
                <a:pt x="3590" y="2395"/>
              </a:lnTo>
              <a:lnTo>
                <a:pt x="3615" y="2664"/>
              </a:lnTo>
              <a:lnTo>
                <a:pt x="3621" y="2674"/>
              </a:lnTo>
              <a:lnTo>
                <a:pt x="3625" y="2684"/>
              </a:lnTo>
              <a:lnTo>
                <a:pt x="3631" y="2692"/>
              </a:lnTo>
              <a:lnTo>
                <a:pt x="3637" y="2700"/>
              </a:lnTo>
              <a:lnTo>
                <a:pt x="3649" y="2715"/>
              </a:lnTo>
              <a:lnTo>
                <a:pt x="3662" y="2730"/>
              </a:lnTo>
              <a:lnTo>
                <a:pt x="3675" y="2745"/>
              </a:lnTo>
              <a:lnTo>
                <a:pt x="3681" y="2754"/>
              </a:lnTo>
              <a:lnTo>
                <a:pt x="3687" y="2763"/>
              </a:lnTo>
              <a:lnTo>
                <a:pt x="3693" y="2773"/>
              </a:lnTo>
              <a:lnTo>
                <a:pt x="3698" y="2785"/>
              </a:lnTo>
              <a:lnTo>
                <a:pt x="3702" y="2799"/>
              </a:lnTo>
              <a:lnTo>
                <a:pt x="3705" y="2814"/>
              </a:lnTo>
              <a:lnTo>
                <a:pt x="3638" y="2830"/>
              </a:lnTo>
              <a:lnTo>
                <a:pt x="3619" y="2869"/>
              </a:lnTo>
              <a:lnTo>
                <a:pt x="3597" y="2915"/>
              </a:lnTo>
              <a:lnTo>
                <a:pt x="3585" y="2940"/>
              </a:lnTo>
              <a:lnTo>
                <a:pt x="3572" y="2963"/>
              </a:lnTo>
              <a:lnTo>
                <a:pt x="3559" y="2986"/>
              </a:lnTo>
              <a:lnTo>
                <a:pt x="3544" y="3008"/>
              </a:lnTo>
              <a:lnTo>
                <a:pt x="3793" y="3114"/>
              </a:lnTo>
              <a:lnTo>
                <a:pt x="3936" y="3176"/>
              </a:lnTo>
              <a:lnTo>
                <a:pt x="4076" y="3235"/>
              </a:lnTo>
              <a:lnTo>
                <a:pt x="4109" y="3248"/>
              </a:lnTo>
              <a:lnTo>
                <a:pt x="4143" y="3261"/>
              </a:lnTo>
              <a:lnTo>
                <a:pt x="4214" y="3285"/>
              </a:lnTo>
              <a:lnTo>
                <a:pt x="4282" y="3310"/>
              </a:lnTo>
              <a:lnTo>
                <a:pt x="4316" y="3323"/>
              </a:lnTo>
              <a:lnTo>
                <a:pt x="4351" y="3336"/>
              </a:lnTo>
              <a:lnTo>
                <a:pt x="4385" y="3351"/>
              </a:lnTo>
              <a:lnTo>
                <a:pt x="4419" y="3368"/>
              </a:lnTo>
              <a:lnTo>
                <a:pt x="4451" y="3385"/>
              </a:lnTo>
              <a:lnTo>
                <a:pt x="4483" y="3404"/>
              </a:lnTo>
              <a:lnTo>
                <a:pt x="4514" y="3424"/>
              </a:lnTo>
              <a:lnTo>
                <a:pt x="4528" y="3436"/>
              </a:lnTo>
              <a:lnTo>
                <a:pt x="4543" y="3448"/>
              </a:lnTo>
              <a:lnTo>
                <a:pt x="4557" y="3460"/>
              </a:lnTo>
              <a:lnTo>
                <a:pt x="4570" y="3473"/>
              </a:lnTo>
              <a:lnTo>
                <a:pt x="4583" y="3486"/>
              </a:lnTo>
              <a:lnTo>
                <a:pt x="4596" y="3501"/>
              </a:lnTo>
              <a:lnTo>
                <a:pt x="4609" y="3516"/>
              </a:lnTo>
              <a:lnTo>
                <a:pt x="4620" y="3531"/>
              </a:lnTo>
              <a:lnTo>
                <a:pt x="4631" y="3547"/>
              </a:lnTo>
              <a:lnTo>
                <a:pt x="4641" y="3564"/>
              </a:lnTo>
              <a:lnTo>
                <a:pt x="4650" y="3583"/>
              </a:lnTo>
              <a:lnTo>
                <a:pt x="4659" y="3601"/>
              </a:lnTo>
              <a:lnTo>
                <a:pt x="4667" y="3620"/>
              </a:lnTo>
              <a:lnTo>
                <a:pt x="4676" y="3640"/>
              </a:lnTo>
              <a:lnTo>
                <a:pt x="4681" y="3658"/>
              </a:lnTo>
              <a:lnTo>
                <a:pt x="4681" y="3677"/>
              </a:lnTo>
              <a:lnTo>
                <a:pt x="4683" y="3786"/>
              </a:lnTo>
              <a:lnTo>
                <a:pt x="4686" y="3924"/>
              </a:lnTo>
              <a:lnTo>
                <a:pt x="4689" y="4056"/>
              </a:lnTo>
              <a:lnTo>
                <a:pt x="5719" y="4056"/>
              </a:lnTo>
              <a:lnTo>
                <a:pt x="5719" y="4000"/>
              </a:lnTo>
              <a:lnTo>
                <a:pt x="5719" y="3935"/>
              </a:lnTo>
              <a:lnTo>
                <a:pt x="5716" y="3796"/>
              </a:lnTo>
              <a:lnTo>
                <a:pt x="5713" y="3662"/>
              </a:lnTo>
              <a:lnTo>
                <a:pt x="5712" y="3558"/>
              </a:lnTo>
              <a:lnTo>
                <a:pt x="5706" y="3544"/>
              </a:lnTo>
              <a:lnTo>
                <a:pt x="5700" y="3531"/>
              </a:lnTo>
              <a:lnTo>
                <a:pt x="5694" y="3518"/>
              </a:lnTo>
              <a:lnTo>
                <a:pt x="5686" y="3506"/>
              </a:lnTo>
              <a:lnTo>
                <a:pt x="5678" y="3494"/>
              </a:lnTo>
              <a:lnTo>
                <a:pt x="5670" y="3483"/>
              </a:lnTo>
              <a:lnTo>
                <a:pt x="5661" y="3473"/>
              </a:lnTo>
              <a:lnTo>
                <a:pt x="5650" y="3463"/>
              </a:lnTo>
              <a:lnTo>
                <a:pt x="5640" y="3454"/>
              </a:lnTo>
              <a:lnTo>
                <a:pt x="5629" y="3445"/>
              </a:lnTo>
              <a:lnTo>
                <a:pt x="5618" y="3437"/>
              </a:lnTo>
              <a:lnTo>
                <a:pt x="5607" y="3430"/>
              </a:lnTo>
              <a:lnTo>
                <a:pt x="5583" y="3414"/>
              </a:lnTo>
              <a:lnTo>
                <a:pt x="5556" y="3402"/>
              </a:lnTo>
              <a:lnTo>
                <a:pt x="5530" y="3390"/>
              </a:lnTo>
              <a:lnTo>
                <a:pt x="5501" y="3379"/>
              </a:lnTo>
              <a:lnTo>
                <a:pt x="5445" y="3358"/>
              </a:lnTo>
              <a:lnTo>
                <a:pt x="5386" y="3337"/>
              </a:lnTo>
              <a:lnTo>
                <a:pt x="5357" y="3327"/>
              </a:lnTo>
              <a:lnTo>
                <a:pt x="5329" y="3316"/>
              </a:lnTo>
              <a:close/>
              <a:moveTo>
                <a:pt x="6518" y="3416"/>
              </a:moveTo>
              <a:lnTo>
                <a:pt x="6518" y="3416"/>
              </a:lnTo>
              <a:lnTo>
                <a:pt x="6515" y="3406"/>
              </a:lnTo>
              <a:lnTo>
                <a:pt x="6510" y="3397"/>
              </a:lnTo>
              <a:lnTo>
                <a:pt x="6506" y="3388"/>
              </a:lnTo>
              <a:lnTo>
                <a:pt x="6501" y="3380"/>
              </a:lnTo>
              <a:lnTo>
                <a:pt x="6488" y="3364"/>
              </a:lnTo>
              <a:lnTo>
                <a:pt x="6475" y="3350"/>
              </a:lnTo>
              <a:lnTo>
                <a:pt x="6460" y="3337"/>
              </a:lnTo>
              <a:lnTo>
                <a:pt x="6445" y="3326"/>
              </a:lnTo>
              <a:lnTo>
                <a:pt x="6428" y="3316"/>
              </a:lnTo>
              <a:lnTo>
                <a:pt x="6409" y="3307"/>
              </a:lnTo>
              <a:lnTo>
                <a:pt x="6391" y="3299"/>
              </a:lnTo>
              <a:lnTo>
                <a:pt x="6372" y="3292"/>
              </a:lnTo>
              <a:lnTo>
                <a:pt x="6331" y="3276"/>
              </a:lnTo>
              <a:lnTo>
                <a:pt x="6291" y="3262"/>
              </a:lnTo>
              <a:lnTo>
                <a:pt x="6270" y="3255"/>
              </a:lnTo>
              <a:lnTo>
                <a:pt x="6251" y="3247"/>
              </a:lnTo>
              <a:lnTo>
                <a:pt x="6073" y="3171"/>
              </a:lnTo>
              <a:lnTo>
                <a:pt x="5982" y="3132"/>
              </a:lnTo>
              <a:lnTo>
                <a:pt x="5894" y="3096"/>
              </a:lnTo>
              <a:lnTo>
                <a:pt x="5796" y="3068"/>
              </a:lnTo>
              <a:lnTo>
                <a:pt x="5788" y="3063"/>
              </a:lnTo>
              <a:lnTo>
                <a:pt x="5781" y="3056"/>
              </a:lnTo>
              <a:lnTo>
                <a:pt x="5774" y="3048"/>
              </a:lnTo>
              <a:lnTo>
                <a:pt x="5767" y="3039"/>
              </a:lnTo>
              <a:lnTo>
                <a:pt x="5753" y="3018"/>
              </a:lnTo>
              <a:lnTo>
                <a:pt x="5740" y="2995"/>
              </a:lnTo>
              <a:lnTo>
                <a:pt x="5728" y="2971"/>
              </a:lnTo>
              <a:lnTo>
                <a:pt x="5716" y="2948"/>
              </a:lnTo>
              <a:lnTo>
                <a:pt x="5697" y="2908"/>
              </a:lnTo>
              <a:lnTo>
                <a:pt x="5635" y="2899"/>
              </a:lnTo>
              <a:lnTo>
                <a:pt x="5636" y="2887"/>
              </a:lnTo>
              <a:lnTo>
                <a:pt x="5638" y="2877"/>
              </a:lnTo>
              <a:lnTo>
                <a:pt x="5640" y="2867"/>
              </a:lnTo>
              <a:lnTo>
                <a:pt x="5643" y="2858"/>
              </a:lnTo>
              <a:lnTo>
                <a:pt x="5647" y="2850"/>
              </a:lnTo>
              <a:lnTo>
                <a:pt x="5652" y="2843"/>
              </a:lnTo>
              <a:lnTo>
                <a:pt x="5662" y="2831"/>
              </a:lnTo>
              <a:lnTo>
                <a:pt x="5671" y="2819"/>
              </a:lnTo>
              <a:lnTo>
                <a:pt x="5681" y="2807"/>
              </a:lnTo>
              <a:lnTo>
                <a:pt x="5686" y="2800"/>
              </a:lnTo>
              <a:lnTo>
                <a:pt x="5690" y="2792"/>
              </a:lnTo>
              <a:lnTo>
                <a:pt x="5694" y="2783"/>
              </a:lnTo>
              <a:lnTo>
                <a:pt x="5697" y="2774"/>
              </a:lnTo>
              <a:lnTo>
                <a:pt x="5700" y="2765"/>
              </a:lnTo>
              <a:lnTo>
                <a:pt x="5702" y="2756"/>
              </a:lnTo>
              <a:lnTo>
                <a:pt x="5704" y="2738"/>
              </a:lnTo>
              <a:lnTo>
                <a:pt x="5706" y="2698"/>
              </a:lnTo>
              <a:lnTo>
                <a:pt x="5708" y="2679"/>
              </a:lnTo>
              <a:lnTo>
                <a:pt x="5710" y="2660"/>
              </a:lnTo>
              <a:lnTo>
                <a:pt x="5712" y="2650"/>
              </a:lnTo>
              <a:lnTo>
                <a:pt x="5715" y="2642"/>
              </a:lnTo>
              <a:lnTo>
                <a:pt x="5718" y="2633"/>
              </a:lnTo>
              <a:lnTo>
                <a:pt x="5723" y="2625"/>
              </a:lnTo>
              <a:lnTo>
                <a:pt x="5726" y="2620"/>
              </a:lnTo>
              <a:lnTo>
                <a:pt x="5730" y="2615"/>
              </a:lnTo>
              <a:lnTo>
                <a:pt x="5738" y="2608"/>
              </a:lnTo>
              <a:lnTo>
                <a:pt x="5747" y="2601"/>
              </a:lnTo>
              <a:lnTo>
                <a:pt x="5757" y="2596"/>
              </a:lnTo>
              <a:lnTo>
                <a:pt x="5767" y="2591"/>
              </a:lnTo>
              <a:lnTo>
                <a:pt x="5777" y="2585"/>
              </a:lnTo>
              <a:lnTo>
                <a:pt x="5785" y="2578"/>
              </a:lnTo>
              <a:lnTo>
                <a:pt x="5789" y="2574"/>
              </a:lnTo>
              <a:lnTo>
                <a:pt x="5794" y="2569"/>
              </a:lnTo>
              <a:lnTo>
                <a:pt x="5800" y="2560"/>
              </a:lnTo>
              <a:lnTo>
                <a:pt x="5805" y="2549"/>
              </a:lnTo>
              <a:lnTo>
                <a:pt x="5810" y="2538"/>
              </a:lnTo>
              <a:lnTo>
                <a:pt x="5814" y="2526"/>
              </a:lnTo>
              <a:lnTo>
                <a:pt x="5821" y="2500"/>
              </a:lnTo>
              <a:lnTo>
                <a:pt x="5826" y="2478"/>
              </a:lnTo>
              <a:lnTo>
                <a:pt x="5830" y="2458"/>
              </a:lnTo>
              <a:lnTo>
                <a:pt x="5832" y="2435"/>
              </a:lnTo>
              <a:lnTo>
                <a:pt x="5835" y="2413"/>
              </a:lnTo>
              <a:lnTo>
                <a:pt x="5835" y="2391"/>
              </a:lnTo>
              <a:lnTo>
                <a:pt x="5835" y="2367"/>
              </a:lnTo>
              <a:lnTo>
                <a:pt x="5832" y="2345"/>
              </a:lnTo>
              <a:lnTo>
                <a:pt x="5830" y="2334"/>
              </a:lnTo>
              <a:lnTo>
                <a:pt x="5827" y="2324"/>
              </a:lnTo>
              <a:lnTo>
                <a:pt x="5823" y="2314"/>
              </a:lnTo>
              <a:lnTo>
                <a:pt x="5819" y="2304"/>
              </a:lnTo>
              <a:lnTo>
                <a:pt x="5810" y="2285"/>
              </a:lnTo>
              <a:lnTo>
                <a:pt x="5802" y="2272"/>
              </a:lnTo>
              <a:lnTo>
                <a:pt x="5799" y="2265"/>
              </a:lnTo>
              <a:lnTo>
                <a:pt x="5797" y="2257"/>
              </a:lnTo>
              <a:lnTo>
                <a:pt x="5794" y="2248"/>
              </a:lnTo>
              <a:lnTo>
                <a:pt x="5793" y="2236"/>
              </a:lnTo>
              <a:lnTo>
                <a:pt x="5792" y="2215"/>
              </a:lnTo>
              <a:lnTo>
                <a:pt x="5793" y="2188"/>
              </a:lnTo>
              <a:lnTo>
                <a:pt x="5795" y="2156"/>
              </a:lnTo>
              <a:lnTo>
                <a:pt x="5797" y="2123"/>
              </a:lnTo>
              <a:lnTo>
                <a:pt x="5803" y="2060"/>
              </a:lnTo>
              <a:lnTo>
                <a:pt x="5806" y="2020"/>
              </a:lnTo>
              <a:lnTo>
                <a:pt x="5807" y="1961"/>
              </a:lnTo>
              <a:lnTo>
                <a:pt x="5806" y="1932"/>
              </a:lnTo>
              <a:lnTo>
                <a:pt x="5804" y="1904"/>
              </a:lnTo>
              <a:lnTo>
                <a:pt x="5802" y="1876"/>
              </a:lnTo>
              <a:lnTo>
                <a:pt x="5798" y="1848"/>
              </a:lnTo>
              <a:lnTo>
                <a:pt x="5793" y="1820"/>
              </a:lnTo>
              <a:lnTo>
                <a:pt x="5786" y="1790"/>
              </a:lnTo>
              <a:lnTo>
                <a:pt x="5782" y="1779"/>
              </a:lnTo>
              <a:lnTo>
                <a:pt x="5777" y="1767"/>
              </a:lnTo>
              <a:lnTo>
                <a:pt x="5770" y="1753"/>
              </a:lnTo>
              <a:lnTo>
                <a:pt x="5761" y="1738"/>
              </a:lnTo>
              <a:lnTo>
                <a:pt x="5751" y="1722"/>
              </a:lnTo>
              <a:lnTo>
                <a:pt x="5746" y="1716"/>
              </a:lnTo>
              <a:lnTo>
                <a:pt x="5740" y="1709"/>
              </a:lnTo>
              <a:lnTo>
                <a:pt x="5733" y="1704"/>
              </a:lnTo>
              <a:lnTo>
                <a:pt x="5727" y="1700"/>
              </a:lnTo>
              <a:lnTo>
                <a:pt x="5654" y="1687"/>
              </a:lnTo>
              <a:lnTo>
                <a:pt x="5609" y="1645"/>
              </a:lnTo>
              <a:lnTo>
                <a:pt x="5592" y="1635"/>
              </a:lnTo>
              <a:lnTo>
                <a:pt x="5574" y="1626"/>
              </a:lnTo>
              <a:lnTo>
                <a:pt x="5557" y="1619"/>
              </a:lnTo>
              <a:lnTo>
                <a:pt x="5540" y="1612"/>
              </a:lnTo>
              <a:lnTo>
                <a:pt x="5523" y="1606"/>
              </a:lnTo>
              <a:lnTo>
                <a:pt x="5505" y="1601"/>
              </a:lnTo>
              <a:lnTo>
                <a:pt x="5488" y="1597"/>
              </a:lnTo>
              <a:lnTo>
                <a:pt x="5471" y="1593"/>
              </a:lnTo>
              <a:lnTo>
                <a:pt x="5454" y="1590"/>
              </a:lnTo>
              <a:lnTo>
                <a:pt x="5437" y="1589"/>
              </a:lnTo>
              <a:lnTo>
                <a:pt x="5420" y="1588"/>
              </a:lnTo>
              <a:lnTo>
                <a:pt x="5404" y="1587"/>
              </a:lnTo>
              <a:lnTo>
                <a:pt x="5371" y="1588"/>
              </a:lnTo>
              <a:lnTo>
                <a:pt x="5339" y="1591"/>
              </a:lnTo>
              <a:lnTo>
                <a:pt x="5308" y="1597"/>
              </a:lnTo>
              <a:lnTo>
                <a:pt x="5277" y="1603"/>
              </a:lnTo>
              <a:lnTo>
                <a:pt x="5249" y="1611"/>
              </a:lnTo>
              <a:lnTo>
                <a:pt x="5221" y="1619"/>
              </a:lnTo>
              <a:lnTo>
                <a:pt x="5195" y="1628"/>
              </a:lnTo>
              <a:lnTo>
                <a:pt x="5171" y="1637"/>
              </a:lnTo>
              <a:lnTo>
                <a:pt x="5127" y="1654"/>
              </a:lnTo>
              <a:lnTo>
                <a:pt x="5114" y="1659"/>
              </a:lnTo>
              <a:lnTo>
                <a:pt x="5100" y="1665"/>
              </a:lnTo>
              <a:lnTo>
                <a:pt x="5086" y="1672"/>
              </a:lnTo>
              <a:lnTo>
                <a:pt x="5073" y="1680"/>
              </a:lnTo>
              <a:lnTo>
                <a:pt x="5061" y="1689"/>
              </a:lnTo>
              <a:lnTo>
                <a:pt x="5049" y="1698"/>
              </a:lnTo>
              <a:lnTo>
                <a:pt x="5038" y="1709"/>
              </a:lnTo>
              <a:lnTo>
                <a:pt x="5027" y="1720"/>
              </a:lnTo>
              <a:lnTo>
                <a:pt x="5015" y="1732"/>
              </a:lnTo>
              <a:lnTo>
                <a:pt x="5005" y="1746"/>
              </a:lnTo>
              <a:lnTo>
                <a:pt x="4996" y="1760"/>
              </a:lnTo>
              <a:lnTo>
                <a:pt x="4987" y="1775"/>
              </a:lnTo>
              <a:lnTo>
                <a:pt x="4979" y="1790"/>
              </a:lnTo>
              <a:lnTo>
                <a:pt x="4971" y="1806"/>
              </a:lnTo>
              <a:lnTo>
                <a:pt x="4963" y="1825"/>
              </a:lnTo>
              <a:lnTo>
                <a:pt x="4957" y="1842"/>
              </a:lnTo>
              <a:lnTo>
                <a:pt x="4951" y="1861"/>
              </a:lnTo>
              <a:lnTo>
                <a:pt x="4944" y="1881"/>
              </a:lnTo>
              <a:lnTo>
                <a:pt x="4940" y="1901"/>
              </a:lnTo>
              <a:lnTo>
                <a:pt x="4936" y="1922"/>
              </a:lnTo>
              <a:lnTo>
                <a:pt x="4932" y="1944"/>
              </a:lnTo>
              <a:lnTo>
                <a:pt x="4930" y="1967"/>
              </a:lnTo>
              <a:lnTo>
                <a:pt x="4928" y="1990"/>
              </a:lnTo>
              <a:lnTo>
                <a:pt x="4927" y="2014"/>
              </a:lnTo>
              <a:lnTo>
                <a:pt x="4927" y="2039"/>
              </a:lnTo>
              <a:lnTo>
                <a:pt x="4927" y="2064"/>
              </a:lnTo>
              <a:lnTo>
                <a:pt x="4928" y="2091"/>
              </a:lnTo>
              <a:lnTo>
                <a:pt x="4930" y="2117"/>
              </a:lnTo>
              <a:lnTo>
                <a:pt x="4933" y="2144"/>
              </a:lnTo>
              <a:lnTo>
                <a:pt x="4937" y="2173"/>
              </a:lnTo>
              <a:lnTo>
                <a:pt x="4942" y="2201"/>
              </a:lnTo>
              <a:lnTo>
                <a:pt x="4948" y="2231"/>
              </a:lnTo>
              <a:lnTo>
                <a:pt x="4949" y="2240"/>
              </a:lnTo>
              <a:lnTo>
                <a:pt x="4951" y="2249"/>
              </a:lnTo>
              <a:lnTo>
                <a:pt x="4949" y="2258"/>
              </a:lnTo>
              <a:lnTo>
                <a:pt x="4948" y="2265"/>
              </a:lnTo>
              <a:lnTo>
                <a:pt x="4946" y="2273"/>
              </a:lnTo>
              <a:lnTo>
                <a:pt x="4944" y="2280"/>
              </a:lnTo>
              <a:lnTo>
                <a:pt x="4938" y="2292"/>
              </a:lnTo>
              <a:lnTo>
                <a:pt x="4931" y="2305"/>
              </a:lnTo>
              <a:lnTo>
                <a:pt x="4926" y="2316"/>
              </a:lnTo>
              <a:lnTo>
                <a:pt x="4922" y="2327"/>
              </a:lnTo>
              <a:lnTo>
                <a:pt x="4921" y="2332"/>
              </a:lnTo>
              <a:lnTo>
                <a:pt x="4921" y="2337"/>
              </a:lnTo>
              <a:lnTo>
                <a:pt x="4926" y="2399"/>
              </a:lnTo>
              <a:lnTo>
                <a:pt x="4929" y="2436"/>
              </a:lnTo>
              <a:lnTo>
                <a:pt x="4934" y="2475"/>
              </a:lnTo>
              <a:lnTo>
                <a:pt x="4938" y="2494"/>
              </a:lnTo>
              <a:lnTo>
                <a:pt x="4942" y="2513"/>
              </a:lnTo>
              <a:lnTo>
                <a:pt x="4947" y="2530"/>
              </a:lnTo>
              <a:lnTo>
                <a:pt x="4954" y="2546"/>
              </a:lnTo>
              <a:lnTo>
                <a:pt x="4961" y="2561"/>
              </a:lnTo>
              <a:lnTo>
                <a:pt x="4969" y="2574"/>
              </a:lnTo>
              <a:lnTo>
                <a:pt x="4974" y="2579"/>
              </a:lnTo>
              <a:lnTo>
                <a:pt x="4978" y="2585"/>
              </a:lnTo>
              <a:lnTo>
                <a:pt x="4984" y="2590"/>
              </a:lnTo>
              <a:lnTo>
                <a:pt x="4989" y="2594"/>
              </a:lnTo>
              <a:lnTo>
                <a:pt x="4999" y="2597"/>
              </a:lnTo>
              <a:lnTo>
                <a:pt x="5015" y="2602"/>
              </a:lnTo>
              <a:lnTo>
                <a:pt x="5031" y="2605"/>
              </a:lnTo>
              <a:lnTo>
                <a:pt x="5036" y="2606"/>
              </a:lnTo>
              <a:lnTo>
                <a:pt x="5038" y="2605"/>
              </a:lnTo>
              <a:lnTo>
                <a:pt x="5055" y="2792"/>
              </a:lnTo>
              <a:lnTo>
                <a:pt x="5058" y="2800"/>
              </a:lnTo>
              <a:lnTo>
                <a:pt x="5062" y="2806"/>
              </a:lnTo>
              <a:lnTo>
                <a:pt x="5070" y="2818"/>
              </a:lnTo>
              <a:lnTo>
                <a:pt x="5078" y="2828"/>
              </a:lnTo>
              <a:lnTo>
                <a:pt x="5087" y="2838"/>
              </a:lnTo>
              <a:lnTo>
                <a:pt x="5097" y="2849"/>
              </a:lnTo>
              <a:lnTo>
                <a:pt x="5105" y="2861"/>
              </a:lnTo>
              <a:lnTo>
                <a:pt x="5109" y="2869"/>
              </a:lnTo>
              <a:lnTo>
                <a:pt x="5112" y="2877"/>
              </a:lnTo>
              <a:lnTo>
                <a:pt x="5115" y="2887"/>
              </a:lnTo>
              <a:lnTo>
                <a:pt x="5117" y="2897"/>
              </a:lnTo>
              <a:lnTo>
                <a:pt x="5071" y="2908"/>
              </a:lnTo>
              <a:lnTo>
                <a:pt x="5055" y="2942"/>
              </a:lnTo>
              <a:lnTo>
                <a:pt x="5036" y="2980"/>
              </a:lnTo>
              <a:lnTo>
                <a:pt x="5026" y="3000"/>
              </a:lnTo>
              <a:lnTo>
                <a:pt x="5014" y="3020"/>
              </a:lnTo>
              <a:lnTo>
                <a:pt x="5002" y="3037"/>
              </a:lnTo>
              <a:lnTo>
                <a:pt x="4990" y="3052"/>
              </a:lnTo>
              <a:lnTo>
                <a:pt x="5169" y="3128"/>
              </a:lnTo>
              <a:lnTo>
                <a:pt x="5371" y="3214"/>
              </a:lnTo>
              <a:lnTo>
                <a:pt x="5394" y="3224"/>
              </a:lnTo>
              <a:lnTo>
                <a:pt x="5417" y="3233"/>
              </a:lnTo>
              <a:lnTo>
                <a:pt x="5467" y="3250"/>
              </a:lnTo>
              <a:lnTo>
                <a:pt x="5517" y="3267"/>
              </a:lnTo>
              <a:lnTo>
                <a:pt x="5542" y="3277"/>
              </a:lnTo>
              <a:lnTo>
                <a:pt x="5567" y="3287"/>
              </a:lnTo>
              <a:lnTo>
                <a:pt x="5593" y="3299"/>
              </a:lnTo>
              <a:lnTo>
                <a:pt x="5618" y="3311"/>
              </a:lnTo>
              <a:lnTo>
                <a:pt x="5642" y="3324"/>
              </a:lnTo>
              <a:lnTo>
                <a:pt x="5667" y="3338"/>
              </a:lnTo>
              <a:lnTo>
                <a:pt x="5690" y="3354"/>
              </a:lnTo>
              <a:lnTo>
                <a:pt x="5712" y="3373"/>
              </a:lnTo>
              <a:lnTo>
                <a:pt x="5734" y="3392"/>
              </a:lnTo>
              <a:lnTo>
                <a:pt x="5744" y="3402"/>
              </a:lnTo>
              <a:lnTo>
                <a:pt x="5754" y="3413"/>
              </a:lnTo>
              <a:lnTo>
                <a:pt x="5763" y="3425"/>
              </a:lnTo>
              <a:lnTo>
                <a:pt x="5772" y="3438"/>
              </a:lnTo>
              <a:lnTo>
                <a:pt x="5780" y="3450"/>
              </a:lnTo>
              <a:lnTo>
                <a:pt x="5788" y="3463"/>
              </a:lnTo>
              <a:lnTo>
                <a:pt x="5796" y="3477"/>
              </a:lnTo>
              <a:lnTo>
                <a:pt x="5803" y="3491"/>
              </a:lnTo>
              <a:lnTo>
                <a:pt x="5810" y="3507"/>
              </a:lnTo>
              <a:lnTo>
                <a:pt x="5815" y="3523"/>
              </a:lnTo>
              <a:lnTo>
                <a:pt x="5821" y="3540"/>
              </a:lnTo>
              <a:lnTo>
                <a:pt x="5821" y="3558"/>
              </a:lnTo>
              <a:lnTo>
                <a:pt x="5822" y="3635"/>
              </a:lnTo>
              <a:lnTo>
                <a:pt x="5824" y="3733"/>
              </a:lnTo>
              <a:lnTo>
                <a:pt x="5825" y="3764"/>
              </a:lnTo>
              <a:lnTo>
                <a:pt x="6523" y="3764"/>
              </a:lnTo>
              <a:lnTo>
                <a:pt x="6524" y="3725"/>
              </a:lnTo>
              <a:lnTo>
                <a:pt x="6524" y="3679"/>
              </a:lnTo>
              <a:lnTo>
                <a:pt x="6522" y="3582"/>
              </a:lnTo>
              <a:lnTo>
                <a:pt x="6519" y="3488"/>
              </a:lnTo>
              <a:lnTo>
                <a:pt x="6518" y="3416"/>
              </a:lnTo>
              <a:close/>
            </a:path>
          </a:pathLst>
        </a:custGeom>
        <a:solidFill>
          <a:schemeClr val="bg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pPr algn="ctr"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8</xdr:col>
      <xdr:colOff>14605</xdr:colOff>
      <xdr:row>11</xdr:row>
      <xdr:rowOff>66675</xdr:rowOff>
    </xdr:from>
    <xdr:to>
      <xdr:col>8</xdr:col>
      <xdr:colOff>576580</xdr:colOff>
      <xdr:row>14</xdr:row>
      <xdr:rowOff>123825</xdr:rowOff>
    </xdr:to>
    <xdr:sp macro="" textlink="">
      <xdr:nvSpPr>
        <xdr:cNvPr id="3" name="通讯录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5501005" y="1971675"/>
          <a:ext cx="561975" cy="571500"/>
        </a:xfrm>
        <a:custGeom>
          <a:avLst/>
          <a:gdLst/>
          <a:ahLst/>
          <a:cxnLst/>
          <a:rect l="0" t="0" r="r" b="b"/>
          <a:pathLst>
            <a:path w="1622425" h="1601788">
              <a:moveTo>
                <a:pt x="1477962" y="927100"/>
              </a:moveTo>
              <a:lnTo>
                <a:pt x="1622425" y="927100"/>
              </a:lnTo>
              <a:lnTo>
                <a:pt x="1622425" y="1293813"/>
              </a:lnTo>
              <a:lnTo>
                <a:pt x="1477962" y="1293813"/>
              </a:lnTo>
              <a:lnTo>
                <a:pt x="1477962" y="927100"/>
              </a:lnTo>
              <a:close/>
              <a:moveTo>
                <a:pt x="1477962" y="463550"/>
              </a:moveTo>
              <a:lnTo>
                <a:pt x="1622425" y="463550"/>
              </a:lnTo>
              <a:lnTo>
                <a:pt x="1622425" y="830263"/>
              </a:lnTo>
              <a:lnTo>
                <a:pt x="1477962" y="830263"/>
              </a:lnTo>
              <a:lnTo>
                <a:pt x="1477962" y="463550"/>
              </a:lnTo>
              <a:close/>
              <a:moveTo>
                <a:pt x="871932" y="418865"/>
              </a:moveTo>
              <a:lnTo>
                <a:pt x="866214" y="419183"/>
              </a:lnTo>
              <a:lnTo>
                <a:pt x="859861" y="419183"/>
              </a:lnTo>
              <a:lnTo>
                <a:pt x="848426" y="420453"/>
              </a:lnTo>
              <a:lnTo>
                <a:pt x="837309" y="422359"/>
              </a:lnTo>
              <a:lnTo>
                <a:pt x="826509" y="424582"/>
              </a:lnTo>
              <a:lnTo>
                <a:pt x="815709" y="427440"/>
              </a:lnTo>
              <a:lnTo>
                <a:pt x="805862" y="430298"/>
              </a:lnTo>
              <a:lnTo>
                <a:pt x="796650" y="433473"/>
              </a:lnTo>
              <a:lnTo>
                <a:pt x="787439" y="436649"/>
              </a:lnTo>
              <a:lnTo>
                <a:pt x="771874" y="443000"/>
              </a:lnTo>
              <a:lnTo>
                <a:pt x="766792" y="444906"/>
              </a:lnTo>
              <a:lnTo>
                <a:pt x="762027" y="446811"/>
              </a:lnTo>
              <a:lnTo>
                <a:pt x="757262" y="449034"/>
              </a:lnTo>
              <a:lnTo>
                <a:pt x="752498" y="451257"/>
              </a:lnTo>
              <a:lnTo>
                <a:pt x="748051" y="454115"/>
              </a:lnTo>
              <a:lnTo>
                <a:pt x="743921" y="456655"/>
              </a:lnTo>
              <a:lnTo>
                <a:pt x="739792" y="459831"/>
              </a:lnTo>
              <a:lnTo>
                <a:pt x="735345" y="463324"/>
              </a:lnTo>
              <a:lnTo>
                <a:pt x="731533" y="466817"/>
              </a:lnTo>
              <a:lnTo>
                <a:pt x="728039" y="470628"/>
              </a:lnTo>
              <a:lnTo>
                <a:pt x="724545" y="474757"/>
              </a:lnTo>
              <a:lnTo>
                <a:pt x="721051" y="479202"/>
              </a:lnTo>
              <a:lnTo>
                <a:pt x="718192" y="483966"/>
              </a:lnTo>
              <a:lnTo>
                <a:pt x="715333" y="488729"/>
              </a:lnTo>
              <a:lnTo>
                <a:pt x="712792" y="493810"/>
              </a:lnTo>
              <a:lnTo>
                <a:pt x="710251" y="499526"/>
              </a:lnTo>
              <a:lnTo>
                <a:pt x="708028" y="504925"/>
              </a:lnTo>
              <a:lnTo>
                <a:pt x="706122" y="510959"/>
              </a:lnTo>
              <a:lnTo>
                <a:pt x="704216" y="517310"/>
              </a:lnTo>
              <a:lnTo>
                <a:pt x="702628" y="523979"/>
              </a:lnTo>
              <a:lnTo>
                <a:pt x="701357" y="530648"/>
              </a:lnTo>
              <a:lnTo>
                <a:pt x="700404" y="537952"/>
              </a:lnTo>
              <a:lnTo>
                <a:pt x="699769" y="545256"/>
              </a:lnTo>
              <a:lnTo>
                <a:pt x="699451" y="553512"/>
              </a:lnTo>
              <a:lnTo>
                <a:pt x="699451" y="561451"/>
              </a:lnTo>
              <a:lnTo>
                <a:pt x="699451" y="570025"/>
              </a:lnTo>
              <a:lnTo>
                <a:pt x="700087" y="578600"/>
              </a:lnTo>
              <a:lnTo>
                <a:pt x="700722" y="587809"/>
              </a:lnTo>
              <a:lnTo>
                <a:pt x="701992" y="597018"/>
              </a:lnTo>
              <a:lnTo>
                <a:pt x="703263" y="607180"/>
              </a:lnTo>
              <a:lnTo>
                <a:pt x="705169" y="617025"/>
              </a:lnTo>
              <a:lnTo>
                <a:pt x="707392" y="627504"/>
              </a:lnTo>
              <a:lnTo>
                <a:pt x="708028" y="630998"/>
              </a:lnTo>
              <a:lnTo>
                <a:pt x="708028" y="634173"/>
              </a:lnTo>
              <a:lnTo>
                <a:pt x="707710" y="637666"/>
              </a:lnTo>
              <a:lnTo>
                <a:pt x="707392" y="640524"/>
              </a:lnTo>
              <a:lnTo>
                <a:pt x="706757" y="643065"/>
              </a:lnTo>
              <a:lnTo>
                <a:pt x="705804" y="645605"/>
              </a:lnTo>
              <a:lnTo>
                <a:pt x="703263" y="650051"/>
              </a:lnTo>
              <a:lnTo>
                <a:pt x="701039" y="654815"/>
              </a:lnTo>
              <a:lnTo>
                <a:pt x="699134" y="658626"/>
              </a:lnTo>
              <a:lnTo>
                <a:pt x="698498" y="660531"/>
              </a:lnTo>
              <a:lnTo>
                <a:pt x="697863" y="662436"/>
              </a:lnTo>
              <a:lnTo>
                <a:pt x="697545" y="664342"/>
              </a:lnTo>
              <a:lnTo>
                <a:pt x="697545" y="666247"/>
              </a:lnTo>
              <a:lnTo>
                <a:pt x="699134" y="688794"/>
              </a:lnTo>
              <a:lnTo>
                <a:pt x="700404" y="702132"/>
              </a:lnTo>
              <a:lnTo>
                <a:pt x="701039" y="709436"/>
              </a:lnTo>
              <a:lnTo>
                <a:pt x="702310" y="716104"/>
              </a:lnTo>
              <a:lnTo>
                <a:pt x="703581" y="723408"/>
              </a:lnTo>
              <a:lnTo>
                <a:pt x="705487" y="729760"/>
              </a:lnTo>
              <a:lnTo>
                <a:pt x="707075" y="736111"/>
              </a:lnTo>
              <a:lnTo>
                <a:pt x="709298" y="742145"/>
              </a:lnTo>
              <a:lnTo>
                <a:pt x="711839" y="747226"/>
              </a:lnTo>
              <a:lnTo>
                <a:pt x="714698" y="751989"/>
              </a:lnTo>
              <a:lnTo>
                <a:pt x="716286" y="753894"/>
              </a:lnTo>
              <a:lnTo>
                <a:pt x="718192" y="755800"/>
              </a:lnTo>
              <a:lnTo>
                <a:pt x="719780" y="757705"/>
              </a:lnTo>
              <a:lnTo>
                <a:pt x="722322" y="759293"/>
              </a:lnTo>
              <a:lnTo>
                <a:pt x="725816" y="760563"/>
              </a:lnTo>
              <a:lnTo>
                <a:pt x="731533" y="762151"/>
              </a:lnTo>
              <a:lnTo>
                <a:pt x="736933" y="763104"/>
              </a:lnTo>
              <a:lnTo>
                <a:pt x="738839" y="763421"/>
              </a:lnTo>
              <a:lnTo>
                <a:pt x="739792" y="763104"/>
              </a:lnTo>
              <a:lnTo>
                <a:pt x="745827" y="831062"/>
              </a:lnTo>
              <a:lnTo>
                <a:pt x="747098" y="833603"/>
              </a:lnTo>
              <a:lnTo>
                <a:pt x="748368" y="835826"/>
              </a:lnTo>
              <a:lnTo>
                <a:pt x="749639" y="838049"/>
              </a:lnTo>
              <a:lnTo>
                <a:pt x="751227" y="839954"/>
              </a:lnTo>
              <a:lnTo>
                <a:pt x="754404" y="843765"/>
              </a:lnTo>
              <a:lnTo>
                <a:pt x="757898" y="847576"/>
              </a:lnTo>
              <a:lnTo>
                <a:pt x="761074" y="851386"/>
              </a:lnTo>
              <a:lnTo>
                <a:pt x="762662" y="853609"/>
              </a:lnTo>
              <a:lnTo>
                <a:pt x="763933" y="855832"/>
              </a:lnTo>
              <a:lnTo>
                <a:pt x="765204" y="858373"/>
              </a:lnTo>
              <a:lnTo>
                <a:pt x="766474" y="861548"/>
              </a:lnTo>
              <a:lnTo>
                <a:pt x="767427" y="865042"/>
              </a:lnTo>
              <a:lnTo>
                <a:pt x="768380" y="868852"/>
              </a:lnTo>
              <a:lnTo>
                <a:pt x="751545" y="872663"/>
              </a:lnTo>
              <a:lnTo>
                <a:pt x="744874" y="887271"/>
              </a:lnTo>
              <a:lnTo>
                <a:pt x="740745" y="895528"/>
              </a:lnTo>
              <a:lnTo>
                <a:pt x="736298" y="904102"/>
              </a:lnTo>
              <a:lnTo>
                <a:pt x="731533" y="912358"/>
              </a:lnTo>
              <a:lnTo>
                <a:pt x="726451" y="919980"/>
              </a:lnTo>
              <a:lnTo>
                <a:pt x="723910" y="923156"/>
              </a:lnTo>
              <a:lnTo>
                <a:pt x="721051" y="926014"/>
              </a:lnTo>
              <a:lnTo>
                <a:pt x="718510" y="928555"/>
              </a:lnTo>
              <a:lnTo>
                <a:pt x="715969" y="930778"/>
              </a:lnTo>
              <a:lnTo>
                <a:pt x="680393" y="940622"/>
              </a:lnTo>
              <a:lnTo>
                <a:pt x="648628" y="953960"/>
              </a:lnTo>
              <a:lnTo>
                <a:pt x="615911" y="967932"/>
              </a:lnTo>
              <a:lnTo>
                <a:pt x="551747" y="995243"/>
              </a:lnTo>
              <a:lnTo>
                <a:pt x="544123" y="998101"/>
              </a:lnTo>
              <a:lnTo>
                <a:pt x="537135" y="1000641"/>
              </a:lnTo>
              <a:lnTo>
                <a:pt x="522524" y="1006040"/>
              </a:lnTo>
              <a:lnTo>
                <a:pt x="507912" y="1011121"/>
              </a:lnTo>
              <a:lnTo>
                <a:pt x="500924" y="1013979"/>
              </a:lnTo>
              <a:lnTo>
                <a:pt x="493936" y="1016837"/>
              </a:lnTo>
              <a:lnTo>
                <a:pt x="487583" y="1020648"/>
              </a:lnTo>
              <a:lnTo>
                <a:pt x="481548" y="1024141"/>
              </a:lnTo>
              <a:lnTo>
                <a:pt x="475512" y="1027952"/>
              </a:lnTo>
              <a:lnTo>
                <a:pt x="470430" y="1032398"/>
              </a:lnTo>
              <a:lnTo>
                <a:pt x="467889" y="1034938"/>
              </a:lnTo>
              <a:lnTo>
                <a:pt x="465665" y="1037796"/>
              </a:lnTo>
              <a:lnTo>
                <a:pt x="463442" y="1040337"/>
              </a:lnTo>
              <a:lnTo>
                <a:pt x="461218" y="1043195"/>
              </a:lnTo>
              <a:lnTo>
                <a:pt x="459313" y="1046370"/>
              </a:lnTo>
              <a:lnTo>
                <a:pt x="457407" y="1049546"/>
              </a:lnTo>
              <a:lnTo>
                <a:pt x="456136" y="1052722"/>
              </a:lnTo>
              <a:lnTo>
                <a:pt x="454548" y="1056850"/>
              </a:lnTo>
              <a:lnTo>
                <a:pt x="454230" y="1082573"/>
              </a:lnTo>
              <a:lnTo>
                <a:pt x="453595" y="1116234"/>
              </a:lnTo>
              <a:lnTo>
                <a:pt x="452960" y="1151484"/>
              </a:lnTo>
              <a:lnTo>
                <a:pt x="452642" y="1167997"/>
              </a:lnTo>
              <a:lnTo>
                <a:pt x="452960" y="1182605"/>
              </a:lnTo>
              <a:lnTo>
                <a:pt x="1276928" y="1182605"/>
              </a:lnTo>
              <a:lnTo>
                <a:pt x="1277245" y="1167997"/>
              </a:lnTo>
              <a:lnTo>
                <a:pt x="1276928" y="1151484"/>
              </a:lnTo>
              <a:lnTo>
                <a:pt x="1276292" y="1116234"/>
              </a:lnTo>
              <a:lnTo>
                <a:pt x="1275339" y="1082573"/>
              </a:lnTo>
              <a:lnTo>
                <a:pt x="1275022" y="1056850"/>
              </a:lnTo>
              <a:lnTo>
                <a:pt x="1273751" y="1052722"/>
              </a:lnTo>
              <a:lnTo>
                <a:pt x="1272163" y="1049546"/>
              </a:lnTo>
              <a:lnTo>
                <a:pt x="1270257" y="1046370"/>
              </a:lnTo>
              <a:lnTo>
                <a:pt x="1268669" y="1043195"/>
              </a:lnTo>
              <a:lnTo>
                <a:pt x="1266445" y="1040337"/>
              </a:lnTo>
              <a:lnTo>
                <a:pt x="1264222" y="1037796"/>
              </a:lnTo>
              <a:lnTo>
                <a:pt x="1261998" y="1034938"/>
              </a:lnTo>
              <a:lnTo>
                <a:pt x="1259775" y="1032398"/>
              </a:lnTo>
              <a:lnTo>
                <a:pt x="1254057" y="1027952"/>
              </a:lnTo>
              <a:lnTo>
                <a:pt x="1248340" y="1024141"/>
              </a:lnTo>
              <a:lnTo>
                <a:pt x="1242304" y="1020648"/>
              </a:lnTo>
              <a:lnTo>
                <a:pt x="1235634" y="1016837"/>
              </a:lnTo>
              <a:lnTo>
                <a:pt x="1228963" y="1013979"/>
              </a:lnTo>
              <a:lnTo>
                <a:pt x="1221658" y="1011121"/>
              </a:lnTo>
              <a:lnTo>
                <a:pt x="1207681" y="1006040"/>
              </a:lnTo>
              <a:lnTo>
                <a:pt x="1192752" y="1000641"/>
              </a:lnTo>
              <a:lnTo>
                <a:pt x="1185446" y="998101"/>
              </a:lnTo>
              <a:lnTo>
                <a:pt x="1178458" y="995243"/>
              </a:lnTo>
              <a:lnTo>
                <a:pt x="1113659" y="967932"/>
              </a:lnTo>
              <a:lnTo>
                <a:pt x="1080941" y="953960"/>
              </a:lnTo>
              <a:lnTo>
                <a:pt x="1049177" y="940622"/>
              </a:lnTo>
              <a:lnTo>
                <a:pt x="1013601" y="930778"/>
              </a:lnTo>
              <a:lnTo>
                <a:pt x="1011060" y="928555"/>
              </a:lnTo>
              <a:lnTo>
                <a:pt x="1008519" y="926014"/>
              </a:lnTo>
              <a:lnTo>
                <a:pt x="1005977" y="923156"/>
              </a:lnTo>
              <a:lnTo>
                <a:pt x="1003436" y="919980"/>
              </a:lnTo>
              <a:lnTo>
                <a:pt x="998036" y="912358"/>
              </a:lnTo>
              <a:lnTo>
                <a:pt x="993589" y="904102"/>
              </a:lnTo>
              <a:lnTo>
                <a:pt x="989142" y="895528"/>
              </a:lnTo>
              <a:lnTo>
                <a:pt x="985013" y="887271"/>
              </a:lnTo>
              <a:lnTo>
                <a:pt x="978025" y="872663"/>
              </a:lnTo>
              <a:lnTo>
                <a:pt x="955790" y="869487"/>
              </a:lnTo>
              <a:lnTo>
                <a:pt x="956107" y="865359"/>
              </a:lnTo>
              <a:lnTo>
                <a:pt x="956743" y="861231"/>
              </a:lnTo>
              <a:lnTo>
                <a:pt x="957696" y="857738"/>
              </a:lnTo>
              <a:lnTo>
                <a:pt x="958649" y="854562"/>
              </a:lnTo>
              <a:lnTo>
                <a:pt x="960237" y="852021"/>
              </a:lnTo>
              <a:lnTo>
                <a:pt x="961507" y="849481"/>
              </a:lnTo>
              <a:lnTo>
                <a:pt x="965319" y="845035"/>
              </a:lnTo>
              <a:lnTo>
                <a:pt x="968813" y="840272"/>
              </a:lnTo>
              <a:lnTo>
                <a:pt x="972307" y="835826"/>
              </a:lnTo>
              <a:lnTo>
                <a:pt x="973895" y="833603"/>
              </a:lnTo>
              <a:lnTo>
                <a:pt x="975484" y="830745"/>
              </a:lnTo>
              <a:lnTo>
                <a:pt x="977072" y="827887"/>
              </a:lnTo>
              <a:lnTo>
                <a:pt x="978025" y="824393"/>
              </a:lnTo>
              <a:lnTo>
                <a:pt x="978978" y="821218"/>
              </a:lnTo>
              <a:lnTo>
                <a:pt x="979613" y="818042"/>
              </a:lnTo>
              <a:lnTo>
                <a:pt x="980566" y="811373"/>
              </a:lnTo>
              <a:lnTo>
                <a:pt x="981201" y="804069"/>
              </a:lnTo>
              <a:lnTo>
                <a:pt x="981837" y="797083"/>
              </a:lnTo>
              <a:lnTo>
                <a:pt x="982154" y="789779"/>
              </a:lnTo>
              <a:lnTo>
                <a:pt x="983107" y="783110"/>
              </a:lnTo>
              <a:lnTo>
                <a:pt x="983742" y="779935"/>
              </a:lnTo>
              <a:lnTo>
                <a:pt x="984695" y="776759"/>
              </a:lnTo>
              <a:lnTo>
                <a:pt x="985966" y="773266"/>
              </a:lnTo>
              <a:lnTo>
                <a:pt x="987236" y="770408"/>
              </a:lnTo>
              <a:lnTo>
                <a:pt x="988507" y="768502"/>
              </a:lnTo>
              <a:lnTo>
                <a:pt x="989778" y="766915"/>
              </a:lnTo>
              <a:lnTo>
                <a:pt x="991366" y="765327"/>
              </a:lnTo>
              <a:lnTo>
                <a:pt x="992636" y="764056"/>
              </a:lnTo>
              <a:lnTo>
                <a:pt x="996131" y="761834"/>
              </a:lnTo>
              <a:lnTo>
                <a:pt x="999942" y="759928"/>
              </a:lnTo>
              <a:lnTo>
                <a:pt x="1003436" y="758023"/>
              </a:lnTo>
              <a:lnTo>
                <a:pt x="1006930" y="755800"/>
              </a:lnTo>
              <a:lnTo>
                <a:pt x="1010107" y="753259"/>
              </a:lnTo>
              <a:lnTo>
                <a:pt x="1011695" y="751989"/>
              </a:lnTo>
              <a:lnTo>
                <a:pt x="1012966" y="750401"/>
              </a:lnTo>
              <a:lnTo>
                <a:pt x="1014871" y="746908"/>
              </a:lnTo>
              <a:lnTo>
                <a:pt x="1017095" y="743097"/>
              </a:lnTo>
              <a:lnTo>
                <a:pt x="1019001" y="738651"/>
              </a:lnTo>
              <a:lnTo>
                <a:pt x="1020589" y="734523"/>
              </a:lnTo>
              <a:lnTo>
                <a:pt x="1023130" y="725631"/>
              </a:lnTo>
              <a:lnTo>
                <a:pt x="1024718" y="717057"/>
              </a:lnTo>
              <a:lnTo>
                <a:pt x="1025989" y="709753"/>
              </a:lnTo>
              <a:lnTo>
                <a:pt x="1026942" y="701814"/>
              </a:lnTo>
              <a:lnTo>
                <a:pt x="1027895" y="693875"/>
              </a:lnTo>
              <a:lnTo>
                <a:pt x="1028213" y="685618"/>
              </a:lnTo>
              <a:lnTo>
                <a:pt x="1027895" y="677362"/>
              </a:lnTo>
              <a:lnTo>
                <a:pt x="1027577" y="673233"/>
              </a:lnTo>
              <a:lnTo>
                <a:pt x="1026942" y="669105"/>
              </a:lnTo>
              <a:lnTo>
                <a:pt x="1025989" y="665294"/>
              </a:lnTo>
              <a:lnTo>
                <a:pt x="1025036" y="661484"/>
              </a:lnTo>
              <a:lnTo>
                <a:pt x="1023766" y="657673"/>
              </a:lnTo>
              <a:lnTo>
                <a:pt x="1022177" y="654180"/>
              </a:lnTo>
              <a:lnTo>
                <a:pt x="1019001" y="647511"/>
              </a:lnTo>
              <a:lnTo>
                <a:pt x="1015824" y="642747"/>
              </a:lnTo>
              <a:lnTo>
                <a:pt x="1014871" y="640207"/>
              </a:lnTo>
              <a:lnTo>
                <a:pt x="1013919" y="637349"/>
              </a:lnTo>
              <a:lnTo>
                <a:pt x="1012966" y="633856"/>
              </a:lnTo>
              <a:lnTo>
                <a:pt x="1012330" y="629410"/>
              </a:lnTo>
              <a:lnTo>
                <a:pt x="1012013" y="626234"/>
              </a:lnTo>
              <a:lnTo>
                <a:pt x="1012013" y="622106"/>
              </a:lnTo>
              <a:lnTo>
                <a:pt x="1012330" y="612261"/>
              </a:lnTo>
              <a:lnTo>
                <a:pt x="1012966" y="601147"/>
              </a:lnTo>
              <a:lnTo>
                <a:pt x="1013919" y="588762"/>
              </a:lnTo>
              <a:lnTo>
                <a:pt x="1016460" y="566215"/>
              </a:lnTo>
              <a:lnTo>
                <a:pt x="1017095" y="557323"/>
              </a:lnTo>
              <a:lnTo>
                <a:pt x="1017413" y="551607"/>
              </a:lnTo>
              <a:lnTo>
                <a:pt x="1017730" y="534141"/>
              </a:lnTo>
              <a:lnTo>
                <a:pt x="1017413" y="527472"/>
              </a:lnTo>
              <a:lnTo>
                <a:pt x="1016777" y="521756"/>
              </a:lnTo>
              <a:lnTo>
                <a:pt x="1015824" y="516040"/>
              </a:lnTo>
              <a:lnTo>
                <a:pt x="1014236" y="509371"/>
              </a:lnTo>
              <a:lnTo>
                <a:pt x="1010424" y="492222"/>
              </a:lnTo>
              <a:lnTo>
                <a:pt x="1008836" y="488412"/>
              </a:lnTo>
              <a:lnTo>
                <a:pt x="1006930" y="483966"/>
              </a:lnTo>
              <a:lnTo>
                <a:pt x="1004707" y="478567"/>
              </a:lnTo>
              <a:lnTo>
                <a:pt x="1001530" y="473169"/>
              </a:lnTo>
              <a:lnTo>
                <a:pt x="997401" y="467770"/>
              </a:lnTo>
              <a:lnTo>
                <a:pt x="995495" y="465547"/>
              </a:lnTo>
              <a:lnTo>
                <a:pt x="993272" y="463324"/>
              </a:lnTo>
              <a:lnTo>
                <a:pt x="991048" y="460784"/>
              </a:lnTo>
              <a:lnTo>
                <a:pt x="988825" y="459196"/>
              </a:lnTo>
              <a:lnTo>
                <a:pt x="962143" y="454750"/>
              </a:lnTo>
              <a:lnTo>
                <a:pt x="945943" y="439825"/>
              </a:lnTo>
              <a:lnTo>
                <a:pt x="939908" y="436331"/>
              </a:lnTo>
              <a:lnTo>
                <a:pt x="933555" y="433156"/>
              </a:lnTo>
              <a:lnTo>
                <a:pt x="927202" y="430298"/>
              </a:lnTo>
              <a:lnTo>
                <a:pt x="921167" y="427757"/>
              </a:lnTo>
              <a:lnTo>
                <a:pt x="915131" y="425534"/>
              </a:lnTo>
              <a:lnTo>
                <a:pt x="908778" y="423629"/>
              </a:lnTo>
              <a:lnTo>
                <a:pt x="902426" y="422041"/>
              </a:lnTo>
              <a:lnTo>
                <a:pt x="896390" y="421088"/>
              </a:lnTo>
              <a:lnTo>
                <a:pt x="890038" y="420136"/>
              </a:lnTo>
              <a:lnTo>
                <a:pt x="884002" y="419501"/>
              </a:lnTo>
              <a:lnTo>
                <a:pt x="878285" y="419183"/>
              </a:lnTo>
              <a:lnTo>
                <a:pt x="871932" y="418865"/>
              </a:lnTo>
              <a:close/>
              <a:moveTo>
                <a:pt x="1477962" y="0"/>
              </a:moveTo>
              <a:lnTo>
                <a:pt x="1622425" y="0"/>
              </a:lnTo>
              <a:lnTo>
                <a:pt x="1622425" y="366713"/>
              </a:lnTo>
              <a:lnTo>
                <a:pt x="1477962" y="366713"/>
              </a:lnTo>
              <a:lnTo>
                <a:pt x="1477962" y="0"/>
              </a:lnTo>
              <a:close/>
              <a:moveTo>
                <a:pt x="326855" y="0"/>
              </a:moveTo>
              <a:lnTo>
                <a:pt x="1403350" y="0"/>
              </a:lnTo>
              <a:lnTo>
                <a:pt x="1403350" y="1601788"/>
              </a:lnTo>
              <a:lnTo>
                <a:pt x="326855" y="1601788"/>
              </a:lnTo>
              <a:lnTo>
                <a:pt x="326855" y="0"/>
              </a:lnTo>
              <a:close/>
              <a:moveTo>
                <a:pt x="90211" y="0"/>
              </a:moveTo>
              <a:lnTo>
                <a:pt x="94975" y="0"/>
              </a:lnTo>
              <a:lnTo>
                <a:pt x="212503" y="0"/>
              </a:lnTo>
              <a:lnTo>
                <a:pt x="212503" y="1601788"/>
              </a:lnTo>
              <a:lnTo>
                <a:pt x="94975" y="1601788"/>
              </a:lnTo>
              <a:lnTo>
                <a:pt x="90211" y="1601788"/>
              </a:lnTo>
              <a:lnTo>
                <a:pt x="85446" y="1601471"/>
              </a:lnTo>
              <a:lnTo>
                <a:pt x="80681" y="1600835"/>
              </a:lnTo>
              <a:lnTo>
                <a:pt x="75917" y="1599883"/>
              </a:lnTo>
              <a:lnTo>
                <a:pt x="71470" y="1598930"/>
              </a:lnTo>
              <a:lnTo>
                <a:pt x="67023" y="1597660"/>
              </a:lnTo>
              <a:lnTo>
                <a:pt x="62258" y="1596072"/>
              </a:lnTo>
              <a:lnTo>
                <a:pt x="58129" y="1594484"/>
              </a:lnTo>
              <a:lnTo>
                <a:pt x="53999" y="1592261"/>
              </a:lnTo>
              <a:lnTo>
                <a:pt x="49870" y="1590356"/>
              </a:lnTo>
              <a:lnTo>
                <a:pt x="45740" y="1587815"/>
              </a:lnTo>
              <a:lnTo>
                <a:pt x="41929" y="1585592"/>
              </a:lnTo>
              <a:lnTo>
                <a:pt x="38117" y="1583052"/>
              </a:lnTo>
              <a:lnTo>
                <a:pt x="34623" y="1580194"/>
              </a:lnTo>
              <a:lnTo>
                <a:pt x="31446" y="1577336"/>
              </a:lnTo>
              <a:lnTo>
                <a:pt x="27635" y="1573843"/>
              </a:lnTo>
              <a:lnTo>
                <a:pt x="24776" y="1570667"/>
              </a:lnTo>
              <a:lnTo>
                <a:pt x="21917" y="1567174"/>
              </a:lnTo>
              <a:lnTo>
                <a:pt x="19058" y="1563681"/>
              </a:lnTo>
              <a:lnTo>
                <a:pt x="16517" y="1559870"/>
              </a:lnTo>
              <a:lnTo>
                <a:pt x="13976" y="1556059"/>
              </a:lnTo>
              <a:lnTo>
                <a:pt x="11435" y="1551931"/>
              </a:lnTo>
              <a:lnTo>
                <a:pt x="9211" y="1548120"/>
              </a:lnTo>
              <a:lnTo>
                <a:pt x="7306" y="1543992"/>
              </a:lnTo>
              <a:lnTo>
                <a:pt x="5717" y="1539228"/>
              </a:lnTo>
              <a:lnTo>
                <a:pt x="4447" y="1535100"/>
              </a:lnTo>
              <a:lnTo>
                <a:pt x="3176" y="1530654"/>
              </a:lnTo>
              <a:lnTo>
                <a:pt x="1906" y="1525891"/>
              </a:lnTo>
              <a:lnTo>
                <a:pt x="1270" y="1521127"/>
              </a:lnTo>
              <a:lnTo>
                <a:pt x="635" y="1516364"/>
              </a:lnTo>
              <a:lnTo>
                <a:pt x="317" y="1511600"/>
              </a:lnTo>
              <a:lnTo>
                <a:pt x="0" y="1506837"/>
              </a:lnTo>
              <a:lnTo>
                <a:pt x="0" y="94951"/>
              </a:lnTo>
              <a:lnTo>
                <a:pt x="317" y="90188"/>
              </a:lnTo>
              <a:lnTo>
                <a:pt x="635" y="85424"/>
              </a:lnTo>
              <a:lnTo>
                <a:pt x="1270" y="80661"/>
              </a:lnTo>
              <a:lnTo>
                <a:pt x="1906" y="75580"/>
              </a:lnTo>
              <a:lnTo>
                <a:pt x="3176" y="71134"/>
              </a:lnTo>
              <a:lnTo>
                <a:pt x="4447" y="66688"/>
              </a:lnTo>
              <a:lnTo>
                <a:pt x="5717" y="62560"/>
              </a:lnTo>
              <a:lnTo>
                <a:pt x="7306" y="57796"/>
              </a:lnTo>
              <a:lnTo>
                <a:pt x="9211" y="53668"/>
              </a:lnTo>
              <a:lnTo>
                <a:pt x="11435" y="49857"/>
              </a:lnTo>
              <a:lnTo>
                <a:pt x="13976" y="45729"/>
              </a:lnTo>
              <a:lnTo>
                <a:pt x="16517" y="41601"/>
              </a:lnTo>
              <a:lnTo>
                <a:pt x="19058" y="38107"/>
              </a:lnTo>
              <a:lnTo>
                <a:pt x="21917" y="34614"/>
              </a:lnTo>
              <a:lnTo>
                <a:pt x="24776" y="31121"/>
              </a:lnTo>
              <a:lnTo>
                <a:pt x="27635" y="27945"/>
              </a:lnTo>
              <a:lnTo>
                <a:pt x="31446" y="24452"/>
              </a:lnTo>
              <a:lnTo>
                <a:pt x="34623" y="21594"/>
              </a:lnTo>
              <a:lnTo>
                <a:pt x="38117" y="18736"/>
              </a:lnTo>
              <a:lnTo>
                <a:pt x="41929" y="16195"/>
              </a:lnTo>
              <a:lnTo>
                <a:pt x="45740" y="13655"/>
              </a:lnTo>
              <a:lnTo>
                <a:pt x="49870" y="11432"/>
              </a:lnTo>
              <a:lnTo>
                <a:pt x="53999" y="9527"/>
              </a:lnTo>
              <a:lnTo>
                <a:pt x="58129" y="7304"/>
              </a:lnTo>
              <a:lnTo>
                <a:pt x="62258" y="5716"/>
              </a:lnTo>
              <a:lnTo>
                <a:pt x="67023" y="4128"/>
              </a:lnTo>
              <a:lnTo>
                <a:pt x="71470" y="2858"/>
              </a:lnTo>
              <a:lnTo>
                <a:pt x="75917" y="1905"/>
              </a:lnTo>
              <a:lnTo>
                <a:pt x="80681" y="952"/>
              </a:lnTo>
              <a:lnTo>
                <a:pt x="85446" y="317"/>
              </a:lnTo>
              <a:lnTo>
                <a:pt x="90211" y="0"/>
              </a:lnTo>
              <a:close/>
            </a:path>
          </a:pathLst>
        </a:custGeom>
        <a:solidFill>
          <a:schemeClr val="bg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pPr algn="ctr"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6</xdr:col>
      <xdr:colOff>53975</xdr:colOff>
      <xdr:row>11</xdr:row>
      <xdr:rowOff>76200</xdr:rowOff>
    </xdr:from>
    <xdr:to>
      <xdr:col>6</xdr:col>
      <xdr:colOff>549275</xdr:colOff>
      <xdr:row>14</xdr:row>
      <xdr:rowOff>114300</xdr:rowOff>
    </xdr:to>
    <xdr:sp macro="" textlink="">
      <xdr:nvSpPr>
        <xdr:cNvPr id="4" name="放大镜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168775" y="1981200"/>
          <a:ext cx="495300" cy="552450"/>
        </a:xfrm>
        <a:custGeom>
          <a:avLst/>
          <a:gdLst>
            <a:gd name="connsiteX0" fmla="*/ 1638300 w 4396363"/>
            <a:gd name="connsiteY0" fmla="*/ 558403 h 5128349"/>
            <a:gd name="connsiteX1" fmla="*/ 558403 w 4396363"/>
            <a:gd name="connsiteY1" fmla="*/ 1638300 h 5128349"/>
            <a:gd name="connsiteX2" fmla="*/ 1638300 w 4396363"/>
            <a:gd name="connsiteY2" fmla="*/ 2718197 h 5128349"/>
            <a:gd name="connsiteX3" fmla="*/ 2718197 w 4396363"/>
            <a:gd name="connsiteY3" fmla="*/ 1638300 h 5128349"/>
            <a:gd name="connsiteX4" fmla="*/ 1638300 w 4396363"/>
            <a:gd name="connsiteY4" fmla="*/ 558403 h 5128349"/>
            <a:gd name="connsiteX5" fmla="*/ 1638300 w 4396363"/>
            <a:gd name="connsiteY5" fmla="*/ 0 h 5128349"/>
            <a:gd name="connsiteX6" fmla="*/ 3276600 w 4396363"/>
            <a:gd name="connsiteY6" fmla="*/ 1638300 h 5128349"/>
            <a:gd name="connsiteX7" fmla="*/ 2902492 w 4396363"/>
            <a:gd name="connsiteY7" fmla="*/ 2680411 h 5128349"/>
            <a:gd name="connsiteX8" fmla="*/ 2816386 w 4396363"/>
            <a:gd name="connsiteY8" fmla="*/ 2775151 h 5128349"/>
            <a:gd name="connsiteX9" fmla="*/ 2928393 w 4396363"/>
            <a:gd name="connsiteY9" fmla="*/ 2923790 h 5128349"/>
            <a:gd name="connsiteX10" fmla="*/ 2942554 w 4396363"/>
            <a:gd name="connsiteY10" fmla="*/ 2913119 h 5128349"/>
            <a:gd name="connsiteX11" fmla="*/ 3136485 w 4396363"/>
            <a:gd name="connsiteY11" fmla="*/ 2942400 h 5128349"/>
            <a:gd name="connsiteX12" fmla="*/ 4367683 w 4396363"/>
            <a:gd name="connsiteY12" fmla="*/ 4576254 h 5128349"/>
            <a:gd name="connsiteX13" fmla="*/ 4342375 w 4396363"/>
            <a:gd name="connsiteY13" fmla="*/ 4770744 h 5128349"/>
            <a:gd name="connsiteX14" fmla="*/ 3903910 w 4396363"/>
            <a:gd name="connsiteY14" fmla="*/ 5101151 h 5128349"/>
            <a:gd name="connsiteX15" fmla="*/ 3709978 w 4396363"/>
            <a:gd name="connsiteY15" fmla="*/ 5071870 h 5128349"/>
            <a:gd name="connsiteX16" fmla="*/ 2478781 w 4396363"/>
            <a:gd name="connsiteY16" fmla="*/ 3438015 h 5128349"/>
            <a:gd name="connsiteX17" fmla="*/ 2504089 w 4396363"/>
            <a:gd name="connsiteY17" fmla="*/ 3243526 h 5128349"/>
            <a:gd name="connsiteX18" fmla="*/ 2518249 w 4396363"/>
            <a:gd name="connsiteY18" fmla="*/ 3232855 h 5128349"/>
            <a:gd name="connsiteX19" fmla="*/ 2406738 w 4396363"/>
            <a:gd name="connsiteY19" fmla="*/ 3084875 h 5128349"/>
            <a:gd name="connsiteX20" fmla="*/ 2276001 w 4396363"/>
            <a:gd name="connsiteY20" fmla="*/ 3147854 h 5128349"/>
            <a:gd name="connsiteX21" fmla="*/ 1638300 w 4396363"/>
            <a:gd name="connsiteY21" fmla="*/ 3276600 h 5128349"/>
            <a:gd name="connsiteX22" fmla="*/ 0 w 4396363"/>
            <a:gd name="connsiteY22" fmla="*/ 1638300 h 5128349"/>
            <a:gd name="connsiteX23" fmla="*/ 1638300 w 4396363"/>
            <a:gd name="connsiteY23" fmla="*/ 0 h 51283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4396363" h="5128349">
              <a:moveTo>
                <a:pt x="1638300" y="558403"/>
              </a:moveTo>
              <a:cubicBezTo>
                <a:pt x="1041889" y="558403"/>
                <a:pt x="558403" y="1041889"/>
                <a:pt x="558403" y="1638300"/>
              </a:cubicBezTo>
              <a:cubicBezTo>
                <a:pt x="558403" y="2234711"/>
                <a:pt x="1041889" y="2718197"/>
                <a:pt x="1638300" y="2718197"/>
              </a:cubicBezTo>
              <a:cubicBezTo>
                <a:pt x="2234711" y="2718197"/>
                <a:pt x="2718197" y="2234711"/>
                <a:pt x="2718197" y="1638300"/>
              </a:cubicBezTo>
              <a:cubicBezTo>
                <a:pt x="2718197" y="1041889"/>
                <a:pt x="2234711" y="558403"/>
                <a:pt x="1638300" y="558403"/>
              </a:cubicBezTo>
              <a:close/>
              <a:moveTo>
                <a:pt x="1638300" y="0"/>
              </a:moveTo>
              <a:cubicBezTo>
                <a:pt x="2543108" y="0"/>
                <a:pt x="3276600" y="733492"/>
                <a:pt x="3276600" y="1638300"/>
              </a:cubicBezTo>
              <a:cubicBezTo>
                <a:pt x="3276600" y="2034154"/>
                <a:pt x="3136205" y="2397216"/>
                <a:pt x="2902492" y="2680411"/>
              </a:cubicBezTo>
              <a:lnTo>
                <a:pt x="2816386" y="2775151"/>
              </a:lnTo>
              <a:lnTo>
                <a:pt x="2928393" y="2923790"/>
              </a:lnTo>
              <a:lnTo>
                <a:pt x="2942554" y="2913119"/>
              </a:lnTo>
              <a:cubicBezTo>
                <a:pt x="3003095" y="2867498"/>
                <a:pt x="3089921" y="2880607"/>
                <a:pt x="3136485" y="2942400"/>
              </a:cubicBezTo>
              <a:lnTo>
                <a:pt x="4367683" y="4576254"/>
              </a:lnTo>
              <a:cubicBezTo>
                <a:pt x="4414247" y="4638047"/>
                <a:pt x="4402916" y="4725123"/>
                <a:pt x="4342375" y="4770744"/>
              </a:cubicBezTo>
              <a:lnTo>
                <a:pt x="3903910" y="5101151"/>
              </a:lnTo>
              <a:cubicBezTo>
                <a:pt x="3843369" y="5146772"/>
                <a:pt x="3756543" y="5133662"/>
                <a:pt x="3709978" y="5071870"/>
              </a:cubicBezTo>
              <a:lnTo>
                <a:pt x="2478781" y="3438015"/>
              </a:lnTo>
              <a:cubicBezTo>
                <a:pt x="2432217" y="3376223"/>
                <a:pt x="2443548" y="3289147"/>
                <a:pt x="2504089" y="3243526"/>
              </a:cubicBezTo>
              <a:lnTo>
                <a:pt x="2518249" y="3232855"/>
              </a:lnTo>
              <a:lnTo>
                <a:pt x="2406738" y="3084875"/>
              </a:lnTo>
              <a:lnTo>
                <a:pt x="2276001" y="3147854"/>
              </a:lnTo>
              <a:cubicBezTo>
                <a:pt x="2079997" y="3230757"/>
                <a:pt x="1864502" y="3276600"/>
                <a:pt x="1638300" y="3276600"/>
              </a:cubicBezTo>
              <a:cubicBezTo>
                <a:pt x="733492" y="3276600"/>
                <a:pt x="0" y="2543108"/>
                <a:pt x="0" y="1638300"/>
              </a:cubicBezTo>
              <a:cubicBezTo>
                <a:pt x="0" y="733492"/>
                <a:pt x="733492" y="0"/>
                <a:pt x="1638300" y="0"/>
              </a:cubicBezTo>
              <a:close/>
            </a:path>
          </a:pathLst>
        </a:cu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2</xdr:col>
      <xdr:colOff>409575</xdr:colOff>
      <xdr:row>11</xdr:row>
      <xdr:rowOff>52705</xdr:rowOff>
    </xdr:from>
    <xdr:to>
      <xdr:col>3</xdr:col>
      <xdr:colOff>247650</xdr:colOff>
      <xdr:row>14</xdr:row>
      <xdr:rowOff>138430</xdr:rowOff>
    </xdr:to>
    <xdr:sp macro="" textlink="">
      <xdr:nvSpPr>
        <xdr:cNvPr id="5" name="钱袋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781175" y="1957705"/>
          <a:ext cx="523875" cy="600075"/>
        </a:xfrm>
        <a:custGeom>
          <a:avLst/>
          <a:gdLst>
            <a:gd name="connsiteX0" fmla="*/ 331068 w 1208088"/>
            <a:gd name="connsiteY0" fmla="*/ 665573 h 1452563"/>
            <a:gd name="connsiteX1" fmla="*/ 508820 w 1208088"/>
            <a:gd name="connsiteY1" fmla="*/ 932822 h 1452563"/>
            <a:gd name="connsiteX2" fmla="*/ 369158 w 1208088"/>
            <a:gd name="connsiteY2" fmla="*/ 932822 h 1452563"/>
            <a:gd name="connsiteX3" fmla="*/ 369158 w 1208088"/>
            <a:gd name="connsiteY3" fmla="*/ 983727 h 1452563"/>
            <a:gd name="connsiteX4" fmla="*/ 534213 w 1208088"/>
            <a:gd name="connsiteY4" fmla="*/ 983727 h 1452563"/>
            <a:gd name="connsiteX5" fmla="*/ 534213 w 1208088"/>
            <a:gd name="connsiteY5" fmla="*/ 1034632 h 1452563"/>
            <a:gd name="connsiteX6" fmla="*/ 369158 w 1208088"/>
            <a:gd name="connsiteY6" fmla="*/ 1034632 h 1452563"/>
            <a:gd name="connsiteX7" fmla="*/ 369158 w 1208088"/>
            <a:gd name="connsiteY7" fmla="*/ 1085536 h 1452563"/>
            <a:gd name="connsiteX8" fmla="*/ 534213 w 1208088"/>
            <a:gd name="connsiteY8" fmla="*/ 1085536 h 1452563"/>
            <a:gd name="connsiteX9" fmla="*/ 534213 w 1208088"/>
            <a:gd name="connsiteY9" fmla="*/ 1238250 h 1452563"/>
            <a:gd name="connsiteX10" fmla="*/ 673875 w 1208088"/>
            <a:gd name="connsiteY10" fmla="*/ 1238250 h 1452563"/>
            <a:gd name="connsiteX11" fmla="*/ 673875 w 1208088"/>
            <a:gd name="connsiteY11" fmla="*/ 1085536 h 1452563"/>
            <a:gd name="connsiteX12" fmla="*/ 864324 w 1208088"/>
            <a:gd name="connsiteY12" fmla="*/ 1085536 h 1452563"/>
            <a:gd name="connsiteX13" fmla="*/ 864324 w 1208088"/>
            <a:gd name="connsiteY13" fmla="*/ 1034632 h 1452563"/>
            <a:gd name="connsiteX14" fmla="*/ 673875 w 1208088"/>
            <a:gd name="connsiteY14" fmla="*/ 1034632 h 1452563"/>
            <a:gd name="connsiteX15" fmla="*/ 673875 w 1208088"/>
            <a:gd name="connsiteY15" fmla="*/ 983727 h 1452563"/>
            <a:gd name="connsiteX16" fmla="*/ 864324 w 1208088"/>
            <a:gd name="connsiteY16" fmla="*/ 983727 h 1452563"/>
            <a:gd name="connsiteX17" fmla="*/ 864324 w 1208088"/>
            <a:gd name="connsiteY17" fmla="*/ 932822 h 1452563"/>
            <a:gd name="connsiteX18" fmla="*/ 699268 w 1208088"/>
            <a:gd name="connsiteY18" fmla="*/ 932822 h 1452563"/>
            <a:gd name="connsiteX19" fmla="*/ 877020 w 1208088"/>
            <a:gd name="connsiteY19" fmla="*/ 665573 h 1452563"/>
            <a:gd name="connsiteX20" fmla="*/ 737358 w 1208088"/>
            <a:gd name="connsiteY20" fmla="*/ 665573 h 1452563"/>
            <a:gd name="connsiteX21" fmla="*/ 597696 w 1208088"/>
            <a:gd name="connsiteY21" fmla="*/ 881918 h 1452563"/>
            <a:gd name="connsiteX22" fmla="*/ 458034 w 1208088"/>
            <a:gd name="connsiteY22" fmla="*/ 665573 h 1452563"/>
            <a:gd name="connsiteX23" fmla="*/ 331068 w 1208088"/>
            <a:gd name="connsiteY23" fmla="*/ 665573 h 1452563"/>
            <a:gd name="connsiteX24" fmla="*/ 719206 w 1208088"/>
            <a:gd name="connsiteY24" fmla="*/ 0 h 1452563"/>
            <a:gd name="connsiteX25" fmla="*/ 727454 w 1208088"/>
            <a:gd name="connsiteY25" fmla="*/ 317 h 1452563"/>
            <a:gd name="connsiteX26" fmla="*/ 736654 w 1208088"/>
            <a:gd name="connsiteY26" fmla="*/ 952 h 1452563"/>
            <a:gd name="connsiteX27" fmla="*/ 746172 w 1208088"/>
            <a:gd name="connsiteY27" fmla="*/ 2538 h 1452563"/>
            <a:gd name="connsiteX28" fmla="*/ 756641 w 1208088"/>
            <a:gd name="connsiteY28" fmla="*/ 4125 h 1452563"/>
            <a:gd name="connsiteX29" fmla="*/ 767428 w 1208088"/>
            <a:gd name="connsiteY29" fmla="*/ 6028 h 1452563"/>
            <a:gd name="connsiteX30" fmla="*/ 778849 w 1208088"/>
            <a:gd name="connsiteY30" fmla="*/ 8567 h 1452563"/>
            <a:gd name="connsiteX31" fmla="*/ 791222 w 1208088"/>
            <a:gd name="connsiteY31" fmla="*/ 11422 h 1452563"/>
            <a:gd name="connsiteX32" fmla="*/ 804546 w 1208088"/>
            <a:gd name="connsiteY32" fmla="*/ 14913 h 1452563"/>
            <a:gd name="connsiteX33" fmla="*/ 818822 w 1208088"/>
            <a:gd name="connsiteY33" fmla="*/ 18720 h 1452563"/>
            <a:gd name="connsiteX34" fmla="*/ 833416 w 1208088"/>
            <a:gd name="connsiteY34" fmla="*/ 23480 h 1452563"/>
            <a:gd name="connsiteX35" fmla="*/ 829609 w 1208088"/>
            <a:gd name="connsiteY35" fmla="*/ 36171 h 1452563"/>
            <a:gd name="connsiteX36" fmla="*/ 825802 w 1208088"/>
            <a:gd name="connsiteY36" fmla="*/ 48228 h 1452563"/>
            <a:gd name="connsiteX37" fmla="*/ 818188 w 1208088"/>
            <a:gd name="connsiteY37" fmla="*/ 70439 h 1452563"/>
            <a:gd name="connsiteX38" fmla="*/ 810256 w 1208088"/>
            <a:gd name="connsiteY38" fmla="*/ 91063 h 1452563"/>
            <a:gd name="connsiteX39" fmla="*/ 802960 w 1208088"/>
            <a:gd name="connsiteY39" fmla="*/ 108831 h 1452563"/>
            <a:gd name="connsiteX40" fmla="*/ 795663 w 1208088"/>
            <a:gd name="connsiteY40" fmla="*/ 125013 h 1452563"/>
            <a:gd name="connsiteX41" fmla="*/ 788684 w 1208088"/>
            <a:gd name="connsiteY41" fmla="*/ 138974 h 1452563"/>
            <a:gd name="connsiteX42" fmla="*/ 782021 w 1208088"/>
            <a:gd name="connsiteY42" fmla="*/ 151983 h 1452563"/>
            <a:gd name="connsiteX43" fmla="*/ 775994 w 1208088"/>
            <a:gd name="connsiteY43" fmla="*/ 163405 h 1452563"/>
            <a:gd name="connsiteX44" fmla="*/ 764572 w 1208088"/>
            <a:gd name="connsiteY44" fmla="*/ 183077 h 1452563"/>
            <a:gd name="connsiteX45" fmla="*/ 760131 w 1208088"/>
            <a:gd name="connsiteY45" fmla="*/ 191644 h 1452563"/>
            <a:gd name="connsiteX46" fmla="*/ 756007 w 1208088"/>
            <a:gd name="connsiteY46" fmla="*/ 200211 h 1452563"/>
            <a:gd name="connsiteX47" fmla="*/ 752517 w 1208088"/>
            <a:gd name="connsiteY47" fmla="*/ 207826 h 1452563"/>
            <a:gd name="connsiteX48" fmla="*/ 749662 w 1208088"/>
            <a:gd name="connsiteY48" fmla="*/ 215759 h 1452563"/>
            <a:gd name="connsiteX49" fmla="*/ 748393 w 1208088"/>
            <a:gd name="connsiteY49" fmla="*/ 219566 h 1452563"/>
            <a:gd name="connsiteX50" fmla="*/ 747441 w 1208088"/>
            <a:gd name="connsiteY50" fmla="*/ 223374 h 1452563"/>
            <a:gd name="connsiteX51" fmla="*/ 746806 w 1208088"/>
            <a:gd name="connsiteY51" fmla="*/ 227181 h 1452563"/>
            <a:gd name="connsiteX52" fmla="*/ 746489 w 1208088"/>
            <a:gd name="connsiteY52" fmla="*/ 231623 h 1452563"/>
            <a:gd name="connsiteX53" fmla="*/ 748076 w 1208088"/>
            <a:gd name="connsiteY53" fmla="*/ 231623 h 1452563"/>
            <a:gd name="connsiteX54" fmla="*/ 750931 w 1208088"/>
            <a:gd name="connsiteY54" fmla="*/ 231623 h 1452563"/>
            <a:gd name="connsiteX55" fmla="*/ 753786 w 1208088"/>
            <a:gd name="connsiteY55" fmla="*/ 231940 h 1452563"/>
            <a:gd name="connsiteX56" fmla="*/ 756324 w 1208088"/>
            <a:gd name="connsiteY56" fmla="*/ 232258 h 1452563"/>
            <a:gd name="connsiteX57" fmla="*/ 758862 w 1208088"/>
            <a:gd name="connsiteY57" fmla="*/ 233210 h 1452563"/>
            <a:gd name="connsiteX58" fmla="*/ 761400 w 1208088"/>
            <a:gd name="connsiteY58" fmla="*/ 233844 h 1452563"/>
            <a:gd name="connsiteX59" fmla="*/ 763621 w 1208088"/>
            <a:gd name="connsiteY59" fmla="*/ 234796 h 1452563"/>
            <a:gd name="connsiteX60" fmla="*/ 765842 w 1208088"/>
            <a:gd name="connsiteY60" fmla="*/ 236065 h 1452563"/>
            <a:gd name="connsiteX61" fmla="*/ 768062 w 1208088"/>
            <a:gd name="connsiteY61" fmla="*/ 237334 h 1452563"/>
            <a:gd name="connsiteX62" fmla="*/ 769966 w 1208088"/>
            <a:gd name="connsiteY62" fmla="*/ 238921 h 1452563"/>
            <a:gd name="connsiteX63" fmla="*/ 771552 w 1208088"/>
            <a:gd name="connsiteY63" fmla="*/ 240190 h 1452563"/>
            <a:gd name="connsiteX64" fmla="*/ 772821 w 1208088"/>
            <a:gd name="connsiteY64" fmla="*/ 242094 h 1452563"/>
            <a:gd name="connsiteX65" fmla="*/ 774090 w 1208088"/>
            <a:gd name="connsiteY65" fmla="*/ 243680 h 1452563"/>
            <a:gd name="connsiteX66" fmla="*/ 775042 w 1208088"/>
            <a:gd name="connsiteY66" fmla="*/ 245901 h 1452563"/>
            <a:gd name="connsiteX67" fmla="*/ 775676 w 1208088"/>
            <a:gd name="connsiteY67" fmla="*/ 247805 h 1452563"/>
            <a:gd name="connsiteX68" fmla="*/ 775994 w 1208088"/>
            <a:gd name="connsiteY68" fmla="*/ 249709 h 1452563"/>
            <a:gd name="connsiteX69" fmla="*/ 776311 w 1208088"/>
            <a:gd name="connsiteY69" fmla="*/ 251930 h 1452563"/>
            <a:gd name="connsiteX70" fmla="*/ 776311 w 1208088"/>
            <a:gd name="connsiteY70" fmla="*/ 253834 h 1452563"/>
            <a:gd name="connsiteX71" fmla="*/ 775676 w 1208088"/>
            <a:gd name="connsiteY71" fmla="*/ 255420 h 1452563"/>
            <a:gd name="connsiteX72" fmla="*/ 775359 w 1208088"/>
            <a:gd name="connsiteY72" fmla="*/ 257324 h 1452563"/>
            <a:gd name="connsiteX73" fmla="*/ 774407 w 1208088"/>
            <a:gd name="connsiteY73" fmla="*/ 258910 h 1452563"/>
            <a:gd name="connsiteX74" fmla="*/ 773456 w 1208088"/>
            <a:gd name="connsiteY74" fmla="*/ 260497 h 1452563"/>
            <a:gd name="connsiteX75" fmla="*/ 772186 w 1208088"/>
            <a:gd name="connsiteY75" fmla="*/ 262083 h 1452563"/>
            <a:gd name="connsiteX76" fmla="*/ 769331 w 1208088"/>
            <a:gd name="connsiteY76" fmla="*/ 265256 h 1452563"/>
            <a:gd name="connsiteX77" fmla="*/ 765524 w 1208088"/>
            <a:gd name="connsiteY77" fmla="*/ 267794 h 1452563"/>
            <a:gd name="connsiteX78" fmla="*/ 761717 w 1208088"/>
            <a:gd name="connsiteY78" fmla="*/ 269698 h 1452563"/>
            <a:gd name="connsiteX79" fmla="*/ 756958 w 1208088"/>
            <a:gd name="connsiteY79" fmla="*/ 270967 h 1452563"/>
            <a:gd name="connsiteX80" fmla="*/ 752200 w 1208088"/>
            <a:gd name="connsiteY80" fmla="*/ 271919 h 1452563"/>
            <a:gd name="connsiteX81" fmla="*/ 756324 w 1208088"/>
            <a:gd name="connsiteY81" fmla="*/ 284611 h 1452563"/>
            <a:gd name="connsiteX82" fmla="*/ 757910 w 1208088"/>
            <a:gd name="connsiteY82" fmla="*/ 289053 h 1452563"/>
            <a:gd name="connsiteX83" fmla="*/ 760448 w 1208088"/>
            <a:gd name="connsiteY83" fmla="*/ 293812 h 1452563"/>
            <a:gd name="connsiteX84" fmla="*/ 763621 w 1208088"/>
            <a:gd name="connsiteY84" fmla="*/ 299206 h 1452563"/>
            <a:gd name="connsiteX85" fmla="*/ 768062 w 1208088"/>
            <a:gd name="connsiteY85" fmla="*/ 304283 h 1452563"/>
            <a:gd name="connsiteX86" fmla="*/ 772504 w 1208088"/>
            <a:gd name="connsiteY86" fmla="*/ 309677 h 1452563"/>
            <a:gd name="connsiteX87" fmla="*/ 777580 w 1208088"/>
            <a:gd name="connsiteY87" fmla="*/ 315706 h 1452563"/>
            <a:gd name="connsiteX88" fmla="*/ 783608 w 1208088"/>
            <a:gd name="connsiteY88" fmla="*/ 321417 h 1452563"/>
            <a:gd name="connsiteX89" fmla="*/ 789952 w 1208088"/>
            <a:gd name="connsiteY89" fmla="*/ 327445 h 1452563"/>
            <a:gd name="connsiteX90" fmla="*/ 796615 w 1208088"/>
            <a:gd name="connsiteY90" fmla="*/ 333791 h 1452563"/>
            <a:gd name="connsiteX91" fmla="*/ 803912 w 1208088"/>
            <a:gd name="connsiteY91" fmla="*/ 339820 h 1452563"/>
            <a:gd name="connsiteX92" fmla="*/ 819774 w 1208088"/>
            <a:gd name="connsiteY92" fmla="*/ 353146 h 1452563"/>
            <a:gd name="connsiteX93" fmla="*/ 836588 w 1208088"/>
            <a:gd name="connsiteY93" fmla="*/ 366155 h 1452563"/>
            <a:gd name="connsiteX94" fmla="*/ 854672 w 1208088"/>
            <a:gd name="connsiteY94" fmla="*/ 379798 h 1452563"/>
            <a:gd name="connsiteX95" fmla="*/ 891472 w 1208088"/>
            <a:gd name="connsiteY95" fmla="*/ 407720 h 1452563"/>
            <a:gd name="connsiteX96" fmla="*/ 928274 w 1208088"/>
            <a:gd name="connsiteY96" fmla="*/ 435008 h 1452563"/>
            <a:gd name="connsiteX97" fmla="*/ 945405 w 1208088"/>
            <a:gd name="connsiteY97" fmla="*/ 448334 h 1452563"/>
            <a:gd name="connsiteX98" fmla="*/ 961902 w 1208088"/>
            <a:gd name="connsiteY98" fmla="*/ 461343 h 1452563"/>
            <a:gd name="connsiteX99" fmla="*/ 976496 w 1208088"/>
            <a:gd name="connsiteY99" fmla="*/ 474034 h 1452563"/>
            <a:gd name="connsiteX100" fmla="*/ 983158 w 1208088"/>
            <a:gd name="connsiteY100" fmla="*/ 479746 h 1452563"/>
            <a:gd name="connsiteX101" fmla="*/ 989186 w 1208088"/>
            <a:gd name="connsiteY101" fmla="*/ 485457 h 1452563"/>
            <a:gd name="connsiteX102" fmla="*/ 996482 w 1208088"/>
            <a:gd name="connsiteY102" fmla="*/ 493072 h 1452563"/>
            <a:gd name="connsiteX103" fmla="*/ 1003779 w 1208088"/>
            <a:gd name="connsiteY103" fmla="*/ 501004 h 1452563"/>
            <a:gd name="connsiteX104" fmla="*/ 1011393 w 1208088"/>
            <a:gd name="connsiteY104" fmla="*/ 510206 h 1452563"/>
            <a:gd name="connsiteX105" fmla="*/ 1019007 w 1208088"/>
            <a:gd name="connsiteY105" fmla="*/ 519725 h 1452563"/>
            <a:gd name="connsiteX106" fmla="*/ 1026938 w 1208088"/>
            <a:gd name="connsiteY106" fmla="*/ 530830 h 1452563"/>
            <a:gd name="connsiteX107" fmla="*/ 1034552 w 1208088"/>
            <a:gd name="connsiteY107" fmla="*/ 542252 h 1452563"/>
            <a:gd name="connsiteX108" fmla="*/ 1042801 w 1208088"/>
            <a:gd name="connsiteY108" fmla="*/ 554309 h 1452563"/>
            <a:gd name="connsiteX109" fmla="*/ 1050732 w 1208088"/>
            <a:gd name="connsiteY109" fmla="*/ 567318 h 1452563"/>
            <a:gd name="connsiteX110" fmla="*/ 1058663 w 1208088"/>
            <a:gd name="connsiteY110" fmla="*/ 581279 h 1452563"/>
            <a:gd name="connsiteX111" fmla="*/ 1066912 w 1208088"/>
            <a:gd name="connsiteY111" fmla="*/ 595557 h 1452563"/>
            <a:gd name="connsiteX112" fmla="*/ 1074843 w 1208088"/>
            <a:gd name="connsiteY112" fmla="*/ 610153 h 1452563"/>
            <a:gd name="connsiteX113" fmla="*/ 1083092 w 1208088"/>
            <a:gd name="connsiteY113" fmla="*/ 626017 h 1452563"/>
            <a:gd name="connsiteX114" fmla="*/ 1091023 w 1208088"/>
            <a:gd name="connsiteY114" fmla="*/ 641882 h 1452563"/>
            <a:gd name="connsiteX115" fmla="*/ 1098954 w 1208088"/>
            <a:gd name="connsiteY115" fmla="*/ 658698 h 1452563"/>
            <a:gd name="connsiteX116" fmla="*/ 1106568 w 1208088"/>
            <a:gd name="connsiteY116" fmla="*/ 675832 h 1452563"/>
            <a:gd name="connsiteX117" fmla="*/ 1114499 w 1208088"/>
            <a:gd name="connsiteY117" fmla="*/ 693283 h 1452563"/>
            <a:gd name="connsiteX118" fmla="*/ 1122113 w 1208088"/>
            <a:gd name="connsiteY118" fmla="*/ 711369 h 1452563"/>
            <a:gd name="connsiteX119" fmla="*/ 1129727 w 1208088"/>
            <a:gd name="connsiteY119" fmla="*/ 729772 h 1452563"/>
            <a:gd name="connsiteX120" fmla="*/ 1136707 w 1208088"/>
            <a:gd name="connsiteY120" fmla="*/ 748492 h 1452563"/>
            <a:gd name="connsiteX121" fmla="*/ 1143686 w 1208088"/>
            <a:gd name="connsiteY121" fmla="*/ 768164 h 1452563"/>
            <a:gd name="connsiteX122" fmla="*/ 1150348 w 1208088"/>
            <a:gd name="connsiteY122" fmla="*/ 787519 h 1452563"/>
            <a:gd name="connsiteX123" fmla="*/ 1157011 w 1208088"/>
            <a:gd name="connsiteY123" fmla="*/ 807191 h 1452563"/>
            <a:gd name="connsiteX124" fmla="*/ 1163038 w 1208088"/>
            <a:gd name="connsiteY124" fmla="*/ 826863 h 1452563"/>
            <a:gd name="connsiteX125" fmla="*/ 1169066 w 1208088"/>
            <a:gd name="connsiteY125" fmla="*/ 847170 h 1452563"/>
            <a:gd name="connsiteX126" fmla="*/ 1174460 w 1208088"/>
            <a:gd name="connsiteY126" fmla="*/ 867477 h 1452563"/>
            <a:gd name="connsiteX127" fmla="*/ 1179853 w 1208088"/>
            <a:gd name="connsiteY127" fmla="*/ 887783 h 1452563"/>
            <a:gd name="connsiteX128" fmla="*/ 1184929 w 1208088"/>
            <a:gd name="connsiteY128" fmla="*/ 908407 h 1452563"/>
            <a:gd name="connsiteX129" fmla="*/ 1189370 w 1208088"/>
            <a:gd name="connsiteY129" fmla="*/ 929031 h 1452563"/>
            <a:gd name="connsiteX130" fmla="*/ 1193177 w 1208088"/>
            <a:gd name="connsiteY130" fmla="*/ 949655 h 1452563"/>
            <a:gd name="connsiteX131" fmla="*/ 1196667 w 1208088"/>
            <a:gd name="connsiteY131" fmla="*/ 970279 h 1452563"/>
            <a:gd name="connsiteX132" fmla="*/ 1200157 w 1208088"/>
            <a:gd name="connsiteY132" fmla="*/ 990903 h 1452563"/>
            <a:gd name="connsiteX133" fmla="*/ 1202695 w 1208088"/>
            <a:gd name="connsiteY133" fmla="*/ 1011845 h 1452563"/>
            <a:gd name="connsiteX134" fmla="*/ 1204916 w 1208088"/>
            <a:gd name="connsiteY134" fmla="*/ 1032151 h 1452563"/>
            <a:gd name="connsiteX135" fmla="*/ 1206502 w 1208088"/>
            <a:gd name="connsiteY135" fmla="*/ 1052458 h 1452563"/>
            <a:gd name="connsiteX136" fmla="*/ 1207454 w 1208088"/>
            <a:gd name="connsiteY136" fmla="*/ 1072447 h 1452563"/>
            <a:gd name="connsiteX137" fmla="*/ 1208088 w 1208088"/>
            <a:gd name="connsiteY137" fmla="*/ 1092437 h 1452563"/>
            <a:gd name="connsiteX138" fmla="*/ 1207771 w 1208088"/>
            <a:gd name="connsiteY138" fmla="*/ 1112426 h 1452563"/>
            <a:gd name="connsiteX139" fmla="*/ 1207136 w 1208088"/>
            <a:gd name="connsiteY139" fmla="*/ 1131781 h 1452563"/>
            <a:gd name="connsiteX140" fmla="*/ 1205867 w 1208088"/>
            <a:gd name="connsiteY140" fmla="*/ 1151453 h 1452563"/>
            <a:gd name="connsiteX141" fmla="*/ 1203646 w 1208088"/>
            <a:gd name="connsiteY141" fmla="*/ 1170173 h 1452563"/>
            <a:gd name="connsiteX142" fmla="*/ 1201108 w 1208088"/>
            <a:gd name="connsiteY142" fmla="*/ 1188893 h 1452563"/>
            <a:gd name="connsiteX143" fmla="*/ 1199522 w 1208088"/>
            <a:gd name="connsiteY143" fmla="*/ 1197778 h 1452563"/>
            <a:gd name="connsiteX144" fmla="*/ 1197302 w 1208088"/>
            <a:gd name="connsiteY144" fmla="*/ 1206979 h 1452563"/>
            <a:gd name="connsiteX145" fmla="*/ 1195398 w 1208088"/>
            <a:gd name="connsiteY145" fmla="*/ 1215863 h 1452563"/>
            <a:gd name="connsiteX146" fmla="*/ 1193177 w 1208088"/>
            <a:gd name="connsiteY146" fmla="*/ 1224747 h 1452563"/>
            <a:gd name="connsiteX147" fmla="*/ 1190956 w 1208088"/>
            <a:gd name="connsiteY147" fmla="*/ 1233314 h 1452563"/>
            <a:gd name="connsiteX148" fmla="*/ 1188418 w 1208088"/>
            <a:gd name="connsiteY148" fmla="*/ 1242199 h 1452563"/>
            <a:gd name="connsiteX149" fmla="*/ 1185563 w 1208088"/>
            <a:gd name="connsiteY149" fmla="*/ 1250448 h 1452563"/>
            <a:gd name="connsiteX150" fmla="*/ 1182708 w 1208088"/>
            <a:gd name="connsiteY150" fmla="*/ 1259015 h 1452563"/>
            <a:gd name="connsiteX151" fmla="*/ 1179218 w 1208088"/>
            <a:gd name="connsiteY151" fmla="*/ 1266947 h 1452563"/>
            <a:gd name="connsiteX152" fmla="*/ 1175728 w 1208088"/>
            <a:gd name="connsiteY152" fmla="*/ 1275197 h 1452563"/>
            <a:gd name="connsiteX153" fmla="*/ 1172239 w 1208088"/>
            <a:gd name="connsiteY153" fmla="*/ 1283129 h 1452563"/>
            <a:gd name="connsiteX154" fmla="*/ 1168749 w 1208088"/>
            <a:gd name="connsiteY154" fmla="*/ 1291062 h 1452563"/>
            <a:gd name="connsiteX155" fmla="*/ 1164625 w 1208088"/>
            <a:gd name="connsiteY155" fmla="*/ 1298677 h 1452563"/>
            <a:gd name="connsiteX156" fmla="*/ 1160183 w 1208088"/>
            <a:gd name="connsiteY156" fmla="*/ 1305974 h 1452563"/>
            <a:gd name="connsiteX157" fmla="*/ 1155742 w 1208088"/>
            <a:gd name="connsiteY157" fmla="*/ 1313589 h 1452563"/>
            <a:gd name="connsiteX158" fmla="*/ 1151300 w 1208088"/>
            <a:gd name="connsiteY158" fmla="*/ 1320570 h 1452563"/>
            <a:gd name="connsiteX159" fmla="*/ 1146542 w 1208088"/>
            <a:gd name="connsiteY159" fmla="*/ 1327867 h 1452563"/>
            <a:gd name="connsiteX160" fmla="*/ 1141148 w 1208088"/>
            <a:gd name="connsiteY160" fmla="*/ 1334531 h 1452563"/>
            <a:gd name="connsiteX161" fmla="*/ 1135755 w 1208088"/>
            <a:gd name="connsiteY161" fmla="*/ 1341194 h 1452563"/>
            <a:gd name="connsiteX162" fmla="*/ 1130362 w 1208088"/>
            <a:gd name="connsiteY162" fmla="*/ 1347857 h 1452563"/>
            <a:gd name="connsiteX163" fmla="*/ 1124334 w 1208088"/>
            <a:gd name="connsiteY163" fmla="*/ 1354203 h 1452563"/>
            <a:gd name="connsiteX164" fmla="*/ 1118306 w 1208088"/>
            <a:gd name="connsiteY164" fmla="*/ 1360548 h 1452563"/>
            <a:gd name="connsiteX165" fmla="*/ 1112278 w 1208088"/>
            <a:gd name="connsiteY165" fmla="*/ 1366577 h 1452563"/>
            <a:gd name="connsiteX166" fmla="*/ 1105299 w 1208088"/>
            <a:gd name="connsiteY166" fmla="*/ 1372288 h 1452563"/>
            <a:gd name="connsiteX167" fmla="*/ 1098637 w 1208088"/>
            <a:gd name="connsiteY167" fmla="*/ 1378000 h 1452563"/>
            <a:gd name="connsiteX168" fmla="*/ 1091657 w 1208088"/>
            <a:gd name="connsiteY168" fmla="*/ 1383394 h 1452563"/>
            <a:gd name="connsiteX169" fmla="*/ 1084360 w 1208088"/>
            <a:gd name="connsiteY169" fmla="*/ 1388470 h 1452563"/>
            <a:gd name="connsiteX170" fmla="*/ 1076746 w 1208088"/>
            <a:gd name="connsiteY170" fmla="*/ 1393230 h 1452563"/>
            <a:gd name="connsiteX171" fmla="*/ 1068815 w 1208088"/>
            <a:gd name="connsiteY171" fmla="*/ 1398306 h 1452563"/>
            <a:gd name="connsiteX172" fmla="*/ 1061201 w 1208088"/>
            <a:gd name="connsiteY172" fmla="*/ 1402748 h 1452563"/>
            <a:gd name="connsiteX173" fmla="*/ 1052636 w 1208088"/>
            <a:gd name="connsiteY173" fmla="*/ 1407190 h 1452563"/>
            <a:gd name="connsiteX174" fmla="*/ 1044070 w 1208088"/>
            <a:gd name="connsiteY174" fmla="*/ 1411633 h 1452563"/>
            <a:gd name="connsiteX175" fmla="*/ 1035187 w 1208088"/>
            <a:gd name="connsiteY175" fmla="*/ 1415440 h 1452563"/>
            <a:gd name="connsiteX176" fmla="*/ 1025986 w 1208088"/>
            <a:gd name="connsiteY176" fmla="*/ 1418930 h 1452563"/>
            <a:gd name="connsiteX177" fmla="*/ 1016469 w 1208088"/>
            <a:gd name="connsiteY177" fmla="*/ 1422420 h 1452563"/>
            <a:gd name="connsiteX178" fmla="*/ 1006634 w 1208088"/>
            <a:gd name="connsiteY178" fmla="*/ 1425593 h 1452563"/>
            <a:gd name="connsiteX179" fmla="*/ 996800 w 1208088"/>
            <a:gd name="connsiteY179" fmla="*/ 1428766 h 1452563"/>
            <a:gd name="connsiteX180" fmla="*/ 986330 w 1208088"/>
            <a:gd name="connsiteY180" fmla="*/ 1431305 h 1452563"/>
            <a:gd name="connsiteX181" fmla="*/ 976178 w 1208088"/>
            <a:gd name="connsiteY181" fmla="*/ 1433843 h 1452563"/>
            <a:gd name="connsiteX182" fmla="*/ 965074 w 1208088"/>
            <a:gd name="connsiteY182" fmla="*/ 1436064 h 1452563"/>
            <a:gd name="connsiteX183" fmla="*/ 953971 w 1208088"/>
            <a:gd name="connsiteY183" fmla="*/ 1437968 h 1452563"/>
            <a:gd name="connsiteX184" fmla="*/ 942550 w 1208088"/>
            <a:gd name="connsiteY184" fmla="*/ 1439554 h 1452563"/>
            <a:gd name="connsiteX185" fmla="*/ 930812 w 1208088"/>
            <a:gd name="connsiteY185" fmla="*/ 1440823 h 1452563"/>
            <a:gd name="connsiteX186" fmla="*/ 918756 w 1208088"/>
            <a:gd name="connsiteY186" fmla="*/ 1442093 h 1452563"/>
            <a:gd name="connsiteX187" fmla="*/ 906383 w 1208088"/>
            <a:gd name="connsiteY187" fmla="*/ 1443044 h 1452563"/>
            <a:gd name="connsiteX188" fmla="*/ 893693 w 1208088"/>
            <a:gd name="connsiteY188" fmla="*/ 1443362 h 1452563"/>
            <a:gd name="connsiteX189" fmla="*/ 740144 w 1208088"/>
            <a:gd name="connsiteY189" fmla="*/ 1448756 h 1452563"/>
            <a:gd name="connsiteX190" fmla="*/ 652583 w 1208088"/>
            <a:gd name="connsiteY190" fmla="*/ 1451611 h 1452563"/>
            <a:gd name="connsiteX191" fmla="*/ 613244 w 1208088"/>
            <a:gd name="connsiteY191" fmla="*/ 1452563 h 1452563"/>
            <a:gd name="connsiteX192" fmla="*/ 604044 w 1208088"/>
            <a:gd name="connsiteY192" fmla="*/ 1452563 h 1452563"/>
            <a:gd name="connsiteX193" fmla="*/ 595161 w 1208088"/>
            <a:gd name="connsiteY193" fmla="*/ 1452563 h 1452563"/>
            <a:gd name="connsiteX194" fmla="*/ 555505 w 1208088"/>
            <a:gd name="connsiteY194" fmla="*/ 1451611 h 1452563"/>
            <a:gd name="connsiteX195" fmla="*/ 467944 w 1208088"/>
            <a:gd name="connsiteY195" fmla="*/ 1448756 h 1452563"/>
            <a:gd name="connsiteX196" fmla="*/ 314395 w 1208088"/>
            <a:gd name="connsiteY196" fmla="*/ 1443362 h 1452563"/>
            <a:gd name="connsiteX197" fmla="*/ 302022 w 1208088"/>
            <a:gd name="connsiteY197" fmla="*/ 1443044 h 1452563"/>
            <a:gd name="connsiteX198" fmla="*/ 289332 w 1208088"/>
            <a:gd name="connsiteY198" fmla="*/ 1442093 h 1452563"/>
            <a:gd name="connsiteX199" fmla="*/ 277276 w 1208088"/>
            <a:gd name="connsiteY199" fmla="*/ 1440823 h 1452563"/>
            <a:gd name="connsiteX200" fmla="*/ 265856 w 1208088"/>
            <a:gd name="connsiteY200" fmla="*/ 1439554 h 1452563"/>
            <a:gd name="connsiteX201" fmla="*/ 254117 w 1208088"/>
            <a:gd name="connsiteY201" fmla="*/ 1437968 h 1452563"/>
            <a:gd name="connsiteX202" fmla="*/ 243014 w 1208088"/>
            <a:gd name="connsiteY202" fmla="*/ 1436064 h 1452563"/>
            <a:gd name="connsiteX203" fmla="*/ 232227 w 1208088"/>
            <a:gd name="connsiteY203" fmla="*/ 1433843 h 1452563"/>
            <a:gd name="connsiteX204" fmla="*/ 221758 w 1208088"/>
            <a:gd name="connsiteY204" fmla="*/ 1431305 h 1452563"/>
            <a:gd name="connsiteX205" fmla="*/ 211288 w 1208088"/>
            <a:gd name="connsiteY205" fmla="*/ 1428766 h 1452563"/>
            <a:gd name="connsiteX206" fmla="*/ 201454 w 1208088"/>
            <a:gd name="connsiteY206" fmla="*/ 1425593 h 1452563"/>
            <a:gd name="connsiteX207" fmla="*/ 191619 w 1208088"/>
            <a:gd name="connsiteY207" fmla="*/ 1422420 h 1452563"/>
            <a:gd name="connsiteX208" fmla="*/ 182419 w 1208088"/>
            <a:gd name="connsiteY208" fmla="*/ 1418930 h 1452563"/>
            <a:gd name="connsiteX209" fmla="*/ 172901 w 1208088"/>
            <a:gd name="connsiteY209" fmla="*/ 1415440 h 1452563"/>
            <a:gd name="connsiteX210" fmla="*/ 164336 w 1208088"/>
            <a:gd name="connsiteY210" fmla="*/ 1411633 h 1452563"/>
            <a:gd name="connsiteX211" fmla="*/ 155452 w 1208088"/>
            <a:gd name="connsiteY211" fmla="*/ 1407190 h 1452563"/>
            <a:gd name="connsiteX212" fmla="*/ 147521 w 1208088"/>
            <a:gd name="connsiteY212" fmla="*/ 1402748 h 1452563"/>
            <a:gd name="connsiteX213" fmla="*/ 139273 w 1208088"/>
            <a:gd name="connsiteY213" fmla="*/ 1398306 h 1452563"/>
            <a:gd name="connsiteX214" fmla="*/ 131342 w 1208088"/>
            <a:gd name="connsiteY214" fmla="*/ 1393230 h 1452563"/>
            <a:gd name="connsiteX215" fmla="*/ 123728 w 1208088"/>
            <a:gd name="connsiteY215" fmla="*/ 1388470 h 1452563"/>
            <a:gd name="connsiteX216" fmla="*/ 116431 w 1208088"/>
            <a:gd name="connsiteY216" fmla="*/ 1383394 h 1452563"/>
            <a:gd name="connsiteX217" fmla="*/ 109768 w 1208088"/>
            <a:gd name="connsiteY217" fmla="*/ 1378000 h 1452563"/>
            <a:gd name="connsiteX218" fmla="*/ 102789 w 1208088"/>
            <a:gd name="connsiteY218" fmla="*/ 1372288 h 1452563"/>
            <a:gd name="connsiteX219" fmla="*/ 96127 w 1208088"/>
            <a:gd name="connsiteY219" fmla="*/ 1366577 h 1452563"/>
            <a:gd name="connsiteX220" fmla="*/ 89782 w 1208088"/>
            <a:gd name="connsiteY220" fmla="*/ 1360548 h 1452563"/>
            <a:gd name="connsiteX221" fmla="*/ 83754 w 1208088"/>
            <a:gd name="connsiteY221" fmla="*/ 1354203 h 1452563"/>
            <a:gd name="connsiteX222" fmla="*/ 78044 w 1208088"/>
            <a:gd name="connsiteY222" fmla="*/ 1347857 h 1452563"/>
            <a:gd name="connsiteX223" fmla="*/ 72333 w 1208088"/>
            <a:gd name="connsiteY223" fmla="*/ 1341194 h 1452563"/>
            <a:gd name="connsiteX224" fmla="*/ 66940 w 1208088"/>
            <a:gd name="connsiteY224" fmla="*/ 1334531 h 1452563"/>
            <a:gd name="connsiteX225" fmla="*/ 61864 w 1208088"/>
            <a:gd name="connsiteY225" fmla="*/ 1327867 h 1452563"/>
            <a:gd name="connsiteX226" fmla="*/ 56788 w 1208088"/>
            <a:gd name="connsiteY226" fmla="*/ 1320570 h 1452563"/>
            <a:gd name="connsiteX227" fmla="*/ 52346 w 1208088"/>
            <a:gd name="connsiteY227" fmla="*/ 1313589 h 1452563"/>
            <a:gd name="connsiteX228" fmla="*/ 47905 w 1208088"/>
            <a:gd name="connsiteY228" fmla="*/ 1305974 h 1452563"/>
            <a:gd name="connsiteX229" fmla="*/ 43780 w 1208088"/>
            <a:gd name="connsiteY229" fmla="*/ 1298677 h 1452563"/>
            <a:gd name="connsiteX230" fmla="*/ 39339 w 1208088"/>
            <a:gd name="connsiteY230" fmla="*/ 1291062 h 1452563"/>
            <a:gd name="connsiteX231" fmla="*/ 35849 w 1208088"/>
            <a:gd name="connsiteY231" fmla="*/ 1283129 h 1452563"/>
            <a:gd name="connsiteX232" fmla="*/ 32360 w 1208088"/>
            <a:gd name="connsiteY232" fmla="*/ 1275197 h 1452563"/>
            <a:gd name="connsiteX233" fmla="*/ 28870 w 1208088"/>
            <a:gd name="connsiteY233" fmla="*/ 1266947 h 1452563"/>
            <a:gd name="connsiteX234" fmla="*/ 25697 w 1208088"/>
            <a:gd name="connsiteY234" fmla="*/ 1259015 h 1452563"/>
            <a:gd name="connsiteX235" fmla="*/ 22525 w 1208088"/>
            <a:gd name="connsiteY235" fmla="*/ 1250448 h 1452563"/>
            <a:gd name="connsiteX236" fmla="*/ 19670 w 1208088"/>
            <a:gd name="connsiteY236" fmla="*/ 1242199 h 1452563"/>
            <a:gd name="connsiteX237" fmla="*/ 17132 w 1208088"/>
            <a:gd name="connsiteY237" fmla="*/ 1233314 h 1452563"/>
            <a:gd name="connsiteX238" fmla="*/ 14911 w 1208088"/>
            <a:gd name="connsiteY238" fmla="*/ 1224747 h 1452563"/>
            <a:gd name="connsiteX239" fmla="*/ 12690 w 1208088"/>
            <a:gd name="connsiteY239" fmla="*/ 1215863 h 1452563"/>
            <a:gd name="connsiteX240" fmla="*/ 10786 w 1208088"/>
            <a:gd name="connsiteY240" fmla="*/ 1206979 h 1452563"/>
            <a:gd name="connsiteX241" fmla="*/ 8883 w 1208088"/>
            <a:gd name="connsiteY241" fmla="*/ 1197778 h 1452563"/>
            <a:gd name="connsiteX242" fmla="*/ 7297 w 1208088"/>
            <a:gd name="connsiteY242" fmla="*/ 1188893 h 1452563"/>
            <a:gd name="connsiteX243" fmla="*/ 4442 w 1208088"/>
            <a:gd name="connsiteY243" fmla="*/ 1170173 h 1452563"/>
            <a:gd name="connsiteX244" fmla="*/ 2221 w 1208088"/>
            <a:gd name="connsiteY244" fmla="*/ 1151453 h 1452563"/>
            <a:gd name="connsiteX245" fmla="*/ 952 w 1208088"/>
            <a:gd name="connsiteY245" fmla="*/ 1131781 h 1452563"/>
            <a:gd name="connsiteX246" fmla="*/ 317 w 1208088"/>
            <a:gd name="connsiteY246" fmla="*/ 1112426 h 1452563"/>
            <a:gd name="connsiteX247" fmla="*/ 0 w 1208088"/>
            <a:gd name="connsiteY247" fmla="*/ 1092437 h 1452563"/>
            <a:gd name="connsiteX248" fmla="*/ 634 w 1208088"/>
            <a:gd name="connsiteY248" fmla="*/ 1072447 h 1452563"/>
            <a:gd name="connsiteX249" fmla="*/ 1586 w 1208088"/>
            <a:gd name="connsiteY249" fmla="*/ 1052458 h 1452563"/>
            <a:gd name="connsiteX250" fmla="*/ 3172 w 1208088"/>
            <a:gd name="connsiteY250" fmla="*/ 1032151 h 1452563"/>
            <a:gd name="connsiteX251" fmla="*/ 5393 w 1208088"/>
            <a:gd name="connsiteY251" fmla="*/ 1011845 h 1452563"/>
            <a:gd name="connsiteX252" fmla="*/ 8248 w 1208088"/>
            <a:gd name="connsiteY252" fmla="*/ 990903 h 1452563"/>
            <a:gd name="connsiteX253" fmla="*/ 11421 w 1208088"/>
            <a:gd name="connsiteY253" fmla="*/ 970279 h 1452563"/>
            <a:gd name="connsiteX254" fmla="*/ 14911 w 1208088"/>
            <a:gd name="connsiteY254" fmla="*/ 949655 h 1452563"/>
            <a:gd name="connsiteX255" fmla="*/ 19035 w 1208088"/>
            <a:gd name="connsiteY255" fmla="*/ 929031 h 1452563"/>
            <a:gd name="connsiteX256" fmla="*/ 23476 w 1208088"/>
            <a:gd name="connsiteY256" fmla="*/ 908407 h 1452563"/>
            <a:gd name="connsiteX257" fmla="*/ 28235 w 1208088"/>
            <a:gd name="connsiteY257" fmla="*/ 887783 h 1452563"/>
            <a:gd name="connsiteX258" fmla="*/ 33628 w 1208088"/>
            <a:gd name="connsiteY258" fmla="*/ 867477 h 1452563"/>
            <a:gd name="connsiteX259" fmla="*/ 39022 w 1208088"/>
            <a:gd name="connsiteY259" fmla="*/ 847170 h 1452563"/>
            <a:gd name="connsiteX260" fmla="*/ 45050 w 1208088"/>
            <a:gd name="connsiteY260" fmla="*/ 826863 h 1452563"/>
            <a:gd name="connsiteX261" fmla="*/ 51077 w 1208088"/>
            <a:gd name="connsiteY261" fmla="*/ 807191 h 1452563"/>
            <a:gd name="connsiteX262" fmla="*/ 58057 w 1208088"/>
            <a:gd name="connsiteY262" fmla="*/ 787519 h 1452563"/>
            <a:gd name="connsiteX263" fmla="*/ 64402 w 1208088"/>
            <a:gd name="connsiteY263" fmla="*/ 768164 h 1452563"/>
            <a:gd name="connsiteX264" fmla="*/ 71381 w 1208088"/>
            <a:gd name="connsiteY264" fmla="*/ 748492 h 1452563"/>
            <a:gd name="connsiteX265" fmla="*/ 78678 w 1208088"/>
            <a:gd name="connsiteY265" fmla="*/ 729772 h 1452563"/>
            <a:gd name="connsiteX266" fmla="*/ 85975 w 1208088"/>
            <a:gd name="connsiteY266" fmla="*/ 711369 h 1452563"/>
            <a:gd name="connsiteX267" fmla="*/ 93906 w 1208088"/>
            <a:gd name="connsiteY267" fmla="*/ 693283 h 1452563"/>
            <a:gd name="connsiteX268" fmla="*/ 101520 w 1208088"/>
            <a:gd name="connsiteY268" fmla="*/ 675832 h 1452563"/>
            <a:gd name="connsiteX269" fmla="*/ 109134 w 1208088"/>
            <a:gd name="connsiteY269" fmla="*/ 658698 h 1452563"/>
            <a:gd name="connsiteX270" fmla="*/ 117065 w 1208088"/>
            <a:gd name="connsiteY270" fmla="*/ 641882 h 1452563"/>
            <a:gd name="connsiteX271" fmla="*/ 124996 w 1208088"/>
            <a:gd name="connsiteY271" fmla="*/ 626017 h 1452563"/>
            <a:gd name="connsiteX272" fmla="*/ 133245 w 1208088"/>
            <a:gd name="connsiteY272" fmla="*/ 610153 h 1452563"/>
            <a:gd name="connsiteX273" fmla="*/ 141176 w 1208088"/>
            <a:gd name="connsiteY273" fmla="*/ 595557 h 1452563"/>
            <a:gd name="connsiteX274" fmla="*/ 149425 w 1208088"/>
            <a:gd name="connsiteY274" fmla="*/ 581279 h 1452563"/>
            <a:gd name="connsiteX275" fmla="*/ 157356 w 1208088"/>
            <a:gd name="connsiteY275" fmla="*/ 567318 h 1452563"/>
            <a:gd name="connsiteX276" fmla="*/ 165604 w 1208088"/>
            <a:gd name="connsiteY276" fmla="*/ 554309 h 1452563"/>
            <a:gd name="connsiteX277" fmla="*/ 173536 w 1208088"/>
            <a:gd name="connsiteY277" fmla="*/ 542252 h 1452563"/>
            <a:gd name="connsiteX278" fmla="*/ 181467 w 1208088"/>
            <a:gd name="connsiteY278" fmla="*/ 530830 h 1452563"/>
            <a:gd name="connsiteX279" fmla="*/ 189081 w 1208088"/>
            <a:gd name="connsiteY279" fmla="*/ 519725 h 1452563"/>
            <a:gd name="connsiteX280" fmla="*/ 197012 w 1208088"/>
            <a:gd name="connsiteY280" fmla="*/ 510206 h 1452563"/>
            <a:gd name="connsiteX281" fmla="*/ 204309 w 1208088"/>
            <a:gd name="connsiteY281" fmla="*/ 501004 h 1452563"/>
            <a:gd name="connsiteX282" fmla="*/ 211606 w 1208088"/>
            <a:gd name="connsiteY282" fmla="*/ 493072 h 1452563"/>
            <a:gd name="connsiteX283" fmla="*/ 218902 w 1208088"/>
            <a:gd name="connsiteY283" fmla="*/ 485457 h 1452563"/>
            <a:gd name="connsiteX284" fmla="*/ 225248 w 1208088"/>
            <a:gd name="connsiteY284" fmla="*/ 479428 h 1452563"/>
            <a:gd name="connsiteX285" fmla="*/ 232862 w 1208088"/>
            <a:gd name="connsiteY285" fmla="*/ 473083 h 1452563"/>
            <a:gd name="connsiteX286" fmla="*/ 248407 w 1208088"/>
            <a:gd name="connsiteY286" fmla="*/ 460074 h 1452563"/>
            <a:gd name="connsiteX287" fmla="*/ 265538 w 1208088"/>
            <a:gd name="connsiteY287" fmla="*/ 446430 h 1452563"/>
            <a:gd name="connsiteX288" fmla="*/ 283622 w 1208088"/>
            <a:gd name="connsiteY288" fmla="*/ 432469 h 1452563"/>
            <a:gd name="connsiteX289" fmla="*/ 322009 w 1208088"/>
            <a:gd name="connsiteY289" fmla="*/ 404548 h 1452563"/>
            <a:gd name="connsiteX290" fmla="*/ 360396 w 1208088"/>
            <a:gd name="connsiteY290" fmla="*/ 375991 h 1452563"/>
            <a:gd name="connsiteX291" fmla="*/ 379114 w 1208088"/>
            <a:gd name="connsiteY291" fmla="*/ 362030 h 1452563"/>
            <a:gd name="connsiteX292" fmla="*/ 396562 w 1208088"/>
            <a:gd name="connsiteY292" fmla="*/ 348387 h 1452563"/>
            <a:gd name="connsiteX293" fmla="*/ 412742 w 1208088"/>
            <a:gd name="connsiteY293" fmla="*/ 335060 h 1452563"/>
            <a:gd name="connsiteX294" fmla="*/ 420039 w 1208088"/>
            <a:gd name="connsiteY294" fmla="*/ 328397 h 1452563"/>
            <a:gd name="connsiteX295" fmla="*/ 427018 w 1208088"/>
            <a:gd name="connsiteY295" fmla="*/ 322369 h 1452563"/>
            <a:gd name="connsiteX296" fmla="*/ 433364 w 1208088"/>
            <a:gd name="connsiteY296" fmla="*/ 316340 h 1452563"/>
            <a:gd name="connsiteX297" fmla="*/ 439391 w 1208088"/>
            <a:gd name="connsiteY297" fmla="*/ 309994 h 1452563"/>
            <a:gd name="connsiteX298" fmla="*/ 444784 w 1208088"/>
            <a:gd name="connsiteY298" fmla="*/ 304283 h 1452563"/>
            <a:gd name="connsiteX299" fmla="*/ 449226 w 1208088"/>
            <a:gd name="connsiteY299" fmla="*/ 298572 h 1452563"/>
            <a:gd name="connsiteX300" fmla="*/ 453033 w 1208088"/>
            <a:gd name="connsiteY300" fmla="*/ 293178 h 1452563"/>
            <a:gd name="connsiteX301" fmla="*/ 456523 w 1208088"/>
            <a:gd name="connsiteY301" fmla="*/ 287784 h 1452563"/>
            <a:gd name="connsiteX302" fmla="*/ 459061 w 1208088"/>
            <a:gd name="connsiteY302" fmla="*/ 283024 h 1452563"/>
            <a:gd name="connsiteX303" fmla="*/ 460647 w 1208088"/>
            <a:gd name="connsiteY303" fmla="*/ 277948 h 1452563"/>
            <a:gd name="connsiteX304" fmla="*/ 461282 w 1208088"/>
            <a:gd name="connsiteY304" fmla="*/ 274775 h 1452563"/>
            <a:gd name="connsiteX305" fmla="*/ 461916 w 1208088"/>
            <a:gd name="connsiteY305" fmla="*/ 271919 h 1452563"/>
            <a:gd name="connsiteX306" fmla="*/ 456840 w 1208088"/>
            <a:gd name="connsiteY306" fmla="*/ 270967 h 1452563"/>
            <a:gd name="connsiteX307" fmla="*/ 452081 w 1208088"/>
            <a:gd name="connsiteY307" fmla="*/ 269698 h 1452563"/>
            <a:gd name="connsiteX308" fmla="*/ 448274 w 1208088"/>
            <a:gd name="connsiteY308" fmla="*/ 267794 h 1452563"/>
            <a:gd name="connsiteX309" fmla="*/ 444784 w 1208088"/>
            <a:gd name="connsiteY309" fmla="*/ 265256 h 1452563"/>
            <a:gd name="connsiteX310" fmla="*/ 441929 w 1208088"/>
            <a:gd name="connsiteY310" fmla="*/ 262083 h 1452563"/>
            <a:gd name="connsiteX311" fmla="*/ 440660 w 1208088"/>
            <a:gd name="connsiteY311" fmla="*/ 260497 h 1452563"/>
            <a:gd name="connsiteX312" fmla="*/ 439708 w 1208088"/>
            <a:gd name="connsiteY312" fmla="*/ 258910 h 1452563"/>
            <a:gd name="connsiteX313" fmla="*/ 438757 w 1208088"/>
            <a:gd name="connsiteY313" fmla="*/ 257324 h 1452563"/>
            <a:gd name="connsiteX314" fmla="*/ 438440 w 1208088"/>
            <a:gd name="connsiteY314" fmla="*/ 255420 h 1452563"/>
            <a:gd name="connsiteX315" fmla="*/ 438122 w 1208088"/>
            <a:gd name="connsiteY315" fmla="*/ 253834 h 1452563"/>
            <a:gd name="connsiteX316" fmla="*/ 437488 w 1208088"/>
            <a:gd name="connsiteY316" fmla="*/ 251930 h 1452563"/>
            <a:gd name="connsiteX317" fmla="*/ 438122 w 1208088"/>
            <a:gd name="connsiteY317" fmla="*/ 250026 h 1452563"/>
            <a:gd name="connsiteX318" fmla="*/ 438440 w 1208088"/>
            <a:gd name="connsiteY318" fmla="*/ 248122 h 1452563"/>
            <a:gd name="connsiteX319" fmla="*/ 438757 w 1208088"/>
            <a:gd name="connsiteY319" fmla="*/ 246536 h 1452563"/>
            <a:gd name="connsiteX320" fmla="*/ 439708 w 1208088"/>
            <a:gd name="connsiteY320" fmla="*/ 244315 h 1452563"/>
            <a:gd name="connsiteX321" fmla="*/ 440660 w 1208088"/>
            <a:gd name="connsiteY321" fmla="*/ 242728 h 1452563"/>
            <a:gd name="connsiteX322" fmla="*/ 441929 w 1208088"/>
            <a:gd name="connsiteY322" fmla="*/ 241142 h 1452563"/>
            <a:gd name="connsiteX323" fmla="*/ 444784 w 1208088"/>
            <a:gd name="connsiteY323" fmla="*/ 238286 h 1452563"/>
            <a:gd name="connsiteX324" fmla="*/ 448274 w 1208088"/>
            <a:gd name="connsiteY324" fmla="*/ 236065 h 1452563"/>
            <a:gd name="connsiteX325" fmla="*/ 452081 w 1208088"/>
            <a:gd name="connsiteY325" fmla="*/ 234161 h 1452563"/>
            <a:gd name="connsiteX326" fmla="*/ 456840 w 1208088"/>
            <a:gd name="connsiteY326" fmla="*/ 232575 h 1452563"/>
            <a:gd name="connsiteX327" fmla="*/ 461916 w 1208088"/>
            <a:gd name="connsiteY327" fmla="*/ 231940 h 1452563"/>
            <a:gd name="connsiteX328" fmla="*/ 460647 w 1208088"/>
            <a:gd name="connsiteY328" fmla="*/ 227498 h 1452563"/>
            <a:gd name="connsiteX329" fmla="*/ 459378 w 1208088"/>
            <a:gd name="connsiteY329" fmla="*/ 223374 h 1452563"/>
            <a:gd name="connsiteX330" fmla="*/ 457792 w 1208088"/>
            <a:gd name="connsiteY330" fmla="*/ 219249 h 1452563"/>
            <a:gd name="connsiteX331" fmla="*/ 456206 w 1208088"/>
            <a:gd name="connsiteY331" fmla="*/ 215124 h 1452563"/>
            <a:gd name="connsiteX332" fmla="*/ 451764 w 1208088"/>
            <a:gd name="connsiteY332" fmla="*/ 206874 h 1452563"/>
            <a:gd name="connsiteX333" fmla="*/ 447005 w 1208088"/>
            <a:gd name="connsiteY333" fmla="*/ 198307 h 1452563"/>
            <a:gd name="connsiteX334" fmla="*/ 441295 w 1208088"/>
            <a:gd name="connsiteY334" fmla="*/ 189423 h 1452563"/>
            <a:gd name="connsiteX335" fmla="*/ 434632 w 1208088"/>
            <a:gd name="connsiteY335" fmla="*/ 180222 h 1452563"/>
            <a:gd name="connsiteX336" fmla="*/ 420039 w 1208088"/>
            <a:gd name="connsiteY336" fmla="*/ 159598 h 1452563"/>
            <a:gd name="connsiteX337" fmla="*/ 412108 w 1208088"/>
            <a:gd name="connsiteY337" fmla="*/ 147541 h 1452563"/>
            <a:gd name="connsiteX338" fmla="*/ 403542 w 1208088"/>
            <a:gd name="connsiteY338" fmla="*/ 134532 h 1452563"/>
            <a:gd name="connsiteX339" fmla="*/ 394024 w 1208088"/>
            <a:gd name="connsiteY339" fmla="*/ 120254 h 1452563"/>
            <a:gd name="connsiteX340" fmla="*/ 384190 w 1208088"/>
            <a:gd name="connsiteY340" fmla="*/ 104706 h 1452563"/>
            <a:gd name="connsiteX341" fmla="*/ 374355 w 1208088"/>
            <a:gd name="connsiteY341" fmla="*/ 87573 h 1452563"/>
            <a:gd name="connsiteX342" fmla="*/ 363886 w 1208088"/>
            <a:gd name="connsiteY342" fmla="*/ 68535 h 1452563"/>
            <a:gd name="connsiteX343" fmla="*/ 353099 w 1208088"/>
            <a:gd name="connsiteY343" fmla="*/ 47911 h 1452563"/>
            <a:gd name="connsiteX344" fmla="*/ 341996 w 1208088"/>
            <a:gd name="connsiteY344" fmla="*/ 25066 h 1452563"/>
            <a:gd name="connsiteX345" fmla="*/ 352782 w 1208088"/>
            <a:gd name="connsiteY345" fmla="*/ 20307 h 1452563"/>
            <a:gd name="connsiteX346" fmla="*/ 362617 w 1208088"/>
            <a:gd name="connsiteY346" fmla="*/ 15865 h 1452563"/>
            <a:gd name="connsiteX347" fmla="*/ 372134 w 1208088"/>
            <a:gd name="connsiteY347" fmla="*/ 13009 h 1452563"/>
            <a:gd name="connsiteX348" fmla="*/ 380700 w 1208088"/>
            <a:gd name="connsiteY348" fmla="*/ 11105 h 1452563"/>
            <a:gd name="connsiteX349" fmla="*/ 388948 w 1208088"/>
            <a:gd name="connsiteY349" fmla="*/ 9836 h 1452563"/>
            <a:gd name="connsiteX350" fmla="*/ 396562 w 1208088"/>
            <a:gd name="connsiteY350" fmla="*/ 9519 h 1452563"/>
            <a:gd name="connsiteX351" fmla="*/ 403859 w 1208088"/>
            <a:gd name="connsiteY351" fmla="*/ 9519 h 1452563"/>
            <a:gd name="connsiteX352" fmla="*/ 410522 w 1208088"/>
            <a:gd name="connsiteY352" fmla="*/ 10471 h 1452563"/>
            <a:gd name="connsiteX353" fmla="*/ 416549 w 1208088"/>
            <a:gd name="connsiteY353" fmla="*/ 12057 h 1452563"/>
            <a:gd name="connsiteX354" fmla="*/ 422894 w 1208088"/>
            <a:gd name="connsiteY354" fmla="*/ 14278 h 1452563"/>
            <a:gd name="connsiteX355" fmla="*/ 428288 w 1208088"/>
            <a:gd name="connsiteY355" fmla="*/ 16816 h 1452563"/>
            <a:gd name="connsiteX356" fmla="*/ 433681 w 1208088"/>
            <a:gd name="connsiteY356" fmla="*/ 19989 h 1452563"/>
            <a:gd name="connsiteX357" fmla="*/ 439074 w 1208088"/>
            <a:gd name="connsiteY357" fmla="*/ 23162 h 1452563"/>
            <a:gd name="connsiteX358" fmla="*/ 443833 w 1208088"/>
            <a:gd name="connsiteY358" fmla="*/ 26970 h 1452563"/>
            <a:gd name="connsiteX359" fmla="*/ 448592 w 1208088"/>
            <a:gd name="connsiteY359" fmla="*/ 30777 h 1452563"/>
            <a:gd name="connsiteX360" fmla="*/ 453033 w 1208088"/>
            <a:gd name="connsiteY360" fmla="*/ 34585 h 1452563"/>
            <a:gd name="connsiteX361" fmla="*/ 462550 w 1208088"/>
            <a:gd name="connsiteY361" fmla="*/ 43152 h 1452563"/>
            <a:gd name="connsiteX362" fmla="*/ 471434 w 1208088"/>
            <a:gd name="connsiteY362" fmla="*/ 51401 h 1452563"/>
            <a:gd name="connsiteX363" fmla="*/ 476510 w 1208088"/>
            <a:gd name="connsiteY363" fmla="*/ 55843 h 1452563"/>
            <a:gd name="connsiteX364" fmla="*/ 481268 w 1208088"/>
            <a:gd name="connsiteY364" fmla="*/ 59651 h 1452563"/>
            <a:gd name="connsiteX365" fmla="*/ 486027 w 1208088"/>
            <a:gd name="connsiteY365" fmla="*/ 63141 h 1452563"/>
            <a:gd name="connsiteX366" fmla="*/ 491738 w 1208088"/>
            <a:gd name="connsiteY366" fmla="*/ 66314 h 1452563"/>
            <a:gd name="connsiteX367" fmla="*/ 497131 w 1208088"/>
            <a:gd name="connsiteY367" fmla="*/ 69170 h 1452563"/>
            <a:gd name="connsiteX368" fmla="*/ 502841 w 1208088"/>
            <a:gd name="connsiteY368" fmla="*/ 72025 h 1452563"/>
            <a:gd name="connsiteX369" fmla="*/ 509186 w 1208088"/>
            <a:gd name="connsiteY369" fmla="*/ 73929 h 1452563"/>
            <a:gd name="connsiteX370" fmla="*/ 515531 w 1208088"/>
            <a:gd name="connsiteY370" fmla="*/ 75198 h 1452563"/>
            <a:gd name="connsiteX371" fmla="*/ 522194 w 1208088"/>
            <a:gd name="connsiteY371" fmla="*/ 76150 h 1452563"/>
            <a:gd name="connsiteX372" fmla="*/ 529808 w 1208088"/>
            <a:gd name="connsiteY372" fmla="*/ 76150 h 1452563"/>
            <a:gd name="connsiteX373" fmla="*/ 537739 w 1208088"/>
            <a:gd name="connsiteY373" fmla="*/ 75515 h 1452563"/>
            <a:gd name="connsiteX374" fmla="*/ 546304 w 1208088"/>
            <a:gd name="connsiteY374" fmla="*/ 74246 h 1452563"/>
            <a:gd name="connsiteX375" fmla="*/ 557408 w 1208088"/>
            <a:gd name="connsiteY375" fmla="*/ 68218 h 1452563"/>
            <a:gd name="connsiteX376" fmla="*/ 568195 w 1208088"/>
            <a:gd name="connsiteY376" fmla="*/ 62824 h 1452563"/>
            <a:gd name="connsiteX377" fmla="*/ 587864 w 1208088"/>
            <a:gd name="connsiteY377" fmla="*/ 51719 h 1452563"/>
            <a:gd name="connsiteX378" fmla="*/ 605313 w 1208088"/>
            <a:gd name="connsiteY378" fmla="*/ 41882 h 1452563"/>
            <a:gd name="connsiteX379" fmla="*/ 620858 w 1208088"/>
            <a:gd name="connsiteY379" fmla="*/ 32681 h 1452563"/>
            <a:gd name="connsiteX380" fmla="*/ 635452 w 1208088"/>
            <a:gd name="connsiteY380" fmla="*/ 24749 h 1452563"/>
            <a:gd name="connsiteX381" fmla="*/ 648776 w 1208088"/>
            <a:gd name="connsiteY381" fmla="*/ 17134 h 1452563"/>
            <a:gd name="connsiteX382" fmla="*/ 655438 w 1208088"/>
            <a:gd name="connsiteY382" fmla="*/ 13961 h 1452563"/>
            <a:gd name="connsiteX383" fmla="*/ 661784 w 1208088"/>
            <a:gd name="connsiteY383" fmla="*/ 11422 h 1452563"/>
            <a:gd name="connsiteX384" fmla="*/ 668446 w 1208088"/>
            <a:gd name="connsiteY384" fmla="*/ 8884 h 1452563"/>
            <a:gd name="connsiteX385" fmla="*/ 675108 w 1208088"/>
            <a:gd name="connsiteY385" fmla="*/ 6663 h 1452563"/>
            <a:gd name="connsiteX386" fmla="*/ 682088 w 1208088"/>
            <a:gd name="connsiteY386" fmla="*/ 4759 h 1452563"/>
            <a:gd name="connsiteX387" fmla="*/ 688750 w 1208088"/>
            <a:gd name="connsiteY387" fmla="*/ 3173 h 1452563"/>
            <a:gd name="connsiteX388" fmla="*/ 695729 w 1208088"/>
            <a:gd name="connsiteY388" fmla="*/ 1586 h 1452563"/>
            <a:gd name="connsiteX389" fmla="*/ 703343 w 1208088"/>
            <a:gd name="connsiteY389" fmla="*/ 635 h 1452563"/>
            <a:gd name="connsiteX390" fmla="*/ 710957 w 1208088"/>
            <a:gd name="connsiteY390" fmla="*/ 317 h 14525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  <a:cxn ang="0">
              <a:pos x="connsiteX208" y="connsiteY208"/>
            </a:cxn>
            <a:cxn ang="0">
              <a:pos x="connsiteX209" y="connsiteY209"/>
            </a:cxn>
            <a:cxn ang="0">
              <a:pos x="connsiteX210" y="connsiteY210"/>
            </a:cxn>
            <a:cxn ang="0">
              <a:pos x="connsiteX211" y="connsiteY211"/>
            </a:cxn>
            <a:cxn ang="0">
              <a:pos x="connsiteX212" y="connsiteY212"/>
            </a:cxn>
            <a:cxn ang="0">
              <a:pos x="connsiteX213" y="connsiteY213"/>
            </a:cxn>
            <a:cxn ang="0">
              <a:pos x="connsiteX214" y="connsiteY214"/>
            </a:cxn>
            <a:cxn ang="0">
              <a:pos x="connsiteX215" y="connsiteY215"/>
            </a:cxn>
            <a:cxn ang="0">
              <a:pos x="connsiteX216" y="connsiteY216"/>
            </a:cxn>
            <a:cxn ang="0">
              <a:pos x="connsiteX217" y="connsiteY217"/>
            </a:cxn>
            <a:cxn ang="0">
              <a:pos x="connsiteX218" y="connsiteY218"/>
            </a:cxn>
            <a:cxn ang="0">
              <a:pos x="connsiteX219" y="connsiteY219"/>
            </a:cxn>
            <a:cxn ang="0">
              <a:pos x="connsiteX220" y="connsiteY220"/>
            </a:cxn>
            <a:cxn ang="0">
              <a:pos x="connsiteX221" y="connsiteY221"/>
            </a:cxn>
            <a:cxn ang="0">
              <a:pos x="connsiteX222" y="connsiteY222"/>
            </a:cxn>
            <a:cxn ang="0">
              <a:pos x="connsiteX223" y="connsiteY223"/>
            </a:cxn>
            <a:cxn ang="0">
              <a:pos x="connsiteX224" y="connsiteY224"/>
            </a:cxn>
            <a:cxn ang="0">
              <a:pos x="connsiteX225" y="connsiteY225"/>
            </a:cxn>
            <a:cxn ang="0">
              <a:pos x="connsiteX226" y="connsiteY226"/>
            </a:cxn>
            <a:cxn ang="0">
              <a:pos x="connsiteX227" y="connsiteY227"/>
            </a:cxn>
            <a:cxn ang="0">
              <a:pos x="connsiteX228" y="connsiteY228"/>
            </a:cxn>
            <a:cxn ang="0">
              <a:pos x="connsiteX229" y="connsiteY229"/>
            </a:cxn>
            <a:cxn ang="0">
              <a:pos x="connsiteX230" y="connsiteY230"/>
            </a:cxn>
            <a:cxn ang="0">
              <a:pos x="connsiteX231" y="connsiteY231"/>
            </a:cxn>
            <a:cxn ang="0">
              <a:pos x="connsiteX232" y="connsiteY232"/>
            </a:cxn>
            <a:cxn ang="0">
              <a:pos x="connsiteX233" y="connsiteY233"/>
            </a:cxn>
            <a:cxn ang="0">
              <a:pos x="connsiteX234" y="connsiteY234"/>
            </a:cxn>
            <a:cxn ang="0">
              <a:pos x="connsiteX235" y="connsiteY235"/>
            </a:cxn>
            <a:cxn ang="0">
              <a:pos x="connsiteX236" y="connsiteY236"/>
            </a:cxn>
            <a:cxn ang="0">
              <a:pos x="connsiteX237" y="connsiteY237"/>
            </a:cxn>
            <a:cxn ang="0">
              <a:pos x="connsiteX238" y="connsiteY238"/>
            </a:cxn>
            <a:cxn ang="0">
              <a:pos x="connsiteX239" y="connsiteY239"/>
            </a:cxn>
            <a:cxn ang="0">
              <a:pos x="connsiteX240" y="connsiteY240"/>
            </a:cxn>
            <a:cxn ang="0">
              <a:pos x="connsiteX241" y="connsiteY241"/>
            </a:cxn>
            <a:cxn ang="0">
              <a:pos x="connsiteX242" y="connsiteY242"/>
            </a:cxn>
            <a:cxn ang="0">
              <a:pos x="connsiteX243" y="connsiteY243"/>
            </a:cxn>
            <a:cxn ang="0">
              <a:pos x="connsiteX244" y="connsiteY244"/>
            </a:cxn>
            <a:cxn ang="0">
              <a:pos x="connsiteX245" y="connsiteY245"/>
            </a:cxn>
            <a:cxn ang="0">
              <a:pos x="connsiteX246" y="connsiteY246"/>
            </a:cxn>
            <a:cxn ang="0">
              <a:pos x="connsiteX247" y="connsiteY247"/>
            </a:cxn>
            <a:cxn ang="0">
              <a:pos x="connsiteX248" y="connsiteY248"/>
            </a:cxn>
            <a:cxn ang="0">
              <a:pos x="connsiteX249" y="connsiteY249"/>
            </a:cxn>
            <a:cxn ang="0">
              <a:pos x="connsiteX250" y="connsiteY250"/>
            </a:cxn>
            <a:cxn ang="0">
              <a:pos x="connsiteX251" y="connsiteY251"/>
            </a:cxn>
            <a:cxn ang="0">
              <a:pos x="connsiteX252" y="connsiteY252"/>
            </a:cxn>
            <a:cxn ang="0">
              <a:pos x="connsiteX253" y="connsiteY253"/>
            </a:cxn>
            <a:cxn ang="0">
              <a:pos x="connsiteX254" y="connsiteY254"/>
            </a:cxn>
            <a:cxn ang="0">
              <a:pos x="connsiteX255" y="connsiteY255"/>
            </a:cxn>
            <a:cxn ang="0">
              <a:pos x="connsiteX256" y="connsiteY256"/>
            </a:cxn>
            <a:cxn ang="0">
              <a:pos x="connsiteX257" y="connsiteY257"/>
            </a:cxn>
            <a:cxn ang="0">
              <a:pos x="connsiteX258" y="connsiteY258"/>
            </a:cxn>
            <a:cxn ang="0">
              <a:pos x="connsiteX259" y="connsiteY259"/>
            </a:cxn>
            <a:cxn ang="0">
              <a:pos x="connsiteX260" y="connsiteY260"/>
            </a:cxn>
            <a:cxn ang="0">
              <a:pos x="connsiteX261" y="connsiteY261"/>
            </a:cxn>
            <a:cxn ang="0">
              <a:pos x="connsiteX262" y="connsiteY262"/>
            </a:cxn>
            <a:cxn ang="0">
              <a:pos x="connsiteX263" y="connsiteY263"/>
            </a:cxn>
            <a:cxn ang="0">
              <a:pos x="connsiteX264" y="connsiteY264"/>
            </a:cxn>
            <a:cxn ang="0">
              <a:pos x="connsiteX265" y="connsiteY265"/>
            </a:cxn>
            <a:cxn ang="0">
              <a:pos x="connsiteX266" y="connsiteY266"/>
            </a:cxn>
            <a:cxn ang="0">
              <a:pos x="connsiteX267" y="connsiteY267"/>
            </a:cxn>
            <a:cxn ang="0">
              <a:pos x="connsiteX268" y="connsiteY268"/>
            </a:cxn>
            <a:cxn ang="0">
              <a:pos x="connsiteX269" y="connsiteY269"/>
            </a:cxn>
            <a:cxn ang="0">
              <a:pos x="connsiteX270" y="connsiteY270"/>
            </a:cxn>
            <a:cxn ang="0">
              <a:pos x="connsiteX271" y="connsiteY271"/>
            </a:cxn>
            <a:cxn ang="0">
              <a:pos x="connsiteX272" y="connsiteY272"/>
            </a:cxn>
            <a:cxn ang="0">
              <a:pos x="connsiteX273" y="connsiteY273"/>
            </a:cxn>
            <a:cxn ang="0">
              <a:pos x="connsiteX274" y="connsiteY274"/>
            </a:cxn>
            <a:cxn ang="0">
              <a:pos x="connsiteX275" y="connsiteY275"/>
            </a:cxn>
            <a:cxn ang="0">
              <a:pos x="connsiteX276" y="connsiteY276"/>
            </a:cxn>
            <a:cxn ang="0">
              <a:pos x="connsiteX277" y="connsiteY277"/>
            </a:cxn>
            <a:cxn ang="0">
              <a:pos x="connsiteX278" y="connsiteY278"/>
            </a:cxn>
            <a:cxn ang="0">
              <a:pos x="connsiteX279" y="connsiteY279"/>
            </a:cxn>
            <a:cxn ang="0">
              <a:pos x="connsiteX280" y="connsiteY280"/>
            </a:cxn>
            <a:cxn ang="0">
              <a:pos x="connsiteX281" y="connsiteY281"/>
            </a:cxn>
            <a:cxn ang="0">
              <a:pos x="connsiteX282" y="connsiteY282"/>
            </a:cxn>
            <a:cxn ang="0">
              <a:pos x="connsiteX283" y="connsiteY283"/>
            </a:cxn>
            <a:cxn ang="0">
              <a:pos x="connsiteX284" y="connsiteY284"/>
            </a:cxn>
            <a:cxn ang="0">
              <a:pos x="connsiteX285" y="connsiteY285"/>
            </a:cxn>
            <a:cxn ang="0">
              <a:pos x="connsiteX286" y="connsiteY286"/>
            </a:cxn>
            <a:cxn ang="0">
              <a:pos x="connsiteX287" y="connsiteY287"/>
            </a:cxn>
            <a:cxn ang="0">
              <a:pos x="connsiteX288" y="connsiteY288"/>
            </a:cxn>
            <a:cxn ang="0">
              <a:pos x="connsiteX289" y="connsiteY289"/>
            </a:cxn>
            <a:cxn ang="0">
              <a:pos x="connsiteX290" y="connsiteY290"/>
            </a:cxn>
            <a:cxn ang="0">
              <a:pos x="connsiteX291" y="connsiteY291"/>
            </a:cxn>
            <a:cxn ang="0">
              <a:pos x="connsiteX292" y="connsiteY292"/>
            </a:cxn>
            <a:cxn ang="0">
              <a:pos x="connsiteX293" y="connsiteY293"/>
            </a:cxn>
            <a:cxn ang="0">
              <a:pos x="connsiteX294" y="connsiteY294"/>
            </a:cxn>
            <a:cxn ang="0">
              <a:pos x="connsiteX295" y="connsiteY295"/>
            </a:cxn>
            <a:cxn ang="0">
              <a:pos x="connsiteX296" y="connsiteY296"/>
            </a:cxn>
            <a:cxn ang="0">
              <a:pos x="connsiteX297" y="connsiteY297"/>
            </a:cxn>
            <a:cxn ang="0">
              <a:pos x="connsiteX298" y="connsiteY298"/>
            </a:cxn>
            <a:cxn ang="0">
              <a:pos x="connsiteX299" y="connsiteY299"/>
            </a:cxn>
            <a:cxn ang="0">
              <a:pos x="connsiteX300" y="connsiteY300"/>
            </a:cxn>
            <a:cxn ang="0">
              <a:pos x="connsiteX301" y="connsiteY301"/>
            </a:cxn>
            <a:cxn ang="0">
              <a:pos x="connsiteX302" y="connsiteY302"/>
            </a:cxn>
            <a:cxn ang="0">
              <a:pos x="connsiteX303" y="connsiteY303"/>
            </a:cxn>
            <a:cxn ang="0">
              <a:pos x="connsiteX304" y="connsiteY304"/>
            </a:cxn>
            <a:cxn ang="0">
              <a:pos x="connsiteX305" y="connsiteY305"/>
            </a:cxn>
            <a:cxn ang="0">
              <a:pos x="connsiteX306" y="connsiteY306"/>
            </a:cxn>
            <a:cxn ang="0">
              <a:pos x="connsiteX307" y="connsiteY307"/>
            </a:cxn>
            <a:cxn ang="0">
              <a:pos x="connsiteX308" y="connsiteY308"/>
            </a:cxn>
            <a:cxn ang="0">
              <a:pos x="connsiteX309" y="connsiteY309"/>
            </a:cxn>
            <a:cxn ang="0">
              <a:pos x="connsiteX310" y="connsiteY310"/>
            </a:cxn>
            <a:cxn ang="0">
              <a:pos x="connsiteX311" y="connsiteY311"/>
            </a:cxn>
            <a:cxn ang="0">
              <a:pos x="connsiteX312" y="connsiteY312"/>
            </a:cxn>
            <a:cxn ang="0">
              <a:pos x="connsiteX313" y="connsiteY313"/>
            </a:cxn>
            <a:cxn ang="0">
              <a:pos x="connsiteX314" y="connsiteY314"/>
            </a:cxn>
            <a:cxn ang="0">
              <a:pos x="connsiteX315" y="connsiteY315"/>
            </a:cxn>
            <a:cxn ang="0">
              <a:pos x="connsiteX316" y="connsiteY316"/>
            </a:cxn>
            <a:cxn ang="0">
              <a:pos x="connsiteX317" y="connsiteY317"/>
            </a:cxn>
            <a:cxn ang="0">
              <a:pos x="connsiteX318" y="connsiteY318"/>
            </a:cxn>
            <a:cxn ang="0">
              <a:pos x="connsiteX319" y="connsiteY319"/>
            </a:cxn>
            <a:cxn ang="0">
              <a:pos x="connsiteX320" y="connsiteY320"/>
            </a:cxn>
            <a:cxn ang="0">
              <a:pos x="connsiteX321" y="connsiteY321"/>
            </a:cxn>
            <a:cxn ang="0">
              <a:pos x="connsiteX322" y="connsiteY322"/>
            </a:cxn>
            <a:cxn ang="0">
              <a:pos x="connsiteX323" y="connsiteY323"/>
            </a:cxn>
            <a:cxn ang="0">
              <a:pos x="connsiteX324" y="connsiteY324"/>
            </a:cxn>
            <a:cxn ang="0">
              <a:pos x="connsiteX325" y="connsiteY325"/>
            </a:cxn>
            <a:cxn ang="0">
              <a:pos x="connsiteX326" y="connsiteY326"/>
            </a:cxn>
            <a:cxn ang="0">
              <a:pos x="connsiteX327" y="connsiteY327"/>
            </a:cxn>
            <a:cxn ang="0">
              <a:pos x="connsiteX328" y="connsiteY328"/>
            </a:cxn>
            <a:cxn ang="0">
              <a:pos x="connsiteX329" y="connsiteY329"/>
            </a:cxn>
            <a:cxn ang="0">
              <a:pos x="connsiteX330" y="connsiteY330"/>
            </a:cxn>
            <a:cxn ang="0">
              <a:pos x="connsiteX331" y="connsiteY331"/>
            </a:cxn>
            <a:cxn ang="0">
              <a:pos x="connsiteX332" y="connsiteY332"/>
            </a:cxn>
            <a:cxn ang="0">
              <a:pos x="connsiteX333" y="connsiteY333"/>
            </a:cxn>
            <a:cxn ang="0">
              <a:pos x="connsiteX334" y="connsiteY334"/>
            </a:cxn>
            <a:cxn ang="0">
              <a:pos x="connsiteX335" y="connsiteY335"/>
            </a:cxn>
            <a:cxn ang="0">
              <a:pos x="connsiteX336" y="connsiteY336"/>
            </a:cxn>
            <a:cxn ang="0">
              <a:pos x="connsiteX337" y="connsiteY337"/>
            </a:cxn>
            <a:cxn ang="0">
              <a:pos x="connsiteX338" y="connsiteY338"/>
            </a:cxn>
            <a:cxn ang="0">
              <a:pos x="connsiteX339" y="connsiteY339"/>
            </a:cxn>
            <a:cxn ang="0">
              <a:pos x="connsiteX340" y="connsiteY340"/>
            </a:cxn>
            <a:cxn ang="0">
              <a:pos x="connsiteX341" y="connsiteY341"/>
            </a:cxn>
            <a:cxn ang="0">
              <a:pos x="connsiteX342" y="connsiteY342"/>
            </a:cxn>
            <a:cxn ang="0">
              <a:pos x="connsiteX343" y="connsiteY343"/>
            </a:cxn>
            <a:cxn ang="0">
              <a:pos x="connsiteX344" y="connsiteY344"/>
            </a:cxn>
            <a:cxn ang="0">
              <a:pos x="connsiteX345" y="connsiteY345"/>
            </a:cxn>
            <a:cxn ang="0">
              <a:pos x="connsiteX346" y="connsiteY346"/>
            </a:cxn>
            <a:cxn ang="0">
              <a:pos x="connsiteX347" y="connsiteY347"/>
            </a:cxn>
            <a:cxn ang="0">
              <a:pos x="connsiteX348" y="connsiteY348"/>
            </a:cxn>
            <a:cxn ang="0">
              <a:pos x="connsiteX349" y="connsiteY349"/>
            </a:cxn>
            <a:cxn ang="0">
              <a:pos x="connsiteX350" y="connsiteY350"/>
            </a:cxn>
            <a:cxn ang="0">
              <a:pos x="connsiteX351" y="connsiteY351"/>
            </a:cxn>
            <a:cxn ang="0">
              <a:pos x="connsiteX352" y="connsiteY352"/>
            </a:cxn>
            <a:cxn ang="0">
              <a:pos x="connsiteX353" y="connsiteY353"/>
            </a:cxn>
            <a:cxn ang="0">
              <a:pos x="connsiteX354" y="connsiteY354"/>
            </a:cxn>
            <a:cxn ang="0">
              <a:pos x="connsiteX355" y="connsiteY355"/>
            </a:cxn>
            <a:cxn ang="0">
              <a:pos x="connsiteX356" y="connsiteY356"/>
            </a:cxn>
            <a:cxn ang="0">
              <a:pos x="connsiteX357" y="connsiteY357"/>
            </a:cxn>
            <a:cxn ang="0">
              <a:pos x="connsiteX358" y="connsiteY358"/>
            </a:cxn>
            <a:cxn ang="0">
              <a:pos x="connsiteX359" y="connsiteY359"/>
            </a:cxn>
            <a:cxn ang="0">
              <a:pos x="connsiteX360" y="connsiteY360"/>
            </a:cxn>
            <a:cxn ang="0">
              <a:pos x="connsiteX361" y="connsiteY361"/>
            </a:cxn>
            <a:cxn ang="0">
              <a:pos x="connsiteX362" y="connsiteY362"/>
            </a:cxn>
            <a:cxn ang="0">
              <a:pos x="connsiteX363" y="connsiteY363"/>
            </a:cxn>
            <a:cxn ang="0">
              <a:pos x="connsiteX364" y="connsiteY364"/>
            </a:cxn>
            <a:cxn ang="0">
              <a:pos x="connsiteX365" y="connsiteY365"/>
            </a:cxn>
            <a:cxn ang="0">
              <a:pos x="connsiteX366" y="connsiteY366"/>
            </a:cxn>
            <a:cxn ang="0">
              <a:pos x="connsiteX367" y="connsiteY367"/>
            </a:cxn>
            <a:cxn ang="0">
              <a:pos x="connsiteX368" y="connsiteY368"/>
            </a:cxn>
            <a:cxn ang="0">
              <a:pos x="connsiteX369" y="connsiteY369"/>
            </a:cxn>
            <a:cxn ang="0">
              <a:pos x="connsiteX370" y="connsiteY370"/>
            </a:cxn>
            <a:cxn ang="0">
              <a:pos x="connsiteX371" y="connsiteY371"/>
            </a:cxn>
            <a:cxn ang="0">
              <a:pos x="connsiteX372" y="connsiteY372"/>
            </a:cxn>
            <a:cxn ang="0">
              <a:pos x="connsiteX373" y="connsiteY373"/>
            </a:cxn>
            <a:cxn ang="0">
              <a:pos x="connsiteX374" y="connsiteY374"/>
            </a:cxn>
            <a:cxn ang="0">
              <a:pos x="connsiteX375" y="connsiteY375"/>
            </a:cxn>
            <a:cxn ang="0">
              <a:pos x="connsiteX376" y="connsiteY376"/>
            </a:cxn>
            <a:cxn ang="0">
              <a:pos x="connsiteX377" y="connsiteY377"/>
            </a:cxn>
            <a:cxn ang="0">
              <a:pos x="connsiteX378" y="connsiteY378"/>
            </a:cxn>
            <a:cxn ang="0">
              <a:pos x="connsiteX379" y="connsiteY379"/>
            </a:cxn>
            <a:cxn ang="0">
              <a:pos x="connsiteX380" y="connsiteY380"/>
            </a:cxn>
            <a:cxn ang="0">
              <a:pos x="connsiteX381" y="connsiteY381"/>
            </a:cxn>
            <a:cxn ang="0">
              <a:pos x="connsiteX382" y="connsiteY382"/>
            </a:cxn>
            <a:cxn ang="0">
              <a:pos x="connsiteX383" y="connsiteY383"/>
            </a:cxn>
            <a:cxn ang="0">
              <a:pos x="connsiteX384" y="connsiteY384"/>
            </a:cxn>
            <a:cxn ang="0">
              <a:pos x="connsiteX385" y="connsiteY385"/>
            </a:cxn>
            <a:cxn ang="0">
              <a:pos x="connsiteX386" y="connsiteY386"/>
            </a:cxn>
            <a:cxn ang="0">
              <a:pos x="connsiteX387" y="connsiteY387"/>
            </a:cxn>
            <a:cxn ang="0">
              <a:pos x="connsiteX388" y="connsiteY388"/>
            </a:cxn>
            <a:cxn ang="0">
              <a:pos x="connsiteX389" y="connsiteY389"/>
            </a:cxn>
            <a:cxn ang="0">
              <a:pos x="connsiteX390" y="connsiteY390"/>
            </a:cxn>
          </a:cxnLst>
          <a:rect l="l" t="t" r="r" b="b"/>
          <a:pathLst>
            <a:path w="1208088" h="1452563">
              <a:moveTo>
                <a:pt x="331068" y="665573"/>
              </a:moveTo>
              <a:cubicBezTo>
                <a:pt x="331068" y="665573"/>
                <a:pt x="331068" y="665573"/>
                <a:pt x="508820" y="932822"/>
              </a:cubicBezTo>
              <a:cubicBezTo>
                <a:pt x="508820" y="932822"/>
                <a:pt x="508820" y="932822"/>
                <a:pt x="369158" y="932822"/>
              </a:cubicBezTo>
              <a:cubicBezTo>
                <a:pt x="369158" y="932822"/>
                <a:pt x="369158" y="932822"/>
                <a:pt x="369158" y="983727"/>
              </a:cubicBezTo>
              <a:cubicBezTo>
                <a:pt x="369158" y="983727"/>
                <a:pt x="369158" y="983727"/>
                <a:pt x="534213" y="983727"/>
              </a:cubicBezTo>
              <a:cubicBezTo>
                <a:pt x="534213" y="983727"/>
                <a:pt x="534213" y="983727"/>
                <a:pt x="534213" y="1034632"/>
              </a:cubicBezTo>
              <a:cubicBezTo>
                <a:pt x="534213" y="1034632"/>
                <a:pt x="534213" y="1034632"/>
                <a:pt x="369158" y="1034632"/>
              </a:cubicBezTo>
              <a:cubicBezTo>
                <a:pt x="369158" y="1034632"/>
                <a:pt x="369158" y="1034632"/>
                <a:pt x="369158" y="1085536"/>
              </a:cubicBezTo>
              <a:cubicBezTo>
                <a:pt x="369158" y="1085536"/>
                <a:pt x="369158" y="1085536"/>
                <a:pt x="534213" y="1085536"/>
              </a:cubicBezTo>
              <a:cubicBezTo>
                <a:pt x="534213" y="1085536"/>
                <a:pt x="534213" y="1085536"/>
                <a:pt x="534213" y="1238250"/>
              </a:cubicBezTo>
              <a:cubicBezTo>
                <a:pt x="534213" y="1238250"/>
                <a:pt x="534213" y="1238250"/>
                <a:pt x="673875" y="1238250"/>
              </a:cubicBezTo>
              <a:cubicBezTo>
                <a:pt x="673875" y="1238250"/>
                <a:pt x="673875" y="1238250"/>
                <a:pt x="673875" y="1085536"/>
              </a:cubicBezTo>
              <a:cubicBezTo>
                <a:pt x="673875" y="1085536"/>
                <a:pt x="673875" y="1085536"/>
                <a:pt x="864324" y="1085536"/>
              </a:cubicBezTo>
              <a:cubicBezTo>
                <a:pt x="864324" y="1085536"/>
                <a:pt x="864324" y="1085536"/>
                <a:pt x="864324" y="1034632"/>
              </a:cubicBezTo>
              <a:cubicBezTo>
                <a:pt x="864324" y="1034632"/>
                <a:pt x="864324" y="1034632"/>
                <a:pt x="673875" y="1034632"/>
              </a:cubicBezTo>
              <a:cubicBezTo>
                <a:pt x="673875" y="1034632"/>
                <a:pt x="673875" y="1034632"/>
                <a:pt x="673875" y="983727"/>
              </a:cubicBezTo>
              <a:cubicBezTo>
                <a:pt x="673875" y="983727"/>
                <a:pt x="673875" y="983727"/>
                <a:pt x="864324" y="983727"/>
              </a:cubicBezTo>
              <a:cubicBezTo>
                <a:pt x="864324" y="983727"/>
                <a:pt x="864324" y="983727"/>
                <a:pt x="864324" y="932822"/>
              </a:cubicBezTo>
              <a:cubicBezTo>
                <a:pt x="864324" y="932822"/>
                <a:pt x="864324" y="932822"/>
                <a:pt x="699268" y="932822"/>
              </a:cubicBezTo>
              <a:cubicBezTo>
                <a:pt x="699268" y="932822"/>
                <a:pt x="699268" y="932822"/>
                <a:pt x="877020" y="665573"/>
              </a:cubicBezTo>
              <a:cubicBezTo>
                <a:pt x="877020" y="665573"/>
                <a:pt x="877020" y="665573"/>
                <a:pt x="737358" y="665573"/>
              </a:cubicBezTo>
              <a:cubicBezTo>
                <a:pt x="737358" y="665573"/>
                <a:pt x="737358" y="665573"/>
                <a:pt x="597696" y="881918"/>
              </a:cubicBezTo>
              <a:cubicBezTo>
                <a:pt x="597696" y="881918"/>
                <a:pt x="597696" y="881918"/>
                <a:pt x="458034" y="665573"/>
              </a:cubicBezTo>
              <a:cubicBezTo>
                <a:pt x="458034" y="665573"/>
                <a:pt x="458034" y="665573"/>
                <a:pt x="331068" y="665573"/>
              </a:cubicBezTo>
              <a:close/>
              <a:moveTo>
                <a:pt x="719206" y="0"/>
              </a:moveTo>
              <a:lnTo>
                <a:pt x="727454" y="317"/>
              </a:lnTo>
              <a:lnTo>
                <a:pt x="736654" y="952"/>
              </a:lnTo>
              <a:lnTo>
                <a:pt x="746172" y="2538"/>
              </a:lnTo>
              <a:lnTo>
                <a:pt x="756641" y="4125"/>
              </a:lnTo>
              <a:lnTo>
                <a:pt x="767428" y="6028"/>
              </a:lnTo>
              <a:lnTo>
                <a:pt x="778849" y="8567"/>
              </a:lnTo>
              <a:lnTo>
                <a:pt x="791222" y="11422"/>
              </a:lnTo>
              <a:lnTo>
                <a:pt x="804546" y="14913"/>
              </a:lnTo>
              <a:lnTo>
                <a:pt x="818822" y="18720"/>
              </a:lnTo>
              <a:lnTo>
                <a:pt x="833416" y="23480"/>
              </a:lnTo>
              <a:lnTo>
                <a:pt x="829609" y="36171"/>
              </a:lnTo>
              <a:lnTo>
                <a:pt x="825802" y="48228"/>
              </a:lnTo>
              <a:lnTo>
                <a:pt x="818188" y="70439"/>
              </a:lnTo>
              <a:lnTo>
                <a:pt x="810256" y="91063"/>
              </a:lnTo>
              <a:lnTo>
                <a:pt x="802960" y="108831"/>
              </a:lnTo>
              <a:lnTo>
                <a:pt x="795663" y="125013"/>
              </a:lnTo>
              <a:lnTo>
                <a:pt x="788684" y="138974"/>
              </a:lnTo>
              <a:lnTo>
                <a:pt x="782021" y="151983"/>
              </a:lnTo>
              <a:lnTo>
                <a:pt x="775994" y="163405"/>
              </a:lnTo>
              <a:lnTo>
                <a:pt x="764572" y="183077"/>
              </a:lnTo>
              <a:lnTo>
                <a:pt x="760131" y="191644"/>
              </a:lnTo>
              <a:lnTo>
                <a:pt x="756007" y="200211"/>
              </a:lnTo>
              <a:lnTo>
                <a:pt x="752517" y="207826"/>
              </a:lnTo>
              <a:lnTo>
                <a:pt x="749662" y="215759"/>
              </a:lnTo>
              <a:lnTo>
                <a:pt x="748393" y="219566"/>
              </a:lnTo>
              <a:lnTo>
                <a:pt x="747441" y="223374"/>
              </a:lnTo>
              <a:lnTo>
                <a:pt x="746806" y="227181"/>
              </a:lnTo>
              <a:lnTo>
                <a:pt x="746489" y="231623"/>
              </a:lnTo>
              <a:lnTo>
                <a:pt x="748076" y="231623"/>
              </a:lnTo>
              <a:lnTo>
                <a:pt x="750931" y="231623"/>
              </a:lnTo>
              <a:lnTo>
                <a:pt x="753786" y="231940"/>
              </a:lnTo>
              <a:lnTo>
                <a:pt x="756324" y="232258"/>
              </a:lnTo>
              <a:lnTo>
                <a:pt x="758862" y="233210"/>
              </a:lnTo>
              <a:lnTo>
                <a:pt x="761400" y="233844"/>
              </a:lnTo>
              <a:lnTo>
                <a:pt x="763621" y="234796"/>
              </a:lnTo>
              <a:lnTo>
                <a:pt x="765842" y="236065"/>
              </a:lnTo>
              <a:lnTo>
                <a:pt x="768062" y="237334"/>
              </a:lnTo>
              <a:lnTo>
                <a:pt x="769966" y="238921"/>
              </a:lnTo>
              <a:lnTo>
                <a:pt x="771552" y="240190"/>
              </a:lnTo>
              <a:lnTo>
                <a:pt x="772821" y="242094"/>
              </a:lnTo>
              <a:lnTo>
                <a:pt x="774090" y="243680"/>
              </a:lnTo>
              <a:lnTo>
                <a:pt x="775042" y="245901"/>
              </a:lnTo>
              <a:lnTo>
                <a:pt x="775676" y="247805"/>
              </a:lnTo>
              <a:lnTo>
                <a:pt x="775994" y="249709"/>
              </a:lnTo>
              <a:lnTo>
                <a:pt x="776311" y="251930"/>
              </a:lnTo>
              <a:lnTo>
                <a:pt x="776311" y="253834"/>
              </a:lnTo>
              <a:lnTo>
                <a:pt x="775676" y="255420"/>
              </a:lnTo>
              <a:lnTo>
                <a:pt x="775359" y="257324"/>
              </a:lnTo>
              <a:lnTo>
                <a:pt x="774407" y="258910"/>
              </a:lnTo>
              <a:lnTo>
                <a:pt x="773456" y="260497"/>
              </a:lnTo>
              <a:lnTo>
                <a:pt x="772186" y="262083"/>
              </a:lnTo>
              <a:lnTo>
                <a:pt x="769331" y="265256"/>
              </a:lnTo>
              <a:lnTo>
                <a:pt x="765524" y="267794"/>
              </a:lnTo>
              <a:lnTo>
                <a:pt x="761717" y="269698"/>
              </a:lnTo>
              <a:lnTo>
                <a:pt x="756958" y="270967"/>
              </a:lnTo>
              <a:lnTo>
                <a:pt x="752200" y="271919"/>
              </a:lnTo>
              <a:lnTo>
                <a:pt x="756324" y="284611"/>
              </a:lnTo>
              <a:lnTo>
                <a:pt x="757910" y="289053"/>
              </a:lnTo>
              <a:lnTo>
                <a:pt x="760448" y="293812"/>
              </a:lnTo>
              <a:lnTo>
                <a:pt x="763621" y="299206"/>
              </a:lnTo>
              <a:lnTo>
                <a:pt x="768062" y="304283"/>
              </a:lnTo>
              <a:lnTo>
                <a:pt x="772504" y="309677"/>
              </a:lnTo>
              <a:lnTo>
                <a:pt x="777580" y="315706"/>
              </a:lnTo>
              <a:lnTo>
                <a:pt x="783608" y="321417"/>
              </a:lnTo>
              <a:lnTo>
                <a:pt x="789952" y="327445"/>
              </a:lnTo>
              <a:lnTo>
                <a:pt x="796615" y="333791"/>
              </a:lnTo>
              <a:lnTo>
                <a:pt x="803912" y="339820"/>
              </a:lnTo>
              <a:lnTo>
                <a:pt x="819774" y="353146"/>
              </a:lnTo>
              <a:lnTo>
                <a:pt x="836588" y="366155"/>
              </a:lnTo>
              <a:lnTo>
                <a:pt x="854672" y="379798"/>
              </a:lnTo>
              <a:lnTo>
                <a:pt x="891472" y="407720"/>
              </a:lnTo>
              <a:lnTo>
                <a:pt x="928274" y="435008"/>
              </a:lnTo>
              <a:lnTo>
                <a:pt x="945405" y="448334"/>
              </a:lnTo>
              <a:lnTo>
                <a:pt x="961902" y="461343"/>
              </a:lnTo>
              <a:lnTo>
                <a:pt x="976496" y="474034"/>
              </a:lnTo>
              <a:lnTo>
                <a:pt x="983158" y="479746"/>
              </a:lnTo>
              <a:lnTo>
                <a:pt x="989186" y="485457"/>
              </a:lnTo>
              <a:lnTo>
                <a:pt x="996482" y="493072"/>
              </a:lnTo>
              <a:lnTo>
                <a:pt x="1003779" y="501004"/>
              </a:lnTo>
              <a:lnTo>
                <a:pt x="1011393" y="510206"/>
              </a:lnTo>
              <a:lnTo>
                <a:pt x="1019007" y="519725"/>
              </a:lnTo>
              <a:lnTo>
                <a:pt x="1026938" y="530830"/>
              </a:lnTo>
              <a:lnTo>
                <a:pt x="1034552" y="542252"/>
              </a:lnTo>
              <a:lnTo>
                <a:pt x="1042801" y="554309"/>
              </a:lnTo>
              <a:lnTo>
                <a:pt x="1050732" y="567318"/>
              </a:lnTo>
              <a:lnTo>
                <a:pt x="1058663" y="581279"/>
              </a:lnTo>
              <a:lnTo>
                <a:pt x="1066912" y="595557"/>
              </a:lnTo>
              <a:lnTo>
                <a:pt x="1074843" y="610153"/>
              </a:lnTo>
              <a:lnTo>
                <a:pt x="1083092" y="626017"/>
              </a:lnTo>
              <a:lnTo>
                <a:pt x="1091023" y="641882"/>
              </a:lnTo>
              <a:lnTo>
                <a:pt x="1098954" y="658698"/>
              </a:lnTo>
              <a:lnTo>
                <a:pt x="1106568" y="675832"/>
              </a:lnTo>
              <a:lnTo>
                <a:pt x="1114499" y="693283"/>
              </a:lnTo>
              <a:lnTo>
                <a:pt x="1122113" y="711369"/>
              </a:lnTo>
              <a:lnTo>
                <a:pt x="1129727" y="729772"/>
              </a:lnTo>
              <a:lnTo>
                <a:pt x="1136707" y="748492"/>
              </a:lnTo>
              <a:lnTo>
                <a:pt x="1143686" y="768164"/>
              </a:lnTo>
              <a:lnTo>
                <a:pt x="1150348" y="787519"/>
              </a:lnTo>
              <a:lnTo>
                <a:pt x="1157011" y="807191"/>
              </a:lnTo>
              <a:lnTo>
                <a:pt x="1163038" y="826863"/>
              </a:lnTo>
              <a:lnTo>
                <a:pt x="1169066" y="847170"/>
              </a:lnTo>
              <a:lnTo>
                <a:pt x="1174460" y="867477"/>
              </a:lnTo>
              <a:lnTo>
                <a:pt x="1179853" y="887783"/>
              </a:lnTo>
              <a:lnTo>
                <a:pt x="1184929" y="908407"/>
              </a:lnTo>
              <a:lnTo>
                <a:pt x="1189370" y="929031"/>
              </a:lnTo>
              <a:lnTo>
                <a:pt x="1193177" y="949655"/>
              </a:lnTo>
              <a:lnTo>
                <a:pt x="1196667" y="970279"/>
              </a:lnTo>
              <a:lnTo>
                <a:pt x="1200157" y="990903"/>
              </a:lnTo>
              <a:lnTo>
                <a:pt x="1202695" y="1011845"/>
              </a:lnTo>
              <a:lnTo>
                <a:pt x="1204916" y="1032151"/>
              </a:lnTo>
              <a:lnTo>
                <a:pt x="1206502" y="1052458"/>
              </a:lnTo>
              <a:lnTo>
                <a:pt x="1207454" y="1072447"/>
              </a:lnTo>
              <a:lnTo>
                <a:pt x="1208088" y="1092437"/>
              </a:lnTo>
              <a:lnTo>
                <a:pt x="1207771" y="1112426"/>
              </a:lnTo>
              <a:lnTo>
                <a:pt x="1207136" y="1131781"/>
              </a:lnTo>
              <a:lnTo>
                <a:pt x="1205867" y="1151453"/>
              </a:lnTo>
              <a:lnTo>
                <a:pt x="1203646" y="1170173"/>
              </a:lnTo>
              <a:lnTo>
                <a:pt x="1201108" y="1188893"/>
              </a:lnTo>
              <a:lnTo>
                <a:pt x="1199522" y="1197778"/>
              </a:lnTo>
              <a:lnTo>
                <a:pt x="1197302" y="1206979"/>
              </a:lnTo>
              <a:lnTo>
                <a:pt x="1195398" y="1215863"/>
              </a:lnTo>
              <a:lnTo>
                <a:pt x="1193177" y="1224747"/>
              </a:lnTo>
              <a:lnTo>
                <a:pt x="1190956" y="1233314"/>
              </a:lnTo>
              <a:lnTo>
                <a:pt x="1188418" y="1242199"/>
              </a:lnTo>
              <a:lnTo>
                <a:pt x="1185563" y="1250448"/>
              </a:lnTo>
              <a:lnTo>
                <a:pt x="1182708" y="1259015"/>
              </a:lnTo>
              <a:lnTo>
                <a:pt x="1179218" y="1266947"/>
              </a:lnTo>
              <a:lnTo>
                <a:pt x="1175728" y="1275197"/>
              </a:lnTo>
              <a:lnTo>
                <a:pt x="1172239" y="1283129"/>
              </a:lnTo>
              <a:lnTo>
                <a:pt x="1168749" y="1291062"/>
              </a:lnTo>
              <a:lnTo>
                <a:pt x="1164625" y="1298677"/>
              </a:lnTo>
              <a:lnTo>
                <a:pt x="1160183" y="1305974"/>
              </a:lnTo>
              <a:lnTo>
                <a:pt x="1155742" y="1313589"/>
              </a:lnTo>
              <a:lnTo>
                <a:pt x="1151300" y="1320570"/>
              </a:lnTo>
              <a:lnTo>
                <a:pt x="1146542" y="1327867"/>
              </a:lnTo>
              <a:lnTo>
                <a:pt x="1141148" y="1334531"/>
              </a:lnTo>
              <a:lnTo>
                <a:pt x="1135755" y="1341194"/>
              </a:lnTo>
              <a:lnTo>
                <a:pt x="1130362" y="1347857"/>
              </a:lnTo>
              <a:lnTo>
                <a:pt x="1124334" y="1354203"/>
              </a:lnTo>
              <a:lnTo>
                <a:pt x="1118306" y="1360548"/>
              </a:lnTo>
              <a:lnTo>
                <a:pt x="1112278" y="1366577"/>
              </a:lnTo>
              <a:lnTo>
                <a:pt x="1105299" y="1372288"/>
              </a:lnTo>
              <a:lnTo>
                <a:pt x="1098637" y="1378000"/>
              </a:lnTo>
              <a:lnTo>
                <a:pt x="1091657" y="1383394"/>
              </a:lnTo>
              <a:lnTo>
                <a:pt x="1084360" y="1388470"/>
              </a:lnTo>
              <a:lnTo>
                <a:pt x="1076746" y="1393230"/>
              </a:lnTo>
              <a:lnTo>
                <a:pt x="1068815" y="1398306"/>
              </a:lnTo>
              <a:lnTo>
                <a:pt x="1061201" y="1402748"/>
              </a:lnTo>
              <a:lnTo>
                <a:pt x="1052636" y="1407190"/>
              </a:lnTo>
              <a:lnTo>
                <a:pt x="1044070" y="1411633"/>
              </a:lnTo>
              <a:lnTo>
                <a:pt x="1035187" y="1415440"/>
              </a:lnTo>
              <a:lnTo>
                <a:pt x="1025986" y="1418930"/>
              </a:lnTo>
              <a:lnTo>
                <a:pt x="1016469" y="1422420"/>
              </a:lnTo>
              <a:lnTo>
                <a:pt x="1006634" y="1425593"/>
              </a:lnTo>
              <a:lnTo>
                <a:pt x="996800" y="1428766"/>
              </a:lnTo>
              <a:lnTo>
                <a:pt x="986330" y="1431305"/>
              </a:lnTo>
              <a:lnTo>
                <a:pt x="976178" y="1433843"/>
              </a:lnTo>
              <a:lnTo>
                <a:pt x="965074" y="1436064"/>
              </a:lnTo>
              <a:lnTo>
                <a:pt x="953971" y="1437968"/>
              </a:lnTo>
              <a:lnTo>
                <a:pt x="942550" y="1439554"/>
              </a:lnTo>
              <a:lnTo>
                <a:pt x="930812" y="1440823"/>
              </a:lnTo>
              <a:lnTo>
                <a:pt x="918756" y="1442093"/>
              </a:lnTo>
              <a:lnTo>
                <a:pt x="906383" y="1443044"/>
              </a:lnTo>
              <a:lnTo>
                <a:pt x="893693" y="1443362"/>
              </a:lnTo>
              <a:lnTo>
                <a:pt x="740144" y="1448756"/>
              </a:lnTo>
              <a:lnTo>
                <a:pt x="652583" y="1451611"/>
              </a:lnTo>
              <a:lnTo>
                <a:pt x="613244" y="1452563"/>
              </a:lnTo>
              <a:lnTo>
                <a:pt x="604044" y="1452563"/>
              </a:lnTo>
              <a:lnTo>
                <a:pt x="595161" y="1452563"/>
              </a:lnTo>
              <a:lnTo>
                <a:pt x="555505" y="1451611"/>
              </a:lnTo>
              <a:lnTo>
                <a:pt x="467944" y="1448756"/>
              </a:lnTo>
              <a:lnTo>
                <a:pt x="314395" y="1443362"/>
              </a:lnTo>
              <a:lnTo>
                <a:pt x="302022" y="1443044"/>
              </a:lnTo>
              <a:lnTo>
                <a:pt x="289332" y="1442093"/>
              </a:lnTo>
              <a:lnTo>
                <a:pt x="277276" y="1440823"/>
              </a:lnTo>
              <a:lnTo>
                <a:pt x="265856" y="1439554"/>
              </a:lnTo>
              <a:lnTo>
                <a:pt x="254117" y="1437968"/>
              </a:lnTo>
              <a:lnTo>
                <a:pt x="243014" y="1436064"/>
              </a:lnTo>
              <a:lnTo>
                <a:pt x="232227" y="1433843"/>
              </a:lnTo>
              <a:lnTo>
                <a:pt x="221758" y="1431305"/>
              </a:lnTo>
              <a:lnTo>
                <a:pt x="211288" y="1428766"/>
              </a:lnTo>
              <a:lnTo>
                <a:pt x="201454" y="1425593"/>
              </a:lnTo>
              <a:lnTo>
                <a:pt x="191619" y="1422420"/>
              </a:lnTo>
              <a:lnTo>
                <a:pt x="182419" y="1418930"/>
              </a:lnTo>
              <a:lnTo>
                <a:pt x="172901" y="1415440"/>
              </a:lnTo>
              <a:lnTo>
                <a:pt x="164336" y="1411633"/>
              </a:lnTo>
              <a:lnTo>
                <a:pt x="155452" y="1407190"/>
              </a:lnTo>
              <a:lnTo>
                <a:pt x="147521" y="1402748"/>
              </a:lnTo>
              <a:lnTo>
                <a:pt x="139273" y="1398306"/>
              </a:lnTo>
              <a:lnTo>
                <a:pt x="131342" y="1393230"/>
              </a:lnTo>
              <a:lnTo>
                <a:pt x="123728" y="1388470"/>
              </a:lnTo>
              <a:lnTo>
                <a:pt x="116431" y="1383394"/>
              </a:lnTo>
              <a:lnTo>
                <a:pt x="109768" y="1378000"/>
              </a:lnTo>
              <a:lnTo>
                <a:pt x="102789" y="1372288"/>
              </a:lnTo>
              <a:lnTo>
                <a:pt x="96127" y="1366577"/>
              </a:lnTo>
              <a:lnTo>
                <a:pt x="89782" y="1360548"/>
              </a:lnTo>
              <a:lnTo>
                <a:pt x="83754" y="1354203"/>
              </a:lnTo>
              <a:lnTo>
                <a:pt x="78044" y="1347857"/>
              </a:lnTo>
              <a:lnTo>
                <a:pt x="72333" y="1341194"/>
              </a:lnTo>
              <a:lnTo>
                <a:pt x="66940" y="1334531"/>
              </a:lnTo>
              <a:lnTo>
                <a:pt x="61864" y="1327867"/>
              </a:lnTo>
              <a:lnTo>
                <a:pt x="56788" y="1320570"/>
              </a:lnTo>
              <a:lnTo>
                <a:pt x="52346" y="1313589"/>
              </a:lnTo>
              <a:lnTo>
                <a:pt x="47905" y="1305974"/>
              </a:lnTo>
              <a:lnTo>
                <a:pt x="43780" y="1298677"/>
              </a:lnTo>
              <a:lnTo>
                <a:pt x="39339" y="1291062"/>
              </a:lnTo>
              <a:lnTo>
                <a:pt x="35849" y="1283129"/>
              </a:lnTo>
              <a:lnTo>
                <a:pt x="32360" y="1275197"/>
              </a:lnTo>
              <a:lnTo>
                <a:pt x="28870" y="1266947"/>
              </a:lnTo>
              <a:lnTo>
                <a:pt x="25697" y="1259015"/>
              </a:lnTo>
              <a:lnTo>
                <a:pt x="22525" y="1250448"/>
              </a:lnTo>
              <a:lnTo>
                <a:pt x="19670" y="1242199"/>
              </a:lnTo>
              <a:lnTo>
                <a:pt x="17132" y="1233314"/>
              </a:lnTo>
              <a:lnTo>
                <a:pt x="14911" y="1224747"/>
              </a:lnTo>
              <a:lnTo>
                <a:pt x="12690" y="1215863"/>
              </a:lnTo>
              <a:lnTo>
                <a:pt x="10786" y="1206979"/>
              </a:lnTo>
              <a:lnTo>
                <a:pt x="8883" y="1197778"/>
              </a:lnTo>
              <a:lnTo>
                <a:pt x="7297" y="1188893"/>
              </a:lnTo>
              <a:lnTo>
                <a:pt x="4442" y="1170173"/>
              </a:lnTo>
              <a:lnTo>
                <a:pt x="2221" y="1151453"/>
              </a:lnTo>
              <a:lnTo>
                <a:pt x="952" y="1131781"/>
              </a:lnTo>
              <a:lnTo>
                <a:pt x="317" y="1112426"/>
              </a:lnTo>
              <a:lnTo>
                <a:pt x="0" y="1092437"/>
              </a:lnTo>
              <a:lnTo>
                <a:pt x="634" y="1072447"/>
              </a:lnTo>
              <a:lnTo>
                <a:pt x="1586" y="1052458"/>
              </a:lnTo>
              <a:lnTo>
                <a:pt x="3172" y="1032151"/>
              </a:lnTo>
              <a:lnTo>
                <a:pt x="5393" y="1011845"/>
              </a:lnTo>
              <a:lnTo>
                <a:pt x="8248" y="990903"/>
              </a:lnTo>
              <a:lnTo>
                <a:pt x="11421" y="970279"/>
              </a:lnTo>
              <a:lnTo>
                <a:pt x="14911" y="949655"/>
              </a:lnTo>
              <a:lnTo>
                <a:pt x="19035" y="929031"/>
              </a:lnTo>
              <a:lnTo>
                <a:pt x="23476" y="908407"/>
              </a:lnTo>
              <a:lnTo>
                <a:pt x="28235" y="887783"/>
              </a:lnTo>
              <a:lnTo>
                <a:pt x="33628" y="867477"/>
              </a:lnTo>
              <a:lnTo>
                <a:pt x="39022" y="847170"/>
              </a:lnTo>
              <a:lnTo>
                <a:pt x="45050" y="826863"/>
              </a:lnTo>
              <a:lnTo>
                <a:pt x="51077" y="807191"/>
              </a:lnTo>
              <a:lnTo>
                <a:pt x="58057" y="787519"/>
              </a:lnTo>
              <a:lnTo>
                <a:pt x="64402" y="768164"/>
              </a:lnTo>
              <a:lnTo>
                <a:pt x="71381" y="748492"/>
              </a:lnTo>
              <a:lnTo>
                <a:pt x="78678" y="729772"/>
              </a:lnTo>
              <a:lnTo>
                <a:pt x="85975" y="711369"/>
              </a:lnTo>
              <a:lnTo>
                <a:pt x="93906" y="693283"/>
              </a:lnTo>
              <a:lnTo>
                <a:pt x="101520" y="675832"/>
              </a:lnTo>
              <a:lnTo>
                <a:pt x="109134" y="658698"/>
              </a:lnTo>
              <a:lnTo>
                <a:pt x="117065" y="641882"/>
              </a:lnTo>
              <a:lnTo>
                <a:pt x="124996" y="626017"/>
              </a:lnTo>
              <a:lnTo>
                <a:pt x="133245" y="610153"/>
              </a:lnTo>
              <a:lnTo>
                <a:pt x="141176" y="595557"/>
              </a:lnTo>
              <a:lnTo>
                <a:pt x="149425" y="581279"/>
              </a:lnTo>
              <a:lnTo>
                <a:pt x="157356" y="567318"/>
              </a:lnTo>
              <a:lnTo>
                <a:pt x="165604" y="554309"/>
              </a:lnTo>
              <a:lnTo>
                <a:pt x="173536" y="542252"/>
              </a:lnTo>
              <a:lnTo>
                <a:pt x="181467" y="530830"/>
              </a:lnTo>
              <a:lnTo>
                <a:pt x="189081" y="519725"/>
              </a:lnTo>
              <a:lnTo>
                <a:pt x="197012" y="510206"/>
              </a:lnTo>
              <a:lnTo>
                <a:pt x="204309" y="501004"/>
              </a:lnTo>
              <a:lnTo>
                <a:pt x="211606" y="493072"/>
              </a:lnTo>
              <a:lnTo>
                <a:pt x="218902" y="485457"/>
              </a:lnTo>
              <a:lnTo>
                <a:pt x="225248" y="479428"/>
              </a:lnTo>
              <a:lnTo>
                <a:pt x="232862" y="473083"/>
              </a:lnTo>
              <a:lnTo>
                <a:pt x="248407" y="460074"/>
              </a:lnTo>
              <a:lnTo>
                <a:pt x="265538" y="446430"/>
              </a:lnTo>
              <a:lnTo>
                <a:pt x="283622" y="432469"/>
              </a:lnTo>
              <a:lnTo>
                <a:pt x="322009" y="404548"/>
              </a:lnTo>
              <a:lnTo>
                <a:pt x="360396" y="375991"/>
              </a:lnTo>
              <a:lnTo>
                <a:pt x="379114" y="362030"/>
              </a:lnTo>
              <a:lnTo>
                <a:pt x="396562" y="348387"/>
              </a:lnTo>
              <a:lnTo>
                <a:pt x="412742" y="335060"/>
              </a:lnTo>
              <a:lnTo>
                <a:pt x="420039" y="328397"/>
              </a:lnTo>
              <a:lnTo>
                <a:pt x="427018" y="322369"/>
              </a:lnTo>
              <a:lnTo>
                <a:pt x="433364" y="316340"/>
              </a:lnTo>
              <a:lnTo>
                <a:pt x="439391" y="309994"/>
              </a:lnTo>
              <a:lnTo>
                <a:pt x="444784" y="304283"/>
              </a:lnTo>
              <a:lnTo>
                <a:pt x="449226" y="298572"/>
              </a:lnTo>
              <a:lnTo>
                <a:pt x="453033" y="293178"/>
              </a:lnTo>
              <a:lnTo>
                <a:pt x="456523" y="287784"/>
              </a:lnTo>
              <a:lnTo>
                <a:pt x="459061" y="283024"/>
              </a:lnTo>
              <a:lnTo>
                <a:pt x="460647" y="277948"/>
              </a:lnTo>
              <a:lnTo>
                <a:pt x="461282" y="274775"/>
              </a:lnTo>
              <a:lnTo>
                <a:pt x="461916" y="271919"/>
              </a:lnTo>
              <a:lnTo>
                <a:pt x="456840" y="270967"/>
              </a:lnTo>
              <a:lnTo>
                <a:pt x="452081" y="269698"/>
              </a:lnTo>
              <a:lnTo>
                <a:pt x="448274" y="267794"/>
              </a:lnTo>
              <a:lnTo>
                <a:pt x="444784" y="265256"/>
              </a:lnTo>
              <a:lnTo>
                <a:pt x="441929" y="262083"/>
              </a:lnTo>
              <a:lnTo>
                <a:pt x="440660" y="260497"/>
              </a:lnTo>
              <a:lnTo>
                <a:pt x="439708" y="258910"/>
              </a:lnTo>
              <a:lnTo>
                <a:pt x="438757" y="257324"/>
              </a:lnTo>
              <a:lnTo>
                <a:pt x="438440" y="255420"/>
              </a:lnTo>
              <a:lnTo>
                <a:pt x="438122" y="253834"/>
              </a:lnTo>
              <a:lnTo>
                <a:pt x="437488" y="251930"/>
              </a:lnTo>
              <a:lnTo>
                <a:pt x="438122" y="250026"/>
              </a:lnTo>
              <a:lnTo>
                <a:pt x="438440" y="248122"/>
              </a:lnTo>
              <a:lnTo>
                <a:pt x="438757" y="246536"/>
              </a:lnTo>
              <a:lnTo>
                <a:pt x="439708" y="244315"/>
              </a:lnTo>
              <a:lnTo>
                <a:pt x="440660" y="242728"/>
              </a:lnTo>
              <a:lnTo>
                <a:pt x="441929" y="241142"/>
              </a:lnTo>
              <a:lnTo>
                <a:pt x="444784" y="238286"/>
              </a:lnTo>
              <a:lnTo>
                <a:pt x="448274" y="236065"/>
              </a:lnTo>
              <a:lnTo>
                <a:pt x="452081" y="234161"/>
              </a:lnTo>
              <a:lnTo>
                <a:pt x="456840" y="232575"/>
              </a:lnTo>
              <a:lnTo>
                <a:pt x="461916" y="231940"/>
              </a:lnTo>
              <a:lnTo>
                <a:pt x="460647" y="227498"/>
              </a:lnTo>
              <a:lnTo>
                <a:pt x="459378" y="223374"/>
              </a:lnTo>
              <a:lnTo>
                <a:pt x="457792" y="219249"/>
              </a:lnTo>
              <a:lnTo>
                <a:pt x="456206" y="215124"/>
              </a:lnTo>
              <a:lnTo>
                <a:pt x="451764" y="206874"/>
              </a:lnTo>
              <a:lnTo>
                <a:pt x="447005" y="198307"/>
              </a:lnTo>
              <a:lnTo>
                <a:pt x="441295" y="189423"/>
              </a:lnTo>
              <a:lnTo>
                <a:pt x="434632" y="180222"/>
              </a:lnTo>
              <a:lnTo>
                <a:pt x="420039" y="159598"/>
              </a:lnTo>
              <a:lnTo>
                <a:pt x="412108" y="147541"/>
              </a:lnTo>
              <a:lnTo>
                <a:pt x="403542" y="134532"/>
              </a:lnTo>
              <a:lnTo>
                <a:pt x="394024" y="120254"/>
              </a:lnTo>
              <a:lnTo>
                <a:pt x="384190" y="104706"/>
              </a:lnTo>
              <a:lnTo>
                <a:pt x="374355" y="87573"/>
              </a:lnTo>
              <a:lnTo>
                <a:pt x="363886" y="68535"/>
              </a:lnTo>
              <a:lnTo>
                <a:pt x="353099" y="47911"/>
              </a:lnTo>
              <a:lnTo>
                <a:pt x="341996" y="25066"/>
              </a:lnTo>
              <a:lnTo>
                <a:pt x="352782" y="20307"/>
              </a:lnTo>
              <a:lnTo>
                <a:pt x="362617" y="15865"/>
              </a:lnTo>
              <a:lnTo>
                <a:pt x="372134" y="13009"/>
              </a:lnTo>
              <a:lnTo>
                <a:pt x="380700" y="11105"/>
              </a:lnTo>
              <a:lnTo>
                <a:pt x="388948" y="9836"/>
              </a:lnTo>
              <a:lnTo>
                <a:pt x="396562" y="9519"/>
              </a:lnTo>
              <a:lnTo>
                <a:pt x="403859" y="9519"/>
              </a:lnTo>
              <a:lnTo>
                <a:pt x="410522" y="10471"/>
              </a:lnTo>
              <a:lnTo>
                <a:pt x="416549" y="12057"/>
              </a:lnTo>
              <a:lnTo>
                <a:pt x="422894" y="14278"/>
              </a:lnTo>
              <a:lnTo>
                <a:pt x="428288" y="16816"/>
              </a:lnTo>
              <a:lnTo>
                <a:pt x="433681" y="19989"/>
              </a:lnTo>
              <a:lnTo>
                <a:pt x="439074" y="23162"/>
              </a:lnTo>
              <a:lnTo>
                <a:pt x="443833" y="26970"/>
              </a:lnTo>
              <a:lnTo>
                <a:pt x="448592" y="30777"/>
              </a:lnTo>
              <a:lnTo>
                <a:pt x="453033" y="34585"/>
              </a:lnTo>
              <a:lnTo>
                <a:pt x="462550" y="43152"/>
              </a:lnTo>
              <a:lnTo>
                <a:pt x="471434" y="51401"/>
              </a:lnTo>
              <a:lnTo>
                <a:pt x="476510" y="55843"/>
              </a:lnTo>
              <a:lnTo>
                <a:pt x="481268" y="59651"/>
              </a:lnTo>
              <a:lnTo>
                <a:pt x="486027" y="63141"/>
              </a:lnTo>
              <a:lnTo>
                <a:pt x="491738" y="66314"/>
              </a:lnTo>
              <a:lnTo>
                <a:pt x="497131" y="69170"/>
              </a:lnTo>
              <a:lnTo>
                <a:pt x="502841" y="72025"/>
              </a:lnTo>
              <a:lnTo>
                <a:pt x="509186" y="73929"/>
              </a:lnTo>
              <a:lnTo>
                <a:pt x="515531" y="75198"/>
              </a:lnTo>
              <a:lnTo>
                <a:pt x="522194" y="76150"/>
              </a:lnTo>
              <a:lnTo>
                <a:pt x="529808" y="76150"/>
              </a:lnTo>
              <a:lnTo>
                <a:pt x="537739" y="75515"/>
              </a:lnTo>
              <a:lnTo>
                <a:pt x="546304" y="74246"/>
              </a:lnTo>
              <a:lnTo>
                <a:pt x="557408" y="68218"/>
              </a:lnTo>
              <a:lnTo>
                <a:pt x="568195" y="62824"/>
              </a:lnTo>
              <a:lnTo>
                <a:pt x="587864" y="51719"/>
              </a:lnTo>
              <a:lnTo>
                <a:pt x="605313" y="41882"/>
              </a:lnTo>
              <a:lnTo>
                <a:pt x="620858" y="32681"/>
              </a:lnTo>
              <a:lnTo>
                <a:pt x="635452" y="24749"/>
              </a:lnTo>
              <a:lnTo>
                <a:pt x="648776" y="17134"/>
              </a:lnTo>
              <a:lnTo>
                <a:pt x="655438" y="13961"/>
              </a:lnTo>
              <a:lnTo>
                <a:pt x="661784" y="11422"/>
              </a:lnTo>
              <a:lnTo>
                <a:pt x="668446" y="8884"/>
              </a:lnTo>
              <a:lnTo>
                <a:pt x="675108" y="6663"/>
              </a:lnTo>
              <a:lnTo>
                <a:pt x="682088" y="4759"/>
              </a:lnTo>
              <a:lnTo>
                <a:pt x="688750" y="3173"/>
              </a:lnTo>
              <a:lnTo>
                <a:pt x="695729" y="1586"/>
              </a:lnTo>
              <a:lnTo>
                <a:pt x="703343" y="635"/>
              </a:lnTo>
              <a:lnTo>
                <a:pt x="710957" y="317"/>
              </a:lnTo>
              <a:close/>
            </a:path>
          </a:pathLst>
        </a:cu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10</xdr:col>
      <xdr:colOff>201930</xdr:colOff>
      <xdr:row>11</xdr:row>
      <xdr:rowOff>76200</xdr:rowOff>
    </xdr:from>
    <xdr:to>
      <xdr:col>10</xdr:col>
      <xdr:colOff>592455</xdr:colOff>
      <xdr:row>14</xdr:row>
      <xdr:rowOff>114935</xdr:rowOff>
    </xdr:to>
    <xdr:sp macro="" textlink="">
      <xdr:nvSpPr>
        <xdr:cNvPr id="7" name="灯泡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059930" y="1981200"/>
          <a:ext cx="390525" cy="553085"/>
        </a:xfrm>
        <a:custGeom>
          <a:avLst/>
          <a:gdLst>
            <a:gd name="connsiteX0" fmla="*/ 588566 w 1536700"/>
            <a:gd name="connsiteY0" fmla="*/ 2172931 h 2555648"/>
            <a:gd name="connsiteX1" fmla="*/ 588566 w 1536700"/>
            <a:gd name="connsiteY1" fmla="*/ 2232462 h 2555648"/>
            <a:gd name="connsiteX2" fmla="*/ 948135 w 1536700"/>
            <a:gd name="connsiteY2" fmla="*/ 2232462 h 2555648"/>
            <a:gd name="connsiteX3" fmla="*/ 948135 w 1536700"/>
            <a:gd name="connsiteY3" fmla="*/ 2172931 h 2555648"/>
            <a:gd name="connsiteX4" fmla="*/ 588566 w 1536700"/>
            <a:gd name="connsiteY4" fmla="*/ 2014319 h 2555648"/>
            <a:gd name="connsiteX5" fmla="*/ 588566 w 1536700"/>
            <a:gd name="connsiteY5" fmla="*/ 2073850 h 2555648"/>
            <a:gd name="connsiteX6" fmla="*/ 948135 w 1536700"/>
            <a:gd name="connsiteY6" fmla="*/ 2073850 h 2555648"/>
            <a:gd name="connsiteX7" fmla="*/ 948135 w 1536700"/>
            <a:gd name="connsiteY7" fmla="*/ 2014319 h 2555648"/>
            <a:gd name="connsiteX8" fmla="*/ 439655 w 1536700"/>
            <a:gd name="connsiteY8" fmla="*/ 1865655 h 2555648"/>
            <a:gd name="connsiteX9" fmla="*/ 1097045 w 1536700"/>
            <a:gd name="connsiteY9" fmla="*/ 1865655 h 2555648"/>
            <a:gd name="connsiteX10" fmla="*/ 1189236 w 1536700"/>
            <a:gd name="connsiteY10" fmla="*/ 1953225 h 2555648"/>
            <a:gd name="connsiteX11" fmla="*/ 1097045 w 1536700"/>
            <a:gd name="connsiteY11" fmla="*/ 2040795 h 2555648"/>
            <a:gd name="connsiteX12" fmla="*/ 1189236 w 1536700"/>
            <a:gd name="connsiteY12" fmla="*/ 2128365 h 2555648"/>
            <a:gd name="connsiteX13" fmla="*/ 1097045 w 1536700"/>
            <a:gd name="connsiteY13" fmla="*/ 2215935 h 2555648"/>
            <a:gd name="connsiteX14" fmla="*/ 1189236 w 1536700"/>
            <a:gd name="connsiteY14" fmla="*/ 2303505 h 2555648"/>
            <a:gd name="connsiteX15" fmla="*/ 1097045 w 1536700"/>
            <a:gd name="connsiteY15" fmla="*/ 2391075 h 2555648"/>
            <a:gd name="connsiteX16" fmla="*/ 948071 w 1536700"/>
            <a:gd name="connsiteY16" fmla="*/ 2391075 h 2555648"/>
            <a:gd name="connsiteX17" fmla="*/ 937297 w 1536700"/>
            <a:gd name="connsiteY17" fmla="*/ 2444188 h 2555648"/>
            <a:gd name="connsiteX18" fmla="*/ 768350 w 1536700"/>
            <a:gd name="connsiteY18" fmla="*/ 2555648 h 2555648"/>
            <a:gd name="connsiteX19" fmla="*/ 599403 w 1536700"/>
            <a:gd name="connsiteY19" fmla="*/ 2444188 h 2555648"/>
            <a:gd name="connsiteX20" fmla="*/ 588630 w 1536700"/>
            <a:gd name="connsiteY20" fmla="*/ 2391075 h 2555648"/>
            <a:gd name="connsiteX21" fmla="*/ 439655 w 1536700"/>
            <a:gd name="connsiteY21" fmla="*/ 2391075 h 2555648"/>
            <a:gd name="connsiteX22" fmla="*/ 347464 w 1536700"/>
            <a:gd name="connsiteY22" fmla="*/ 2303505 h 2555648"/>
            <a:gd name="connsiteX23" fmla="*/ 439655 w 1536700"/>
            <a:gd name="connsiteY23" fmla="*/ 2215935 h 2555648"/>
            <a:gd name="connsiteX24" fmla="*/ 347464 w 1536700"/>
            <a:gd name="connsiteY24" fmla="*/ 2128365 h 2555648"/>
            <a:gd name="connsiteX25" fmla="*/ 439655 w 1536700"/>
            <a:gd name="connsiteY25" fmla="*/ 2040795 h 2555648"/>
            <a:gd name="connsiteX26" fmla="*/ 347464 w 1536700"/>
            <a:gd name="connsiteY26" fmla="*/ 1953225 h 2555648"/>
            <a:gd name="connsiteX27" fmla="*/ 439655 w 1536700"/>
            <a:gd name="connsiteY27" fmla="*/ 1865655 h 2555648"/>
            <a:gd name="connsiteX28" fmla="*/ 768350 w 1536700"/>
            <a:gd name="connsiteY28" fmla="*/ 0 h 2555648"/>
            <a:gd name="connsiteX29" fmla="*/ 1536700 w 1536700"/>
            <a:gd name="connsiteY29" fmla="*/ 770343 h 2555648"/>
            <a:gd name="connsiteX30" fmla="*/ 1521090 w 1536700"/>
            <a:gd name="connsiteY30" fmla="*/ 925594 h 2555648"/>
            <a:gd name="connsiteX31" fmla="*/ 1491688 w 1536700"/>
            <a:gd name="connsiteY31" fmla="*/ 1020556 h 2555648"/>
            <a:gd name="connsiteX32" fmla="*/ 1491950 w 1536700"/>
            <a:gd name="connsiteY32" fmla="*/ 1020556 h 2555648"/>
            <a:gd name="connsiteX33" fmla="*/ 1140478 w 1536700"/>
            <a:gd name="connsiteY33" fmla="*/ 1823920 h 2555648"/>
            <a:gd name="connsiteX34" fmla="*/ 396222 w 1536700"/>
            <a:gd name="connsiteY34" fmla="*/ 1823920 h 2555648"/>
            <a:gd name="connsiteX35" fmla="*/ 44750 w 1536700"/>
            <a:gd name="connsiteY35" fmla="*/ 1020556 h 2555648"/>
            <a:gd name="connsiteX36" fmla="*/ 45012 w 1536700"/>
            <a:gd name="connsiteY36" fmla="*/ 1020556 h 2555648"/>
            <a:gd name="connsiteX37" fmla="*/ 15610 w 1536700"/>
            <a:gd name="connsiteY37" fmla="*/ 925594 h 2555648"/>
            <a:gd name="connsiteX38" fmla="*/ 0 w 1536700"/>
            <a:gd name="connsiteY38" fmla="*/ 770343 h 2555648"/>
            <a:gd name="connsiteX39" fmla="*/ 768350 w 1536700"/>
            <a:gd name="connsiteY39" fmla="*/ 0 h 25556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</a:cxnLst>
          <a:rect l="l" t="t" r="r" b="b"/>
          <a:pathLst>
            <a:path w="1536700" h="2555648">
              <a:moveTo>
                <a:pt x="588566" y="2172931"/>
              </a:moveTo>
              <a:lnTo>
                <a:pt x="588566" y="2232462"/>
              </a:lnTo>
              <a:lnTo>
                <a:pt x="948135" y="2232462"/>
              </a:lnTo>
              <a:lnTo>
                <a:pt x="948135" y="2172931"/>
              </a:lnTo>
              <a:close/>
              <a:moveTo>
                <a:pt x="588566" y="2014319"/>
              </a:moveTo>
              <a:lnTo>
                <a:pt x="588566" y="2073850"/>
              </a:lnTo>
              <a:lnTo>
                <a:pt x="948135" y="2073850"/>
              </a:lnTo>
              <a:lnTo>
                <a:pt x="948135" y="2014319"/>
              </a:lnTo>
              <a:close/>
              <a:moveTo>
                <a:pt x="439655" y="1865655"/>
              </a:moveTo>
              <a:lnTo>
                <a:pt x="1097045" y="1865655"/>
              </a:lnTo>
              <a:cubicBezTo>
                <a:pt x="1147961" y="1865655"/>
                <a:pt x="1189236" y="1904861"/>
                <a:pt x="1189236" y="1953225"/>
              </a:cubicBezTo>
              <a:cubicBezTo>
                <a:pt x="1189236" y="2001589"/>
                <a:pt x="1147961" y="2040795"/>
                <a:pt x="1097045" y="2040795"/>
              </a:cubicBezTo>
              <a:cubicBezTo>
                <a:pt x="1147961" y="2040795"/>
                <a:pt x="1189236" y="2080001"/>
                <a:pt x="1189236" y="2128365"/>
              </a:cubicBezTo>
              <a:cubicBezTo>
                <a:pt x="1189236" y="2176729"/>
                <a:pt x="1147961" y="2215935"/>
                <a:pt x="1097045" y="2215935"/>
              </a:cubicBezTo>
              <a:cubicBezTo>
                <a:pt x="1147961" y="2215935"/>
                <a:pt x="1189236" y="2255141"/>
                <a:pt x="1189236" y="2303505"/>
              </a:cubicBezTo>
              <a:cubicBezTo>
                <a:pt x="1189236" y="2351869"/>
                <a:pt x="1147961" y="2391075"/>
                <a:pt x="1097045" y="2391075"/>
              </a:cubicBezTo>
              <a:lnTo>
                <a:pt x="948071" y="2391075"/>
              </a:lnTo>
              <a:lnTo>
                <a:pt x="937297" y="2444188"/>
              </a:lnTo>
              <a:cubicBezTo>
                <a:pt x="909462" y="2509689"/>
                <a:pt x="844299" y="2555648"/>
                <a:pt x="768350" y="2555648"/>
              </a:cubicBezTo>
              <a:cubicBezTo>
                <a:pt x="692402" y="2555648"/>
                <a:pt x="627238" y="2509689"/>
                <a:pt x="599403" y="2444188"/>
              </a:cubicBezTo>
              <a:lnTo>
                <a:pt x="588630" y="2391075"/>
              </a:lnTo>
              <a:lnTo>
                <a:pt x="439655" y="2391075"/>
              </a:lnTo>
              <a:cubicBezTo>
                <a:pt x="388739" y="2391075"/>
                <a:pt x="347464" y="2351869"/>
                <a:pt x="347464" y="2303505"/>
              </a:cubicBezTo>
              <a:cubicBezTo>
                <a:pt x="347464" y="2255141"/>
                <a:pt x="388739" y="2215935"/>
                <a:pt x="439655" y="2215935"/>
              </a:cubicBezTo>
              <a:cubicBezTo>
                <a:pt x="388739" y="2215935"/>
                <a:pt x="347464" y="2176729"/>
                <a:pt x="347464" y="2128365"/>
              </a:cubicBezTo>
              <a:cubicBezTo>
                <a:pt x="347464" y="2080001"/>
                <a:pt x="388739" y="2040795"/>
                <a:pt x="439655" y="2040795"/>
              </a:cubicBezTo>
              <a:cubicBezTo>
                <a:pt x="388739" y="2040795"/>
                <a:pt x="347464" y="2001589"/>
                <a:pt x="347464" y="1953225"/>
              </a:cubicBezTo>
              <a:cubicBezTo>
                <a:pt x="347464" y="1904861"/>
                <a:pt x="388739" y="1865655"/>
                <a:pt x="439655" y="1865655"/>
              </a:cubicBezTo>
              <a:close/>
              <a:moveTo>
                <a:pt x="768350" y="0"/>
              </a:moveTo>
              <a:cubicBezTo>
                <a:pt x="1192698" y="0"/>
                <a:pt x="1536700" y="344894"/>
                <a:pt x="1536700" y="770343"/>
              </a:cubicBezTo>
              <a:cubicBezTo>
                <a:pt x="1536700" y="823524"/>
                <a:pt x="1531325" y="875447"/>
                <a:pt x="1521090" y="925594"/>
              </a:cubicBezTo>
              <a:lnTo>
                <a:pt x="1491688" y="1020556"/>
              </a:lnTo>
              <a:lnTo>
                <a:pt x="1491950" y="1020556"/>
              </a:lnTo>
              <a:lnTo>
                <a:pt x="1140478" y="1823920"/>
              </a:lnTo>
              <a:lnTo>
                <a:pt x="396222" y="1823920"/>
              </a:lnTo>
              <a:lnTo>
                <a:pt x="44750" y="1020556"/>
              </a:lnTo>
              <a:lnTo>
                <a:pt x="45012" y="1020556"/>
              </a:lnTo>
              <a:lnTo>
                <a:pt x="15610" y="925594"/>
              </a:lnTo>
              <a:cubicBezTo>
                <a:pt x="5375" y="875447"/>
                <a:pt x="0" y="823524"/>
                <a:pt x="0" y="770343"/>
              </a:cubicBezTo>
              <a:cubicBezTo>
                <a:pt x="0" y="344894"/>
                <a:pt x="344002" y="0"/>
                <a:pt x="768350" y="0"/>
              </a:cubicBezTo>
              <a:close/>
            </a:path>
          </a:pathLst>
        </a:cu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bIns="792000"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dirty="0">
            <a:solidFill>
              <a:srgbClr val="FFFFFF"/>
            </a:solidFill>
          </a:endParaRPr>
        </a:p>
      </xdr:txBody>
    </xdr:sp>
    <xdr:clientData/>
  </xdr:twoCellAnchor>
  <xdr:twoCellAnchor>
    <xdr:from>
      <xdr:col>2</xdr:col>
      <xdr:colOff>285750</xdr:colOff>
      <xdr:row>16</xdr:row>
      <xdr:rowOff>66675</xdr:rowOff>
    </xdr:from>
    <xdr:to>
      <xdr:col>3</xdr:col>
      <xdr:colOff>342265</xdr:colOff>
      <xdr:row>18</xdr:row>
      <xdr:rowOff>38100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657350" y="2828925"/>
          <a:ext cx="742315" cy="3143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zh-CN" altLang="en-US" sz="1400" b="1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工资表</a:t>
          </a:r>
        </a:p>
      </xdr:txBody>
    </xdr:sp>
    <xdr:clientData/>
  </xdr:twoCellAnchor>
  <xdr:twoCellAnchor>
    <xdr:from>
      <xdr:col>3</xdr:col>
      <xdr:colOff>557530</xdr:colOff>
      <xdr:row>16</xdr:row>
      <xdr:rowOff>66675</xdr:rowOff>
    </xdr:from>
    <xdr:to>
      <xdr:col>5</xdr:col>
      <xdr:colOff>480060</xdr:colOff>
      <xdr:row>18</xdr:row>
      <xdr:rowOff>38100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2614930" y="2828925"/>
          <a:ext cx="1294130" cy="3143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全部工资条</a:t>
          </a:r>
        </a:p>
      </xdr:txBody>
    </xdr:sp>
    <xdr:clientData/>
  </xdr:twoCellAnchor>
  <xdr:twoCellAnchor>
    <xdr:from>
      <xdr:col>6</xdr:col>
      <xdr:colOff>9525</xdr:colOff>
      <xdr:row>16</xdr:row>
      <xdr:rowOff>66675</xdr:rowOff>
    </xdr:from>
    <xdr:to>
      <xdr:col>7</xdr:col>
      <xdr:colOff>66040</xdr:colOff>
      <xdr:row>18</xdr:row>
      <xdr:rowOff>38100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4325" y="2828925"/>
          <a:ext cx="742315" cy="3143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查询表</a:t>
          </a:r>
        </a:p>
      </xdr:txBody>
    </xdr:sp>
    <xdr:clientData/>
  </xdr:twoCellAnchor>
  <xdr:twoCellAnchor>
    <xdr:from>
      <xdr:col>7</xdr:col>
      <xdr:colOff>281305</xdr:colOff>
      <xdr:row>16</xdr:row>
      <xdr:rowOff>66675</xdr:rowOff>
    </xdr:from>
    <xdr:to>
      <xdr:col>9</xdr:col>
      <xdr:colOff>203835</xdr:colOff>
      <xdr:row>18</xdr:row>
      <xdr:rowOff>38100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081905" y="2828925"/>
          <a:ext cx="1294130" cy="3143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查询工资条</a:t>
          </a:r>
        </a:p>
      </xdr:txBody>
    </xdr:sp>
    <xdr:clientData/>
  </xdr:twoCellAnchor>
  <xdr:twoCellAnchor>
    <xdr:from>
      <xdr:col>9</xdr:col>
      <xdr:colOff>419100</xdr:colOff>
      <xdr:row>16</xdr:row>
      <xdr:rowOff>66675</xdr:rowOff>
    </xdr:from>
    <xdr:to>
      <xdr:col>11</xdr:col>
      <xdr:colOff>341630</xdr:colOff>
      <xdr:row>18</xdr:row>
      <xdr:rowOff>38100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591300" y="2828925"/>
          <a:ext cx="1294130" cy="3143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使用说明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0</xdr:row>
      <xdr:rowOff>47625</xdr:rowOff>
    </xdr:from>
    <xdr:to>
      <xdr:col>20</xdr:col>
      <xdr:colOff>506095</xdr:colOff>
      <xdr:row>1</xdr:row>
      <xdr:rowOff>58420</xdr:rowOff>
    </xdr:to>
    <xdr:sp macro="" textlink="">
      <xdr:nvSpPr>
        <xdr:cNvPr id="2" name="圈箭头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677525" y="47625"/>
          <a:ext cx="467995" cy="467995"/>
        </a:xfrm>
        <a:custGeom>
          <a:avLst/>
          <a:gdLst>
            <a:gd name="connsiteX0" fmla="*/ 363514 w 648072"/>
            <a:gd name="connsiteY0" fmla="*/ 144016 h 648072"/>
            <a:gd name="connsiteX1" fmla="*/ 363514 w 648072"/>
            <a:gd name="connsiteY1" fmla="*/ 234026 h 648072"/>
            <a:gd name="connsiteX2" fmla="*/ 104538 w 648072"/>
            <a:gd name="connsiteY2" fmla="*/ 234026 h 648072"/>
            <a:gd name="connsiteX3" fmla="*/ 104538 w 648072"/>
            <a:gd name="connsiteY3" fmla="*/ 414046 h 648072"/>
            <a:gd name="connsiteX4" fmla="*/ 363514 w 648072"/>
            <a:gd name="connsiteY4" fmla="*/ 414046 h 648072"/>
            <a:gd name="connsiteX5" fmla="*/ 363514 w 648072"/>
            <a:gd name="connsiteY5" fmla="*/ 504056 h 648072"/>
            <a:gd name="connsiteX6" fmla="*/ 543534 w 648072"/>
            <a:gd name="connsiteY6" fmla="*/ 324036 h 648072"/>
            <a:gd name="connsiteX7" fmla="*/ 324036 w 648072"/>
            <a:gd name="connsiteY7" fmla="*/ 0 h 648072"/>
            <a:gd name="connsiteX8" fmla="*/ 648072 w 648072"/>
            <a:gd name="connsiteY8" fmla="*/ 324036 h 648072"/>
            <a:gd name="connsiteX9" fmla="*/ 324036 w 648072"/>
            <a:gd name="connsiteY9" fmla="*/ 648072 h 648072"/>
            <a:gd name="connsiteX10" fmla="*/ 0 w 648072"/>
            <a:gd name="connsiteY10" fmla="*/ 324036 h 648072"/>
            <a:gd name="connsiteX11" fmla="*/ 324036 w 648072"/>
            <a:gd name="connsiteY11" fmla="*/ 0 h 6480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648072" h="648072">
              <a:moveTo>
                <a:pt x="363514" y="144016"/>
              </a:moveTo>
              <a:lnTo>
                <a:pt x="363514" y="234026"/>
              </a:lnTo>
              <a:lnTo>
                <a:pt x="104538" y="234026"/>
              </a:lnTo>
              <a:lnTo>
                <a:pt x="104538" y="414046"/>
              </a:lnTo>
              <a:lnTo>
                <a:pt x="363514" y="414046"/>
              </a:lnTo>
              <a:lnTo>
                <a:pt x="363514" y="504056"/>
              </a:lnTo>
              <a:lnTo>
                <a:pt x="543534" y="324036"/>
              </a:lnTo>
              <a:close/>
              <a:moveTo>
                <a:pt x="324036" y="0"/>
              </a:moveTo>
              <a:cubicBezTo>
                <a:pt x="502996" y="0"/>
                <a:pt x="648072" y="145076"/>
                <a:pt x="648072" y="324036"/>
              </a:cubicBezTo>
              <a:cubicBezTo>
                <a:pt x="648072" y="502996"/>
                <a:pt x="502996" y="648072"/>
                <a:pt x="324036" y="648072"/>
              </a:cubicBezTo>
              <a:cubicBezTo>
                <a:pt x="145076" y="648072"/>
                <a:pt x="0" y="502996"/>
                <a:pt x="0" y="324036"/>
              </a:cubicBezTo>
              <a:cubicBezTo>
                <a:pt x="0" y="145076"/>
                <a:pt x="145076" y="0"/>
                <a:pt x="324036" y="0"/>
              </a:cubicBezTo>
              <a:close/>
            </a:path>
          </a:pathLst>
        </a:cu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161925</xdr:colOff>
      <xdr:row>0</xdr:row>
      <xdr:rowOff>104775</xdr:rowOff>
    </xdr:from>
    <xdr:to>
      <xdr:col>20</xdr:col>
      <xdr:colOff>629920</xdr:colOff>
      <xdr:row>3</xdr:row>
      <xdr:rowOff>58420</xdr:rowOff>
    </xdr:to>
    <xdr:sp macro="" textlink="">
      <xdr:nvSpPr>
        <xdr:cNvPr id="2" name="圈箭头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0782300" y="104775"/>
          <a:ext cx="467995" cy="467995"/>
        </a:xfrm>
        <a:custGeom>
          <a:avLst/>
          <a:gdLst>
            <a:gd name="connsiteX0" fmla="*/ 363514 w 648072"/>
            <a:gd name="connsiteY0" fmla="*/ 144016 h 648072"/>
            <a:gd name="connsiteX1" fmla="*/ 363514 w 648072"/>
            <a:gd name="connsiteY1" fmla="*/ 234026 h 648072"/>
            <a:gd name="connsiteX2" fmla="*/ 104538 w 648072"/>
            <a:gd name="connsiteY2" fmla="*/ 234026 h 648072"/>
            <a:gd name="connsiteX3" fmla="*/ 104538 w 648072"/>
            <a:gd name="connsiteY3" fmla="*/ 414046 h 648072"/>
            <a:gd name="connsiteX4" fmla="*/ 363514 w 648072"/>
            <a:gd name="connsiteY4" fmla="*/ 414046 h 648072"/>
            <a:gd name="connsiteX5" fmla="*/ 363514 w 648072"/>
            <a:gd name="connsiteY5" fmla="*/ 504056 h 648072"/>
            <a:gd name="connsiteX6" fmla="*/ 543534 w 648072"/>
            <a:gd name="connsiteY6" fmla="*/ 324036 h 648072"/>
            <a:gd name="connsiteX7" fmla="*/ 324036 w 648072"/>
            <a:gd name="connsiteY7" fmla="*/ 0 h 648072"/>
            <a:gd name="connsiteX8" fmla="*/ 648072 w 648072"/>
            <a:gd name="connsiteY8" fmla="*/ 324036 h 648072"/>
            <a:gd name="connsiteX9" fmla="*/ 324036 w 648072"/>
            <a:gd name="connsiteY9" fmla="*/ 648072 h 648072"/>
            <a:gd name="connsiteX10" fmla="*/ 0 w 648072"/>
            <a:gd name="connsiteY10" fmla="*/ 324036 h 648072"/>
            <a:gd name="connsiteX11" fmla="*/ 324036 w 648072"/>
            <a:gd name="connsiteY11" fmla="*/ 0 h 6480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648072" h="648072">
              <a:moveTo>
                <a:pt x="363514" y="144016"/>
              </a:moveTo>
              <a:lnTo>
                <a:pt x="363514" y="234026"/>
              </a:lnTo>
              <a:lnTo>
                <a:pt x="104538" y="234026"/>
              </a:lnTo>
              <a:lnTo>
                <a:pt x="104538" y="414046"/>
              </a:lnTo>
              <a:lnTo>
                <a:pt x="363514" y="414046"/>
              </a:lnTo>
              <a:lnTo>
                <a:pt x="363514" y="504056"/>
              </a:lnTo>
              <a:lnTo>
                <a:pt x="543534" y="324036"/>
              </a:lnTo>
              <a:close/>
              <a:moveTo>
                <a:pt x="324036" y="0"/>
              </a:moveTo>
              <a:cubicBezTo>
                <a:pt x="502996" y="0"/>
                <a:pt x="648072" y="145076"/>
                <a:pt x="648072" y="324036"/>
              </a:cubicBezTo>
              <a:cubicBezTo>
                <a:pt x="648072" y="502996"/>
                <a:pt x="502996" y="648072"/>
                <a:pt x="324036" y="648072"/>
              </a:cubicBezTo>
              <a:cubicBezTo>
                <a:pt x="145076" y="648072"/>
                <a:pt x="0" y="502996"/>
                <a:pt x="0" y="324036"/>
              </a:cubicBezTo>
              <a:cubicBezTo>
                <a:pt x="0" y="145076"/>
                <a:pt x="145076" y="0"/>
                <a:pt x="324036" y="0"/>
              </a:cubicBezTo>
              <a:close/>
            </a:path>
          </a:pathLst>
        </a:cu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105410</xdr:rowOff>
    </xdr:from>
    <xdr:to>
      <xdr:col>1</xdr:col>
      <xdr:colOff>534670</xdr:colOff>
      <xdr:row>1</xdr:row>
      <xdr:rowOff>256540</xdr:rowOff>
    </xdr:to>
    <xdr:sp macro="" textlink="">
      <xdr:nvSpPr>
        <xdr:cNvPr id="2" name="圈箭头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7924800" y="105410"/>
          <a:ext cx="467995" cy="467995"/>
        </a:xfrm>
        <a:custGeom>
          <a:avLst/>
          <a:gdLst>
            <a:gd name="connsiteX0" fmla="*/ 363514 w 648072"/>
            <a:gd name="connsiteY0" fmla="*/ 144016 h 648072"/>
            <a:gd name="connsiteX1" fmla="*/ 363514 w 648072"/>
            <a:gd name="connsiteY1" fmla="*/ 234026 h 648072"/>
            <a:gd name="connsiteX2" fmla="*/ 104538 w 648072"/>
            <a:gd name="connsiteY2" fmla="*/ 234026 h 648072"/>
            <a:gd name="connsiteX3" fmla="*/ 104538 w 648072"/>
            <a:gd name="connsiteY3" fmla="*/ 414046 h 648072"/>
            <a:gd name="connsiteX4" fmla="*/ 363514 w 648072"/>
            <a:gd name="connsiteY4" fmla="*/ 414046 h 648072"/>
            <a:gd name="connsiteX5" fmla="*/ 363514 w 648072"/>
            <a:gd name="connsiteY5" fmla="*/ 504056 h 648072"/>
            <a:gd name="connsiteX6" fmla="*/ 543534 w 648072"/>
            <a:gd name="connsiteY6" fmla="*/ 324036 h 648072"/>
            <a:gd name="connsiteX7" fmla="*/ 324036 w 648072"/>
            <a:gd name="connsiteY7" fmla="*/ 0 h 648072"/>
            <a:gd name="connsiteX8" fmla="*/ 648072 w 648072"/>
            <a:gd name="connsiteY8" fmla="*/ 324036 h 648072"/>
            <a:gd name="connsiteX9" fmla="*/ 324036 w 648072"/>
            <a:gd name="connsiteY9" fmla="*/ 648072 h 648072"/>
            <a:gd name="connsiteX10" fmla="*/ 0 w 648072"/>
            <a:gd name="connsiteY10" fmla="*/ 324036 h 648072"/>
            <a:gd name="connsiteX11" fmla="*/ 324036 w 648072"/>
            <a:gd name="connsiteY11" fmla="*/ 0 h 6480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648072" h="648072">
              <a:moveTo>
                <a:pt x="363514" y="144016"/>
              </a:moveTo>
              <a:lnTo>
                <a:pt x="363514" y="234026"/>
              </a:lnTo>
              <a:lnTo>
                <a:pt x="104538" y="234026"/>
              </a:lnTo>
              <a:lnTo>
                <a:pt x="104538" y="414046"/>
              </a:lnTo>
              <a:lnTo>
                <a:pt x="363514" y="414046"/>
              </a:lnTo>
              <a:lnTo>
                <a:pt x="363514" y="504056"/>
              </a:lnTo>
              <a:lnTo>
                <a:pt x="543534" y="324036"/>
              </a:lnTo>
              <a:close/>
              <a:moveTo>
                <a:pt x="324036" y="0"/>
              </a:moveTo>
              <a:cubicBezTo>
                <a:pt x="502996" y="0"/>
                <a:pt x="648072" y="145076"/>
                <a:pt x="648072" y="324036"/>
              </a:cubicBezTo>
              <a:cubicBezTo>
                <a:pt x="648072" y="502996"/>
                <a:pt x="502996" y="648072"/>
                <a:pt x="324036" y="648072"/>
              </a:cubicBezTo>
              <a:cubicBezTo>
                <a:pt x="145076" y="648072"/>
                <a:pt x="0" y="502996"/>
                <a:pt x="0" y="324036"/>
              </a:cubicBezTo>
              <a:cubicBezTo>
                <a:pt x="0" y="145076"/>
                <a:pt x="145076" y="0"/>
                <a:pt x="324036" y="0"/>
              </a:cubicBezTo>
              <a:close/>
            </a:path>
          </a:pathLst>
        </a:cu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showGridLines="0" tabSelected="1" workbookViewId="0">
      <selection activeCell="T15" sqref="T15"/>
    </sheetView>
  </sheetViews>
  <sheetFormatPr defaultColWidth="9" defaultRowHeight="13.5" x14ac:dyDescent="0.15"/>
  <sheetData>
    <row r="1" spans="1:20" x14ac:dyDescent="0.1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20" x14ac:dyDescent="0.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20" x14ac:dyDescent="0.15">
      <c r="A3" s="19"/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6"/>
      <c r="N3" s="19"/>
    </row>
    <row r="4" spans="1:20" x14ac:dyDescent="0.15">
      <c r="A4" s="19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7"/>
      <c r="N4" s="19"/>
    </row>
    <row r="5" spans="1:20" x14ac:dyDescent="0.15">
      <c r="A5" s="19"/>
      <c r="B5" s="29" t="s">
        <v>536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1"/>
      <c r="N5" s="19"/>
    </row>
    <row r="6" spans="1:20" x14ac:dyDescent="0.15">
      <c r="A6" s="19"/>
      <c r="B6" s="29"/>
      <c r="C6" s="30"/>
      <c r="D6" s="30"/>
      <c r="E6" s="30"/>
      <c r="F6" s="30"/>
      <c r="G6" s="30"/>
      <c r="H6" s="30"/>
      <c r="I6" s="30"/>
      <c r="J6" s="30"/>
      <c r="K6" s="30"/>
      <c r="L6" s="30"/>
      <c r="M6" s="31"/>
      <c r="N6" s="19"/>
    </row>
    <row r="7" spans="1:20" x14ac:dyDescent="0.15">
      <c r="A7" s="19"/>
      <c r="B7" s="29"/>
      <c r="C7" s="30"/>
      <c r="D7" s="30"/>
      <c r="E7" s="30"/>
      <c r="F7" s="30"/>
      <c r="G7" s="30"/>
      <c r="H7" s="30"/>
      <c r="I7" s="30"/>
      <c r="J7" s="30"/>
      <c r="K7" s="30"/>
      <c r="L7" s="30"/>
      <c r="M7" s="31"/>
      <c r="N7" s="19"/>
    </row>
    <row r="8" spans="1:20" x14ac:dyDescent="0.15">
      <c r="A8" s="19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7"/>
      <c r="N8" s="19"/>
    </row>
    <row r="9" spans="1:20" x14ac:dyDescent="0.15">
      <c r="A9" s="19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7"/>
      <c r="N9" s="19"/>
    </row>
    <row r="10" spans="1:20" x14ac:dyDescent="0.15">
      <c r="A10" s="19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7"/>
      <c r="N10" s="19"/>
    </row>
    <row r="11" spans="1:20" x14ac:dyDescent="0.15">
      <c r="A11" s="19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7"/>
      <c r="N11" s="19"/>
    </row>
    <row r="12" spans="1:20" x14ac:dyDescent="0.15">
      <c r="A12" s="19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7"/>
      <c r="N12" s="19"/>
    </row>
    <row r="13" spans="1:20" x14ac:dyDescent="0.15">
      <c r="A13" s="19"/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7"/>
      <c r="N13" s="19"/>
    </row>
    <row r="14" spans="1:20" x14ac:dyDescent="0.15">
      <c r="A14" s="19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7"/>
      <c r="N14" s="19"/>
    </row>
    <row r="15" spans="1:20" x14ac:dyDescent="0.15">
      <c r="A15" s="19"/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7"/>
      <c r="N15" s="19"/>
      <c r="T15" s="32" t="s">
        <v>537</v>
      </c>
    </row>
    <row r="16" spans="1:20" x14ac:dyDescent="0.15">
      <c r="A16" s="19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7"/>
      <c r="N16" s="19"/>
    </row>
    <row r="17" spans="1:14" x14ac:dyDescent="0.15">
      <c r="A17" s="19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7"/>
      <c r="N17" s="19"/>
    </row>
    <row r="18" spans="1:14" x14ac:dyDescent="0.15">
      <c r="A18" s="19"/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7"/>
      <c r="N18" s="19"/>
    </row>
    <row r="19" spans="1:14" x14ac:dyDescent="0.15">
      <c r="A19" s="19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7"/>
      <c r="N19" s="19"/>
    </row>
    <row r="20" spans="1:14" x14ac:dyDescent="0.15">
      <c r="A20" s="19"/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7"/>
      <c r="N20" s="19"/>
    </row>
    <row r="21" spans="1:14" x14ac:dyDescent="0.15">
      <c r="A21" s="19"/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7"/>
      <c r="N21" s="19"/>
    </row>
    <row r="22" spans="1:14" x14ac:dyDescent="0.15">
      <c r="A22" s="19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7"/>
      <c r="N22" s="19"/>
    </row>
    <row r="23" spans="1:14" x14ac:dyDescent="0.15">
      <c r="A23" s="19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7"/>
      <c r="N23" s="19"/>
    </row>
    <row r="24" spans="1:14" x14ac:dyDescent="0.15">
      <c r="A24" s="19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7"/>
      <c r="N24" s="19"/>
    </row>
    <row r="25" spans="1:14" x14ac:dyDescent="0.15">
      <c r="A25" s="19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8"/>
      <c r="N25" s="19"/>
    </row>
    <row r="26" spans="1:14" x14ac:dyDescent="0.1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  <row r="27" spans="1:14" x14ac:dyDescent="0.1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</row>
  </sheetData>
  <mergeCells count="1">
    <mergeCell ref="B5:M7"/>
  </mergeCells>
  <phoneticPr fontId="9" type="noConversion"/>
  <pageMargins left="0.69930555555555596" right="0.69930555555555596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02"/>
  <sheetViews>
    <sheetView showGridLines="0" workbookViewId="0">
      <pane ySplit="2" topLeftCell="A3" activePane="bottomLeft" state="frozen"/>
      <selection pane="bottomLeft"/>
    </sheetView>
  </sheetViews>
  <sheetFormatPr defaultColWidth="9" defaultRowHeight="13.5" x14ac:dyDescent="0.15"/>
  <cols>
    <col min="1" max="1" width="9" style="2" hidden="1" customWidth="1"/>
    <col min="2" max="2" width="4.75" style="7" customWidth="1"/>
    <col min="3" max="3" width="6.25" style="7" customWidth="1"/>
    <col min="4" max="4" width="6.5" style="7" customWidth="1"/>
    <col min="5" max="7" width="8.125" style="7" customWidth="1"/>
    <col min="8" max="8" width="5.875" style="7" customWidth="1"/>
    <col min="9" max="9" width="7.25" style="7" customWidth="1"/>
    <col min="10" max="10" width="5.25" style="7" customWidth="1"/>
    <col min="11" max="11" width="6.125" style="7" customWidth="1"/>
    <col min="12" max="12" width="5.875" style="7" customWidth="1"/>
    <col min="13" max="13" width="8.25" style="7" customWidth="1"/>
    <col min="14" max="14" width="9.5" style="7" customWidth="1"/>
    <col min="15" max="15" width="8.125" style="7" customWidth="1"/>
    <col min="16" max="16" width="9.25" style="7" customWidth="1"/>
    <col min="17" max="17" width="8.375" style="7" customWidth="1"/>
    <col min="18" max="18" width="6.625" style="7" customWidth="1"/>
    <col min="19" max="19" width="6.875" style="7" customWidth="1"/>
    <col min="20" max="20" width="10.375" style="7" customWidth="1"/>
    <col min="21" max="16384" width="9" style="2"/>
  </cols>
  <sheetData>
    <row r="1" spans="1:20" ht="36" customHeight="1" x14ac:dyDescent="0.15">
      <c r="I1" s="18">
        <v>2017</v>
      </c>
      <c r="J1" s="18" t="s">
        <v>0</v>
      </c>
      <c r="K1" s="18" t="s">
        <v>1</v>
      </c>
      <c r="L1" s="18" t="s">
        <v>2</v>
      </c>
    </row>
    <row r="2" spans="1:20" s="17" customFormat="1" ht="27" x14ac:dyDescent="0.15"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</row>
    <row r="3" spans="1:20" x14ac:dyDescent="0.15">
      <c r="A3" s="2" t="str">
        <f>IF(AND(OR(C3=查询表!$D$2,查询表!$D$2=""),OR(D3=查询表!$H$2,查询表!$H$2="")),ROW()&amp;"-","")</f>
        <v>3-</v>
      </c>
      <c r="B3" s="9">
        <v>1</v>
      </c>
      <c r="C3" s="9" t="s">
        <v>22</v>
      </c>
      <c r="D3" s="9" t="s">
        <v>23</v>
      </c>
      <c r="E3" s="9">
        <v>2000</v>
      </c>
      <c r="F3" s="9">
        <v>1000</v>
      </c>
      <c r="G3" s="9">
        <v>1000</v>
      </c>
      <c r="H3" s="9">
        <v>2000</v>
      </c>
      <c r="I3" s="9">
        <v>1000</v>
      </c>
      <c r="J3" s="9">
        <v>600</v>
      </c>
      <c r="K3" s="9">
        <v>300</v>
      </c>
      <c r="L3" s="9">
        <v>200</v>
      </c>
      <c r="M3" s="9">
        <f>SUM(E3:L3)</f>
        <v>8100</v>
      </c>
      <c r="N3" s="9">
        <v>300</v>
      </c>
      <c r="O3" s="9">
        <v>100</v>
      </c>
      <c r="P3" s="9">
        <v>20</v>
      </c>
      <c r="Q3" s="9">
        <v>30</v>
      </c>
      <c r="R3" s="9">
        <v>60</v>
      </c>
      <c r="S3" s="9">
        <v>135</v>
      </c>
      <c r="T3" s="9">
        <f>M3-SUM(N3:S3)</f>
        <v>7455</v>
      </c>
    </row>
    <row r="4" spans="1:20" x14ac:dyDescent="0.15">
      <c r="A4" s="2" t="str">
        <f>IF(AND(OR(C4=查询表!$D$2,查询表!$D$2=""),OR(D4=查询表!$H$2,查询表!$H$2="")),ROW()&amp;"-","")</f>
        <v/>
      </c>
      <c r="B4" s="9">
        <v>2</v>
      </c>
      <c r="C4" s="9" t="s">
        <v>24</v>
      </c>
      <c r="D4" s="9" t="s">
        <v>25</v>
      </c>
      <c r="E4" s="9">
        <v>2001</v>
      </c>
      <c r="F4" s="9">
        <v>1001</v>
      </c>
      <c r="G4" s="9">
        <v>1001</v>
      </c>
      <c r="H4" s="9">
        <v>2001</v>
      </c>
      <c r="I4" s="9">
        <v>1001</v>
      </c>
      <c r="J4" s="9">
        <v>601</v>
      </c>
      <c r="K4" s="9">
        <v>301</v>
      </c>
      <c r="L4" s="9">
        <v>201</v>
      </c>
      <c r="M4" s="9">
        <f t="shared" ref="M4:M67" si="0">SUM(E4:L4)</f>
        <v>8108</v>
      </c>
      <c r="N4" s="9">
        <v>301</v>
      </c>
      <c r="O4" s="9">
        <v>101</v>
      </c>
      <c r="P4" s="9">
        <v>21</v>
      </c>
      <c r="Q4" s="9">
        <v>31</v>
      </c>
      <c r="R4" s="9">
        <v>61</v>
      </c>
      <c r="S4" s="9">
        <v>136</v>
      </c>
      <c r="T4" s="9">
        <f t="shared" ref="T4:T67" si="1">M4-SUM(N4:S4)</f>
        <v>7457</v>
      </c>
    </row>
    <row r="5" spans="1:20" x14ac:dyDescent="0.15">
      <c r="A5" s="2" t="str">
        <f>IF(AND(OR(C5=查询表!$D$2,查询表!$D$2=""),OR(D5=查询表!$H$2,查询表!$H$2="")),ROW()&amp;"-","")</f>
        <v/>
      </c>
      <c r="B5" s="9">
        <v>3</v>
      </c>
      <c r="C5" s="9" t="s">
        <v>26</v>
      </c>
      <c r="D5" s="9" t="s">
        <v>27</v>
      </c>
      <c r="E5" s="9">
        <v>2002</v>
      </c>
      <c r="F5" s="9">
        <v>1002</v>
      </c>
      <c r="G5" s="9">
        <v>1002</v>
      </c>
      <c r="H5" s="9">
        <v>2002</v>
      </c>
      <c r="I5" s="9">
        <v>1002</v>
      </c>
      <c r="J5" s="9">
        <v>602</v>
      </c>
      <c r="K5" s="9">
        <v>302</v>
      </c>
      <c r="L5" s="9">
        <v>202</v>
      </c>
      <c r="M5" s="9">
        <f t="shared" si="0"/>
        <v>8116</v>
      </c>
      <c r="N5" s="9">
        <v>302</v>
      </c>
      <c r="O5" s="9">
        <v>102</v>
      </c>
      <c r="P5" s="9">
        <v>22</v>
      </c>
      <c r="Q5" s="9">
        <v>32</v>
      </c>
      <c r="R5" s="9">
        <v>62</v>
      </c>
      <c r="S5" s="9">
        <v>137</v>
      </c>
      <c r="T5" s="9">
        <f t="shared" si="1"/>
        <v>7459</v>
      </c>
    </row>
    <row r="6" spans="1:20" x14ac:dyDescent="0.15">
      <c r="A6" s="2" t="str">
        <f>IF(AND(OR(C6=查询表!$D$2,查询表!$D$2=""),OR(D6=查询表!$H$2,查询表!$H$2="")),ROW()&amp;"-","")</f>
        <v/>
      </c>
      <c r="B6" s="9">
        <v>4</v>
      </c>
      <c r="C6" s="9" t="s">
        <v>28</v>
      </c>
      <c r="D6" s="9" t="s">
        <v>29</v>
      </c>
      <c r="E6" s="9">
        <v>2003</v>
      </c>
      <c r="F6" s="9">
        <v>1003</v>
      </c>
      <c r="G6" s="9">
        <v>1003</v>
      </c>
      <c r="H6" s="9">
        <v>2003</v>
      </c>
      <c r="I6" s="9">
        <v>1003</v>
      </c>
      <c r="J6" s="9">
        <v>603</v>
      </c>
      <c r="K6" s="9">
        <v>303</v>
      </c>
      <c r="L6" s="9">
        <v>203</v>
      </c>
      <c r="M6" s="9">
        <f t="shared" si="0"/>
        <v>8124</v>
      </c>
      <c r="N6" s="9">
        <v>303</v>
      </c>
      <c r="O6" s="9">
        <v>103</v>
      </c>
      <c r="P6" s="9">
        <v>23</v>
      </c>
      <c r="Q6" s="9">
        <v>33</v>
      </c>
      <c r="R6" s="9">
        <v>63</v>
      </c>
      <c r="S6" s="9">
        <v>138</v>
      </c>
      <c r="T6" s="9">
        <f t="shared" si="1"/>
        <v>7461</v>
      </c>
    </row>
    <row r="7" spans="1:20" x14ac:dyDescent="0.15">
      <c r="A7" s="2" t="str">
        <f>IF(AND(OR(C7=查询表!$D$2,查询表!$D$2=""),OR(D7=查询表!$H$2,查询表!$H$2="")),ROW()&amp;"-","")</f>
        <v/>
      </c>
      <c r="B7" s="9">
        <v>5</v>
      </c>
      <c r="C7" s="9" t="s">
        <v>30</v>
      </c>
      <c r="D7" s="9" t="s">
        <v>31</v>
      </c>
      <c r="E7" s="9">
        <v>2004</v>
      </c>
      <c r="F7" s="9">
        <v>1004</v>
      </c>
      <c r="G7" s="9">
        <v>1004</v>
      </c>
      <c r="H7" s="9">
        <v>2004</v>
      </c>
      <c r="I7" s="9">
        <v>1004</v>
      </c>
      <c r="J7" s="9">
        <v>604</v>
      </c>
      <c r="K7" s="9">
        <v>304</v>
      </c>
      <c r="L7" s="9">
        <v>204</v>
      </c>
      <c r="M7" s="9">
        <f t="shared" si="0"/>
        <v>8132</v>
      </c>
      <c r="N7" s="9">
        <v>304</v>
      </c>
      <c r="O7" s="9">
        <v>104</v>
      </c>
      <c r="P7" s="9">
        <v>24</v>
      </c>
      <c r="Q7" s="9">
        <v>34</v>
      </c>
      <c r="R7" s="9">
        <v>64</v>
      </c>
      <c r="S7" s="9">
        <v>139</v>
      </c>
      <c r="T7" s="9">
        <f t="shared" si="1"/>
        <v>7463</v>
      </c>
    </row>
    <row r="8" spans="1:20" x14ac:dyDescent="0.15">
      <c r="A8" s="2" t="str">
        <f>IF(AND(OR(C8=查询表!$D$2,查询表!$D$2=""),OR(D8=查询表!$H$2,查询表!$H$2="")),ROW()&amp;"-","")</f>
        <v/>
      </c>
      <c r="B8" s="9">
        <v>6</v>
      </c>
      <c r="C8" s="9" t="s">
        <v>32</v>
      </c>
      <c r="D8" s="9" t="s">
        <v>33</v>
      </c>
      <c r="E8" s="9">
        <v>2005</v>
      </c>
      <c r="F8" s="9">
        <v>1005</v>
      </c>
      <c r="G8" s="9">
        <v>1005</v>
      </c>
      <c r="H8" s="9">
        <v>2005</v>
      </c>
      <c r="I8" s="9">
        <v>1005</v>
      </c>
      <c r="J8" s="9">
        <v>605</v>
      </c>
      <c r="K8" s="9">
        <v>305</v>
      </c>
      <c r="L8" s="9">
        <v>205</v>
      </c>
      <c r="M8" s="9">
        <f t="shared" si="0"/>
        <v>8140</v>
      </c>
      <c r="N8" s="9">
        <v>305</v>
      </c>
      <c r="O8" s="9">
        <v>105</v>
      </c>
      <c r="P8" s="9">
        <v>25</v>
      </c>
      <c r="Q8" s="9">
        <v>35</v>
      </c>
      <c r="R8" s="9">
        <v>65</v>
      </c>
      <c r="S8" s="9">
        <v>140</v>
      </c>
      <c r="T8" s="9">
        <f t="shared" si="1"/>
        <v>7465</v>
      </c>
    </row>
    <row r="9" spans="1:20" x14ac:dyDescent="0.15">
      <c r="A9" s="2" t="str">
        <f>IF(AND(OR(C9=查询表!$D$2,查询表!$D$2=""),OR(D9=查询表!$H$2,查询表!$H$2="")),ROW()&amp;"-","")</f>
        <v/>
      </c>
      <c r="B9" s="9">
        <v>7</v>
      </c>
      <c r="C9" s="9" t="s">
        <v>34</v>
      </c>
      <c r="D9" s="9" t="s">
        <v>35</v>
      </c>
      <c r="E9" s="9">
        <v>2006</v>
      </c>
      <c r="F9" s="9">
        <v>1006</v>
      </c>
      <c r="G9" s="9">
        <v>1006</v>
      </c>
      <c r="H9" s="9">
        <v>2006</v>
      </c>
      <c r="I9" s="9">
        <v>1006</v>
      </c>
      <c r="J9" s="9">
        <v>606</v>
      </c>
      <c r="K9" s="9">
        <v>306</v>
      </c>
      <c r="L9" s="9">
        <v>206</v>
      </c>
      <c r="M9" s="9">
        <f t="shared" si="0"/>
        <v>8148</v>
      </c>
      <c r="N9" s="9">
        <v>306</v>
      </c>
      <c r="O9" s="9">
        <v>106</v>
      </c>
      <c r="P9" s="9">
        <v>26</v>
      </c>
      <c r="Q9" s="9">
        <v>36</v>
      </c>
      <c r="R9" s="9">
        <v>66</v>
      </c>
      <c r="S9" s="9">
        <v>141</v>
      </c>
      <c r="T9" s="9">
        <f t="shared" si="1"/>
        <v>7467</v>
      </c>
    </row>
    <row r="10" spans="1:20" x14ac:dyDescent="0.15">
      <c r="A10" s="2" t="str">
        <f>IF(AND(OR(C10=查询表!$D$2,查询表!$D$2=""),OR(D10=查询表!$H$2,查询表!$H$2="")),ROW()&amp;"-","")</f>
        <v/>
      </c>
      <c r="B10" s="9">
        <v>8</v>
      </c>
      <c r="C10" s="9" t="s">
        <v>36</v>
      </c>
      <c r="D10" s="9" t="s">
        <v>37</v>
      </c>
      <c r="E10" s="9">
        <v>2007</v>
      </c>
      <c r="F10" s="9">
        <v>1007</v>
      </c>
      <c r="G10" s="9">
        <v>1007</v>
      </c>
      <c r="H10" s="9">
        <v>2007</v>
      </c>
      <c r="I10" s="9">
        <v>1007</v>
      </c>
      <c r="J10" s="9">
        <v>607</v>
      </c>
      <c r="K10" s="9">
        <v>307</v>
      </c>
      <c r="L10" s="9">
        <v>207</v>
      </c>
      <c r="M10" s="9">
        <f t="shared" si="0"/>
        <v>8156</v>
      </c>
      <c r="N10" s="9">
        <v>307</v>
      </c>
      <c r="O10" s="9">
        <v>107</v>
      </c>
      <c r="P10" s="9">
        <v>27</v>
      </c>
      <c r="Q10" s="9">
        <v>37</v>
      </c>
      <c r="R10" s="9">
        <v>67</v>
      </c>
      <c r="S10" s="9">
        <v>142</v>
      </c>
      <c r="T10" s="9">
        <f t="shared" si="1"/>
        <v>7469</v>
      </c>
    </row>
    <row r="11" spans="1:20" x14ac:dyDescent="0.15">
      <c r="A11" s="2" t="str">
        <f>IF(AND(OR(C11=查询表!$D$2,查询表!$D$2=""),OR(D11=查询表!$H$2,查询表!$H$2="")),ROW()&amp;"-","")</f>
        <v/>
      </c>
      <c r="B11" s="9">
        <v>9</v>
      </c>
      <c r="C11" s="9" t="s">
        <v>38</v>
      </c>
      <c r="D11" s="9" t="s">
        <v>39</v>
      </c>
      <c r="E11" s="9">
        <v>2008</v>
      </c>
      <c r="F11" s="9">
        <v>1008</v>
      </c>
      <c r="G11" s="9">
        <v>1008</v>
      </c>
      <c r="H11" s="9">
        <v>2008</v>
      </c>
      <c r="I11" s="9">
        <v>1008</v>
      </c>
      <c r="J11" s="9">
        <v>608</v>
      </c>
      <c r="K11" s="9">
        <v>308</v>
      </c>
      <c r="L11" s="9">
        <v>208</v>
      </c>
      <c r="M11" s="9">
        <f t="shared" si="0"/>
        <v>8164</v>
      </c>
      <c r="N11" s="9">
        <v>308</v>
      </c>
      <c r="O11" s="9">
        <v>108</v>
      </c>
      <c r="P11" s="9">
        <v>28</v>
      </c>
      <c r="Q11" s="9">
        <v>38</v>
      </c>
      <c r="R11" s="9">
        <v>68</v>
      </c>
      <c r="S11" s="9">
        <v>143</v>
      </c>
      <c r="T11" s="9">
        <f t="shared" si="1"/>
        <v>7471</v>
      </c>
    </row>
    <row r="12" spans="1:20" x14ac:dyDescent="0.15">
      <c r="A12" s="2" t="str">
        <f>IF(AND(OR(C12=查询表!$D$2,查询表!$D$2=""),OR(D12=查询表!$H$2,查询表!$H$2="")),ROW()&amp;"-","")</f>
        <v/>
      </c>
      <c r="B12" s="9">
        <v>10</v>
      </c>
      <c r="C12" s="9" t="s">
        <v>40</v>
      </c>
      <c r="D12" s="9" t="s">
        <v>41</v>
      </c>
      <c r="E12" s="9">
        <v>2009</v>
      </c>
      <c r="F12" s="9">
        <v>1009</v>
      </c>
      <c r="G12" s="9">
        <v>1009</v>
      </c>
      <c r="H12" s="9">
        <v>2009</v>
      </c>
      <c r="I12" s="9">
        <v>1009</v>
      </c>
      <c r="J12" s="9">
        <v>609</v>
      </c>
      <c r="K12" s="9">
        <v>309</v>
      </c>
      <c r="L12" s="9">
        <v>209</v>
      </c>
      <c r="M12" s="9">
        <f t="shared" si="0"/>
        <v>8172</v>
      </c>
      <c r="N12" s="9">
        <v>309</v>
      </c>
      <c r="O12" s="9">
        <v>109</v>
      </c>
      <c r="P12" s="9">
        <v>29</v>
      </c>
      <c r="Q12" s="9">
        <v>39</v>
      </c>
      <c r="R12" s="9">
        <v>69</v>
      </c>
      <c r="S12" s="9">
        <v>144</v>
      </c>
      <c r="T12" s="9">
        <f t="shared" si="1"/>
        <v>7473</v>
      </c>
    </row>
    <row r="13" spans="1:20" x14ac:dyDescent="0.15">
      <c r="A13" s="2" t="str">
        <f>IF(AND(OR(C13=查询表!$D$2,查询表!$D$2=""),OR(D13=查询表!$H$2,查询表!$H$2="")),ROW()&amp;"-","")</f>
        <v>13-</v>
      </c>
      <c r="B13" s="9">
        <v>11</v>
      </c>
      <c r="C13" s="9" t="s">
        <v>42</v>
      </c>
      <c r="D13" s="9" t="s">
        <v>23</v>
      </c>
      <c r="E13" s="9">
        <v>2010</v>
      </c>
      <c r="F13" s="9">
        <v>1010</v>
      </c>
      <c r="G13" s="9">
        <v>1010</v>
      </c>
      <c r="H13" s="9">
        <v>2010</v>
      </c>
      <c r="I13" s="9">
        <v>1010</v>
      </c>
      <c r="J13" s="9">
        <v>610</v>
      </c>
      <c r="K13" s="9">
        <v>310</v>
      </c>
      <c r="L13" s="9">
        <v>210</v>
      </c>
      <c r="M13" s="9">
        <f t="shared" si="0"/>
        <v>8180</v>
      </c>
      <c r="N13" s="9">
        <v>310</v>
      </c>
      <c r="O13" s="9">
        <v>110</v>
      </c>
      <c r="P13" s="9">
        <v>30</v>
      </c>
      <c r="Q13" s="9">
        <v>40</v>
      </c>
      <c r="R13" s="9">
        <v>70</v>
      </c>
      <c r="S13" s="9">
        <v>145</v>
      </c>
      <c r="T13" s="9">
        <f t="shared" si="1"/>
        <v>7475</v>
      </c>
    </row>
    <row r="14" spans="1:20" x14ac:dyDescent="0.15">
      <c r="A14" s="2" t="str">
        <f>IF(AND(OR(C14=查询表!$D$2,查询表!$D$2=""),OR(D14=查询表!$H$2,查询表!$H$2="")),ROW()&amp;"-","")</f>
        <v/>
      </c>
      <c r="B14" s="9">
        <v>12</v>
      </c>
      <c r="C14" s="9" t="s">
        <v>43</v>
      </c>
      <c r="D14" s="9" t="s">
        <v>25</v>
      </c>
      <c r="E14" s="9">
        <v>2011</v>
      </c>
      <c r="F14" s="9">
        <v>1011</v>
      </c>
      <c r="G14" s="9">
        <v>1011</v>
      </c>
      <c r="H14" s="9">
        <v>2011</v>
      </c>
      <c r="I14" s="9">
        <v>1011</v>
      </c>
      <c r="J14" s="9">
        <v>611</v>
      </c>
      <c r="K14" s="9">
        <v>311</v>
      </c>
      <c r="L14" s="9">
        <v>211</v>
      </c>
      <c r="M14" s="9">
        <f t="shared" si="0"/>
        <v>8188</v>
      </c>
      <c r="N14" s="9">
        <v>311</v>
      </c>
      <c r="O14" s="9">
        <v>111</v>
      </c>
      <c r="P14" s="9">
        <v>31</v>
      </c>
      <c r="Q14" s="9">
        <v>41</v>
      </c>
      <c r="R14" s="9">
        <v>71</v>
      </c>
      <c r="S14" s="9">
        <v>146</v>
      </c>
      <c r="T14" s="9">
        <f t="shared" si="1"/>
        <v>7477</v>
      </c>
    </row>
    <row r="15" spans="1:20" x14ac:dyDescent="0.15">
      <c r="A15" s="2" t="str">
        <f>IF(AND(OR(C15=查询表!$D$2,查询表!$D$2=""),OR(D15=查询表!$H$2,查询表!$H$2="")),ROW()&amp;"-","")</f>
        <v/>
      </c>
      <c r="B15" s="9">
        <v>13</v>
      </c>
      <c r="C15" s="9" t="s">
        <v>44</v>
      </c>
      <c r="D15" s="9" t="s">
        <v>27</v>
      </c>
      <c r="E15" s="9">
        <v>2012</v>
      </c>
      <c r="F15" s="9">
        <v>1012</v>
      </c>
      <c r="G15" s="9">
        <v>1012</v>
      </c>
      <c r="H15" s="9">
        <v>2012</v>
      </c>
      <c r="I15" s="9">
        <v>1012</v>
      </c>
      <c r="J15" s="9">
        <v>612</v>
      </c>
      <c r="K15" s="9">
        <v>312</v>
      </c>
      <c r="L15" s="9">
        <v>212</v>
      </c>
      <c r="M15" s="9">
        <f t="shared" si="0"/>
        <v>8196</v>
      </c>
      <c r="N15" s="9">
        <v>312</v>
      </c>
      <c r="O15" s="9">
        <v>112</v>
      </c>
      <c r="P15" s="9">
        <v>32</v>
      </c>
      <c r="Q15" s="9">
        <v>42</v>
      </c>
      <c r="R15" s="9">
        <v>72</v>
      </c>
      <c r="S15" s="9">
        <v>147</v>
      </c>
      <c r="T15" s="9">
        <f t="shared" si="1"/>
        <v>7479</v>
      </c>
    </row>
    <row r="16" spans="1:20" x14ac:dyDescent="0.15">
      <c r="A16" s="2" t="str">
        <f>IF(AND(OR(C16=查询表!$D$2,查询表!$D$2=""),OR(D16=查询表!$H$2,查询表!$H$2="")),ROW()&amp;"-","")</f>
        <v/>
      </c>
      <c r="B16" s="9">
        <v>14</v>
      </c>
      <c r="C16" s="9" t="s">
        <v>45</v>
      </c>
      <c r="D16" s="9" t="s">
        <v>29</v>
      </c>
      <c r="E16" s="9">
        <v>2013</v>
      </c>
      <c r="F16" s="9">
        <v>1013</v>
      </c>
      <c r="G16" s="9">
        <v>1013</v>
      </c>
      <c r="H16" s="9">
        <v>2013</v>
      </c>
      <c r="I16" s="9">
        <v>1013</v>
      </c>
      <c r="J16" s="9">
        <v>613</v>
      </c>
      <c r="K16" s="9">
        <v>313</v>
      </c>
      <c r="L16" s="9">
        <v>213</v>
      </c>
      <c r="M16" s="9">
        <f t="shared" si="0"/>
        <v>8204</v>
      </c>
      <c r="N16" s="9">
        <v>313</v>
      </c>
      <c r="O16" s="9">
        <v>113</v>
      </c>
      <c r="P16" s="9">
        <v>33</v>
      </c>
      <c r="Q16" s="9">
        <v>43</v>
      </c>
      <c r="R16" s="9">
        <v>73</v>
      </c>
      <c r="S16" s="9">
        <v>148</v>
      </c>
      <c r="T16" s="9">
        <f t="shared" si="1"/>
        <v>7481</v>
      </c>
    </row>
    <row r="17" spans="1:20" x14ac:dyDescent="0.15">
      <c r="A17" s="2" t="str">
        <f>IF(AND(OR(C17=查询表!$D$2,查询表!$D$2=""),OR(D17=查询表!$H$2,查询表!$H$2="")),ROW()&amp;"-","")</f>
        <v/>
      </c>
      <c r="B17" s="9">
        <v>15</v>
      </c>
      <c r="C17" s="9" t="s">
        <v>46</v>
      </c>
      <c r="D17" s="9" t="s">
        <v>31</v>
      </c>
      <c r="E17" s="9">
        <v>2014</v>
      </c>
      <c r="F17" s="9">
        <v>1014</v>
      </c>
      <c r="G17" s="9">
        <v>1014</v>
      </c>
      <c r="H17" s="9">
        <v>2014</v>
      </c>
      <c r="I17" s="9">
        <v>1014</v>
      </c>
      <c r="J17" s="9">
        <v>614</v>
      </c>
      <c r="K17" s="9">
        <v>314</v>
      </c>
      <c r="L17" s="9">
        <v>214</v>
      </c>
      <c r="M17" s="9">
        <f t="shared" si="0"/>
        <v>8212</v>
      </c>
      <c r="N17" s="9">
        <v>314</v>
      </c>
      <c r="O17" s="9">
        <v>114</v>
      </c>
      <c r="P17" s="9">
        <v>34</v>
      </c>
      <c r="Q17" s="9">
        <v>44</v>
      </c>
      <c r="R17" s="9">
        <v>74</v>
      </c>
      <c r="S17" s="9">
        <v>149</v>
      </c>
      <c r="T17" s="9">
        <f t="shared" si="1"/>
        <v>7483</v>
      </c>
    </row>
    <row r="18" spans="1:20" x14ac:dyDescent="0.15">
      <c r="A18" s="2" t="str">
        <f>IF(AND(OR(C18=查询表!$D$2,查询表!$D$2=""),OR(D18=查询表!$H$2,查询表!$H$2="")),ROW()&amp;"-","")</f>
        <v/>
      </c>
      <c r="B18" s="9">
        <v>16</v>
      </c>
      <c r="C18" s="9" t="s">
        <v>47</v>
      </c>
      <c r="D18" s="9" t="s">
        <v>33</v>
      </c>
      <c r="E18" s="9">
        <v>2015</v>
      </c>
      <c r="F18" s="9">
        <v>1015</v>
      </c>
      <c r="G18" s="9">
        <v>1015</v>
      </c>
      <c r="H18" s="9">
        <v>2015</v>
      </c>
      <c r="I18" s="9">
        <v>1015</v>
      </c>
      <c r="J18" s="9">
        <v>615</v>
      </c>
      <c r="K18" s="9">
        <v>315</v>
      </c>
      <c r="L18" s="9">
        <v>215</v>
      </c>
      <c r="M18" s="9">
        <f t="shared" si="0"/>
        <v>8220</v>
      </c>
      <c r="N18" s="9">
        <v>315</v>
      </c>
      <c r="O18" s="9">
        <v>115</v>
      </c>
      <c r="P18" s="9">
        <v>35</v>
      </c>
      <c r="Q18" s="9">
        <v>45</v>
      </c>
      <c r="R18" s="9">
        <v>75</v>
      </c>
      <c r="S18" s="9">
        <v>150</v>
      </c>
      <c r="T18" s="9">
        <f t="shared" si="1"/>
        <v>7485</v>
      </c>
    </row>
    <row r="19" spans="1:20" x14ac:dyDescent="0.15">
      <c r="A19" s="2" t="str">
        <f>IF(AND(OR(C19=查询表!$D$2,查询表!$D$2=""),OR(D19=查询表!$H$2,查询表!$H$2="")),ROW()&amp;"-","")</f>
        <v/>
      </c>
      <c r="B19" s="9">
        <v>17</v>
      </c>
      <c r="C19" s="9" t="s">
        <v>48</v>
      </c>
      <c r="D19" s="9" t="s">
        <v>35</v>
      </c>
      <c r="E19" s="9">
        <v>2016</v>
      </c>
      <c r="F19" s="9">
        <v>1016</v>
      </c>
      <c r="G19" s="9">
        <v>1016</v>
      </c>
      <c r="H19" s="9">
        <v>2016</v>
      </c>
      <c r="I19" s="9">
        <v>1016</v>
      </c>
      <c r="J19" s="9">
        <v>616</v>
      </c>
      <c r="K19" s="9">
        <v>316</v>
      </c>
      <c r="L19" s="9">
        <v>216</v>
      </c>
      <c r="M19" s="9">
        <f t="shared" si="0"/>
        <v>8228</v>
      </c>
      <c r="N19" s="9">
        <v>316</v>
      </c>
      <c r="O19" s="9">
        <v>116</v>
      </c>
      <c r="P19" s="9">
        <v>36</v>
      </c>
      <c r="Q19" s="9">
        <v>46</v>
      </c>
      <c r="R19" s="9">
        <v>76</v>
      </c>
      <c r="S19" s="9">
        <v>151</v>
      </c>
      <c r="T19" s="9">
        <f t="shared" si="1"/>
        <v>7487</v>
      </c>
    </row>
    <row r="20" spans="1:20" x14ac:dyDescent="0.15">
      <c r="A20" s="2" t="str">
        <f>IF(AND(OR(C20=查询表!$D$2,查询表!$D$2=""),OR(D20=查询表!$H$2,查询表!$H$2="")),ROW()&amp;"-","")</f>
        <v/>
      </c>
      <c r="B20" s="9">
        <v>18</v>
      </c>
      <c r="C20" s="9" t="s">
        <v>49</v>
      </c>
      <c r="D20" s="9" t="s">
        <v>37</v>
      </c>
      <c r="E20" s="9">
        <v>2017</v>
      </c>
      <c r="F20" s="9">
        <v>1017</v>
      </c>
      <c r="G20" s="9">
        <v>1017</v>
      </c>
      <c r="H20" s="9">
        <v>2017</v>
      </c>
      <c r="I20" s="9">
        <v>1017</v>
      </c>
      <c r="J20" s="9">
        <v>617</v>
      </c>
      <c r="K20" s="9">
        <v>317</v>
      </c>
      <c r="L20" s="9">
        <v>217</v>
      </c>
      <c r="M20" s="9">
        <f t="shared" si="0"/>
        <v>8236</v>
      </c>
      <c r="N20" s="9">
        <v>317</v>
      </c>
      <c r="O20" s="9">
        <v>117</v>
      </c>
      <c r="P20" s="9">
        <v>37</v>
      </c>
      <c r="Q20" s="9">
        <v>47</v>
      </c>
      <c r="R20" s="9">
        <v>77</v>
      </c>
      <c r="S20" s="9">
        <v>152</v>
      </c>
      <c r="T20" s="9">
        <f t="shared" si="1"/>
        <v>7489</v>
      </c>
    </row>
    <row r="21" spans="1:20" x14ac:dyDescent="0.15">
      <c r="A21" s="2" t="str">
        <f>IF(AND(OR(C21=查询表!$D$2,查询表!$D$2=""),OR(D21=查询表!$H$2,查询表!$H$2="")),ROW()&amp;"-","")</f>
        <v/>
      </c>
      <c r="B21" s="9">
        <v>19</v>
      </c>
      <c r="C21" s="9" t="s">
        <v>50</v>
      </c>
      <c r="D21" s="9" t="s">
        <v>39</v>
      </c>
      <c r="E21" s="9">
        <v>2018</v>
      </c>
      <c r="F21" s="9">
        <v>1018</v>
      </c>
      <c r="G21" s="9">
        <v>1018</v>
      </c>
      <c r="H21" s="9">
        <v>2018</v>
      </c>
      <c r="I21" s="9">
        <v>1018</v>
      </c>
      <c r="J21" s="9">
        <v>618</v>
      </c>
      <c r="K21" s="9">
        <v>318</v>
      </c>
      <c r="L21" s="9">
        <v>218</v>
      </c>
      <c r="M21" s="9">
        <f t="shared" si="0"/>
        <v>8244</v>
      </c>
      <c r="N21" s="9">
        <v>318</v>
      </c>
      <c r="O21" s="9">
        <v>118</v>
      </c>
      <c r="P21" s="9">
        <v>38</v>
      </c>
      <c r="Q21" s="9">
        <v>48</v>
      </c>
      <c r="R21" s="9">
        <v>78</v>
      </c>
      <c r="S21" s="9">
        <v>153</v>
      </c>
      <c r="T21" s="9">
        <f t="shared" si="1"/>
        <v>7491</v>
      </c>
    </row>
    <row r="22" spans="1:20" x14ac:dyDescent="0.15">
      <c r="A22" s="2" t="str">
        <f>IF(AND(OR(C22=查询表!$D$2,查询表!$D$2=""),OR(D22=查询表!$H$2,查询表!$H$2="")),ROW()&amp;"-","")</f>
        <v/>
      </c>
      <c r="B22" s="9">
        <v>20</v>
      </c>
      <c r="C22" s="9" t="s">
        <v>51</v>
      </c>
      <c r="D22" s="9" t="s">
        <v>41</v>
      </c>
      <c r="E22" s="9">
        <v>2019</v>
      </c>
      <c r="F22" s="9">
        <v>1019</v>
      </c>
      <c r="G22" s="9">
        <v>1019</v>
      </c>
      <c r="H22" s="9">
        <v>2019</v>
      </c>
      <c r="I22" s="9">
        <v>1019</v>
      </c>
      <c r="J22" s="9">
        <v>619</v>
      </c>
      <c r="K22" s="9">
        <v>319</v>
      </c>
      <c r="L22" s="9">
        <v>219</v>
      </c>
      <c r="M22" s="9">
        <f t="shared" si="0"/>
        <v>8252</v>
      </c>
      <c r="N22" s="9">
        <v>319</v>
      </c>
      <c r="O22" s="9">
        <v>119</v>
      </c>
      <c r="P22" s="9">
        <v>39</v>
      </c>
      <c r="Q22" s="9">
        <v>49</v>
      </c>
      <c r="R22" s="9">
        <v>79</v>
      </c>
      <c r="S22" s="9">
        <v>154</v>
      </c>
      <c r="T22" s="9">
        <f t="shared" si="1"/>
        <v>7493</v>
      </c>
    </row>
    <row r="23" spans="1:20" x14ac:dyDescent="0.15">
      <c r="A23" s="2" t="str">
        <f>IF(AND(OR(C23=查询表!$D$2,查询表!$D$2=""),OR(D23=查询表!$H$2,查询表!$H$2="")),ROW()&amp;"-","")</f>
        <v>23-</v>
      </c>
      <c r="B23" s="9">
        <v>21</v>
      </c>
      <c r="C23" s="9" t="s">
        <v>52</v>
      </c>
      <c r="D23" s="9" t="s">
        <v>23</v>
      </c>
      <c r="E23" s="9">
        <v>2020</v>
      </c>
      <c r="F23" s="9">
        <v>1020</v>
      </c>
      <c r="G23" s="9">
        <v>1020</v>
      </c>
      <c r="H23" s="9">
        <v>2020</v>
      </c>
      <c r="I23" s="9">
        <v>1020</v>
      </c>
      <c r="J23" s="9">
        <v>620</v>
      </c>
      <c r="K23" s="9">
        <v>320</v>
      </c>
      <c r="L23" s="9">
        <v>220</v>
      </c>
      <c r="M23" s="9">
        <f t="shared" si="0"/>
        <v>8260</v>
      </c>
      <c r="N23" s="9">
        <v>320</v>
      </c>
      <c r="O23" s="9">
        <v>120</v>
      </c>
      <c r="P23" s="9">
        <v>40</v>
      </c>
      <c r="Q23" s="9">
        <v>50</v>
      </c>
      <c r="R23" s="9">
        <v>80</v>
      </c>
      <c r="S23" s="9">
        <v>155</v>
      </c>
      <c r="T23" s="9">
        <f t="shared" si="1"/>
        <v>7495</v>
      </c>
    </row>
    <row r="24" spans="1:20" x14ac:dyDescent="0.15">
      <c r="A24" s="2" t="str">
        <f>IF(AND(OR(C24=查询表!$D$2,查询表!$D$2=""),OR(D24=查询表!$H$2,查询表!$H$2="")),ROW()&amp;"-","")</f>
        <v/>
      </c>
      <c r="B24" s="9">
        <v>22</v>
      </c>
      <c r="C24" s="9" t="s">
        <v>53</v>
      </c>
      <c r="D24" s="9" t="s">
        <v>25</v>
      </c>
      <c r="E24" s="9">
        <v>2021</v>
      </c>
      <c r="F24" s="9">
        <v>1021</v>
      </c>
      <c r="G24" s="9">
        <v>1021</v>
      </c>
      <c r="H24" s="9">
        <v>2021</v>
      </c>
      <c r="I24" s="9">
        <v>1021</v>
      </c>
      <c r="J24" s="9">
        <v>621</v>
      </c>
      <c r="K24" s="9">
        <v>321</v>
      </c>
      <c r="L24" s="9">
        <v>221</v>
      </c>
      <c r="M24" s="9">
        <f t="shared" si="0"/>
        <v>8268</v>
      </c>
      <c r="N24" s="9">
        <v>321</v>
      </c>
      <c r="O24" s="9">
        <v>121</v>
      </c>
      <c r="P24" s="9">
        <v>41</v>
      </c>
      <c r="Q24" s="9">
        <v>51</v>
      </c>
      <c r="R24" s="9">
        <v>81</v>
      </c>
      <c r="S24" s="9">
        <v>156</v>
      </c>
      <c r="T24" s="9">
        <f t="shared" si="1"/>
        <v>7497</v>
      </c>
    </row>
    <row r="25" spans="1:20" x14ac:dyDescent="0.15">
      <c r="A25" s="2" t="str">
        <f>IF(AND(OR(C25=查询表!$D$2,查询表!$D$2=""),OR(D25=查询表!$H$2,查询表!$H$2="")),ROW()&amp;"-","")</f>
        <v/>
      </c>
      <c r="B25" s="9">
        <v>23</v>
      </c>
      <c r="C25" s="9" t="s">
        <v>54</v>
      </c>
      <c r="D25" s="9" t="s">
        <v>27</v>
      </c>
      <c r="E25" s="9">
        <v>2022</v>
      </c>
      <c r="F25" s="9">
        <v>1022</v>
      </c>
      <c r="G25" s="9">
        <v>1022</v>
      </c>
      <c r="H25" s="9">
        <v>2022</v>
      </c>
      <c r="I25" s="9">
        <v>1022</v>
      </c>
      <c r="J25" s="9">
        <v>622</v>
      </c>
      <c r="K25" s="9">
        <v>322</v>
      </c>
      <c r="L25" s="9">
        <v>222</v>
      </c>
      <c r="M25" s="9">
        <f t="shared" si="0"/>
        <v>8276</v>
      </c>
      <c r="N25" s="9">
        <v>322</v>
      </c>
      <c r="O25" s="9">
        <v>122</v>
      </c>
      <c r="P25" s="9">
        <v>42</v>
      </c>
      <c r="Q25" s="9">
        <v>52</v>
      </c>
      <c r="R25" s="9">
        <v>82</v>
      </c>
      <c r="S25" s="9">
        <v>157</v>
      </c>
      <c r="T25" s="9">
        <f t="shared" si="1"/>
        <v>7499</v>
      </c>
    </row>
    <row r="26" spans="1:20" x14ac:dyDescent="0.15">
      <c r="A26" s="2" t="str">
        <f>IF(AND(OR(C26=查询表!$D$2,查询表!$D$2=""),OR(D26=查询表!$H$2,查询表!$H$2="")),ROW()&amp;"-","")</f>
        <v/>
      </c>
      <c r="B26" s="9">
        <v>24</v>
      </c>
      <c r="C26" s="9" t="s">
        <v>55</v>
      </c>
      <c r="D26" s="9" t="s">
        <v>29</v>
      </c>
      <c r="E26" s="9">
        <v>2023</v>
      </c>
      <c r="F26" s="9">
        <v>1023</v>
      </c>
      <c r="G26" s="9">
        <v>1023</v>
      </c>
      <c r="H26" s="9">
        <v>2023</v>
      </c>
      <c r="I26" s="9">
        <v>1023</v>
      </c>
      <c r="J26" s="9">
        <v>623</v>
      </c>
      <c r="K26" s="9">
        <v>323</v>
      </c>
      <c r="L26" s="9">
        <v>223</v>
      </c>
      <c r="M26" s="9">
        <f t="shared" si="0"/>
        <v>8284</v>
      </c>
      <c r="N26" s="9">
        <v>323</v>
      </c>
      <c r="O26" s="9">
        <v>123</v>
      </c>
      <c r="P26" s="9">
        <v>43</v>
      </c>
      <c r="Q26" s="9">
        <v>53</v>
      </c>
      <c r="R26" s="9">
        <v>83</v>
      </c>
      <c r="S26" s="9">
        <v>158</v>
      </c>
      <c r="T26" s="9">
        <f t="shared" si="1"/>
        <v>7501</v>
      </c>
    </row>
    <row r="27" spans="1:20" x14ac:dyDescent="0.15">
      <c r="A27" s="2" t="str">
        <f>IF(AND(OR(C27=查询表!$D$2,查询表!$D$2=""),OR(D27=查询表!$H$2,查询表!$H$2="")),ROW()&amp;"-","")</f>
        <v/>
      </c>
      <c r="B27" s="9">
        <v>25</v>
      </c>
      <c r="C27" s="9" t="s">
        <v>56</v>
      </c>
      <c r="D27" s="9" t="s">
        <v>31</v>
      </c>
      <c r="E27" s="9">
        <v>2024</v>
      </c>
      <c r="F27" s="9">
        <v>1024</v>
      </c>
      <c r="G27" s="9">
        <v>1024</v>
      </c>
      <c r="H27" s="9">
        <v>2024</v>
      </c>
      <c r="I27" s="9">
        <v>1024</v>
      </c>
      <c r="J27" s="9">
        <v>624</v>
      </c>
      <c r="K27" s="9">
        <v>324</v>
      </c>
      <c r="L27" s="9">
        <v>224</v>
      </c>
      <c r="M27" s="9">
        <f t="shared" si="0"/>
        <v>8292</v>
      </c>
      <c r="N27" s="9">
        <v>324</v>
      </c>
      <c r="O27" s="9">
        <v>124</v>
      </c>
      <c r="P27" s="9">
        <v>44</v>
      </c>
      <c r="Q27" s="9">
        <v>54</v>
      </c>
      <c r="R27" s="9">
        <v>84</v>
      </c>
      <c r="S27" s="9">
        <v>159</v>
      </c>
      <c r="T27" s="9">
        <f t="shared" si="1"/>
        <v>7503</v>
      </c>
    </row>
    <row r="28" spans="1:20" x14ac:dyDescent="0.15">
      <c r="A28" s="2" t="str">
        <f>IF(AND(OR(C28=查询表!$D$2,查询表!$D$2=""),OR(D28=查询表!$H$2,查询表!$H$2="")),ROW()&amp;"-","")</f>
        <v/>
      </c>
      <c r="B28" s="9">
        <v>26</v>
      </c>
      <c r="C28" s="9" t="s">
        <v>57</v>
      </c>
      <c r="D28" s="9" t="s">
        <v>33</v>
      </c>
      <c r="E28" s="9">
        <v>2025</v>
      </c>
      <c r="F28" s="9">
        <v>1025</v>
      </c>
      <c r="G28" s="9">
        <v>1025</v>
      </c>
      <c r="H28" s="9">
        <v>2025</v>
      </c>
      <c r="I28" s="9">
        <v>1025</v>
      </c>
      <c r="J28" s="9">
        <v>625</v>
      </c>
      <c r="K28" s="9">
        <v>325</v>
      </c>
      <c r="L28" s="9">
        <v>225</v>
      </c>
      <c r="M28" s="9">
        <f t="shared" si="0"/>
        <v>8300</v>
      </c>
      <c r="N28" s="9">
        <v>325</v>
      </c>
      <c r="O28" s="9">
        <v>125</v>
      </c>
      <c r="P28" s="9">
        <v>45</v>
      </c>
      <c r="Q28" s="9">
        <v>55</v>
      </c>
      <c r="R28" s="9">
        <v>85</v>
      </c>
      <c r="S28" s="9">
        <v>160</v>
      </c>
      <c r="T28" s="9">
        <f t="shared" si="1"/>
        <v>7505</v>
      </c>
    </row>
    <row r="29" spans="1:20" x14ac:dyDescent="0.15">
      <c r="A29" s="2" t="str">
        <f>IF(AND(OR(C29=查询表!$D$2,查询表!$D$2=""),OR(D29=查询表!$H$2,查询表!$H$2="")),ROW()&amp;"-","")</f>
        <v/>
      </c>
      <c r="B29" s="9">
        <v>27</v>
      </c>
      <c r="C29" s="9" t="s">
        <v>58</v>
      </c>
      <c r="D29" s="9" t="s">
        <v>35</v>
      </c>
      <c r="E29" s="9">
        <v>2026</v>
      </c>
      <c r="F29" s="9">
        <v>1026</v>
      </c>
      <c r="G29" s="9">
        <v>1026</v>
      </c>
      <c r="H29" s="9">
        <v>2026</v>
      </c>
      <c r="I29" s="9">
        <v>1026</v>
      </c>
      <c r="J29" s="9">
        <v>626</v>
      </c>
      <c r="K29" s="9">
        <v>326</v>
      </c>
      <c r="L29" s="9">
        <v>226</v>
      </c>
      <c r="M29" s="9">
        <f t="shared" si="0"/>
        <v>8308</v>
      </c>
      <c r="N29" s="9">
        <v>326</v>
      </c>
      <c r="O29" s="9">
        <v>126</v>
      </c>
      <c r="P29" s="9">
        <v>46</v>
      </c>
      <c r="Q29" s="9">
        <v>56</v>
      </c>
      <c r="R29" s="9">
        <v>86</v>
      </c>
      <c r="S29" s="9">
        <v>161</v>
      </c>
      <c r="T29" s="9">
        <f t="shared" si="1"/>
        <v>7507</v>
      </c>
    </row>
    <row r="30" spans="1:20" x14ac:dyDescent="0.15">
      <c r="A30" s="2" t="str">
        <f>IF(AND(OR(C30=查询表!$D$2,查询表!$D$2=""),OR(D30=查询表!$H$2,查询表!$H$2="")),ROW()&amp;"-","")</f>
        <v/>
      </c>
      <c r="B30" s="9">
        <v>28</v>
      </c>
      <c r="C30" s="9" t="s">
        <v>59</v>
      </c>
      <c r="D30" s="9" t="s">
        <v>37</v>
      </c>
      <c r="E30" s="9">
        <v>2027</v>
      </c>
      <c r="F30" s="9">
        <v>1027</v>
      </c>
      <c r="G30" s="9">
        <v>1027</v>
      </c>
      <c r="H30" s="9">
        <v>2027</v>
      </c>
      <c r="I30" s="9">
        <v>1027</v>
      </c>
      <c r="J30" s="9">
        <v>627</v>
      </c>
      <c r="K30" s="9">
        <v>327</v>
      </c>
      <c r="L30" s="9">
        <v>227</v>
      </c>
      <c r="M30" s="9">
        <f t="shared" si="0"/>
        <v>8316</v>
      </c>
      <c r="N30" s="9">
        <v>327</v>
      </c>
      <c r="O30" s="9">
        <v>127</v>
      </c>
      <c r="P30" s="9">
        <v>47</v>
      </c>
      <c r="Q30" s="9">
        <v>57</v>
      </c>
      <c r="R30" s="9">
        <v>87</v>
      </c>
      <c r="S30" s="9">
        <v>162</v>
      </c>
      <c r="T30" s="9">
        <f t="shared" si="1"/>
        <v>7509</v>
      </c>
    </row>
    <row r="31" spans="1:20" x14ac:dyDescent="0.15">
      <c r="A31" s="2" t="str">
        <f>IF(AND(OR(C31=查询表!$D$2,查询表!$D$2=""),OR(D31=查询表!$H$2,查询表!$H$2="")),ROW()&amp;"-","")</f>
        <v/>
      </c>
      <c r="B31" s="9">
        <v>29</v>
      </c>
      <c r="C31" s="9" t="s">
        <v>60</v>
      </c>
      <c r="D31" s="9" t="s">
        <v>39</v>
      </c>
      <c r="E31" s="9">
        <v>2028</v>
      </c>
      <c r="F31" s="9">
        <v>1028</v>
      </c>
      <c r="G31" s="9">
        <v>1028</v>
      </c>
      <c r="H31" s="9">
        <v>2028</v>
      </c>
      <c r="I31" s="9">
        <v>1028</v>
      </c>
      <c r="J31" s="9">
        <v>628</v>
      </c>
      <c r="K31" s="9">
        <v>328</v>
      </c>
      <c r="L31" s="9">
        <v>228</v>
      </c>
      <c r="M31" s="9">
        <f t="shared" si="0"/>
        <v>8324</v>
      </c>
      <c r="N31" s="9">
        <v>328</v>
      </c>
      <c r="O31" s="9">
        <v>128</v>
      </c>
      <c r="P31" s="9">
        <v>48</v>
      </c>
      <c r="Q31" s="9">
        <v>58</v>
      </c>
      <c r="R31" s="9">
        <v>88</v>
      </c>
      <c r="S31" s="9">
        <v>163</v>
      </c>
      <c r="T31" s="9">
        <f t="shared" si="1"/>
        <v>7511</v>
      </c>
    </row>
    <row r="32" spans="1:20" x14ac:dyDescent="0.15">
      <c r="A32" s="2" t="str">
        <f>IF(AND(OR(C32=查询表!$D$2,查询表!$D$2=""),OR(D32=查询表!$H$2,查询表!$H$2="")),ROW()&amp;"-","")</f>
        <v/>
      </c>
      <c r="B32" s="9">
        <v>30</v>
      </c>
      <c r="C32" s="9" t="s">
        <v>61</v>
      </c>
      <c r="D32" s="9" t="s">
        <v>41</v>
      </c>
      <c r="E32" s="9">
        <v>2029</v>
      </c>
      <c r="F32" s="9">
        <v>1029</v>
      </c>
      <c r="G32" s="9">
        <v>1029</v>
      </c>
      <c r="H32" s="9">
        <v>2029</v>
      </c>
      <c r="I32" s="9">
        <v>1029</v>
      </c>
      <c r="J32" s="9">
        <v>629</v>
      </c>
      <c r="K32" s="9">
        <v>329</v>
      </c>
      <c r="L32" s="9">
        <v>229</v>
      </c>
      <c r="M32" s="9">
        <f t="shared" si="0"/>
        <v>8332</v>
      </c>
      <c r="N32" s="9">
        <v>329</v>
      </c>
      <c r="O32" s="9">
        <v>129</v>
      </c>
      <c r="P32" s="9">
        <v>49</v>
      </c>
      <c r="Q32" s="9">
        <v>59</v>
      </c>
      <c r="R32" s="9">
        <v>89</v>
      </c>
      <c r="S32" s="9">
        <v>164</v>
      </c>
      <c r="T32" s="9">
        <f t="shared" si="1"/>
        <v>7513</v>
      </c>
    </row>
    <row r="33" spans="1:20" x14ac:dyDescent="0.15">
      <c r="A33" s="2" t="str">
        <f>IF(AND(OR(C33=查询表!$D$2,查询表!$D$2=""),OR(D33=查询表!$H$2,查询表!$H$2="")),ROW()&amp;"-","")</f>
        <v>33-</v>
      </c>
      <c r="B33" s="9">
        <v>31</v>
      </c>
      <c r="C33" s="9" t="s">
        <v>62</v>
      </c>
      <c r="D33" s="9" t="s">
        <v>23</v>
      </c>
      <c r="E33" s="9">
        <v>2030</v>
      </c>
      <c r="F33" s="9">
        <v>1030</v>
      </c>
      <c r="G33" s="9">
        <v>1030</v>
      </c>
      <c r="H33" s="9">
        <v>2030</v>
      </c>
      <c r="I33" s="9">
        <v>1030</v>
      </c>
      <c r="J33" s="9">
        <v>630</v>
      </c>
      <c r="K33" s="9">
        <v>330</v>
      </c>
      <c r="L33" s="9">
        <v>230</v>
      </c>
      <c r="M33" s="9">
        <f t="shared" si="0"/>
        <v>8340</v>
      </c>
      <c r="N33" s="9">
        <v>330</v>
      </c>
      <c r="O33" s="9">
        <v>130</v>
      </c>
      <c r="P33" s="9">
        <v>50</v>
      </c>
      <c r="Q33" s="9">
        <v>60</v>
      </c>
      <c r="R33" s="9">
        <v>90</v>
      </c>
      <c r="S33" s="9">
        <v>165</v>
      </c>
      <c r="T33" s="9">
        <f t="shared" si="1"/>
        <v>7515</v>
      </c>
    </row>
    <row r="34" spans="1:20" x14ac:dyDescent="0.15">
      <c r="A34" s="2" t="str">
        <f>IF(AND(OR(C34=查询表!$D$2,查询表!$D$2=""),OR(D34=查询表!$H$2,查询表!$H$2="")),ROW()&amp;"-","")</f>
        <v/>
      </c>
      <c r="B34" s="9">
        <v>32</v>
      </c>
      <c r="C34" s="9" t="s">
        <v>63</v>
      </c>
      <c r="D34" s="9" t="s">
        <v>25</v>
      </c>
      <c r="E34" s="9">
        <v>2031</v>
      </c>
      <c r="F34" s="9">
        <v>1031</v>
      </c>
      <c r="G34" s="9">
        <v>1031</v>
      </c>
      <c r="H34" s="9">
        <v>2031</v>
      </c>
      <c r="I34" s="9">
        <v>1031</v>
      </c>
      <c r="J34" s="9">
        <v>631</v>
      </c>
      <c r="K34" s="9">
        <v>331</v>
      </c>
      <c r="L34" s="9">
        <v>231</v>
      </c>
      <c r="M34" s="9">
        <f t="shared" si="0"/>
        <v>8348</v>
      </c>
      <c r="N34" s="9">
        <v>331</v>
      </c>
      <c r="O34" s="9">
        <v>131</v>
      </c>
      <c r="P34" s="9">
        <v>51</v>
      </c>
      <c r="Q34" s="9">
        <v>61</v>
      </c>
      <c r="R34" s="9">
        <v>91</v>
      </c>
      <c r="S34" s="9">
        <v>166</v>
      </c>
      <c r="T34" s="9">
        <f t="shared" si="1"/>
        <v>7517</v>
      </c>
    </row>
    <row r="35" spans="1:20" x14ac:dyDescent="0.15">
      <c r="A35" s="2" t="str">
        <f>IF(AND(OR(C35=查询表!$D$2,查询表!$D$2=""),OR(D35=查询表!$H$2,查询表!$H$2="")),ROW()&amp;"-","")</f>
        <v/>
      </c>
      <c r="B35" s="9">
        <v>33</v>
      </c>
      <c r="C35" s="9" t="s">
        <v>64</v>
      </c>
      <c r="D35" s="9" t="s">
        <v>27</v>
      </c>
      <c r="E35" s="9">
        <v>2032</v>
      </c>
      <c r="F35" s="9">
        <v>1032</v>
      </c>
      <c r="G35" s="9">
        <v>1032</v>
      </c>
      <c r="H35" s="9">
        <v>2032</v>
      </c>
      <c r="I35" s="9">
        <v>1032</v>
      </c>
      <c r="J35" s="9">
        <v>632</v>
      </c>
      <c r="K35" s="9">
        <v>332</v>
      </c>
      <c r="L35" s="9">
        <v>232</v>
      </c>
      <c r="M35" s="9">
        <f t="shared" si="0"/>
        <v>8356</v>
      </c>
      <c r="N35" s="9">
        <v>332</v>
      </c>
      <c r="O35" s="9">
        <v>132</v>
      </c>
      <c r="P35" s="9">
        <v>52</v>
      </c>
      <c r="Q35" s="9">
        <v>62</v>
      </c>
      <c r="R35" s="9">
        <v>92</v>
      </c>
      <c r="S35" s="9">
        <v>167</v>
      </c>
      <c r="T35" s="9">
        <f t="shared" si="1"/>
        <v>7519</v>
      </c>
    </row>
    <row r="36" spans="1:20" x14ac:dyDescent="0.15">
      <c r="A36" s="2" t="str">
        <f>IF(AND(OR(C36=查询表!$D$2,查询表!$D$2=""),OR(D36=查询表!$H$2,查询表!$H$2="")),ROW()&amp;"-","")</f>
        <v/>
      </c>
      <c r="B36" s="9">
        <v>34</v>
      </c>
      <c r="C36" s="9" t="s">
        <v>65</v>
      </c>
      <c r="D36" s="9" t="s">
        <v>29</v>
      </c>
      <c r="E36" s="9">
        <v>2033</v>
      </c>
      <c r="F36" s="9">
        <v>1033</v>
      </c>
      <c r="G36" s="9">
        <v>1033</v>
      </c>
      <c r="H36" s="9">
        <v>2033</v>
      </c>
      <c r="I36" s="9">
        <v>1033</v>
      </c>
      <c r="J36" s="9">
        <v>633</v>
      </c>
      <c r="K36" s="9">
        <v>333</v>
      </c>
      <c r="L36" s="9">
        <v>233</v>
      </c>
      <c r="M36" s="9">
        <f t="shared" si="0"/>
        <v>8364</v>
      </c>
      <c r="N36" s="9">
        <v>333</v>
      </c>
      <c r="O36" s="9">
        <v>133</v>
      </c>
      <c r="P36" s="9">
        <v>53</v>
      </c>
      <c r="Q36" s="9">
        <v>63</v>
      </c>
      <c r="R36" s="9">
        <v>93</v>
      </c>
      <c r="S36" s="9">
        <v>168</v>
      </c>
      <c r="T36" s="9">
        <f t="shared" si="1"/>
        <v>7521</v>
      </c>
    </row>
    <row r="37" spans="1:20" x14ac:dyDescent="0.15">
      <c r="A37" s="2" t="str">
        <f>IF(AND(OR(C37=查询表!$D$2,查询表!$D$2=""),OR(D37=查询表!$H$2,查询表!$H$2="")),ROW()&amp;"-","")</f>
        <v/>
      </c>
      <c r="B37" s="9">
        <v>35</v>
      </c>
      <c r="C37" s="9" t="s">
        <v>66</v>
      </c>
      <c r="D37" s="9" t="s">
        <v>31</v>
      </c>
      <c r="E37" s="9">
        <v>2034</v>
      </c>
      <c r="F37" s="9">
        <v>1034</v>
      </c>
      <c r="G37" s="9">
        <v>1034</v>
      </c>
      <c r="H37" s="9">
        <v>2034</v>
      </c>
      <c r="I37" s="9">
        <v>1034</v>
      </c>
      <c r="J37" s="9">
        <v>634</v>
      </c>
      <c r="K37" s="9">
        <v>334</v>
      </c>
      <c r="L37" s="9">
        <v>234</v>
      </c>
      <c r="M37" s="9">
        <f t="shared" si="0"/>
        <v>8372</v>
      </c>
      <c r="N37" s="9">
        <v>334</v>
      </c>
      <c r="O37" s="9">
        <v>134</v>
      </c>
      <c r="P37" s="9">
        <v>54</v>
      </c>
      <c r="Q37" s="9">
        <v>64</v>
      </c>
      <c r="R37" s="9">
        <v>94</v>
      </c>
      <c r="S37" s="9">
        <v>169</v>
      </c>
      <c r="T37" s="9">
        <f t="shared" si="1"/>
        <v>7523</v>
      </c>
    </row>
    <row r="38" spans="1:20" x14ac:dyDescent="0.15">
      <c r="A38" s="2" t="str">
        <f>IF(AND(OR(C38=查询表!$D$2,查询表!$D$2=""),OR(D38=查询表!$H$2,查询表!$H$2="")),ROW()&amp;"-","")</f>
        <v/>
      </c>
      <c r="B38" s="9">
        <v>36</v>
      </c>
      <c r="C38" s="9" t="s">
        <v>67</v>
      </c>
      <c r="D38" s="9" t="s">
        <v>33</v>
      </c>
      <c r="E38" s="9">
        <v>2035</v>
      </c>
      <c r="F38" s="9">
        <v>1035</v>
      </c>
      <c r="G38" s="9">
        <v>1035</v>
      </c>
      <c r="H38" s="9">
        <v>2035</v>
      </c>
      <c r="I38" s="9">
        <v>1035</v>
      </c>
      <c r="J38" s="9">
        <v>635</v>
      </c>
      <c r="K38" s="9">
        <v>335</v>
      </c>
      <c r="L38" s="9">
        <v>235</v>
      </c>
      <c r="M38" s="9">
        <f t="shared" si="0"/>
        <v>8380</v>
      </c>
      <c r="N38" s="9">
        <v>335</v>
      </c>
      <c r="O38" s="9">
        <v>135</v>
      </c>
      <c r="P38" s="9">
        <v>55</v>
      </c>
      <c r="Q38" s="9">
        <v>65</v>
      </c>
      <c r="R38" s="9">
        <v>95</v>
      </c>
      <c r="S38" s="9">
        <v>170</v>
      </c>
      <c r="T38" s="9">
        <f t="shared" si="1"/>
        <v>7525</v>
      </c>
    </row>
    <row r="39" spans="1:20" x14ac:dyDescent="0.15">
      <c r="A39" s="2" t="str">
        <f>IF(AND(OR(C39=查询表!$D$2,查询表!$D$2=""),OR(D39=查询表!$H$2,查询表!$H$2="")),ROW()&amp;"-","")</f>
        <v/>
      </c>
      <c r="B39" s="9">
        <v>37</v>
      </c>
      <c r="C39" s="9" t="s">
        <v>68</v>
      </c>
      <c r="D39" s="9" t="s">
        <v>35</v>
      </c>
      <c r="E39" s="9">
        <v>2036</v>
      </c>
      <c r="F39" s="9">
        <v>1036</v>
      </c>
      <c r="G39" s="9">
        <v>1036</v>
      </c>
      <c r="H39" s="9">
        <v>2036</v>
      </c>
      <c r="I39" s="9">
        <v>1036</v>
      </c>
      <c r="J39" s="9">
        <v>636</v>
      </c>
      <c r="K39" s="9">
        <v>336</v>
      </c>
      <c r="L39" s="9">
        <v>236</v>
      </c>
      <c r="M39" s="9">
        <f t="shared" si="0"/>
        <v>8388</v>
      </c>
      <c r="N39" s="9">
        <v>336</v>
      </c>
      <c r="O39" s="9">
        <v>136</v>
      </c>
      <c r="P39" s="9">
        <v>56</v>
      </c>
      <c r="Q39" s="9">
        <v>66</v>
      </c>
      <c r="R39" s="9">
        <v>96</v>
      </c>
      <c r="S39" s="9">
        <v>171</v>
      </c>
      <c r="T39" s="9">
        <f t="shared" si="1"/>
        <v>7527</v>
      </c>
    </row>
    <row r="40" spans="1:20" x14ac:dyDescent="0.15">
      <c r="A40" s="2" t="str">
        <f>IF(AND(OR(C40=查询表!$D$2,查询表!$D$2=""),OR(D40=查询表!$H$2,查询表!$H$2="")),ROW()&amp;"-","")</f>
        <v/>
      </c>
      <c r="B40" s="9">
        <v>38</v>
      </c>
      <c r="C40" s="9" t="s">
        <v>69</v>
      </c>
      <c r="D40" s="9" t="s">
        <v>37</v>
      </c>
      <c r="E40" s="9">
        <v>2037</v>
      </c>
      <c r="F40" s="9">
        <v>1037</v>
      </c>
      <c r="G40" s="9">
        <v>1037</v>
      </c>
      <c r="H40" s="9">
        <v>2037</v>
      </c>
      <c r="I40" s="9">
        <v>1037</v>
      </c>
      <c r="J40" s="9">
        <v>637</v>
      </c>
      <c r="K40" s="9">
        <v>337</v>
      </c>
      <c r="L40" s="9">
        <v>237</v>
      </c>
      <c r="M40" s="9">
        <f t="shared" si="0"/>
        <v>8396</v>
      </c>
      <c r="N40" s="9">
        <v>337</v>
      </c>
      <c r="O40" s="9">
        <v>137</v>
      </c>
      <c r="P40" s="9">
        <v>57</v>
      </c>
      <c r="Q40" s="9">
        <v>67</v>
      </c>
      <c r="R40" s="9">
        <v>97</v>
      </c>
      <c r="S40" s="9">
        <v>172</v>
      </c>
      <c r="T40" s="9">
        <f t="shared" si="1"/>
        <v>7529</v>
      </c>
    </row>
    <row r="41" spans="1:20" x14ac:dyDescent="0.15">
      <c r="A41" s="2" t="str">
        <f>IF(AND(OR(C41=查询表!$D$2,查询表!$D$2=""),OR(D41=查询表!$H$2,查询表!$H$2="")),ROW()&amp;"-","")</f>
        <v/>
      </c>
      <c r="B41" s="9">
        <v>39</v>
      </c>
      <c r="C41" s="9" t="s">
        <v>70</v>
      </c>
      <c r="D41" s="9" t="s">
        <v>39</v>
      </c>
      <c r="E41" s="9">
        <v>2038</v>
      </c>
      <c r="F41" s="9">
        <v>1038</v>
      </c>
      <c r="G41" s="9">
        <v>1038</v>
      </c>
      <c r="H41" s="9">
        <v>2038</v>
      </c>
      <c r="I41" s="9">
        <v>1038</v>
      </c>
      <c r="J41" s="9">
        <v>638</v>
      </c>
      <c r="K41" s="9">
        <v>338</v>
      </c>
      <c r="L41" s="9">
        <v>238</v>
      </c>
      <c r="M41" s="9">
        <f t="shared" si="0"/>
        <v>8404</v>
      </c>
      <c r="N41" s="9">
        <v>338</v>
      </c>
      <c r="O41" s="9">
        <v>138</v>
      </c>
      <c r="P41" s="9">
        <v>58</v>
      </c>
      <c r="Q41" s="9">
        <v>68</v>
      </c>
      <c r="R41" s="9">
        <v>98</v>
      </c>
      <c r="S41" s="9">
        <v>173</v>
      </c>
      <c r="T41" s="9">
        <f t="shared" si="1"/>
        <v>7531</v>
      </c>
    </row>
    <row r="42" spans="1:20" x14ac:dyDescent="0.15">
      <c r="A42" s="2" t="str">
        <f>IF(AND(OR(C42=查询表!$D$2,查询表!$D$2=""),OR(D42=查询表!$H$2,查询表!$H$2="")),ROW()&amp;"-","")</f>
        <v/>
      </c>
      <c r="B42" s="9">
        <v>40</v>
      </c>
      <c r="C42" s="9" t="s">
        <v>71</v>
      </c>
      <c r="D42" s="9" t="s">
        <v>41</v>
      </c>
      <c r="E42" s="9">
        <v>2039</v>
      </c>
      <c r="F42" s="9">
        <v>1039</v>
      </c>
      <c r="G42" s="9">
        <v>1039</v>
      </c>
      <c r="H42" s="9">
        <v>2039</v>
      </c>
      <c r="I42" s="9">
        <v>1039</v>
      </c>
      <c r="J42" s="9">
        <v>639</v>
      </c>
      <c r="K42" s="9">
        <v>339</v>
      </c>
      <c r="L42" s="9">
        <v>239</v>
      </c>
      <c r="M42" s="9">
        <f t="shared" si="0"/>
        <v>8412</v>
      </c>
      <c r="N42" s="9">
        <v>339</v>
      </c>
      <c r="O42" s="9">
        <v>139</v>
      </c>
      <c r="P42" s="9">
        <v>59</v>
      </c>
      <c r="Q42" s="9">
        <v>69</v>
      </c>
      <c r="R42" s="9">
        <v>99</v>
      </c>
      <c r="S42" s="9">
        <v>174</v>
      </c>
      <c r="T42" s="9">
        <f t="shared" si="1"/>
        <v>7533</v>
      </c>
    </row>
    <row r="43" spans="1:20" x14ac:dyDescent="0.15">
      <c r="A43" s="2" t="str">
        <f>IF(AND(OR(C43=查询表!$D$2,查询表!$D$2=""),OR(D43=查询表!$H$2,查询表!$H$2="")),ROW()&amp;"-","")</f>
        <v>43-</v>
      </c>
      <c r="B43" s="9">
        <v>41</v>
      </c>
      <c r="C43" s="9" t="s">
        <v>72</v>
      </c>
      <c r="D43" s="9" t="s">
        <v>23</v>
      </c>
      <c r="E43" s="9">
        <v>2040</v>
      </c>
      <c r="F43" s="9">
        <v>1040</v>
      </c>
      <c r="G43" s="9">
        <v>1040</v>
      </c>
      <c r="H43" s="9">
        <v>2040</v>
      </c>
      <c r="I43" s="9">
        <v>1040</v>
      </c>
      <c r="J43" s="9">
        <v>640</v>
      </c>
      <c r="K43" s="9">
        <v>340</v>
      </c>
      <c r="L43" s="9">
        <v>240</v>
      </c>
      <c r="M43" s="9">
        <f t="shared" si="0"/>
        <v>8420</v>
      </c>
      <c r="N43" s="9">
        <v>340</v>
      </c>
      <c r="O43" s="9">
        <v>140</v>
      </c>
      <c r="P43" s="9">
        <v>60</v>
      </c>
      <c r="Q43" s="9">
        <v>70</v>
      </c>
      <c r="R43" s="9">
        <v>100</v>
      </c>
      <c r="S43" s="9">
        <v>175</v>
      </c>
      <c r="T43" s="9">
        <f t="shared" si="1"/>
        <v>7535</v>
      </c>
    </row>
    <row r="44" spans="1:20" x14ac:dyDescent="0.15">
      <c r="A44" s="2" t="str">
        <f>IF(AND(OR(C44=查询表!$D$2,查询表!$D$2=""),OR(D44=查询表!$H$2,查询表!$H$2="")),ROW()&amp;"-","")</f>
        <v/>
      </c>
      <c r="B44" s="9">
        <v>42</v>
      </c>
      <c r="C44" s="9" t="s">
        <v>73</v>
      </c>
      <c r="D44" s="9" t="s">
        <v>25</v>
      </c>
      <c r="E44" s="9">
        <v>2041</v>
      </c>
      <c r="F44" s="9">
        <v>1041</v>
      </c>
      <c r="G44" s="9">
        <v>1041</v>
      </c>
      <c r="H44" s="9">
        <v>2041</v>
      </c>
      <c r="I44" s="9">
        <v>1041</v>
      </c>
      <c r="J44" s="9">
        <v>641</v>
      </c>
      <c r="K44" s="9">
        <v>341</v>
      </c>
      <c r="L44" s="9">
        <v>241</v>
      </c>
      <c r="M44" s="9">
        <f t="shared" si="0"/>
        <v>8428</v>
      </c>
      <c r="N44" s="9">
        <v>341</v>
      </c>
      <c r="O44" s="9">
        <v>141</v>
      </c>
      <c r="P44" s="9">
        <v>61</v>
      </c>
      <c r="Q44" s="9">
        <v>71</v>
      </c>
      <c r="R44" s="9">
        <v>101</v>
      </c>
      <c r="S44" s="9">
        <v>176</v>
      </c>
      <c r="T44" s="9">
        <f t="shared" si="1"/>
        <v>7537</v>
      </c>
    </row>
    <row r="45" spans="1:20" x14ac:dyDescent="0.15">
      <c r="A45" s="2" t="str">
        <f>IF(AND(OR(C45=查询表!$D$2,查询表!$D$2=""),OR(D45=查询表!$H$2,查询表!$H$2="")),ROW()&amp;"-","")</f>
        <v/>
      </c>
      <c r="B45" s="9">
        <v>43</v>
      </c>
      <c r="C45" s="9" t="s">
        <v>74</v>
      </c>
      <c r="D45" s="9" t="s">
        <v>27</v>
      </c>
      <c r="E45" s="9">
        <v>2042</v>
      </c>
      <c r="F45" s="9">
        <v>1042</v>
      </c>
      <c r="G45" s="9">
        <v>1042</v>
      </c>
      <c r="H45" s="9">
        <v>2042</v>
      </c>
      <c r="I45" s="9">
        <v>1042</v>
      </c>
      <c r="J45" s="9">
        <v>642</v>
      </c>
      <c r="K45" s="9">
        <v>342</v>
      </c>
      <c r="L45" s="9">
        <v>242</v>
      </c>
      <c r="M45" s="9">
        <f t="shared" si="0"/>
        <v>8436</v>
      </c>
      <c r="N45" s="9">
        <v>342</v>
      </c>
      <c r="O45" s="9">
        <v>142</v>
      </c>
      <c r="P45" s="9">
        <v>62</v>
      </c>
      <c r="Q45" s="9">
        <v>72</v>
      </c>
      <c r="R45" s="9">
        <v>102</v>
      </c>
      <c r="S45" s="9">
        <v>177</v>
      </c>
      <c r="T45" s="9">
        <f t="shared" si="1"/>
        <v>7539</v>
      </c>
    </row>
    <row r="46" spans="1:20" x14ac:dyDescent="0.15">
      <c r="A46" s="2" t="str">
        <f>IF(AND(OR(C46=查询表!$D$2,查询表!$D$2=""),OR(D46=查询表!$H$2,查询表!$H$2="")),ROW()&amp;"-","")</f>
        <v/>
      </c>
      <c r="B46" s="9">
        <v>44</v>
      </c>
      <c r="C46" s="9" t="s">
        <v>75</v>
      </c>
      <c r="D46" s="9" t="s">
        <v>29</v>
      </c>
      <c r="E46" s="9">
        <v>2043</v>
      </c>
      <c r="F46" s="9">
        <v>1043</v>
      </c>
      <c r="G46" s="9">
        <v>1043</v>
      </c>
      <c r="H46" s="9">
        <v>2043</v>
      </c>
      <c r="I46" s="9">
        <v>1043</v>
      </c>
      <c r="J46" s="9">
        <v>643</v>
      </c>
      <c r="K46" s="9">
        <v>343</v>
      </c>
      <c r="L46" s="9">
        <v>243</v>
      </c>
      <c r="M46" s="9">
        <f t="shared" si="0"/>
        <v>8444</v>
      </c>
      <c r="N46" s="9">
        <v>343</v>
      </c>
      <c r="O46" s="9">
        <v>143</v>
      </c>
      <c r="P46" s="9">
        <v>63</v>
      </c>
      <c r="Q46" s="9">
        <v>73</v>
      </c>
      <c r="R46" s="9">
        <v>103</v>
      </c>
      <c r="S46" s="9">
        <v>178</v>
      </c>
      <c r="T46" s="9">
        <f t="shared" si="1"/>
        <v>7541</v>
      </c>
    </row>
    <row r="47" spans="1:20" x14ac:dyDescent="0.15">
      <c r="A47" s="2" t="str">
        <f>IF(AND(OR(C47=查询表!$D$2,查询表!$D$2=""),OR(D47=查询表!$H$2,查询表!$H$2="")),ROW()&amp;"-","")</f>
        <v/>
      </c>
      <c r="B47" s="9">
        <v>45</v>
      </c>
      <c r="C47" s="9" t="s">
        <v>76</v>
      </c>
      <c r="D47" s="9" t="s">
        <v>31</v>
      </c>
      <c r="E47" s="9">
        <v>2044</v>
      </c>
      <c r="F47" s="9">
        <v>1044</v>
      </c>
      <c r="G47" s="9">
        <v>1044</v>
      </c>
      <c r="H47" s="9">
        <v>2044</v>
      </c>
      <c r="I47" s="9">
        <v>1044</v>
      </c>
      <c r="J47" s="9">
        <v>644</v>
      </c>
      <c r="K47" s="9">
        <v>344</v>
      </c>
      <c r="L47" s="9">
        <v>244</v>
      </c>
      <c r="M47" s="9">
        <f t="shared" si="0"/>
        <v>8452</v>
      </c>
      <c r="N47" s="9">
        <v>344</v>
      </c>
      <c r="O47" s="9">
        <v>144</v>
      </c>
      <c r="P47" s="9">
        <v>64</v>
      </c>
      <c r="Q47" s="9">
        <v>74</v>
      </c>
      <c r="R47" s="9">
        <v>104</v>
      </c>
      <c r="S47" s="9">
        <v>179</v>
      </c>
      <c r="T47" s="9">
        <f t="shared" si="1"/>
        <v>7543</v>
      </c>
    </row>
    <row r="48" spans="1:20" x14ac:dyDescent="0.15">
      <c r="A48" s="2" t="str">
        <f>IF(AND(OR(C48=查询表!$D$2,查询表!$D$2=""),OR(D48=查询表!$H$2,查询表!$H$2="")),ROW()&amp;"-","")</f>
        <v/>
      </c>
      <c r="B48" s="9">
        <v>46</v>
      </c>
      <c r="C48" s="9" t="s">
        <v>77</v>
      </c>
      <c r="D48" s="9" t="s">
        <v>33</v>
      </c>
      <c r="E48" s="9">
        <v>2045</v>
      </c>
      <c r="F48" s="9">
        <v>1045</v>
      </c>
      <c r="G48" s="9">
        <v>1045</v>
      </c>
      <c r="H48" s="9">
        <v>2045</v>
      </c>
      <c r="I48" s="9">
        <v>1045</v>
      </c>
      <c r="J48" s="9">
        <v>645</v>
      </c>
      <c r="K48" s="9">
        <v>345</v>
      </c>
      <c r="L48" s="9">
        <v>245</v>
      </c>
      <c r="M48" s="9">
        <f t="shared" si="0"/>
        <v>8460</v>
      </c>
      <c r="N48" s="9">
        <v>345</v>
      </c>
      <c r="O48" s="9">
        <v>145</v>
      </c>
      <c r="P48" s="9">
        <v>65</v>
      </c>
      <c r="Q48" s="9">
        <v>75</v>
      </c>
      <c r="R48" s="9">
        <v>105</v>
      </c>
      <c r="S48" s="9">
        <v>180</v>
      </c>
      <c r="T48" s="9">
        <f t="shared" si="1"/>
        <v>7545</v>
      </c>
    </row>
    <row r="49" spans="1:20" x14ac:dyDescent="0.15">
      <c r="A49" s="2" t="str">
        <f>IF(AND(OR(C49=查询表!$D$2,查询表!$D$2=""),OR(D49=查询表!$H$2,查询表!$H$2="")),ROW()&amp;"-","")</f>
        <v/>
      </c>
      <c r="B49" s="9">
        <v>47</v>
      </c>
      <c r="C49" s="9" t="s">
        <v>78</v>
      </c>
      <c r="D49" s="9" t="s">
        <v>35</v>
      </c>
      <c r="E49" s="9">
        <v>2046</v>
      </c>
      <c r="F49" s="9">
        <v>1046</v>
      </c>
      <c r="G49" s="9">
        <v>1046</v>
      </c>
      <c r="H49" s="9">
        <v>2046</v>
      </c>
      <c r="I49" s="9">
        <v>1046</v>
      </c>
      <c r="J49" s="9">
        <v>646</v>
      </c>
      <c r="K49" s="9">
        <v>346</v>
      </c>
      <c r="L49" s="9">
        <v>246</v>
      </c>
      <c r="M49" s="9">
        <f t="shared" si="0"/>
        <v>8468</v>
      </c>
      <c r="N49" s="9">
        <v>346</v>
      </c>
      <c r="O49" s="9">
        <v>146</v>
      </c>
      <c r="P49" s="9">
        <v>66</v>
      </c>
      <c r="Q49" s="9">
        <v>76</v>
      </c>
      <c r="R49" s="9">
        <v>106</v>
      </c>
      <c r="S49" s="9">
        <v>181</v>
      </c>
      <c r="T49" s="9">
        <f t="shared" si="1"/>
        <v>7547</v>
      </c>
    </row>
    <row r="50" spans="1:20" x14ac:dyDescent="0.15">
      <c r="A50" s="2" t="str">
        <f>IF(AND(OR(C50=查询表!$D$2,查询表!$D$2=""),OR(D50=查询表!$H$2,查询表!$H$2="")),ROW()&amp;"-","")</f>
        <v/>
      </c>
      <c r="B50" s="9">
        <v>48</v>
      </c>
      <c r="C50" s="9" t="s">
        <v>79</v>
      </c>
      <c r="D50" s="9" t="s">
        <v>37</v>
      </c>
      <c r="E50" s="9">
        <v>2047</v>
      </c>
      <c r="F50" s="9">
        <v>1047</v>
      </c>
      <c r="G50" s="9">
        <v>1047</v>
      </c>
      <c r="H50" s="9">
        <v>2047</v>
      </c>
      <c r="I50" s="9">
        <v>1047</v>
      </c>
      <c r="J50" s="9">
        <v>647</v>
      </c>
      <c r="K50" s="9">
        <v>347</v>
      </c>
      <c r="L50" s="9">
        <v>247</v>
      </c>
      <c r="M50" s="9">
        <f t="shared" si="0"/>
        <v>8476</v>
      </c>
      <c r="N50" s="9">
        <v>347</v>
      </c>
      <c r="O50" s="9">
        <v>147</v>
      </c>
      <c r="P50" s="9">
        <v>67</v>
      </c>
      <c r="Q50" s="9">
        <v>77</v>
      </c>
      <c r="R50" s="9">
        <v>107</v>
      </c>
      <c r="S50" s="9">
        <v>182</v>
      </c>
      <c r="T50" s="9">
        <f t="shared" si="1"/>
        <v>7549</v>
      </c>
    </row>
    <row r="51" spans="1:20" x14ac:dyDescent="0.15">
      <c r="A51" s="2" t="str">
        <f>IF(AND(OR(C51=查询表!$D$2,查询表!$D$2=""),OR(D51=查询表!$H$2,查询表!$H$2="")),ROW()&amp;"-","")</f>
        <v/>
      </c>
      <c r="B51" s="9">
        <v>49</v>
      </c>
      <c r="C51" s="9" t="s">
        <v>80</v>
      </c>
      <c r="D51" s="9" t="s">
        <v>39</v>
      </c>
      <c r="E51" s="9">
        <v>2048</v>
      </c>
      <c r="F51" s="9">
        <v>1048</v>
      </c>
      <c r="G51" s="9">
        <v>1048</v>
      </c>
      <c r="H51" s="9">
        <v>2048</v>
      </c>
      <c r="I51" s="9">
        <v>1048</v>
      </c>
      <c r="J51" s="9">
        <v>648</v>
      </c>
      <c r="K51" s="9">
        <v>348</v>
      </c>
      <c r="L51" s="9">
        <v>248</v>
      </c>
      <c r="M51" s="9">
        <f t="shared" si="0"/>
        <v>8484</v>
      </c>
      <c r="N51" s="9">
        <v>348</v>
      </c>
      <c r="O51" s="9">
        <v>148</v>
      </c>
      <c r="P51" s="9">
        <v>68</v>
      </c>
      <c r="Q51" s="9">
        <v>78</v>
      </c>
      <c r="R51" s="9">
        <v>108</v>
      </c>
      <c r="S51" s="9">
        <v>183</v>
      </c>
      <c r="T51" s="9">
        <f t="shared" si="1"/>
        <v>7551</v>
      </c>
    </row>
    <row r="52" spans="1:20" x14ac:dyDescent="0.15">
      <c r="A52" s="2" t="str">
        <f>IF(AND(OR(C52=查询表!$D$2,查询表!$D$2=""),OR(D52=查询表!$H$2,查询表!$H$2="")),ROW()&amp;"-","")</f>
        <v/>
      </c>
      <c r="B52" s="9">
        <v>50</v>
      </c>
      <c r="C52" s="9" t="s">
        <v>81</v>
      </c>
      <c r="D52" s="9" t="s">
        <v>41</v>
      </c>
      <c r="E52" s="9">
        <v>2049</v>
      </c>
      <c r="F52" s="9">
        <v>1049</v>
      </c>
      <c r="G52" s="9">
        <v>1049</v>
      </c>
      <c r="H52" s="9">
        <v>2049</v>
      </c>
      <c r="I52" s="9">
        <v>1049</v>
      </c>
      <c r="J52" s="9">
        <v>649</v>
      </c>
      <c r="K52" s="9">
        <v>349</v>
      </c>
      <c r="L52" s="9">
        <v>249</v>
      </c>
      <c r="M52" s="9">
        <f t="shared" si="0"/>
        <v>8492</v>
      </c>
      <c r="N52" s="9">
        <v>349</v>
      </c>
      <c r="O52" s="9">
        <v>149</v>
      </c>
      <c r="P52" s="9">
        <v>69</v>
      </c>
      <c r="Q52" s="9">
        <v>79</v>
      </c>
      <c r="R52" s="9">
        <v>109</v>
      </c>
      <c r="S52" s="9">
        <v>184</v>
      </c>
      <c r="T52" s="9">
        <f t="shared" si="1"/>
        <v>7553</v>
      </c>
    </row>
    <row r="53" spans="1:20" x14ac:dyDescent="0.15">
      <c r="A53" s="2" t="str">
        <f>IF(AND(OR(C53=查询表!$D$2,查询表!$D$2=""),OR(D53=查询表!$H$2,查询表!$H$2="")),ROW()&amp;"-","")</f>
        <v>53-</v>
      </c>
      <c r="B53" s="9">
        <v>51</v>
      </c>
      <c r="C53" s="9" t="s">
        <v>82</v>
      </c>
      <c r="D53" s="9" t="s">
        <v>23</v>
      </c>
      <c r="E53" s="9">
        <v>2050</v>
      </c>
      <c r="F53" s="9">
        <v>1050</v>
      </c>
      <c r="G53" s="9">
        <v>1050</v>
      </c>
      <c r="H53" s="9">
        <v>2050</v>
      </c>
      <c r="I53" s="9">
        <v>1050</v>
      </c>
      <c r="J53" s="9">
        <v>650</v>
      </c>
      <c r="K53" s="9">
        <v>350</v>
      </c>
      <c r="L53" s="9">
        <v>250</v>
      </c>
      <c r="M53" s="9">
        <f t="shared" si="0"/>
        <v>8500</v>
      </c>
      <c r="N53" s="9">
        <v>350</v>
      </c>
      <c r="O53" s="9">
        <v>150</v>
      </c>
      <c r="P53" s="9">
        <v>70</v>
      </c>
      <c r="Q53" s="9">
        <v>80</v>
      </c>
      <c r="R53" s="9">
        <v>110</v>
      </c>
      <c r="S53" s="9">
        <v>185</v>
      </c>
      <c r="T53" s="9">
        <f t="shared" si="1"/>
        <v>7555</v>
      </c>
    </row>
    <row r="54" spans="1:20" x14ac:dyDescent="0.15">
      <c r="A54" s="2" t="str">
        <f>IF(AND(OR(C54=查询表!$D$2,查询表!$D$2=""),OR(D54=查询表!$H$2,查询表!$H$2="")),ROW()&amp;"-","")</f>
        <v/>
      </c>
      <c r="B54" s="9">
        <v>52</v>
      </c>
      <c r="C54" s="9" t="s">
        <v>83</v>
      </c>
      <c r="D54" s="9" t="s">
        <v>25</v>
      </c>
      <c r="E54" s="9">
        <v>2051</v>
      </c>
      <c r="F54" s="9">
        <v>1051</v>
      </c>
      <c r="G54" s="9">
        <v>1051</v>
      </c>
      <c r="H54" s="9">
        <v>2051</v>
      </c>
      <c r="I54" s="9">
        <v>1051</v>
      </c>
      <c r="J54" s="9">
        <v>651</v>
      </c>
      <c r="K54" s="9">
        <v>351</v>
      </c>
      <c r="L54" s="9">
        <v>251</v>
      </c>
      <c r="M54" s="9">
        <f t="shared" si="0"/>
        <v>8508</v>
      </c>
      <c r="N54" s="9">
        <v>351</v>
      </c>
      <c r="O54" s="9">
        <v>151</v>
      </c>
      <c r="P54" s="9">
        <v>71</v>
      </c>
      <c r="Q54" s="9">
        <v>81</v>
      </c>
      <c r="R54" s="9">
        <v>111</v>
      </c>
      <c r="S54" s="9">
        <v>186</v>
      </c>
      <c r="T54" s="9">
        <f t="shared" si="1"/>
        <v>7557</v>
      </c>
    </row>
    <row r="55" spans="1:20" x14ac:dyDescent="0.15">
      <c r="A55" s="2" t="str">
        <f>IF(AND(OR(C55=查询表!$D$2,查询表!$D$2=""),OR(D55=查询表!$H$2,查询表!$H$2="")),ROW()&amp;"-","")</f>
        <v/>
      </c>
      <c r="B55" s="9">
        <v>53</v>
      </c>
      <c r="C55" s="9" t="s">
        <v>84</v>
      </c>
      <c r="D55" s="9" t="s">
        <v>27</v>
      </c>
      <c r="E55" s="9">
        <v>2052</v>
      </c>
      <c r="F55" s="9">
        <v>1052</v>
      </c>
      <c r="G55" s="9">
        <v>1052</v>
      </c>
      <c r="H55" s="9">
        <v>2052</v>
      </c>
      <c r="I55" s="9">
        <v>1052</v>
      </c>
      <c r="J55" s="9">
        <v>652</v>
      </c>
      <c r="K55" s="9">
        <v>352</v>
      </c>
      <c r="L55" s="9">
        <v>252</v>
      </c>
      <c r="M55" s="9">
        <f t="shared" si="0"/>
        <v>8516</v>
      </c>
      <c r="N55" s="9">
        <v>352</v>
      </c>
      <c r="O55" s="9">
        <v>152</v>
      </c>
      <c r="P55" s="9">
        <v>72</v>
      </c>
      <c r="Q55" s="9">
        <v>82</v>
      </c>
      <c r="R55" s="9">
        <v>112</v>
      </c>
      <c r="S55" s="9">
        <v>187</v>
      </c>
      <c r="T55" s="9">
        <f t="shared" si="1"/>
        <v>7559</v>
      </c>
    </row>
    <row r="56" spans="1:20" x14ac:dyDescent="0.15">
      <c r="A56" s="2" t="str">
        <f>IF(AND(OR(C56=查询表!$D$2,查询表!$D$2=""),OR(D56=查询表!$H$2,查询表!$H$2="")),ROW()&amp;"-","")</f>
        <v/>
      </c>
      <c r="B56" s="9">
        <v>54</v>
      </c>
      <c r="C56" s="9" t="s">
        <v>85</v>
      </c>
      <c r="D56" s="9" t="s">
        <v>29</v>
      </c>
      <c r="E56" s="9">
        <v>2053</v>
      </c>
      <c r="F56" s="9">
        <v>1053</v>
      </c>
      <c r="G56" s="9">
        <v>1053</v>
      </c>
      <c r="H56" s="9">
        <v>2053</v>
      </c>
      <c r="I56" s="9">
        <v>1053</v>
      </c>
      <c r="J56" s="9">
        <v>653</v>
      </c>
      <c r="K56" s="9">
        <v>353</v>
      </c>
      <c r="L56" s="9">
        <v>253</v>
      </c>
      <c r="M56" s="9">
        <f t="shared" si="0"/>
        <v>8524</v>
      </c>
      <c r="N56" s="9">
        <v>353</v>
      </c>
      <c r="O56" s="9">
        <v>153</v>
      </c>
      <c r="P56" s="9">
        <v>73</v>
      </c>
      <c r="Q56" s="9">
        <v>83</v>
      </c>
      <c r="R56" s="9">
        <v>113</v>
      </c>
      <c r="S56" s="9">
        <v>188</v>
      </c>
      <c r="T56" s="9">
        <f t="shared" si="1"/>
        <v>7561</v>
      </c>
    </row>
    <row r="57" spans="1:20" x14ac:dyDescent="0.15">
      <c r="A57" s="2" t="str">
        <f>IF(AND(OR(C57=查询表!$D$2,查询表!$D$2=""),OR(D57=查询表!$H$2,查询表!$H$2="")),ROW()&amp;"-","")</f>
        <v/>
      </c>
      <c r="B57" s="9">
        <v>55</v>
      </c>
      <c r="C57" s="9" t="s">
        <v>86</v>
      </c>
      <c r="D57" s="9" t="s">
        <v>31</v>
      </c>
      <c r="E57" s="9">
        <v>2054</v>
      </c>
      <c r="F57" s="9">
        <v>1054</v>
      </c>
      <c r="G57" s="9">
        <v>1054</v>
      </c>
      <c r="H57" s="9">
        <v>2054</v>
      </c>
      <c r="I57" s="9">
        <v>1054</v>
      </c>
      <c r="J57" s="9">
        <v>654</v>
      </c>
      <c r="K57" s="9">
        <v>354</v>
      </c>
      <c r="L57" s="9">
        <v>254</v>
      </c>
      <c r="M57" s="9">
        <f t="shared" si="0"/>
        <v>8532</v>
      </c>
      <c r="N57" s="9">
        <v>354</v>
      </c>
      <c r="O57" s="9">
        <v>154</v>
      </c>
      <c r="P57" s="9">
        <v>74</v>
      </c>
      <c r="Q57" s="9">
        <v>84</v>
      </c>
      <c r="R57" s="9">
        <v>114</v>
      </c>
      <c r="S57" s="9">
        <v>189</v>
      </c>
      <c r="T57" s="9">
        <f t="shared" si="1"/>
        <v>7563</v>
      </c>
    </row>
    <row r="58" spans="1:20" x14ac:dyDescent="0.15">
      <c r="A58" s="2" t="str">
        <f>IF(AND(OR(C58=查询表!$D$2,查询表!$D$2=""),OR(D58=查询表!$H$2,查询表!$H$2="")),ROW()&amp;"-","")</f>
        <v/>
      </c>
      <c r="B58" s="9">
        <v>56</v>
      </c>
      <c r="C58" s="9" t="s">
        <v>87</v>
      </c>
      <c r="D58" s="9" t="s">
        <v>33</v>
      </c>
      <c r="E58" s="9">
        <v>2055</v>
      </c>
      <c r="F58" s="9">
        <v>1055</v>
      </c>
      <c r="G58" s="9">
        <v>1055</v>
      </c>
      <c r="H58" s="9">
        <v>2055</v>
      </c>
      <c r="I58" s="9">
        <v>1055</v>
      </c>
      <c r="J58" s="9">
        <v>655</v>
      </c>
      <c r="K58" s="9">
        <v>355</v>
      </c>
      <c r="L58" s="9">
        <v>255</v>
      </c>
      <c r="M58" s="9">
        <f t="shared" si="0"/>
        <v>8540</v>
      </c>
      <c r="N58" s="9">
        <v>355</v>
      </c>
      <c r="O58" s="9">
        <v>155</v>
      </c>
      <c r="P58" s="9">
        <v>75</v>
      </c>
      <c r="Q58" s="9">
        <v>85</v>
      </c>
      <c r="R58" s="9">
        <v>115</v>
      </c>
      <c r="S58" s="9">
        <v>190</v>
      </c>
      <c r="T58" s="9">
        <f t="shared" si="1"/>
        <v>7565</v>
      </c>
    </row>
    <row r="59" spans="1:20" x14ac:dyDescent="0.15">
      <c r="A59" s="2" t="str">
        <f>IF(AND(OR(C59=查询表!$D$2,查询表!$D$2=""),OR(D59=查询表!$H$2,查询表!$H$2="")),ROW()&amp;"-","")</f>
        <v/>
      </c>
      <c r="B59" s="9">
        <v>57</v>
      </c>
      <c r="C59" s="9" t="s">
        <v>88</v>
      </c>
      <c r="D59" s="9" t="s">
        <v>35</v>
      </c>
      <c r="E59" s="9">
        <v>2056</v>
      </c>
      <c r="F59" s="9">
        <v>1056</v>
      </c>
      <c r="G59" s="9">
        <v>1056</v>
      </c>
      <c r="H59" s="9">
        <v>2056</v>
      </c>
      <c r="I59" s="9">
        <v>1056</v>
      </c>
      <c r="J59" s="9">
        <v>656</v>
      </c>
      <c r="K59" s="9">
        <v>356</v>
      </c>
      <c r="L59" s="9">
        <v>256</v>
      </c>
      <c r="M59" s="9">
        <f t="shared" si="0"/>
        <v>8548</v>
      </c>
      <c r="N59" s="9">
        <v>356</v>
      </c>
      <c r="O59" s="9">
        <v>156</v>
      </c>
      <c r="P59" s="9">
        <v>76</v>
      </c>
      <c r="Q59" s="9">
        <v>86</v>
      </c>
      <c r="R59" s="9">
        <v>116</v>
      </c>
      <c r="S59" s="9">
        <v>191</v>
      </c>
      <c r="T59" s="9">
        <f t="shared" si="1"/>
        <v>7567</v>
      </c>
    </row>
    <row r="60" spans="1:20" x14ac:dyDescent="0.15">
      <c r="A60" s="2" t="str">
        <f>IF(AND(OR(C60=查询表!$D$2,查询表!$D$2=""),OR(D60=查询表!$H$2,查询表!$H$2="")),ROW()&amp;"-","")</f>
        <v/>
      </c>
      <c r="B60" s="9">
        <v>58</v>
      </c>
      <c r="C60" s="9" t="s">
        <v>89</v>
      </c>
      <c r="D60" s="9" t="s">
        <v>37</v>
      </c>
      <c r="E60" s="9">
        <v>2057</v>
      </c>
      <c r="F60" s="9">
        <v>1057</v>
      </c>
      <c r="G60" s="9">
        <v>1057</v>
      </c>
      <c r="H60" s="9">
        <v>2057</v>
      </c>
      <c r="I60" s="9">
        <v>1057</v>
      </c>
      <c r="J60" s="9">
        <v>657</v>
      </c>
      <c r="K60" s="9">
        <v>357</v>
      </c>
      <c r="L60" s="9">
        <v>257</v>
      </c>
      <c r="M60" s="9">
        <f t="shared" si="0"/>
        <v>8556</v>
      </c>
      <c r="N60" s="9">
        <v>357</v>
      </c>
      <c r="O60" s="9">
        <v>157</v>
      </c>
      <c r="P60" s="9">
        <v>77</v>
      </c>
      <c r="Q60" s="9">
        <v>87</v>
      </c>
      <c r="R60" s="9">
        <v>117</v>
      </c>
      <c r="S60" s="9">
        <v>192</v>
      </c>
      <c r="T60" s="9">
        <f t="shared" si="1"/>
        <v>7569</v>
      </c>
    </row>
    <row r="61" spans="1:20" x14ac:dyDescent="0.15">
      <c r="A61" s="2" t="str">
        <f>IF(AND(OR(C61=查询表!$D$2,查询表!$D$2=""),OR(D61=查询表!$H$2,查询表!$H$2="")),ROW()&amp;"-","")</f>
        <v/>
      </c>
      <c r="B61" s="9">
        <v>59</v>
      </c>
      <c r="C61" s="9" t="s">
        <v>90</v>
      </c>
      <c r="D61" s="9" t="s">
        <v>39</v>
      </c>
      <c r="E61" s="9">
        <v>2058</v>
      </c>
      <c r="F61" s="9">
        <v>1058</v>
      </c>
      <c r="G61" s="9">
        <v>1058</v>
      </c>
      <c r="H61" s="9">
        <v>2058</v>
      </c>
      <c r="I61" s="9">
        <v>1058</v>
      </c>
      <c r="J61" s="9">
        <v>658</v>
      </c>
      <c r="K61" s="9">
        <v>358</v>
      </c>
      <c r="L61" s="9">
        <v>258</v>
      </c>
      <c r="M61" s="9">
        <f t="shared" si="0"/>
        <v>8564</v>
      </c>
      <c r="N61" s="9">
        <v>358</v>
      </c>
      <c r="O61" s="9">
        <v>158</v>
      </c>
      <c r="P61" s="9">
        <v>78</v>
      </c>
      <c r="Q61" s="9">
        <v>88</v>
      </c>
      <c r="R61" s="9">
        <v>118</v>
      </c>
      <c r="S61" s="9">
        <v>193</v>
      </c>
      <c r="T61" s="9">
        <f t="shared" si="1"/>
        <v>7571</v>
      </c>
    </row>
    <row r="62" spans="1:20" x14ac:dyDescent="0.15">
      <c r="A62" s="2" t="str">
        <f>IF(AND(OR(C62=查询表!$D$2,查询表!$D$2=""),OR(D62=查询表!$H$2,查询表!$H$2="")),ROW()&amp;"-","")</f>
        <v/>
      </c>
      <c r="B62" s="9">
        <v>60</v>
      </c>
      <c r="C62" s="9" t="s">
        <v>91</v>
      </c>
      <c r="D62" s="9" t="s">
        <v>41</v>
      </c>
      <c r="E62" s="9">
        <v>2059</v>
      </c>
      <c r="F62" s="9">
        <v>1059</v>
      </c>
      <c r="G62" s="9">
        <v>1059</v>
      </c>
      <c r="H62" s="9">
        <v>2059</v>
      </c>
      <c r="I62" s="9">
        <v>1059</v>
      </c>
      <c r="J62" s="9">
        <v>659</v>
      </c>
      <c r="K62" s="9">
        <v>359</v>
      </c>
      <c r="L62" s="9">
        <v>259</v>
      </c>
      <c r="M62" s="9">
        <f t="shared" si="0"/>
        <v>8572</v>
      </c>
      <c r="N62" s="9">
        <v>359</v>
      </c>
      <c r="O62" s="9">
        <v>159</v>
      </c>
      <c r="P62" s="9">
        <v>79</v>
      </c>
      <c r="Q62" s="9">
        <v>89</v>
      </c>
      <c r="R62" s="9">
        <v>119</v>
      </c>
      <c r="S62" s="9">
        <v>194</v>
      </c>
      <c r="T62" s="9">
        <f t="shared" si="1"/>
        <v>7573</v>
      </c>
    </row>
    <row r="63" spans="1:20" x14ac:dyDescent="0.15">
      <c r="A63" s="2" t="str">
        <f>IF(AND(OR(C63=查询表!$D$2,查询表!$D$2=""),OR(D63=查询表!$H$2,查询表!$H$2="")),ROW()&amp;"-","")</f>
        <v>63-</v>
      </c>
      <c r="B63" s="9">
        <v>61</v>
      </c>
      <c r="C63" s="9" t="s">
        <v>92</v>
      </c>
      <c r="D63" s="9" t="s">
        <v>23</v>
      </c>
      <c r="E63" s="9">
        <v>2060</v>
      </c>
      <c r="F63" s="9">
        <v>1060</v>
      </c>
      <c r="G63" s="9">
        <v>1060</v>
      </c>
      <c r="H63" s="9">
        <v>2060</v>
      </c>
      <c r="I63" s="9">
        <v>1060</v>
      </c>
      <c r="J63" s="9">
        <v>660</v>
      </c>
      <c r="K63" s="9">
        <v>360</v>
      </c>
      <c r="L63" s="9">
        <v>260</v>
      </c>
      <c r="M63" s="9">
        <f t="shared" si="0"/>
        <v>8580</v>
      </c>
      <c r="N63" s="9">
        <v>360</v>
      </c>
      <c r="O63" s="9">
        <v>160</v>
      </c>
      <c r="P63" s="9">
        <v>80</v>
      </c>
      <c r="Q63" s="9">
        <v>90</v>
      </c>
      <c r="R63" s="9">
        <v>120</v>
      </c>
      <c r="S63" s="9">
        <v>195</v>
      </c>
      <c r="T63" s="9">
        <f t="shared" si="1"/>
        <v>7575</v>
      </c>
    </row>
    <row r="64" spans="1:20" x14ac:dyDescent="0.15">
      <c r="A64" s="2" t="str">
        <f>IF(AND(OR(C64=查询表!$D$2,查询表!$D$2=""),OR(D64=查询表!$H$2,查询表!$H$2="")),ROW()&amp;"-","")</f>
        <v/>
      </c>
      <c r="B64" s="9">
        <v>62</v>
      </c>
      <c r="C64" s="9" t="s">
        <v>93</v>
      </c>
      <c r="D64" s="9" t="s">
        <v>25</v>
      </c>
      <c r="E64" s="9">
        <v>2061</v>
      </c>
      <c r="F64" s="9">
        <v>1061</v>
      </c>
      <c r="G64" s="9">
        <v>1061</v>
      </c>
      <c r="H64" s="9">
        <v>2061</v>
      </c>
      <c r="I64" s="9">
        <v>1061</v>
      </c>
      <c r="J64" s="9">
        <v>661</v>
      </c>
      <c r="K64" s="9">
        <v>361</v>
      </c>
      <c r="L64" s="9">
        <v>261</v>
      </c>
      <c r="M64" s="9">
        <f t="shared" si="0"/>
        <v>8588</v>
      </c>
      <c r="N64" s="9">
        <v>361</v>
      </c>
      <c r="O64" s="9">
        <v>161</v>
      </c>
      <c r="P64" s="9">
        <v>81</v>
      </c>
      <c r="Q64" s="9">
        <v>91</v>
      </c>
      <c r="R64" s="9">
        <v>121</v>
      </c>
      <c r="S64" s="9">
        <v>196</v>
      </c>
      <c r="T64" s="9">
        <f t="shared" si="1"/>
        <v>7577</v>
      </c>
    </row>
    <row r="65" spans="1:20" x14ac:dyDescent="0.15">
      <c r="A65" s="2" t="str">
        <f>IF(AND(OR(C65=查询表!$D$2,查询表!$D$2=""),OR(D65=查询表!$H$2,查询表!$H$2="")),ROW()&amp;"-","")</f>
        <v/>
      </c>
      <c r="B65" s="9">
        <v>63</v>
      </c>
      <c r="C65" s="9" t="s">
        <v>94</v>
      </c>
      <c r="D65" s="9" t="s">
        <v>27</v>
      </c>
      <c r="E65" s="9">
        <v>2062</v>
      </c>
      <c r="F65" s="9">
        <v>1062</v>
      </c>
      <c r="G65" s="9">
        <v>1062</v>
      </c>
      <c r="H65" s="9">
        <v>2062</v>
      </c>
      <c r="I65" s="9">
        <v>1062</v>
      </c>
      <c r="J65" s="9">
        <v>662</v>
      </c>
      <c r="K65" s="9">
        <v>362</v>
      </c>
      <c r="L65" s="9">
        <v>262</v>
      </c>
      <c r="M65" s="9">
        <f t="shared" si="0"/>
        <v>8596</v>
      </c>
      <c r="N65" s="9">
        <v>362</v>
      </c>
      <c r="O65" s="9">
        <v>162</v>
      </c>
      <c r="P65" s="9">
        <v>82</v>
      </c>
      <c r="Q65" s="9">
        <v>92</v>
      </c>
      <c r="R65" s="9">
        <v>122</v>
      </c>
      <c r="S65" s="9">
        <v>197</v>
      </c>
      <c r="T65" s="9">
        <f t="shared" si="1"/>
        <v>7579</v>
      </c>
    </row>
    <row r="66" spans="1:20" x14ac:dyDescent="0.15">
      <c r="A66" s="2" t="str">
        <f>IF(AND(OR(C66=查询表!$D$2,查询表!$D$2=""),OR(D66=查询表!$H$2,查询表!$H$2="")),ROW()&amp;"-","")</f>
        <v/>
      </c>
      <c r="B66" s="9">
        <v>64</v>
      </c>
      <c r="C66" s="9" t="s">
        <v>95</v>
      </c>
      <c r="D66" s="9" t="s">
        <v>29</v>
      </c>
      <c r="E66" s="9">
        <v>2063</v>
      </c>
      <c r="F66" s="9">
        <v>1063</v>
      </c>
      <c r="G66" s="9">
        <v>1063</v>
      </c>
      <c r="H66" s="9">
        <v>2063</v>
      </c>
      <c r="I66" s="9">
        <v>1063</v>
      </c>
      <c r="J66" s="9">
        <v>663</v>
      </c>
      <c r="K66" s="9">
        <v>363</v>
      </c>
      <c r="L66" s="9">
        <v>263</v>
      </c>
      <c r="M66" s="9">
        <f t="shared" si="0"/>
        <v>8604</v>
      </c>
      <c r="N66" s="9">
        <v>363</v>
      </c>
      <c r="O66" s="9">
        <v>163</v>
      </c>
      <c r="P66" s="9">
        <v>83</v>
      </c>
      <c r="Q66" s="9">
        <v>93</v>
      </c>
      <c r="R66" s="9">
        <v>123</v>
      </c>
      <c r="S66" s="9">
        <v>198</v>
      </c>
      <c r="T66" s="9">
        <f t="shared" si="1"/>
        <v>7581</v>
      </c>
    </row>
    <row r="67" spans="1:20" x14ac:dyDescent="0.15">
      <c r="A67" s="2" t="str">
        <f>IF(AND(OR(C67=查询表!$D$2,查询表!$D$2=""),OR(D67=查询表!$H$2,查询表!$H$2="")),ROW()&amp;"-","")</f>
        <v/>
      </c>
      <c r="B67" s="9">
        <v>65</v>
      </c>
      <c r="C67" s="9" t="s">
        <v>96</v>
      </c>
      <c r="D67" s="9" t="s">
        <v>31</v>
      </c>
      <c r="E67" s="9">
        <v>2064</v>
      </c>
      <c r="F67" s="9">
        <v>1064</v>
      </c>
      <c r="G67" s="9">
        <v>1064</v>
      </c>
      <c r="H67" s="9">
        <v>2064</v>
      </c>
      <c r="I67" s="9">
        <v>1064</v>
      </c>
      <c r="J67" s="9">
        <v>664</v>
      </c>
      <c r="K67" s="9">
        <v>364</v>
      </c>
      <c r="L67" s="9">
        <v>264</v>
      </c>
      <c r="M67" s="9">
        <f t="shared" si="0"/>
        <v>8612</v>
      </c>
      <c r="N67" s="9">
        <v>364</v>
      </c>
      <c r="O67" s="9">
        <v>164</v>
      </c>
      <c r="P67" s="9">
        <v>84</v>
      </c>
      <c r="Q67" s="9">
        <v>94</v>
      </c>
      <c r="R67" s="9">
        <v>124</v>
      </c>
      <c r="S67" s="9">
        <v>199</v>
      </c>
      <c r="T67" s="9">
        <f t="shared" si="1"/>
        <v>7583</v>
      </c>
    </row>
    <row r="68" spans="1:20" x14ac:dyDescent="0.15">
      <c r="A68" s="2" t="str">
        <f>IF(AND(OR(C68=查询表!$D$2,查询表!$D$2=""),OR(D68=查询表!$H$2,查询表!$H$2="")),ROW()&amp;"-","")</f>
        <v/>
      </c>
      <c r="B68" s="9">
        <v>66</v>
      </c>
      <c r="C68" s="9" t="s">
        <v>97</v>
      </c>
      <c r="D68" s="9" t="s">
        <v>33</v>
      </c>
      <c r="E68" s="9">
        <v>2065</v>
      </c>
      <c r="F68" s="9">
        <v>1065</v>
      </c>
      <c r="G68" s="9">
        <v>1065</v>
      </c>
      <c r="H68" s="9">
        <v>2065</v>
      </c>
      <c r="I68" s="9">
        <v>1065</v>
      </c>
      <c r="J68" s="9">
        <v>665</v>
      </c>
      <c r="K68" s="9">
        <v>365</v>
      </c>
      <c r="L68" s="9">
        <v>265</v>
      </c>
      <c r="M68" s="9">
        <f t="shared" ref="M68:M131" si="2">SUM(E68:L68)</f>
        <v>8620</v>
      </c>
      <c r="N68" s="9">
        <v>365</v>
      </c>
      <c r="O68" s="9">
        <v>165</v>
      </c>
      <c r="P68" s="9">
        <v>85</v>
      </c>
      <c r="Q68" s="9">
        <v>95</v>
      </c>
      <c r="R68" s="9">
        <v>125</v>
      </c>
      <c r="S68" s="9">
        <v>200</v>
      </c>
      <c r="T68" s="9">
        <f t="shared" ref="T68:T131" si="3">M68-SUM(N68:S68)</f>
        <v>7585</v>
      </c>
    </row>
    <row r="69" spans="1:20" x14ac:dyDescent="0.15">
      <c r="A69" s="2" t="str">
        <f>IF(AND(OR(C69=查询表!$D$2,查询表!$D$2=""),OR(D69=查询表!$H$2,查询表!$H$2="")),ROW()&amp;"-","")</f>
        <v/>
      </c>
      <c r="B69" s="9">
        <v>67</v>
      </c>
      <c r="C69" s="9" t="s">
        <v>98</v>
      </c>
      <c r="D69" s="9" t="s">
        <v>35</v>
      </c>
      <c r="E69" s="9">
        <v>2066</v>
      </c>
      <c r="F69" s="9">
        <v>1066</v>
      </c>
      <c r="G69" s="9">
        <v>1066</v>
      </c>
      <c r="H69" s="9">
        <v>2066</v>
      </c>
      <c r="I69" s="9">
        <v>1066</v>
      </c>
      <c r="J69" s="9">
        <v>666</v>
      </c>
      <c r="K69" s="9">
        <v>366</v>
      </c>
      <c r="L69" s="9">
        <v>266</v>
      </c>
      <c r="M69" s="9">
        <f t="shared" si="2"/>
        <v>8628</v>
      </c>
      <c r="N69" s="9">
        <v>366</v>
      </c>
      <c r="O69" s="9">
        <v>166</v>
      </c>
      <c r="P69" s="9">
        <v>86</v>
      </c>
      <c r="Q69" s="9">
        <v>96</v>
      </c>
      <c r="R69" s="9">
        <v>126</v>
      </c>
      <c r="S69" s="9">
        <v>201</v>
      </c>
      <c r="T69" s="9">
        <f t="shared" si="3"/>
        <v>7587</v>
      </c>
    </row>
    <row r="70" spans="1:20" x14ac:dyDescent="0.15">
      <c r="A70" s="2" t="str">
        <f>IF(AND(OR(C70=查询表!$D$2,查询表!$D$2=""),OR(D70=查询表!$H$2,查询表!$H$2="")),ROW()&amp;"-","")</f>
        <v/>
      </c>
      <c r="B70" s="9">
        <v>68</v>
      </c>
      <c r="C70" s="9" t="s">
        <v>99</v>
      </c>
      <c r="D70" s="9" t="s">
        <v>37</v>
      </c>
      <c r="E70" s="9">
        <v>2067</v>
      </c>
      <c r="F70" s="9">
        <v>1067</v>
      </c>
      <c r="G70" s="9">
        <v>1067</v>
      </c>
      <c r="H70" s="9">
        <v>2067</v>
      </c>
      <c r="I70" s="9">
        <v>1067</v>
      </c>
      <c r="J70" s="9">
        <v>667</v>
      </c>
      <c r="K70" s="9">
        <v>367</v>
      </c>
      <c r="L70" s="9">
        <v>267</v>
      </c>
      <c r="M70" s="9">
        <f t="shared" si="2"/>
        <v>8636</v>
      </c>
      <c r="N70" s="9">
        <v>367</v>
      </c>
      <c r="O70" s="9">
        <v>167</v>
      </c>
      <c r="P70" s="9">
        <v>87</v>
      </c>
      <c r="Q70" s="9">
        <v>97</v>
      </c>
      <c r="R70" s="9">
        <v>127</v>
      </c>
      <c r="S70" s="9">
        <v>202</v>
      </c>
      <c r="T70" s="9">
        <f t="shared" si="3"/>
        <v>7589</v>
      </c>
    </row>
    <row r="71" spans="1:20" x14ac:dyDescent="0.15">
      <c r="A71" s="2" t="str">
        <f>IF(AND(OR(C71=查询表!$D$2,查询表!$D$2=""),OR(D71=查询表!$H$2,查询表!$H$2="")),ROW()&amp;"-","")</f>
        <v/>
      </c>
      <c r="B71" s="9">
        <v>69</v>
      </c>
      <c r="C71" s="9" t="s">
        <v>100</v>
      </c>
      <c r="D71" s="9" t="s">
        <v>39</v>
      </c>
      <c r="E71" s="9">
        <v>2068</v>
      </c>
      <c r="F71" s="9">
        <v>1068</v>
      </c>
      <c r="G71" s="9">
        <v>1068</v>
      </c>
      <c r="H71" s="9">
        <v>2068</v>
      </c>
      <c r="I71" s="9">
        <v>1068</v>
      </c>
      <c r="J71" s="9">
        <v>668</v>
      </c>
      <c r="K71" s="9">
        <v>368</v>
      </c>
      <c r="L71" s="9">
        <v>268</v>
      </c>
      <c r="M71" s="9">
        <f t="shared" si="2"/>
        <v>8644</v>
      </c>
      <c r="N71" s="9">
        <v>368</v>
      </c>
      <c r="O71" s="9">
        <v>168</v>
      </c>
      <c r="P71" s="9">
        <v>88</v>
      </c>
      <c r="Q71" s="9">
        <v>98</v>
      </c>
      <c r="R71" s="9">
        <v>128</v>
      </c>
      <c r="S71" s="9">
        <v>203</v>
      </c>
      <c r="T71" s="9">
        <f t="shared" si="3"/>
        <v>7591</v>
      </c>
    </row>
    <row r="72" spans="1:20" x14ac:dyDescent="0.15">
      <c r="A72" s="2" t="str">
        <f>IF(AND(OR(C72=查询表!$D$2,查询表!$D$2=""),OR(D72=查询表!$H$2,查询表!$H$2="")),ROW()&amp;"-","")</f>
        <v/>
      </c>
      <c r="B72" s="9">
        <v>70</v>
      </c>
      <c r="C72" s="9" t="s">
        <v>101</v>
      </c>
      <c r="D72" s="9" t="s">
        <v>41</v>
      </c>
      <c r="E72" s="9">
        <v>2069</v>
      </c>
      <c r="F72" s="9">
        <v>1069</v>
      </c>
      <c r="G72" s="9">
        <v>1069</v>
      </c>
      <c r="H72" s="9">
        <v>2069</v>
      </c>
      <c r="I72" s="9">
        <v>1069</v>
      </c>
      <c r="J72" s="9">
        <v>669</v>
      </c>
      <c r="K72" s="9">
        <v>369</v>
      </c>
      <c r="L72" s="9">
        <v>269</v>
      </c>
      <c r="M72" s="9">
        <f t="shared" si="2"/>
        <v>8652</v>
      </c>
      <c r="N72" s="9">
        <v>369</v>
      </c>
      <c r="O72" s="9">
        <v>169</v>
      </c>
      <c r="P72" s="9">
        <v>89</v>
      </c>
      <c r="Q72" s="9">
        <v>99</v>
      </c>
      <c r="R72" s="9">
        <v>129</v>
      </c>
      <c r="S72" s="9">
        <v>204</v>
      </c>
      <c r="T72" s="9">
        <f t="shared" si="3"/>
        <v>7593</v>
      </c>
    </row>
    <row r="73" spans="1:20" x14ac:dyDescent="0.15">
      <c r="A73" s="2" t="str">
        <f>IF(AND(OR(C73=查询表!$D$2,查询表!$D$2=""),OR(D73=查询表!$H$2,查询表!$H$2="")),ROW()&amp;"-","")</f>
        <v>73-</v>
      </c>
      <c r="B73" s="9">
        <v>71</v>
      </c>
      <c r="C73" s="9" t="s">
        <v>102</v>
      </c>
      <c r="D73" s="9" t="s">
        <v>23</v>
      </c>
      <c r="E73" s="9">
        <v>2070</v>
      </c>
      <c r="F73" s="9">
        <v>1070</v>
      </c>
      <c r="G73" s="9">
        <v>1070</v>
      </c>
      <c r="H73" s="9">
        <v>2070</v>
      </c>
      <c r="I73" s="9">
        <v>1070</v>
      </c>
      <c r="J73" s="9">
        <v>670</v>
      </c>
      <c r="K73" s="9">
        <v>370</v>
      </c>
      <c r="L73" s="9">
        <v>270</v>
      </c>
      <c r="M73" s="9">
        <f t="shared" si="2"/>
        <v>8660</v>
      </c>
      <c r="N73" s="9">
        <v>370</v>
      </c>
      <c r="O73" s="9">
        <v>170</v>
      </c>
      <c r="P73" s="9">
        <v>90</v>
      </c>
      <c r="Q73" s="9">
        <v>100</v>
      </c>
      <c r="R73" s="9">
        <v>130</v>
      </c>
      <c r="S73" s="9">
        <v>205</v>
      </c>
      <c r="T73" s="9">
        <f t="shared" si="3"/>
        <v>7595</v>
      </c>
    </row>
    <row r="74" spans="1:20" x14ac:dyDescent="0.15">
      <c r="A74" s="2" t="str">
        <f>IF(AND(OR(C74=查询表!$D$2,查询表!$D$2=""),OR(D74=查询表!$H$2,查询表!$H$2="")),ROW()&amp;"-","")</f>
        <v/>
      </c>
      <c r="B74" s="9">
        <v>72</v>
      </c>
      <c r="C74" s="9" t="s">
        <v>103</v>
      </c>
      <c r="D74" s="9" t="s">
        <v>25</v>
      </c>
      <c r="E74" s="9">
        <v>2071</v>
      </c>
      <c r="F74" s="9">
        <v>1071</v>
      </c>
      <c r="G74" s="9">
        <v>1071</v>
      </c>
      <c r="H74" s="9">
        <v>2071</v>
      </c>
      <c r="I74" s="9">
        <v>1071</v>
      </c>
      <c r="J74" s="9">
        <v>671</v>
      </c>
      <c r="K74" s="9">
        <v>371</v>
      </c>
      <c r="L74" s="9">
        <v>271</v>
      </c>
      <c r="M74" s="9">
        <f t="shared" si="2"/>
        <v>8668</v>
      </c>
      <c r="N74" s="9">
        <v>371</v>
      </c>
      <c r="O74" s="9">
        <v>171</v>
      </c>
      <c r="P74" s="9">
        <v>91</v>
      </c>
      <c r="Q74" s="9">
        <v>101</v>
      </c>
      <c r="R74" s="9">
        <v>131</v>
      </c>
      <c r="S74" s="9">
        <v>206</v>
      </c>
      <c r="T74" s="9">
        <f t="shared" si="3"/>
        <v>7597</v>
      </c>
    </row>
    <row r="75" spans="1:20" x14ac:dyDescent="0.15">
      <c r="A75" s="2" t="str">
        <f>IF(AND(OR(C75=查询表!$D$2,查询表!$D$2=""),OR(D75=查询表!$H$2,查询表!$H$2="")),ROW()&amp;"-","")</f>
        <v/>
      </c>
      <c r="B75" s="9">
        <v>73</v>
      </c>
      <c r="C75" s="9" t="s">
        <v>104</v>
      </c>
      <c r="D75" s="9" t="s">
        <v>27</v>
      </c>
      <c r="E75" s="9">
        <v>2072</v>
      </c>
      <c r="F75" s="9">
        <v>1072</v>
      </c>
      <c r="G75" s="9">
        <v>1072</v>
      </c>
      <c r="H75" s="9">
        <v>2072</v>
      </c>
      <c r="I75" s="9">
        <v>1072</v>
      </c>
      <c r="J75" s="9">
        <v>672</v>
      </c>
      <c r="K75" s="9">
        <v>372</v>
      </c>
      <c r="L75" s="9">
        <v>272</v>
      </c>
      <c r="M75" s="9">
        <f t="shared" si="2"/>
        <v>8676</v>
      </c>
      <c r="N75" s="9">
        <v>372</v>
      </c>
      <c r="O75" s="9">
        <v>172</v>
      </c>
      <c r="P75" s="9">
        <v>92</v>
      </c>
      <c r="Q75" s="9">
        <v>102</v>
      </c>
      <c r="R75" s="9">
        <v>132</v>
      </c>
      <c r="S75" s="9">
        <v>207</v>
      </c>
      <c r="T75" s="9">
        <f t="shared" si="3"/>
        <v>7599</v>
      </c>
    </row>
    <row r="76" spans="1:20" x14ac:dyDescent="0.15">
      <c r="A76" s="2" t="str">
        <f>IF(AND(OR(C76=查询表!$D$2,查询表!$D$2=""),OR(D76=查询表!$H$2,查询表!$H$2="")),ROW()&amp;"-","")</f>
        <v/>
      </c>
      <c r="B76" s="9">
        <v>74</v>
      </c>
      <c r="C76" s="9" t="s">
        <v>105</v>
      </c>
      <c r="D76" s="9" t="s">
        <v>29</v>
      </c>
      <c r="E76" s="9">
        <v>2073</v>
      </c>
      <c r="F76" s="9">
        <v>1073</v>
      </c>
      <c r="G76" s="9">
        <v>1073</v>
      </c>
      <c r="H76" s="9">
        <v>2073</v>
      </c>
      <c r="I76" s="9">
        <v>1073</v>
      </c>
      <c r="J76" s="9">
        <v>673</v>
      </c>
      <c r="K76" s="9">
        <v>373</v>
      </c>
      <c r="L76" s="9">
        <v>273</v>
      </c>
      <c r="M76" s="9">
        <f t="shared" si="2"/>
        <v>8684</v>
      </c>
      <c r="N76" s="9">
        <v>373</v>
      </c>
      <c r="O76" s="9">
        <v>173</v>
      </c>
      <c r="P76" s="9">
        <v>93</v>
      </c>
      <c r="Q76" s="9">
        <v>103</v>
      </c>
      <c r="R76" s="9">
        <v>133</v>
      </c>
      <c r="S76" s="9">
        <v>208</v>
      </c>
      <c r="T76" s="9">
        <f t="shared" si="3"/>
        <v>7601</v>
      </c>
    </row>
    <row r="77" spans="1:20" x14ac:dyDescent="0.15">
      <c r="A77" s="2" t="str">
        <f>IF(AND(OR(C77=查询表!$D$2,查询表!$D$2=""),OR(D77=查询表!$H$2,查询表!$H$2="")),ROW()&amp;"-","")</f>
        <v/>
      </c>
      <c r="B77" s="9">
        <v>75</v>
      </c>
      <c r="C77" s="9" t="s">
        <v>106</v>
      </c>
      <c r="D77" s="9" t="s">
        <v>31</v>
      </c>
      <c r="E77" s="9">
        <v>2074</v>
      </c>
      <c r="F77" s="9">
        <v>1074</v>
      </c>
      <c r="G77" s="9">
        <v>1074</v>
      </c>
      <c r="H77" s="9">
        <v>2074</v>
      </c>
      <c r="I77" s="9">
        <v>1074</v>
      </c>
      <c r="J77" s="9">
        <v>674</v>
      </c>
      <c r="K77" s="9">
        <v>374</v>
      </c>
      <c r="L77" s="9">
        <v>274</v>
      </c>
      <c r="M77" s="9">
        <f t="shared" si="2"/>
        <v>8692</v>
      </c>
      <c r="N77" s="9">
        <v>374</v>
      </c>
      <c r="O77" s="9">
        <v>174</v>
      </c>
      <c r="P77" s="9">
        <v>94</v>
      </c>
      <c r="Q77" s="9">
        <v>104</v>
      </c>
      <c r="R77" s="9">
        <v>134</v>
      </c>
      <c r="S77" s="9">
        <v>209</v>
      </c>
      <c r="T77" s="9">
        <f t="shared" si="3"/>
        <v>7603</v>
      </c>
    </row>
    <row r="78" spans="1:20" x14ac:dyDescent="0.15">
      <c r="A78" s="2" t="str">
        <f>IF(AND(OR(C78=查询表!$D$2,查询表!$D$2=""),OR(D78=查询表!$H$2,查询表!$H$2="")),ROW()&amp;"-","")</f>
        <v/>
      </c>
      <c r="B78" s="9">
        <v>76</v>
      </c>
      <c r="C78" s="9" t="s">
        <v>107</v>
      </c>
      <c r="D78" s="9" t="s">
        <v>33</v>
      </c>
      <c r="E78" s="9">
        <v>2075</v>
      </c>
      <c r="F78" s="9">
        <v>1075</v>
      </c>
      <c r="G78" s="9">
        <v>1075</v>
      </c>
      <c r="H78" s="9">
        <v>2075</v>
      </c>
      <c r="I78" s="9">
        <v>1075</v>
      </c>
      <c r="J78" s="9">
        <v>675</v>
      </c>
      <c r="K78" s="9">
        <v>375</v>
      </c>
      <c r="L78" s="9">
        <v>275</v>
      </c>
      <c r="M78" s="9">
        <f t="shared" si="2"/>
        <v>8700</v>
      </c>
      <c r="N78" s="9">
        <v>375</v>
      </c>
      <c r="O78" s="9">
        <v>175</v>
      </c>
      <c r="P78" s="9">
        <v>95</v>
      </c>
      <c r="Q78" s="9">
        <v>105</v>
      </c>
      <c r="R78" s="9">
        <v>135</v>
      </c>
      <c r="S78" s="9">
        <v>210</v>
      </c>
      <c r="T78" s="9">
        <f t="shared" si="3"/>
        <v>7605</v>
      </c>
    </row>
    <row r="79" spans="1:20" x14ac:dyDescent="0.15">
      <c r="A79" s="2" t="str">
        <f>IF(AND(OR(C79=查询表!$D$2,查询表!$D$2=""),OR(D79=查询表!$H$2,查询表!$H$2="")),ROW()&amp;"-","")</f>
        <v/>
      </c>
      <c r="B79" s="9">
        <v>77</v>
      </c>
      <c r="C79" s="9" t="s">
        <v>108</v>
      </c>
      <c r="D79" s="9" t="s">
        <v>35</v>
      </c>
      <c r="E79" s="9">
        <v>2076</v>
      </c>
      <c r="F79" s="9">
        <v>1076</v>
      </c>
      <c r="G79" s="9">
        <v>1076</v>
      </c>
      <c r="H79" s="9">
        <v>2076</v>
      </c>
      <c r="I79" s="9">
        <v>1076</v>
      </c>
      <c r="J79" s="9">
        <v>676</v>
      </c>
      <c r="K79" s="9">
        <v>376</v>
      </c>
      <c r="L79" s="9">
        <v>276</v>
      </c>
      <c r="M79" s="9">
        <f t="shared" si="2"/>
        <v>8708</v>
      </c>
      <c r="N79" s="9">
        <v>376</v>
      </c>
      <c r="O79" s="9">
        <v>176</v>
      </c>
      <c r="P79" s="9">
        <v>96</v>
      </c>
      <c r="Q79" s="9">
        <v>106</v>
      </c>
      <c r="R79" s="9">
        <v>136</v>
      </c>
      <c r="S79" s="9">
        <v>211</v>
      </c>
      <c r="T79" s="9">
        <f t="shared" si="3"/>
        <v>7607</v>
      </c>
    </row>
    <row r="80" spans="1:20" x14ac:dyDescent="0.15">
      <c r="A80" s="2" t="str">
        <f>IF(AND(OR(C80=查询表!$D$2,查询表!$D$2=""),OR(D80=查询表!$H$2,查询表!$H$2="")),ROW()&amp;"-","")</f>
        <v/>
      </c>
      <c r="B80" s="9">
        <v>78</v>
      </c>
      <c r="C80" s="9" t="s">
        <v>109</v>
      </c>
      <c r="D80" s="9" t="s">
        <v>37</v>
      </c>
      <c r="E80" s="9">
        <v>2077</v>
      </c>
      <c r="F80" s="9">
        <v>1077</v>
      </c>
      <c r="G80" s="9">
        <v>1077</v>
      </c>
      <c r="H80" s="9">
        <v>2077</v>
      </c>
      <c r="I80" s="9">
        <v>1077</v>
      </c>
      <c r="J80" s="9">
        <v>677</v>
      </c>
      <c r="K80" s="9">
        <v>377</v>
      </c>
      <c r="L80" s="9">
        <v>277</v>
      </c>
      <c r="M80" s="9">
        <f t="shared" si="2"/>
        <v>8716</v>
      </c>
      <c r="N80" s="9">
        <v>377</v>
      </c>
      <c r="O80" s="9">
        <v>177</v>
      </c>
      <c r="P80" s="9">
        <v>97</v>
      </c>
      <c r="Q80" s="9">
        <v>107</v>
      </c>
      <c r="R80" s="9">
        <v>137</v>
      </c>
      <c r="S80" s="9">
        <v>212</v>
      </c>
      <c r="T80" s="9">
        <f t="shared" si="3"/>
        <v>7609</v>
      </c>
    </row>
    <row r="81" spans="1:20" x14ac:dyDescent="0.15">
      <c r="A81" s="2" t="str">
        <f>IF(AND(OR(C81=查询表!$D$2,查询表!$D$2=""),OR(D81=查询表!$H$2,查询表!$H$2="")),ROW()&amp;"-","")</f>
        <v/>
      </c>
      <c r="B81" s="9">
        <v>79</v>
      </c>
      <c r="C81" s="9" t="s">
        <v>110</v>
      </c>
      <c r="D81" s="9" t="s">
        <v>39</v>
      </c>
      <c r="E81" s="9">
        <v>2078</v>
      </c>
      <c r="F81" s="9">
        <v>1078</v>
      </c>
      <c r="G81" s="9">
        <v>1078</v>
      </c>
      <c r="H81" s="9">
        <v>2078</v>
      </c>
      <c r="I81" s="9">
        <v>1078</v>
      </c>
      <c r="J81" s="9">
        <v>678</v>
      </c>
      <c r="K81" s="9">
        <v>378</v>
      </c>
      <c r="L81" s="9">
        <v>278</v>
      </c>
      <c r="M81" s="9">
        <f t="shared" si="2"/>
        <v>8724</v>
      </c>
      <c r="N81" s="9">
        <v>378</v>
      </c>
      <c r="O81" s="9">
        <v>178</v>
      </c>
      <c r="P81" s="9">
        <v>98</v>
      </c>
      <c r="Q81" s="9">
        <v>108</v>
      </c>
      <c r="R81" s="9">
        <v>138</v>
      </c>
      <c r="S81" s="9">
        <v>213</v>
      </c>
      <c r="T81" s="9">
        <f t="shared" si="3"/>
        <v>7611</v>
      </c>
    </row>
    <row r="82" spans="1:20" x14ac:dyDescent="0.15">
      <c r="A82" s="2" t="str">
        <f>IF(AND(OR(C82=查询表!$D$2,查询表!$D$2=""),OR(D82=查询表!$H$2,查询表!$H$2="")),ROW()&amp;"-","")</f>
        <v/>
      </c>
      <c r="B82" s="9">
        <v>80</v>
      </c>
      <c r="C82" s="9" t="s">
        <v>111</v>
      </c>
      <c r="D82" s="9" t="s">
        <v>41</v>
      </c>
      <c r="E82" s="9">
        <v>2079</v>
      </c>
      <c r="F82" s="9">
        <v>1079</v>
      </c>
      <c r="G82" s="9">
        <v>1079</v>
      </c>
      <c r="H82" s="9">
        <v>2079</v>
      </c>
      <c r="I82" s="9">
        <v>1079</v>
      </c>
      <c r="J82" s="9">
        <v>679</v>
      </c>
      <c r="K82" s="9">
        <v>379</v>
      </c>
      <c r="L82" s="9">
        <v>279</v>
      </c>
      <c r="M82" s="9">
        <f t="shared" si="2"/>
        <v>8732</v>
      </c>
      <c r="N82" s="9">
        <v>379</v>
      </c>
      <c r="O82" s="9">
        <v>179</v>
      </c>
      <c r="P82" s="9">
        <v>99</v>
      </c>
      <c r="Q82" s="9">
        <v>109</v>
      </c>
      <c r="R82" s="9">
        <v>139</v>
      </c>
      <c r="S82" s="9">
        <v>214</v>
      </c>
      <c r="T82" s="9">
        <f t="shared" si="3"/>
        <v>7613</v>
      </c>
    </row>
    <row r="83" spans="1:20" x14ac:dyDescent="0.15">
      <c r="A83" s="2" t="str">
        <f>IF(AND(OR(C83=查询表!$D$2,查询表!$D$2=""),OR(D83=查询表!$H$2,查询表!$H$2="")),ROW()&amp;"-","")</f>
        <v>83-</v>
      </c>
      <c r="B83" s="9">
        <v>81</v>
      </c>
      <c r="C83" s="9" t="s">
        <v>112</v>
      </c>
      <c r="D83" s="9" t="s">
        <v>23</v>
      </c>
      <c r="E83" s="9">
        <v>2080</v>
      </c>
      <c r="F83" s="9">
        <v>1080</v>
      </c>
      <c r="G83" s="9">
        <v>1080</v>
      </c>
      <c r="H83" s="9">
        <v>2080</v>
      </c>
      <c r="I83" s="9">
        <v>1080</v>
      </c>
      <c r="J83" s="9">
        <v>680</v>
      </c>
      <c r="K83" s="9">
        <v>380</v>
      </c>
      <c r="L83" s="9">
        <v>280</v>
      </c>
      <c r="M83" s="9">
        <f t="shared" si="2"/>
        <v>8740</v>
      </c>
      <c r="N83" s="9">
        <v>380</v>
      </c>
      <c r="O83" s="9">
        <v>180</v>
      </c>
      <c r="P83" s="9">
        <v>100</v>
      </c>
      <c r="Q83" s="9">
        <v>110</v>
      </c>
      <c r="R83" s="9">
        <v>140</v>
      </c>
      <c r="S83" s="9">
        <v>215</v>
      </c>
      <c r="T83" s="9">
        <f t="shared" si="3"/>
        <v>7615</v>
      </c>
    </row>
    <row r="84" spans="1:20" x14ac:dyDescent="0.15">
      <c r="A84" s="2" t="str">
        <f>IF(AND(OR(C84=查询表!$D$2,查询表!$D$2=""),OR(D84=查询表!$H$2,查询表!$H$2="")),ROW()&amp;"-","")</f>
        <v/>
      </c>
      <c r="B84" s="9">
        <v>82</v>
      </c>
      <c r="C84" s="9" t="s">
        <v>113</v>
      </c>
      <c r="D84" s="9" t="s">
        <v>25</v>
      </c>
      <c r="E84" s="9">
        <v>2081</v>
      </c>
      <c r="F84" s="9">
        <v>1081</v>
      </c>
      <c r="G84" s="9">
        <v>1081</v>
      </c>
      <c r="H84" s="9">
        <v>2081</v>
      </c>
      <c r="I84" s="9">
        <v>1081</v>
      </c>
      <c r="J84" s="9">
        <v>681</v>
      </c>
      <c r="K84" s="9">
        <v>381</v>
      </c>
      <c r="L84" s="9">
        <v>281</v>
      </c>
      <c r="M84" s="9">
        <f t="shared" si="2"/>
        <v>8748</v>
      </c>
      <c r="N84" s="9">
        <v>381</v>
      </c>
      <c r="O84" s="9">
        <v>181</v>
      </c>
      <c r="P84" s="9">
        <v>101</v>
      </c>
      <c r="Q84" s="9">
        <v>111</v>
      </c>
      <c r="R84" s="9">
        <v>141</v>
      </c>
      <c r="S84" s="9">
        <v>216</v>
      </c>
      <c r="T84" s="9">
        <f t="shared" si="3"/>
        <v>7617</v>
      </c>
    </row>
    <row r="85" spans="1:20" x14ac:dyDescent="0.15">
      <c r="A85" s="2" t="str">
        <f>IF(AND(OR(C85=查询表!$D$2,查询表!$D$2=""),OR(D85=查询表!$H$2,查询表!$H$2="")),ROW()&amp;"-","")</f>
        <v/>
      </c>
      <c r="B85" s="9">
        <v>83</v>
      </c>
      <c r="C85" s="9" t="s">
        <v>114</v>
      </c>
      <c r="D85" s="9" t="s">
        <v>27</v>
      </c>
      <c r="E85" s="9">
        <v>2082</v>
      </c>
      <c r="F85" s="9">
        <v>1082</v>
      </c>
      <c r="G85" s="9">
        <v>1082</v>
      </c>
      <c r="H85" s="9">
        <v>2082</v>
      </c>
      <c r="I85" s="9">
        <v>1082</v>
      </c>
      <c r="J85" s="9">
        <v>682</v>
      </c>
      <c r="K85" s="9">
        <v>382</v>
      </c>
      <c r="L85" s="9">
        <v>282</v>
      </c>
      <c r="M85" s="9">
        <f t="shared" si="2"/>
        <v>8756</v>
      </c>
      <c r="N85" s="9">
        <v>382</v>
      </c>
      <c r="O85" s="9">
        <v>182</v>
      </c>
      <c r="P85" s="9">
        <v>102</v>
      </c>
      <c r="Q85" s="9">
        <v>112</v>
      </c>
      <c r="R85" s="9">
        <v>142</v>
      </c>
      <c r="S85" s="9">
        <v>217</v>
      </c>
      <c r="T85" s="9">
        <f t="shared" si="3"/>
        <v>7619</v>
      </c>
    </row>
    <row r="86" spans="1:20" x14ac:dyDescent="0.15">
      <c r="A86" s="2" t="str">
        <f>IF(AND(OR(C86=查询表!$D$2,查询表!$D$2=""),OR(D86=查询表!$H$2,查询表!$H$2="")),ROW()&amp;"-","")</f>
        <v/>
      </c>
      <c r="B86" s="9">
        <v>84</v>
      </c>
      <c r="C86" s="9" t="s">
        <v>115</v>
      </c>
      <c r="D86" s="9" t="s">
        <v>29</v>
      </c>
      <c r="E86" s="9">
        <v>2083</v>
      </c>
      <c r="F86" s="9">
        <v>1083</v>
      </c>
      <c r="G86" s="9">
        <v>1083</v>
      </c>
      <c r="H86" s="9">
        <v>2083</v>
      </c>
      <c r="I86" s="9">
        <v>1083</v>
      </c>
      <c r="J86" s="9">
        <v>683</v>
      </c>
      <c r="K86" s="9">
        <v>383</v>
      </c>
      <c r="L86" s="9">
        <v>283</v>
      </c>
      <c r="M86" s="9">
        <f t="shared" si="2"/>
        <v>8764</v>
      </c>
      <c r="N86" s="9">
        <v>383</v>
      </c>
      <c r="O86" s="9">
        <v>183</v>
      </c>
      <c r="P86" s="9">
        <v>103</v>
      </c>
      <c r="Q86" s="9">
        <v>113</v>
      </c>
      <c r="R86" s="9">
        <v>143</v>
      </c>
      <c r="S86" s="9">
        <v>218</v>
      </c>
      <c r="T86" s="9">
        <f t="shared" si="3"/>
        <v>7621</v>
      </c>
    </row>
    <row r="87" spans="1:20" x14ac:dyDescent="0.15">
      <c r="A87" s="2" t="str">
        <f>IF(AND(OR(C87=查询表!$D$2,查询表!$D$2=""),OR(D87=查询表!$H$2,查询表!$H$2="")),ROW()&amp;"-","")</f>
        <v/>
      </c>
      <c r="B87" s="9">
        <v>85</v>
      </c>
      <c r="C87" s="9" t="s">
        <v>116</v>
      </c>
      <c r="D87" s="9" t="s">
        <v>31</v>
      </c>
      <c r="E87" s="9">
        <v>2084</v>
      </c>
      <c r="F87" s="9">
        <v>1084</v>
      </c>
      <c r="G87" s="9">
        <v>1084</v>
      </c>
      <c r="H87" s="9">
        <v>2084</v>
      </c>
      <c r="I87" s="9">
        <v>1084</v>
      </c>
      <c r="J87" s="9">
        <v>684</v>
      </c>
      <c r="K87" s="9">
        <v>384</v>
      </c>
      <c r="L87" s="9">
        <v>284</v>
      </c>
      <c r="M87" s="9">
        <f t="shared" si="2"/>
        <v>8772</v>
      </c>
      <c r="N87" s="9">
        <v>384</v>
      </c>
      <c r="O87" s="9">
        <v>184</v>
      </c>
      <c r="P87" s="9">
        <v>104</v>
      </c>
      <c r="Q87" s="9">
        <v>114</v>
      </c>
      <c r="R87" s="9">
        <v>144</v>
      </c>
      <c r="S87" s="9">
        <v>219</v>
      </c>
      <c r="T87" s="9">
        <f t="shared" si="3"/>
        <v>7623</v>
      </c>
    </row>
    <row r="88" spans="1:20" x14ac:dyDescent="0.15">
      <c r="A88" s="2" t="str">
        <f>IF(AND(OR(C88=查询表!$D$2,查询表!$D$2=""),OR(D88=查询表!$H$2,查询表!$H$2="")),ROW()&amp;"-","")</f>
        <v/>
      </c>
      <c r="B88" s="9">
        <v>86</v>
      </c>
      <c r="C88" s="9" t="s">
        <v>117</v>
      </c>
      <c r="D88" s="9" t="s">
        <v>33</v>
      </c>
      <c r="E88" s="9">
        <v>2085</v>
      </c>
      <c r="F88" s="9">
        <v>1085</v>
      </c>
      <c r="G88" s="9">
        <v>1085</v>
      </c>
      <c r="H88" s="9">
        <v>2085</v>
      </c>
      <c r="I88" s="9">
        <v>1085</v>
      </c>
      <c r="J88" s="9">
        <v>685</v>
      </c>
      <c r="K88" s="9">
        <v>385</v>
      </c>
      <c r="L88" s="9">
        <v>285</v>
      </c>
      <c r="M88" s="9">
        <f t="shared" si="2"/>
        <v>8780</v>
      </c>
      <c r="N88" s="9">
        <v>385</v>
      </c>
      <c r="O88" s="9">
        <v>185</v>
      </c>
      <c r="P88" s="9">
        <v>105</v>
      </c>
      <c r="Q88" s="9">
        <v>115</v>
      </c>
      <c r="R88" s="9">
        <v>145</v>
      </c>
      <c r="S88" s="9">
        <v>220</v>
      </c>
      <c r="T88" s="9">
        <f t="shared" si="3"/>
        <v>7625</v>
      </c>
    </row>
    <row r="89" spans="1:20" x14ac:dyDescent="0.15">
      <c r="A89" s="2" t="str">
        <f>IF(AND(OR(C89=查询表!$D$2,查询表!$D$2=""),OR(D89=查询表!$H$2,查询表!$H$2="")),ROW()&amp;"-","")</f>
        <v/>
      </c>
      <c r="B89" s="9">
        <v>87</v>
      </c>
      <c r="C89" s="9" t="s">
        <v>118</v>
      </c>
      <c r="D89" s="9" t="s">
        <v>35</v>
      </c>
      <c r="E89" s="9">
        <v>2086</v>
      </c>
      <c r="F89" s="9">
        <v>1086</v>
      </c>
      <c r="G89" s="9">
        <v>1086</v>
      </c>
      <c r="H89" s="9">
        <v>2086</v>
      </c>
      <c r="I89" s="9">
        <v>1086</v>
      </c>
      <c r="J89" s="9">
        <v>686</v>
      </c>
      <c r="K89" s="9">
        <v>386</v>
      </c>
      <c r="L89" s="9">
        <v>286</v>
      </c>
      <c r="M89" s="9">
        <f t="shared" si="2"/>
        <v>8788</v>
      </c>
      <c r="N89" s="9">
        <v>386</v>
      </c>
      <c r="O89" s="9">
        <v>186</v>
      </c>
      <c r="P89" s="9">
        <v>106</v>
      </c>
      <c r="Q89" s="9">
        <v>116</v>
      </c>
      <c r="R89" s="9">
        <v>146</v>
      </c>
      <c r="S89" s="9">
        <v>221</v>
      </c>
      <c r="T89" s="9">
        <f t="shared" si="3"/>
        <v>7627</v>
      </c>
    </row>
    <row r="90" spans="1:20" x14ac:dyDescent="0.15">
      <c r="A90" s="2" t="str">
        <f>IF(AND(OR(C90=查询表!$D$2,查询表!$D$2=""),OR(D90=查询表!$H$2,查询表!$H$2="")),ROW()&amp;"-","")</f>
        <v/>
      </c>
      <c r="B90" s="9">
        <v>88</v>
      </c>
      <c r="C90" s="9" t="s">
        <v>119</v>
      </c>
      <c r="D90" s="9" t="s">
        <v>37</v>
      </c>
      <c r="E90" s="9">
        <v>2087</v>
      </c>
      <c r="F90" s="9">
        <v>1087</v>
      </c>
      <c r="G90" s="9">
        <v>1087</v>
      </c>
      <c r="H90" s="9">
        <v>2087</v>
      </c>
      <c r="I90" s="9">
        <v>1087</v>
      </c>
      <c r="J90" s="9">
        <v>687</v>
      </c>
      <c r="K90" s="9">
        <v>387</v>
      </c>
      <c r="L90" s="9">
        <v>287</v>
      </c>
      <c r="M90" s="9">
        <f t="shared" si="2"/>
        <v>8796</v>
      </c>
      <c r="N90" s="9">
        <v>387</v>
      </c>
      <c r="O90" s="9">
        <v>187</v>
      </c>
      <c r="P90" s="9">
        <v>107</v>
      </c>
      <c r="Q90" s="9">
        <v>117</v>
      </c>
      <c r="R90" s="9">
        <v>147</v>
      </c>
      <c r="S90" s="9">
        <v>222</v>
      </c>
      <c r="T90" s="9">
        <f t="shared" si="3"/>
        <v>7629</v>
      </c>
    </row>
    <row r="91" spans="1:20" x14ac:dyDescent="0.15">
      <c r="A91" s="2" t="str">
        <f>IF(AND(OR(C91=查询表!$D$2,查询表!$D$2=""),OR(D91=查询表!$H$2,查询表!$H$2="")),ROW()&amp;"-","")</f>
        <v/>
      </c>
      <c r="B91" s="9">
        <v>89</v>
      </c>
      <c r="C91" s="9" t="s">
        <v>120</v>
      </c>
      <c r="D91" s="9" t="s">
        <v>39</v>
      </c>
      <c r="E91" s="9">
        <v>2088</v>
      </c>
      <c r="F91" s="9">
        <v>1088</v>
      </c>
      <c r="G91" s="9">
        <v>1088</v>
      </c>
      <c r="H91" s="9">
        <v>2088</v>
      </c>
      <c r="I91" s="9">
        <v>1088</v>
      </c>
      <c r="J91" s="9">
        <v>688</v>
      </c>
      <c r="K91" s="9">
        <v>388</v>
      </c>
      <c r="L91" s="9">
        <v>288</v>
      </c>
      <c r="M91" s="9">
        <f t="shared" si="2"/>
        <v>8804</v>
      </c>
      <c r="N91" s="9">
        <v>388</v>
      </c>
      <c r="O91" s="9">
        <v>188</v>
      </c>
      <c r="P91" s="9">
        <v>108</v>
      </c>
      <c r="Q91" s="9">
        <v>118</v>
      </c>
      <c r="R91" s="9">
        <v>148</v>
      </c>
      <c r="S91" s="9">
        <v>223</v>
      </c>
      <c r="T91" s="9">
        <f t="shared" si="3"/>
        <v>7631</v>
      </c>
    </row>
    <row r="92" spans="1:20" x14ac:dyDescent="0.15">
      <c r="A92" s="2" t="str">
        <f>IF(AND(OR(C92=查询表!$D$2,查询表!$D$2=""),OR(D92=查询表!$H$2,查询表!$H$2="")),ROW()&amp;"-","")</f>
        <v/>
      </c>
      <c r="B92" s="9">
        <v>90</v>
      </c>
      <c r="C92" s="9" t="s">
        <v>121</v>
      </c>
      <c r="D92" s="9" t="s">
        <v>41</v>
      </c>
      <c r="E92" s="9">
        <v>2089</v>
      </c>
      <c r="F92" s="9">
        <v>1089</v>
      </c>
      <c r="G92" s="9">
        <v>1089</v>
      </c>
      <c r="H92" s="9">
        <v>2089</v>
      </c>
      <c r="I92" s="9">
        <v>1089</v>
      </c>
      <c r="J92" s="9">
        <v>689</v>
      </c>
      <c r="K92" s="9">
        <v>389</v>
      </c>
      <c r="L92" s="9">
        <v>289</v>
      </c>
      <c r="M92" s="9">
        <f t="shared" si="2"/>
        <v>8812</v>
      </c>
      <c r="N92" s="9">
        <v>389</v>
      </c>
      <c r="O92" s="9">
        <v>189</v>
      </c>
      <c r="P92" s="9">
        <v>109</v>
      </c>
      <c r="Q92" s="9">
        <v>119</v>
      </c>
      <c r="R92" s="9">
        <v>149</v>
      </c>
      <c r="S92" s="9">
        <v>224</v>
      </c>
      <c r="T92" s="9">
        <f t="shared" si="3"/>
        <v>7633</v>
      </c>
    </row>
    <row r="93" spans="1:20" x14ac:dyDescent="0.15">
      <c r="A93" s="2" t="str">
        <f>IF(AND(OR(C93=查询表!$D$2,查询表!$D$2=""),OR(D93=查询表!$H$2,查询表!$H$2="")),ROW()&amp;"-","")</f>
        <v>93-</v>
      </c>
      <c r="B93" s="9">
        <v>91</v>
      </c>
      <c r="C93" s="9" t="s">
        <v>122</v>
      </c>
      <c r="D93" s="9" t="s">
        <v>23</v>
      </c>
      <c r="E93" s="9">
        <v>2090</v>
      </c>
      <c r="F93" s="9">
        <v>1090</v>
      </c>
      <c r="G93" s="9">
        <v>1090</v>
      </c>
      <c r="H93" s="9">
        <v>2090</v>
      </c>
      <c r="I93" s="9">
        <v>1090</v>
      </c>
      <c r="J93" s="9">
        <v>690</v>
      </c>
      <c r="K93" s="9">
        <v>390</v>
      </c>
      <c r="L93" s="9">
        <v>290</v>
      </c>
      <c r="M93" s="9">
        <f t="shared" si="2"/>
        <v>8820</v>
      </c>
      <c r="N93" s="9">
        <v>390</v>
      </c>
      <c r="O93" s="9">
        <v>190</v>
      </c>
      <c r="P93" s="9">
        <v>110</v>
      </c>
      <c r="Q93" s="9">
        <v>120</v>
      </c>
      <c r="R93" s="9">
        <v>150</v>
      </c>
      <c r="S93" s="9">
        <v>225</v>
      </c>
      <c r="T93" s="9">
        <f t="shared" si="3"/>
        <v>7635</v>
      </c>
    </row>
    <row r="94" spans="1:20" x14ac:dyDescent="0.15">
      <c r="A94" s="2" t="str">
        <f>IF(AND(OR(C94=查询表!$D$2,查询表!$D$2=""),OR(D94=查询表!$H$2,查询表!$H$2="")),ROW()&amp;"-","")</f>
        <v/>
      </c>
      <c r="B94" s="9">
        <v>92</v>
      </c>
      <c r="C94" s="9" t="s">
        <v>123</v>
      </c>
      <c r="D94" s="9" t="s">
        <v>25</v>
      </c>
      <c r="E94" s="9">
        <v>2091</v>
      </c>
      <c r="F94" s="9">
        <v>1091</v>
      </c>
      <c r="G94" s="9">
        <v>1091</v>
      </c>
      <c r="H94" s="9">
        <v>2091</v>
      </c>
      <c r="I94" s="9">
        <v>1091</v>
      </c>
      <c r="J94" s="9">
        <v>691</v>
      </c>
      <c r="K94" s="9">
        <v>391</v>
      </c>
      <c r="L94" s="9">
        <v>291</v>
      </c>
      <c r="M94" s="9">
        <f t="shared" si="2"/>
        <v>8828</v>
      </c>
      <c r="N94" s="9">
        <v>391</v>
      </c>
      <c r="O94" s="9">
        <v>191</v>
      </c>
      <c r="P94" s="9">
        <v>111</v>
      </c>
      <c r="Q94" s="9">
        <v>121</v>
      </c>
      <c r="R94" s="9">
        <v>151</v>
      </c>
      <c r="S94" s="9">
        <v>226</v>
      </c>
      <c r="T94" s="9">
        <f t="shared" si="3"/>
        <v>7637</v>
      </c>
    </row>
    <row r="95" spans="1:20" x14ac:dyDescent="0.15">
      <c r="A95" s="2" t="str">
        <f>IF(AND(OR(C95=查询表!$D$2,查询表!$D$2=""),OR(D95=查询表!$H$2,查询表!$H$2="")),ROW()&amp;"-","")</f>
        <v/>
      </c>
      <c r="B95" s="9">
        <v>93</v>
      </c>
      <c r="C95" s="9" t="s">
        <v>124</v>
      </c>
      <c r="D95" s="9" t="s">
        <v>27</v>
      </c>
      <c r="E95" s="9">
        <v>2092</v>
      </c>
      <c r="F95" s="9">
        <v>1092</v>
      </c>
      <c r="G95" s="9">
        <v>1092</v>
      </c>
      <c r="H95" s="9">
        <v>2092</v>
      </c>
      <c r="I95" s="9">
        <v>1092</v>
      </c>
      <c r="J95" s="9">
        <v>692</v>
      </c>
      <c r="K95" s="9">
        <v>392</v>
      </c>
      <c r="L95" s="9">
        <v>292</v>
      </c>
      <c r="M95" s="9">
        <f t="shared" si="2"/>
        <v>8836</v>
      </c>
      <c r="N95" s="9">
        <v>392</v>
      </c>
      <c r="O95" s="9">
        <v>192</v>
      </c>
      <c r="P95" s="9">
        <v>112</v>
      </c>
      <c r="Q95" s="9">
        <v>122</v>
      </c>
      <c r="R95" s="9">
        <v>152</v>
      </c>
      <c r="S95" s="9">
        <v>227</v>
      </c>
      <c r="T95" s="9">
        <f t="shared" si="3"/>
        <v>7639</v>
      </c>
    </row>
    <row r="96" spans="1:20" x14ac:dyDescent="0.15">
      <c r="A96" s="2" t="str">
        <f>IF(AND(OR(C96=查询表!$D$2,查询表!$D$2=""),OR(D96=查询表!$H$2,查询表!$H$2="")),ROW()&amp;"-","")</f>
        <v/>
      </c>
      <c r="B96" s="9">
        <v>94</v>
      </c>
      <c r="C96" s="9" t="s">
        <v>125</v>
      </c>
      <c r="D96" s="9" t="s">
        <v>29</v>
      </c>
      <c r="E96" s="9">
        <v>2093</v>
      </c>
      <c r="F96" s="9">
        <v>1093</v>
      </c>
      <c r="G96" s="9">
        <v>1093</v>
      </c>
      <c r="H96" s="9">
        <v>2093</v>
      </c>
      <c r="I96" s="9">
        <v>1093</v>
      </c>
      <c r="J96" s="9">
        <v>693</v>
      </c>
      <c r="K96" s="9">
        <v>393</v>
      </c>
      <c r="L96" s="9">
        <v>293</v>
      </c>
      <c r="M96" s="9">
        <f t="shared" si="2"/>
        <v>8844</v>
      </c>
      <c r="N96" s="9">
        <v>393</v>
      </c>
      <c r="O96" s="9">
        <v>193</v>
      </c>
      <c r="P96" s="9">
        <v>113</v>
      </c>
      <c r="Q96" s="9">
        <v>123</v>
      </c>
      <c r="R96" s="9">
        <v>153</v>
      </c>
      <c r="S96" s="9">
        <v>228</v>
      </c>
      <c r="T96" s="9">
        <f t="shared" si="3"/>
        <v>7641</v>
      </c>
    </row>
    <row r="97" spans="1:20" x14ac:dyDescent="0.15">
      <c r="A97" s="2" t="str">
        <f>IF(AND(OR(C97=查询表!$D$2,查询表!$D$2=""),OR(D97=查询表!$H$2,查询表!$H$2="")),ROW()&amp;"-","")</f>
        <v/>
      </c>
      <c r="B97" s="9">
        <v>95</v>
      </c>
      <c r="C97" s="9" t="s">
        <v>126</v>
      </c>
      <c r="D97" s="9" t="s">
        <v>31</v>
      </c>
      <c r="E97" s="9">
        <v>2094</v>
      </c>
      <c r="F97" s="9">
        <v>1094</v>
      </c>
      <c r="G97" s="9">
        <v>1094</v>
      </c>
      <c r="H97" s="9">
        <v>2094</v>
      </c>
      <c r="I97" s="9">
        <v>1094</v>
      </c>
      <c r="J97" s="9">
        <v>694</v>
      </c>
      <c r="K97" s="9">
        <v>394</v>
      </c>
      <c r="L97" s="9">
        <v>294</v>
      </c>
      <c r="M97" s="9">
        <f t="shared" si="2"/>
        <v>8852</v>
      </c>
      <c r="N97" s="9">
        <v>394</v>
      </c>
      <c r="O97" s="9">
        <v>194</v>
      </c>
      <c r="P97" s="9">
        <v>114</v>
      </c>
      <c r="Q97" s="9">
        <v>124</v>
      </c>
      <c r="R97" s="9">
        <v>154</v>
      </c>
      <c r="S97" s="9">
        <v>229</v>
      </c>
      <c r="T97" s="9">
        <f t="shared" si="3"/>
        <v>7643</v>
      </c>
    </row>
    <row r="98" spans="1:20" x14ac:dyDescent="0.15">
      <c r="A98" s="2" t="str">
        <f>IF(AND(OR(C98=查询表!$D$2,查询表!$D$2=""),OR(D98=查询表!$H$2,查询表!$H$2="")),ROW()&amp;"-","")</f>
        <v/>
      </c>
      <c r="B98" s="9">
        <v>96</v>
      </c>
      <c r="C98" s="9" t="s">
        <v>127</v>
      </c>
      <c r="D98" s="9" t="s">
        <v>33</v>
      </c>
      <c r="E98" s="9">
        <v>2095</v>
      </c>
      <c r="F98" s="9">
        <v>1095</v>
      </c>
      <c r="G98" s="9">
        <v>1095</v>
      </c>
      <c r="H98" s="9">
        <v>2095</v>
      </c>
      <c r="I98" s="9">
        <v>1095</v>
      </c>
      <c r="J98" s="9">
        <v>695</v>
      </c>
      <c r="K98" s="9">
        <v>395</v>
      </c>
      <c r="L98" s="9">
        <v>295</v>
      </c>
      <c r="M98" s="9">
        <f t="shared" si="2"/>
        <v>8860</v>
      </c>
      <c r="N98" s="9">
        <v>395</v>
      </c>
      <c r="O98" s="9">
        <v>195</v>
      </c>
      <c r="P98" s="9">
        <v>115</v>
      </c>
      <c r="Q98" s="9">
        <v>125</v>
      </c>
      <c r="R98" s="9">
        <v>155</v>
      </c>
      <c r="S98" s="9">
        <v>230</v>
      </c>
      <c r="T98" s="9">
        <f t="shared" si="3"/>
        <v>7645</v>
      </c>
    </row>
    <row r="99" spans="1:20" x14ac:dyDescent="0.15">
      <c r="A99" s="2" t="str">
        <f>IF(AND(OR(C99=查询表!$D$2,查询表!$D$2=""),OR(D99=查询表!$H$2,查询表!$H$2="")),ROW()&amp;"-","")</f>
        <v/>
      </c>
      <c r="B99" s="9">
        <v>97</v>
      </c>
      <c r="C99" s="9" t="s">
        <v>128</v>
      </c>
      <c r="D99" s="9" t="s">
        <v>35</v>
      </c>
      <c r="E99" s="9">
        <v>2096</v>
      </c>
      <c r="F99" s="9">
        <v>1096</v>
      </c>
      <c r="G99" s="9">
        <v>1096</v>
      </c>
      <c r="H99" s="9">
        <v>2096</v>
      </c>
      <c r="I99" s="9">
        <v>1096</v>
      </c>
      <c r="J99" s="9">
        <v>696</v>
      </c>
      <c r="K99" s="9">
        <v>396</v>
      </c>
      <c r="L99" s="9">
        <v>296</v>
      </c>
      <c r="M99" s="9">
        <f t="shared" si="2"/>
        <v>8868</v>
      </c>
      <c r="N99" s="9">
        <v>396</v>
      </c>
      <c r="O99" s="9">
        <v>196</v>
      </c>
      <c r="P99" s="9">
        <v>116</v>
      </c>
      <c r="Q99" s="9">
        <v>126</v>
      </c>
      <c r="R99" s="9">
        <v>156</v>
      </c>
      <c r="S99" s="9">
        <v>231</v>
      </c>
      <c r="T99" s="9">
        <f t="shared" si="3"/>
        <v>7647</v>
      </c>
    </row>
    <row r="100" spans="1:20" x14ac:dyDescent="0.15">
      <c r="A100" s="2" t="str">
        <f>IF(AND(OR(C100=查询表!$D$2,查询表!$D$2=""),OR(D100=查询表!$H$2,查询表!$H$2="")),ROW()&amp;"-","")</f>
        <v/>
      </c>
      <c r="B100" s="9">
        <v>98</v>
      </c>
      <c r="C100" s="9" t="s">
        <v>129</v>
      </c>
      <c r="D100" s="9" t="s">
        <v>37</v>
      </c>
      <c r="E100" s="9">
        <v>2097</v>
      </c>
      <c r="F100" s="9">
        <v>1097</v>
      </c>
      <c r="G100" s="9">
        <v>1097</v>
      </c>
      <c r="H100" s="9">
        <v>2097</v>
      </c>
      <c r="I100" s="9">
        <v>1097</v>
      </c>
      <c r="J100" s="9">
        <v>697</v>
      </c>
      <c r="K100" s="9">
        <v>397</v>
      </c>
      <c r="L100" s="9">
        <v>297</v>
      </c>
      <c r="M100" s="9">
        <f t="shared" si="2"/>
        <v>8876</v>
      </c>
      <c r="N100" s="9">
        <v>397</v>
      </c>
      <c r="O100" s="9">
        <v>197</v>
      </c>
      <c r="P100" s="9">
        <v>117</v>
      </c>
      <c r="Q100" s="9">
        <v>127</v>
      </c>
      <c r="R100" s="9">
        <v>157</v>
      </c>
      <c r="S100" s="9">
        <v>232</v>
      </c>
      <c r="T100" s="9">
        <f t="shared" si="3"/>
        <v>7649</v>
      </c>
    </row>
    <row r="101" spans="1:20" x14ac:dyDescent="0.15">
      <c r="A101" s="2" t="str">
        <f>IF(AND(OR(C101=查询表!$D$2,查询表!$D$2=""),OR(D101=查询表!$H$2,查询表!$H$2="")),ROW()&amp;"-","")</f>
        <v/>
      </c>
      <c r="B101" s="9">
        <v>99</v>
      </c>
      <c r="C101" s="9" t="s">
        <v>130</v>
      </c>
      <c r="D101" s="9" t="s">
        <v>39</v>
      </c>
      <c r="E101" s="9">
        <v>2098</v>
      </c>
      <c r="F101" s="9">
        <v>1098</v>
      </c>
      <c r="G101" s="9">
        <v>1098</v>
      </c>
      <c r="H101" s="9">
        <v>2098</v>
      </c>
      <c r="I101" s="9">
        <v>1098</v>
      </c>
      <c r="J101" s="9">
        <v>698</v>
      </c>
      <c r="K101" s="9">
        <v>398</v>
      </c>
      <c r="L101" s="9">
        <v>298</v>
      </c>
      <c r="M101" s="9">
        <f t="shared" si="2"/>
        <v>8884</v>
      </c>
      <c r="N101" s="9">
        <v>398</v>
      </c>
      <c r="O101" s="9">
        <v>198</v>
      </c>
      <c r="P101" s="9">
        <v>118</v>
      </c>
      <c r="Q101" s="9">
        <v>128</v>
      </c>
      <c r="R101" s="9">
        <v>158</v>
      </c>
      <c r="S101" s="9">
        <v>233</v>
      </c>
      <c r="T101" s="9">
        <f t="shared" si="3"/>
        <v>7651</v>
      </c>
    </row>
    <row r="102" spans="1:20" x14ac:dyDescent="0.15">
      <c r="A102" s="2" t="str">
        <f>IF(AND(OR(C102=查询表!$D$2,查询表!$D$2=""),OR(D102=查询表!$H$2,查询表!$H$2="")),ROW()&amp;"-","")</f>
        <v/>
      </c>
      <c r="B102" s="9">
        <v>100</v>
      </c>
      <c r="C102" s="9" t="s">
        <v>131</v>
      </c>
      <c r="D102" s="9" t="s">
        <v>41</v>
      </c>
      <c r="E102" s="9">
        <v>2099</v>
      </c>
      <c r="F102" s="9">
        <v>1099</v>
      </c>
      <c r="G102" s="9">
        <v>1099</v>
      </c>
      <c r="H102" s="9">
        <v>2099</v>
      </c>
      <c r="I102" s="9">
        <v>1099</v>
      </c>
      <c r="J102" s="9">
        <v>699</v>
      </c>
      <c r="K102" s="9">
        <v>399</v>
      </c>
      <c r="L102" s="9">
        <v>299</v>
      </c>
      <c r="M102" s="9">
        <f t="shared" si="2"/>
        <v>8892</v>
      </c>
      <c r="N102" s="9">
        <v>399</v>
      </c>
      <c r="O102" s="9">
        <v>199</v>
      </c>
      <c r="P102" s="9">
        <v>119</v>
      </c>
      <c r="Q102" s="9">
        <v>129</v>
      </c>
      <c r="R102" s="9">
        <v>159</v>
      </c>
      <c r="S102" s="9">
        <v>234</v>
      </c>
      <c r="T102" s="9">
        <f t="shared" si="3"/>
        <v>7653</v>
      </c>
    </row>
    <row r="103" spans="1:20" x14ac:dyDescent="0.15">
      <c r="A103" s="2" t="str">
        <f>IF(AND(OR(C103=查询表!$D$2,查询表!$D$2=""),OR(D103=查询表!$H$2,查询表!$H$2="")),ROW()&amp;"-","")</f>
        <v>103-</v>
      </c>
      <c r="B103" s="9">
        <v>101</v>
      </c>
      <c r="C103" s="9" t="s">
        <v>132</v>
      </c>
      <c r="D103" s="9" t="s">
        <v>23</v>
      </c>
      <c r="E103" s="9">
        <v>2100</v>
      </c>
      <c r="F103" s="9">
        <v>1100</v>
      </c>
      <c r="G103" s="9">
        <v>1100</v>
      </c>
      <c r="H103" s="9">
        <v>2100</v>
      </c>
      <c r="I103" s="9">
        <v>1100</v>
      </c>
      <c r="J103" s="9">
        <v>700</v>
      </c>
      <c r="K103" s="9">
        <v>400</v>
      </c>
      <c r="L103" s="9">
        <v>300</v>
      </c>
      <c r="M103" s="9">
        <f t="shared" si="2"/>
        <v>8900</v>
      </c>
      <c r="N103" s="9">
        <v>400</v>
      </c>
      <c r="O103" s="9">
        <v>200</v>
      </c>
      <c r="P103" s="9">
        <v>120</v>
      </c>
      <c r="Q103" s="9">
        <v>130</v>
      </c>
      <c r="R103" s="9">
        <v>160</v>
      </c>
      <c r="S103" s="9">
        <v>235</v>
      </c>
      <c r="T103" s="9">
        <f t="shared" si="3"/>
        <v>7655</v>
      </c>
    </row>
    <row r="104" spans="1:20" x14ac:dyDescent="0.15">
      <c r="A104" s="2" t="str">
        <f>IF(AND(OR(C104=查询表!$D$2,查询表!$D$2=""),OR(D104=查询表!$H$2,查询表!$H$2="")),ROW()&amp;"-","")</f>
        <v/>
      </c>
      <c r="B104" s="9">
        <v>102</v>
      </c>
      <c r="C104" s="9" t="s">
        <v>133</v>
      </c>
      <c r="D104" s="9" t="s">
        <v>25</v>
      </c>
      <c r="E104" s="9">
        <v>2101</v>
      </c>
      <c r="F104" s="9">
        <v>1101</v>
      </c>
      <c r="G104" s="9">
        <v>1101</v>
      </c>
      <c r="H104" s="9">
        <v>2101</v>
      </c>
      <c r="I104" s="9">
        <v>1101</v>
      </c>
      <c r="J104" s="9">
        <v>701</v>
      </c>
      <c r="K104" s="9">
        <v>401</v>
      </c>
      <c r="L104" s="9">
        <v>301</v>
      </c>
      <c r="M104" s="9">
        <f t="shared" si="2"/>
        <v>8908</v>
      </c>
      <c r="N104" s="9">
        <v>401</v>
      </c>
      <c r="O104" s="9">
        <v>201</v>
      </c>
      <c r="P104" s="9">
        <v>121</v>
      </c>
      <c r="Q104" s="9">
        <v>131</v>
      </c>
      <c r="R104" s="9">
        <v>161</v>
      </c>
      <c r="S104" s="9">
        <v>236</v>
      </c>
      <c r="T104" s="9">
        <f t="shared" si="3"/>
        <v>7657</v>
      </c>
    </row>
    <row r="105" spans="1:20" x14ac:dyDescent="0.15">
      <c r="A105" s="2" t="str">
        <f>IF(AND(OR(C105=查询表!$D$2,查询表!$D$2=""),OR(D105=查询表!$H$2,查询表!$H$2="")),ROW()&amp;"-","")</f>
        <v/>
      </c>
      <c r="B105" s="9">
        <v>103</v>
      </c>
      <c r="C105" s="9" t="s">
        <v>134</v>
      </c>
      <c r="D105" s="9" t="s">
        <v>27</v>
      </c>
      <c r="E105" s="9">
        <v>2102</v>
      </c>
      <c r="F105" s="9">
        <v>1102</v>
      </c>
      <c r="G105" s="9">
        <v>1102</v>
      </c>
      <c r="H105" s="9">
        <v>2102</v>
      </c>
      <c r="I105" s="9">
        <v>1102</v>
      </c>
      <c r="J105" s="9">
        <v>702</v>
      </c>
      <c r="K105" s="9">
        <v>402</v>
      </c>
      <c r="L105" s="9">
        <v>302</v>
      </c>
      <c r="M105" s="9">
        <f t="shared" si="2"/>
        <v>8916</v>
      </c>
      <c r="N105" s="9">
        <v>402</v>
      </c>
      <c r="O105" s="9">
        <v>202</v>
      </c>
      <c r="P105" s="9">
        <v>122</v>
      </c>
      <c r="Q105" s="9">
        <v>132</v>
      </c>
      <c r="R105" s="9">
        <v>162</v>
      </c>
      <c r="S105" s="9">
        <v>237</v>
      </c>
      <c r="T105" s="9">
        <f t="shared" si="3"/>
        <v>7659</v>
      </c>
    </row>
    <row r="106" spans="1:20" x14ac:dyDescent="0.15">
      <c r="A106" s="2" t="str">
        <f>IF(AND(OR(C106=查询表!$D$2,查询表!$D$2=""),OR(D106=查询表!$H$2,查询表!$H$2="")),ROW()&amp;"-","")</f>
        <v/>
      </c>
      <c r="B106" s="9">
        <v>104</v>
      </c>
      <c r="C106" s="9" t="s">
        <v>135</v>
      </c>
      <c r="D106" s="9" t="s">
        <v>29</v>
      </c>
      <c r="E106" s="9">
        <v>2103</v>
      </c>
      <c r="F106" s="9">
        <v>1103</v>
      </c>
      <c r="G106" s="9">
        <v>1103</v>
      </c>
      <c r="H106" s="9">
        <v>2103</v>
      </c>
      <c r="I106" s="9">
        <v>1103</v>
      </c>
      <c r="J106" s="9">
        <v>703</v>
      </c>
      <c r="K106" s="9">
        <v>403</v>
      </c>
      <c r="L106" s="9">
        <v>303</v>
      </c>
      <c r="M106" s="9">
        <f t="shared" si="2"/>
        <v>8924</v>
      </c>
      <c r="N106" s="9">
        <v>403</v>
      </c>
      <c r="O106" s="9">
        <v>203</v>
      </c>
      <c r="P106" s="9">
        <v>123</v>
      </c>
      <c r="Q106" s="9">
        <v>133</v>
      </c>
      <c r="R106" s="9">
        <v>163</v>
      </c>
      <c r="S106" s="9">
        <v>238</v>
      </c>
      <c r="T106" s="9">
        <f t="shared" si="3"/>
        <v>7661</v>
      </c>
    </row>
    <row r="107" spans="1:20" x14ac:dyDescent="0.15">
      <c r="A107" s="2" t="str">
        <f>IF(AND(OR(C107=查询表!$D$2,查询表!$D$2=""),OR(D107=查询表!$H$2,查询表!$H$2="")),ROW()&amp;"-","")</f>
        <v/>
      </c>
      <c r="B107" s="9">
        <v>105</v>
      </c>
      <c r="C107" s="9" t="s">
        <v>136</v>
      </c>
      <c r="D107" s="9" t="s">
        <v>31</v>
      </c>
      <c r="E107" s="9">
        <v>2104</v>
      </c>
      <c r="F107" s="9">
        <v>1104</v>
      </c>
      <c r="G107" s="9">
        <v>1104</v>
      </c>
      <c r="H107" s="9">
        <v>2104</v>
      </c>
      <c r="I107" s="9">
        <v>1104</v>
      </c>
      <c r="J107" s="9">
        <v>704</v>
      </c>
      <c r="K107" s="9">
        <v>404</v>
      </c>
      <c r="L107" s="9">
        <v>304</v>
      </c>
      <c r="M107" s="9">
        <f t="shared" si="2"/>
        <v>8932</v>
      </c>
      <c r="N107" s="9">
        <v>404</v>
      </c>
      <c r="O107" s="9">
        <v>204</v>
      </c>
      <c r="P107" s="9">
        <v>124</v>
      </c>
      <c r="Q107" s="9">
        <v>134</v>
      </c>
      <c r="R107" s="9">
        <v>164</v>
      </c>
      <c r="S107" s="9">
        <v>239</v>
      </c>
      <c r="T107" s="9">
        <f t="shared" si="3"/>
        <v>7663</v>
      </c>
    </row>
    <row r="108" spans="1:20" x14ac:dyDescent="0.15">
      <c r="A108" s="2" t="str">
        <f>IF(AND(OR(C108=查询表!$D$2,查询表!$D$2=""),OR(D108=查询表!$H$2,查询表!$H$2="")),ROW()&amp;"-","")</f>
        <v/>
      </c>
      <c r="B108" s="9">
        <v>106</v>
      </c>
      <c r="C108" s="9" t="s">
        <v>137</v>
      </c>
      <c r="D108" s="9" t="s">
        <v>33</v>
      </c>
      <c r="E108" s="9">
        <v>2105</v>
      </c>
      <c r="F108" s="9">
        <v>1105</v>
      </c>
      <c r="G108" s="9">
        <v>1105</v>
      </c>
      <c r="H108" s="9">
        <v>2105</v>
      </c>
      <c r="I108" s="9">
        <v>1105</v>
      </c>
      <c r="J108" s="9">
        <v>705</v>
      </c>
      <c r="K108" s="9">
        <v>405</v>
      </c>
      <c r="L108" s="9">
        <v>305</v>
      </c>
      <c r="M108" s="9">
        <f t="shared" si="2"/>
        <v>8940</v>
      </c>
      <c r="N108" s="9">
        <v>405</v>
      </c>
      <c r="O108" s="9">
        <v>205</v>
      </c>
      <c r="P108" s="9">
        <v>125</v>
      </c>
      <c r="Q108" s="9">
        <v>135</v>
      </c>
      <c r="R108" s="9">
        <v>165</v>
      </c>
      <c r="S108" s="9">
        <v>240</v>
      </c>
      <c r="T108" s="9">
        <f t="shared" si="3"/>
        <v>7665</v>
      </c>
    </row>
    <row r="109" spans="1:20" x14ac:dyDescent="0.15">
      <c r="A109" s="2" t="str">
        <f>IF(AND(OR(C109=查询表!$D$2,查询表!$D$2=""),OR(D109=查询表!$H$2,查询表!$H$2="")),ROW()&amp;"-","")</f>
        <v/>
      </c>
      <c r="B109" s="9">
        <v>107</v>
      </c>
      <c r="C109" s="9" t="s">
        <v>138</v>
      </c>
      <c r="D109" s="9" t="s">
        <v>35</v>
      </c>
      <c r="E109" s="9">
        <v>2106</v>
      </c>
      <c r="F109" s="9">
        <v>1106</v>
      </c>
      <c r="G109" s="9">
        <v>1106</v>
      </c>
      <c r="H109" s="9">
        <v>2106</v>
      </c>
      <c r="I109" s="9">
        <v>1106</v>
      </c>
      <c r="J109" s="9">
        <v>706</v>
      </c>
      <c r="K109" s="9">
        <v>406</v>
      </c>
      <c r="L109" s="9">
        <v>306</v>
      </c>
      <c r="M109" s="9">
        <f t="shared" si="2"/>
        <v>8948</v>
      </c>
      <c r="N109" s="9">
        <v>406</v>
      </c>
      <c r="O109" s="9">
        <v>206</v>
      </c>
      <c r="P109" s="9">
        <v>126</v>
      </c>
      <c r="Q109" s="9">
        <v>136</v>
      </c>
      <c r="R109" s="9">
        <v>166</v>
      </c>
      <c r="S109" s="9">
        <v>241</v>
      </c>
      <c r="T109" s="9">
        <f t="shared" si="3"/>
        <v>7667</v>
      </c>
    </row>
    <row r="110" spans="1:20" x14ac:dyDescent="0.15">
      <c r="A110" s="2" t="str">
        <f>IF(AND(OR(C110=查询表!$D$2,查询表!$D$2=""),OR(D110=查询表!$H$2,查询表!$H$2="")),ROW()&amp;"-","")</f>
        <v/>
      </c>
      <c r="B110" s="9">
        <v>108</v>
      </c>
      <c r="C110" s="9" t="s">
        <v>139</v>
      </c>
      <c r="D110" s="9" t="s">
        <v>37</v>
      </c>
      <c r="E110" s="9">
        <v>2107</v>
      </c>
      <c r="F110" s="9">
        <v>1107</v>
      </c>
      <c r="G110" s="9">
        <v>1107</v>
      </c>
      <c r="H110" s="9">
        <v>2107</v>
      </c>
      <c r="I110" s="9">
        <v>1107</v>
      </c>
      <c r="J110" s="9">
        <v>707</v>
      </c>
      <c r="K110" s="9">
        <v>407</v>
      </c>
      <c r="L110" s="9">
        <v>307</v>
      </c>
      <c r="M110" s="9">
        <f t="shared" si="2"/>
        <v>8956</v>
      </c>
      <c r="N110" s="9">
        <v>407</v>
      </c>
      <c r="O110" s="9">
        <v>207</v>
      </c>
      <c r="P110" s="9">
        <v>127</v>
      </c>
      <c r="Q110" s="9">
        <v>137</v>
      </c>
      <c r="R110" s="9">
        <v>167</v>
      </c>
      <c r="S110" s="9">
        <v>242</v>
      </c>
      <c r="T110" s="9">
        <f t="shared" si="3"/>
        <v>7669</v>
      </c>
    </row>
    <row r="111" spans="1:20" x14ac:dyDescent="0.15">
      <c r="A111" s="2" t="str">
        <f>IF(AND(OR(C111=查询表!$D$2,查询表!$D$2=""),OR(D111=查询表!$H$2,查询表!$H$2="")),ROW()&amp;"-","")</f>
        <v/>
      </c>
      <c r="B111" s="9">
        <v>109</v>
      </c>
      <c r="C111" s="9" t="s">
        <v>140</v>
      </c>
      <c r="D111" s="9" t="s">
        <v>39</v>
      </c>
      <c r="E111" s="9">
        <v>2108</v>
      </c>
      <c r="F111" s="9">
        <v>1108</v>
      </c>
      <c r="G111" s="9">
        <v>1108</v>
      </c>
      <c r="H111" s="9">
        <v>2108</v>
      </c>
      <c r="I111" s="9">
        <v>1108</v>
      </c>
      <c r="J111" s="9">
        <v>708</v>
      </c>
      <c r="K111" s="9">
        <v>408</v>
      </c>
      <c r="L111" s="9">
        <v>308</v>
      </c>
      <c r="M111" s="9">
        <f t="shared" si="2"/>
        <v>8964</v>
      </c>
      <c r="N111" s="9">
        <v>408</v>
      </c>
      <c r="O111" s="9">
        <v>208</v>
      </c>
      <c r="P111" s="9">
        <v>128</v>
      </c>
      <c r="Q111" s="9">
        <v>138</v>
      </c>
      <c r="R111" s="9">
        <v>168</v>
      </c>
      <c r="S111" s="9">
        <v>243</v>
      </c>
      <c r="T111" s="9">
        <f t="shared" si="3"/>
        <v>7671</v>
      </c>
    </row>
    <row r="112" spans="1:20" x14ac:dyDescent="0.15">
      <c r="A112" s="2" t="str">
        <f>IF(AND(OR(C112=查询表!$D$2,查询表!$D$2=""),OR(D112=查询表!$H$2,查询表!$H$2="")),ROW()&amp;"-","")</f>
        <v/>
      </c>
      <c r="B112" s="9">
        <v>110</v>
      </c>
      <c r="C112" s="9" t="s">
        <v>141</v>
      </c>
      <c r="D112" s="9" t="s">
        <v>41</v>
      </c>
      <c r="E112" s="9">
        <v>2109</v>
      </c>
      <c r="F112" s="9">
        <v>1109</v>
      </c>
      <c r="G112" s="9">
        <v>1109</v>
      </c>
      <c r="H112" s="9">
        <v>2109</v>
      </c>
      <c r="I112" s="9">
        <v>1109</v>
      </c>
      <c r="J112" s="9">
        <v>709</v>
      </c>
      <c r="K112" s="9">
        <v>409</v>
      </c>
      <c r="L112" s="9">
        <v>309</v>
      </c>
      <c r="M112" s="9">
        <f t="shared" si="2"/>
        <v>8972</v>
      </c>
      <c r="N112" s="9">
        <v>409</v>
      </c>
      <c r="O112" s="9">
        <v>209</v>
      </c>
      <c r="P112" s="9">
        <v>129</v>
      </c>
      <c r="Q112" s="9">
        <v>139</v>
      </c>
      <c r="R112" s="9">
        <v>169</v>
      </c>
      <c r="S112" s="9">
        <v>244</v>
      </c>
      <c r="T112" s="9">
        <f t="shared" si="3"/>
        <v>7673</v>
      </c>
    </row>
    <row r="113" spans="1:20" x14ac:dyDescent="0.15">
      <c r="A113" s="2" t="str">
        <f>IF(AND(OR(C113=查询表!$D$2,查询表!$D$2=""),OR(D113=查询表!$H$2,查询表!$H$2="")),ROW()&amp;"-","")</f>
        <v>113-</v>
      </c>
      <c r="B113" s="9">
        <v>111</v>
      </c>
      <c r="C113" s="9" t="s">
        <v>142</v>
      </c>
      <c r="D113" s="9" t="s">
        <v>23</v>
      </c>
      <c r="E113" s="9">
        <v>2110</v>
      </c>
      <c r="F113" s="9">
        <v>1110</v>
      </c>
      <c r="G113" s="9">
        <v>1110</v>
      </c>
      <c r="H113" s="9">
        <v>2110</v>
      </c>
      <c r="I113" s="9">
        <v>1110</v>
      </c>
      <c r="J113" s="9">
        <v>710</v>
      </c>
      <c r="K113" s="9">
        <v>410</v>
      </c>
      <c r="L113" s="9">
        <v>310</v>
      </c>
      <c r="M113" s="9">
        <f t="shared" si="2"/>
        <v>8980</v>
      </c>
      <c r="N113" s="9">
        <v>410</v>
      </c>
      <c r="O113" s="9">
        <v>210</v>
      </c>
      <c r="P113" s="9">
        <v>130</v>
      </c>
      <c r="Q113" s="9">
        <v>140</v>
      </c>
      <c r="R113" s="9">
        <v>170</v>
      </c>
      <c r="S113" s="9">
        <v>245</v>
      </c>
      <c r="T113" s="9">
        <f t="shared" si="3"/>
        <v>7675</v>
      </c>
    </row>
    <row r="114" spans="1:20" x14ac:dyDescent="0.15">
      <c r="A114" s="2" t="str">
        <f>IF(AND(OR(C114=查询表!$D$2,查询表!$D$2=""),OR(D114=查询表!$H$2,查询表!$H$2="")),ROW()&amp;"-","")</f>
        <v/>
      </c>
      <c r="B114" s="9">
        <v>112</v>
      </c>
      <c r="C114" s="9" t="s">
        <v>143</v>
      </c>
      <c r="D114" s="9" t="s">
        <v>25</v>
      </c>
      <c r="E114" s="9">
        <v>2111</v>
      </c>
      <c r="F114" s="9">
        <v>1111</v>
      </c>
      <c r="G114" s="9">
        <v>1111</v>
      </c>
      <c r="H114" s="9">
        <v>2111</v>
      </c>
      <c r="I114" s="9">
        <v>1111</v>
      </c>
      <c r="J114" s="9">
        <v>711</v>
      </c>
      <c r="K114" s="9">
        <v>411</v>
      </c>
      <c r="L114" s="9">
        <v>311</v>
      </c>
      <c r="M114" s="9">
        <f t="shared" si="2"/>
        <v>8988</v>
      </c>
      <c r="N114" s="9">
        <v>411</v>
      </c>
      <c r="O114" s="9">
        <v>211</v>
      </c>
      <c r="P114" s="9">
        <v>131</v>
      </c>
      <c r="Q114" s="9">
        <v>141</v>
      </c>
      <c r="R114" s="9">
        <v>171</v>
      </c>
      <c r="S114" s="9">
        <v>246</v>
      </c>
      <c r="T114" s="9">
        <f t="shared" si="3"/>
        <v>7677</v>
      </c>
    </row>
    <row r="115" spans="1:20" x14ac:dyDescent="0.15">
      <c r="A115" s="2" t="str">
        <f>IF(AND(OR(C115=查询表!$D$2,查询表!$D$2=""),OR(D115=查询表!$H$2,查询表!$H$2="")),ROW()&amp;"-","")</f>
        <v/>
      </c>
      <c r="B115" s="9">
        <v>113</v>
      </c>
      <c r="C115" s="9" t="s">
        <v>144</v>
      </c>
      <c r="D115" s="9" t="s">
        <v>27</v>
      </c>
      <c r="E115" s="9">
        <v>2112</v>
      </c>
      <c r="F115" s="9">
        <v>1112</v>
      </c>
      <c r="G115" s="9">
        <v>1112</v>
      </c>
      <c r="H115" s="9">
        <v>2112</v>
      </c>
      <c r="I115" s="9">
        <v>1112</v>
      </c>
      <c r="J115" s="9">
        <v>712</v>
      </c>
      <c r="K115" s="9">
        <v>412</v>
      </c>
      <c r="L115" s="9">
        <v>312</v>
      </c>
      <c r="M115" s="9">
        <f t="shared" si="2"/>
        <v>8996</v>
      </c>
      <c r="N115" s="9">
        <v>412</v>
      </c>
      <c r="O115" s="9">
        <v>212</v>
      </c>
      <c r="P115" s="9">
        <v>132</v>
      </c>
      <c r="Q115" s="9">
        <v>142</v>
      </c>
      <c r="R115" s="9">
        <v>172</v>
      </c>
      <c r="S115" s="9">
        <v>247</v>
      </c>
      <c r="T115" s="9">
        <f t="shared" si="3"/>
        <v>7679</v>
      </c>
    </row>
    <row r="116" spans="1:20" x14ac:dyDescent="0.15">
      <c r="A116" s="2" t="str">
        <f>IF(AND(OR(C116=查询表!$D$2,查询表!$D$2=""),OR(D116=查询表!$H$2,查询表!$H$2="")),ROW()&amp;"-","")</f>
        <v/>
      </c>
      <c r="B116" s="9">
        <v>114</v>
      </c>
      <c r="C116" s="9" t="s">
        <v>145</v>
      </c>
      <c r="D116" s="9" t="s">
        <v>29</v>
      </c>
      <c r="E116" s="9">
        <v>2113</v>
      </c>
      <c r="F116" s="9">
        <v>1113</v>
      </c>
      <c r="G116" s="9">
        <v>1113</v>
      </c>
      <c r="H116" s="9">
        <v>2113</v>
      </c>
      <c r="I116" s="9">
        <v>1113</v>
      </c>
      <c r="J116" s="9">
        <v>713</v>
      </c>
      <c r="K116" s="9">
        <v>413</v>
      </c>
      <c r="L116" s="9">
        <v>313</v>
      </c>
      <c r="M116" s="9">
        <f t="shared" si="2"/>
        <v>9004</v>
      </c>
      <c r="N116" s="9">
        <v>413</v>
      </c>
      <c r="O116" s="9">
        <v>213</v>
      </c>
      <c r="P116" s="9">
        <v>133</v>
      </c>
      <c r="Q116" s="9">
        <v>143</v>
      </c>
      <c r="R116" s="9">
        <v>173</v>
      </c>
      <c r="S116" s="9">
        <v>248</v>
      </c>
      <c r="T116" s="9">
        <f t="shared" si="3"/>
        <v>7681</v>
      </c>
    </row>
    <row r="117" spans="1:20" x14ac:dyDescent="0.15">
      <c r="A117" s="2" t="str">
        <f>IF(AND(OR(C117=查询表!$D$2,查询表!$D$2=""),OR(D117=查询表!$H$2,查询表!$H$2="")),ROW()&amp;"-","")</f>
        <v/>
      </c>
      <c r="B117" s="9">
        <v>115</v>
      </c>
      <c r="C117" s="9" t="s">
        <v>146</v>
      </c>
      <c r="D117" s="9" t="s">
        <v>31</v>
      </c>
      <c r="E117" s="9">
        <v>2114</v>
      </c>
      <c r="F117" s="9">
        <v>1114</v>
      </c>
      <c r="G117" s="9">
        <v>1114</v>
      </c>
      <c r="H117" s="9">
        <v>2114</v>
      </c>
      <c r="I117" s="9">
        <v>1114</v>
      </c>
      <c r="J117" s="9">
        <v>714</v>
      </c>
      <c r="K117" s="9">
        <v>414</v>
      </c>
      <c r="L117" s="9">
        <v>314</v>
      </c>
      <c r="M117" s="9">
        <f t="shared" si="2"/>
        <v>9012</v>
      </c>
      <c r="N117" s="9">
        <v>414</v>
      </c>
      <c r="O117" s="9">
        <v>214</v>
      </c>
      <c r="P117" s="9">
        <v>134</v>
      </c>
      <c r="Q117" s="9">
        <v>144</v>
      </c>
      <c r="R117" s="9">
        <v>174</v>
      </c>
      <c r="S117" s="9">
        <v>249</v>
      </c>
      <c r="T117" s="9">
        <f t="shared" si="3"/>
        <v>7683</v>
      </c>
    </row>
    <row r="118" spans="1:20" x14ac:dyDescent="0.15">
      <c r="A118" s="2" t="str">
        <f>IF(AND(OR(C118=查询表!$D$2,查询表!$D$2=""),OR(D118=查询表!$H$2,查询表!$H$2="")),ROW()&amp;"-","")</f>
        <v/>
      </c>
      <c r="B118" s="9">
        <v>116</v>
      </c>
      <c r="C118" s="9" t="s">
        <v>147</v>
      </c>
      <c r="D118" s="9" t="s">
        <v>33</v>
      </c>
      <c r="E118" s="9">
        <v>2115</v>
      </c>
      <c r="F118" s="9">
        <v>1115</v>
      </c>
      <c r="G118" s="9">
        <v>1115</v>
      </c>
      <c r="H118" s="9">
        <v>2115</v>
      </c>
      <c r="I118" s="9">
        <v>1115</v>
      </c>
      <c r="J118" s="9">
        <v>715</v>
      </c>
      <c r="K118" s="9">
        <v>415</v>
      </c>
      <c r="L118" s="9">
        <v>315</v>
      </c>
      <c r="M118" s="9">
        <f t="shared" si="2"/>
        <v>9020</v>
      </c>
      <c r="N118" s="9">
        <v>415</v>
      </c>
      <c r="O118" s="9">
        <v>215</v>
      </c>
      <c r="P118" s="9">
        <v>135</v>
      </c>
      <c r="Q118" s="9">
        <v>145</v>
      </c>
      <c r="R118" s="9">
        <v>175</v>
      </c>
      <c r="S118" s="9">
        <v>250</v>
      </c>
      <c r="T118" s="9">
        <f t="shared" si="3"/>
        <v>7685</v>
      </c>
    </row>
    <row r="119" spans="1:20" x14ac:dyDescent="0.15">
      <c r="A119" s="2" t="str">
        <f>IF(AND(OR(C119=查询表!$D$2,查询表!$D$2=""),OR(D119=查询表!$H$2,查询表!$H$2="")),ROW()&amp;"-","")</f>
        <v/>
      </c>
      <c r="B119" s="9">
        <v>117</v>
      </c>
      <c r="C119" s="9" t="s">
        <v>148</v>
      </c>
      <c r="D119" s="9" t="s">
        <v>35</v>
      </c>
      <c r="E119" s="9">
        <v>2116</v>
      </c>
      <c r="F119" s="9">
        <v>1116</v>
      </c>
      <c r="G119" s="9">
        <v>1116</v>
      </c>
      <c r="H119" s="9">
        <v>2116</v>
      </c>
      <c r="I119" s="9">
        <v>1116</v>
      </c>
      <c r="J119" s="9">
        <v>716</v>
      </c>
      <c r="K119" s="9">
        <v>416</v>
      </c>
      <c r="L119" s="9">
        <v>316</v>
      </c>
      <c r="M119" s="9">
        <f t="shared" si="2"/>
        <v>9028</v>
      </c>
      <c r="N119" s="9">
        <v>416</v>
      </c>
      <c r="O119" s="9">
        <v>216</v>
      </c>
      <c r="P119" s="9">
        <v>136</v>
      </c>
      <c r="Q119" s="9">
        <v>146</v>
      </c>
      <c r="R119" s="9">
        <v>176</v>
      </c>
      <c r="S119" s="9">
        <v>251</v>
      </c>
      <c r="T119" s="9">
        <f t="shared" si="3"/>
        <v>7687</v>
      </c>
    </row>
    <row r="120" spans="1:20" x14ac:dyDescent="0.15">
      <c r="A120" s="2" t="str">
        <f>IF(AND(OR(C120=查询表!$D$2,查询表!$D$2=""),OR(D120=查询表!$H$2,查询表!$H$2="")),ROW()&amp;"-","")</f>
        <v/>
      </c>
      <c r="B120" s="9">
        <v>118</v>
      </c>
      <c r="C120" s="9" t="s">
        <v>149</v>
      </c>
      <c r="D120" s="9" t="s">
        <v>37</v>
      </c>
      <c r="E120" s="9">
        <v>2117</v>
      </c>
      <c r="F120" s="9">
        <v>1117</v>
      </c>
      <c r="G120" s="9">
        <v>1117</v>
      </c>
      <c r="H120" s="9">
        <v>2117</v>
      </c>
      <c r="I120" s="9">
        <v>1117</v>
      </c>
      <c r="J120" s="9">
        <v>717</v>
      </c>
      <c r="K120" s="9">
        <v>417</v>
      </c>
      <c r="L120" s="9">
        <v>317</v>
      </c>
      <c r="M120" s="9">
        <f t="shared" si="2"/>
        <v>9036</v>
      </c>
      <c r="N120" s="9">
        <v>417</v>
      </c>
      <c r="O120" s="9">
        <v>217</v>
      </c>
      <c r="P120" s="9">
        <v>137</v>
      </c>
      <c r="Q120" s="9">
        <v>147</v>
      </c>
      <c r="R120" s="9">
        <v>177</v>
      </c>
      <c r="S120" s="9">
        <v>252</v>
      </c>
      <c r="T120" s="9">
        <f t="shared" si="3"/>
        <v>7689</v>
      </c>
    </row>
    <row r="121" spans="1:20" x14ac:dyDescent="0.15">
      <c r="A121" s="2" t="str">
        <f>IF(AND(OR(C121=查询表!$D$2,查询表!$D$2=""),OR(D121=查询表!$H$2,查询表!$H$2="")),ROW()&amp;"-","")</f>
        <v/>
      </c>
      <c r="B121" s="9">
        <v>119</v>
      </c>
      <c r="C121" s="9" t="s">
        <v>150</v>
      </c>
      <c r="D121" s="9" t="s">
        <v>39</v>
      </c>
      <c r="E121" s="9">
        <v>2118</v>
      </c>
      <c r="F121" s="9">
        <v>1118</v>
      </c>
      <c r="G121" s="9">
        <v>1118</v>
      </c>
      <c r="H121" s="9">
        <v>2118</v>
      </c>
      <c r="I121" s="9">
        <v>1118</v>
      </c>
      <c r="J121" s="9">
        <v>718</v>
      </c>
      <c r="K121" s="9">
        <v>418</v>
      </c>
      <c r="L121" s="9">
        <v>318</v>
      </c>
      <c r="M121" s="9">
        <f t="shared" si="2"/>
        <v>9044</v>
      </c>
      <c r="N121" s="9">
        <v>418</v>
      </c>
      <c r="O121" s="9">
        <v>218</v>
      </c>
      <c r="P121" s="9">
        <v>138</v>
      </c>
      <c r="Q121" s="9">
        <v>148</v>
      </c>
      <c r="R121" s="9">
        <v>178</v>
      </c>
      <c r="S121" s="9">
        <v>253</v>
      </c>
      <c r="T121" s="9">
        <f t="shared" si="3"/>
        <v>7691</v>
      </c>
    </row>
    <row r="122" spans="1:20" x14ac:dyDescent="0.15">
      <c r="A122" s="2" t="str">
        <f>IF(AND(OR(C122=查询表!$D$2,查询表!$D$2=""),OR(D122=查询表!$H$2,查询表!$H$2="")),ROW()&amp;"-","")</f>
        <v/>
      </c>
      <c r="B122" s="9">
        <v>120</v>
      </c>
      <c r="C122" s="9" t="s">
        <v>151</v>
      </c>
      <c r="D122" s="9" t="s">
        <v>41</v>
      </c>
      <c r="E122" s="9">
        <v>2119</v>
      </c>
      <c r="F122" s="9">
        <v>1119</v>
      </c>
      <c r="G122" s="9">
        <v>1119</v>
      </c>
      <c r="H122" s="9">
        <v>2119</v>
      </c>
      <c r="I122" s="9">
        <v>1119</v>
      </c>
      <c r="J122" s="9">
        <v>719</v>
      </c>
      <c r="K122" s="9">
        <v>419</v>
      </c>
      <c r="L122" s="9">
        <v>319</v>
      </c>
      <c r="M122" s="9">
        <f t="shared" si="2"/>
        <v>9052</v>
      </c>
      <c r="N122" s="9">
        <v>419</v>
      </c>
      <c r="O122" s="9">
        <v>219</v>
      </c>
      <c r="P122" s="9">
        <v>139</v>
      </c>
      <c r="Q122" s="9">
        <v>149</v>
      </c>
      <c r="R122" s="9">
        <v>179</v>
      </c>
      <c r="S122" s="9">
        <v>254</v>
      </c>
      <c r="T122" s="9">
        <f t="shared" si="3"/>
        <v>7693</v>
      </c>
    </row>
    <row r="123" spans="1:20" x14ac:dyDescent="0.15">
      <c r="A123" s="2" t="str">
        <f>IF(AND(OR(C123=查询表!$D$2,查询表!$D$2=""),OR(D123=查询表!$H$2,查询表!$H$2="")),ROW()&amp;"-","")</f>
        <v>123-</v>
      </c>
      <c r="B123" s="9">
        <v>121</v>
      </c>
      <c r="C123" s="9" t="s">
        <v>152</v>
      </c>
      <c r="D123" s="9" t="s">
        <v>23</v>
      </c>
      <c r="E123" s="9">
        <v>2120</v>
      </c>
      <c r="F123" s="9">
        <v>1120</v>
      </c>
      <c r="G123" s="9">
        <v>1120</v>
      </c>
      <c r="H123" s="9">
        <v>2120</v>
      </c>
      <c r="I123" s="9">
        <v>1120</v>
      </c>
      <c r="J123" s="9">
        <v>720</v>
      </c>
      <c r="K123" s="9">
        <v>420</v>
      </c>
      <c r="L123" s="9">
        <v>320</v>
      </c>
      <c r="M123" s="9">
        <f t="shared" si="2"/>
        <v>9060</v>
      </c>
      <c r="N123" s="9">
        <v>420</v>
      </c>
      <c r="O123" s="9">
        <v>220</v>
      </c>
      <c r="P123" s="9">
        <v>140</v>
      </c>
      <c r="Q123" s="9">
        <v>150</v>
      </c>
      <c r="R123" s="9">
        <v>180</v>
      </c>
      <c r="S123" s="9">
        <v>255</v>
      </c>
      <c r="T123" s="9">
        <f t="shared" si="3"/>
        <v>7695</v>
      </c>
    </row>
    <row r="124" spans="1:20" x14ac:dyDescent="0.15">
      <c r="A124" s="2" t="str">
        <f>IF(AND(OR(C124=查询表!$D$2,查询表!$D$2=""),OR(D124=查询表!$H$2,查询表!$H$2="")),ROW()&amp;"-","")</f>
        <v/>
      </c>
      <c r="B124" s="9">
        <v>122</v>
      </c>
      <c r="C124" s="9" t="s">
        <v>153</v>
      </c>
      <c r="D124" s="9" t="s">
        <v>25</v>
      </c>
      <c r="E124" s="9">
        <v>2121</v>
      </c>
      <c r="F124" s="9">
        <v>1121</v>
      </c>
      <c r="G124" s="9">
        <v>1121</v>
      </c>
      <c r="H124" s="9">
        <v>2121</v>
      </c>
      <c r="I124" s="9">
        <v>1121</v>
      </c>
      <c r="J124" s="9">
        <v>721</v>
      </c>
      <c r="K124" s="9">
        <v>421</v>
      </c>
      <c r="L124" s="9">
        <v>321</v>
      </c>
      <c r="M124" s="9">
        <f t="shared" si="2"/>
        <v>9068</v>
      </c>
      <c r="N124" s="9">
        <v>421</v>
      </c>
      <c r="O124" s="9">
        <v>221</v>
      </c>
      <c r="P124" s="9">
        <v>141</v>
      </c>
      <c r="Q124" s="9">
        <v>151</v>
      </c>
      <c r="R124" s="9">
        <v>181</v>
      </c>
      <c r="S124" s="9">
        <v>256</v>
      </c>
      <c r="T124" s="9">
        <f t="shared" si="3"/>
        <v>7697</v>
      </c>
    </row>
    <row r="125" spans="1:20" x14ac:dyDescent="0.15">
      <c r="A125" s="2" t="str">
        <f>IF(AND(OR(C125=查询表!$D$2,查询表!$D$2=""),OR(D125=查询表!$H$2,查询表!$H$2="")),ROW()&amp;"-","")</f>
        <v/>
      </c>
      <c r="B125" s="9">
        <v>123</v>
      </c>
      <c r="C125" s="9" t="s">
        <v>154</v>
      </c>
      <c r="D125" s="9" t="s">
        <v>27</v>
      </c>
      <c r="E125" s="9">
        <v>2122</v>
      </c>
      <c r="F125" s="9">
        <v>1122</v>
      </c>
      <c r="G125" s="9">
        <v>1122</v>
      </c>
      <c r="H125" s="9">
        <v>2122</v>
      </c>
      <c r="I125" s="9">
        <v>1122</v>
      </c>
      <c r="J125" s="9">
        <v>722</v>
      </c>
      <c r="K125" s="9">
        <v>422</v>
      </c>
      <c r="L125" s="9">
        <v>322</v>
      </c>
      <c r="M125" s="9">
        <f t="shared" si="2"/>
        <v>9076</v>
      </c>
      <c r="N125" s="9">
        <v>422</v>
      </c>
      <c r="O125" s="9">
        <v>222</v>
      </c>
      <c r="P125" s="9">
        <v>142</v>
      </c>
      <c r="Q125" s="9">
        <v>152</v>
      </c>
      <c r="R125" s="9">
        <v>182</v>
      </c>
      <c r="S125" s="9">
        <v>257</v>
      </c>
      <c r="T125" s="9">
        <f t="shared" si="3"/>
        <v>7699</v>
      </c>
    </row>
    <row r="126" spans="1:20" x14ac:dyDescent="0.15">
      <c r="A126" s="2" t="str">
        <f>IF(AND(OR(C126=查询表!$D$2,查询表!$D$2=""),OR(D126=查询表!$H$2,查询表!$H$2="")),ROW()&amp;"-","")</f>
        <v/>
      </c>
      <c r="B126" s="9">
        <v>124</v>
      </c>
      <c r="C126" s="9" t="s">
        <v>155</v>
      </c>
      <c r="D126" s="9" t="s">
        <v>29</v>
      </c>
      <c r="E126" s="9">
        <v>2123</v>
      </c>
      <c r="F126" s="9">
        <v>1123</v>
      </c>
      <c r="G126" s="9">
        <v>1123</v>
      </c>
      <c r="H126" s="9">
        <v>2123</v>
      </c>
      <c r="I126" s="9">
        <v>1123</v>
      </c>
      <c r="J126" s="9">
        <v>723</v>
      </c>
      <c r="K126" s="9">
        <v>423</v>
      </c>
      <c r="L126" s="9">
        <v>323</v>
      </c>
      <c r="M126" s="9">
        <f t="shared" si="2"/>
        <v>9084</v>
      </c>
      <c r="N126" s="9">
        <v>423</v>
      </c>
      <c r="O126" s="9">
        <v>223</v>
      </c>
      <c r="P126" s="9">
        <v>143</v>
      </c>
      <c r="Q126" s="9">
        <v>153</v>
      </c>
      <c r="R126" s="9">
        <v>183</v>
      </c>
      <c r="S126" s="9">
        <v>258</v>
      </c>
      <c r="T126" s="9">
        <f t="shared" si="3"/>
        <v>7701</v>
      </c>
    </row>
    <row r="127" spans="1:20" x14ac:dyDescent="0.15">
      <c r="A127" s="2" t="str">
        <f>IF(AND(OR(C127=查询表!$D$2,查询表!$D$2=""),OR(D127=查询表!$H$2,查询表!$H$2="")),ROW()&amp;"-","")</f>
        <v/>
      </c>
      <c r="B127" s="9">
        <v>125</v>
      </c>
      <c r="C127" s="9" t="s">
        <v>156</v>
      </c>
      <c r="D127" s="9" t="s">
        <v>31</v>
      </c>
      <c r="E127" s="9">
        <v>2124</v>
      </c>
      <c r="F127" s="9">
        <v>1124</v>
      </c>
      <c r="G127" s="9">
        <v>1124</v>
      </c>
      <c r="H127" s="9">
        <v>2124</v>
      </c>
      <c r="I127" s="9">
        <v>1124</v>
      </c>
      <c r="J127" s="9">
        <v>724</v>
      </c>
      <c r="K127" s="9">
        <v>424</v>
      </c>
      <c r="L127" s="9">
        <v>324</v>
      </c>
      <c r="M127" s="9">
        <f t="shared" si="2"/>
        <v>9092</v>
      </c>
      <c r="N127" s="9">
        <v>424</v>
      </c>
      <c r="O127" s="9">
        <v>224</v>
      </c>
      <c r="P127" s="9">
        <v>144</v>
      </c>
      <c r="Q127" s="9">
        <v>154</v>
      </c>
      <c r="R127" s="9">
        <v>184</v>
      </c>
      <c r="S127" s="9">
        <v>259</v>
      </c>
      <c r="T127" s="9">
        <f t="shared" si="3"/>
        <v>7703</v>
      </c>
    </row>
    <row r="128" spans="1:20" x14ac:dyDescent="0.15">
      <c r="A128" s="2" t="str">
        <f>IF(AND(OR(C128=查询表!$D$2,查询表!$D$2=""),OR(D128=查询表!$H$2,查询表!$H$2="")),ROW()&amp;"-","")</f>
        <v/>
      </c>
      <c r="B128" s="9">
        <v>126</v>
      </c>
      <c r="C128" s="9" t="s">
        <v>157</v>
      </c>
      <c r="D128" s="9" t="s">
        <v>33</v>
      </c>
      <c r="E128" s="9">
        <v>2125</v>
      </c>
      <c r="F128" s="9">
        <v>1125</v>
      </c>
      <c r="G128" s="9">
        <v>1125</v>
      </c>
      <c r="H128" s="9">
        <v>2125</v>
      </c>
      <c r="I128" s="9">
        <v>1125</v>
      </c>
      <c r="J128" s="9">
        <v>725</v>
      </c>
      <c r="K128" s="9">
        <v>425</v>
      </c>
      <c r="L128" s="9">
        <v>325</v>
      </c>
      <c r="M128" s="9">
        <f t="shared" si="2"/>
        <v>9100</v>
      </c>
      <c r="N128" s="9">
        <v>425</v>
      </c>
      <c r="O128" s="9">
        <v>225</v>
      </c>
      <c r="P128" s="9">
        <v>145</v>
      </c>
      <c r="Q128" s="9">
        <v>155</v>
      </c>
      <c r="R128" s="9">
        <v>185</v>
      </c>
      <c r="S128" s="9">
        <v>260</v>
      </c>
      <c r="T128" s="9">
        <f t="shared" si="3"/>
        <v>7705</v>
      </c>
    </row>
    <row r="129" spans="1:20" x14ac:dyDescent="0.15">
      <c r="A129" s="2" t="str">
        <f>IF(AND(OR(C129=查询表!$D$2,查询表!$D$2=""),OR(D129=查询表!$H$2,查询表!$H$2="")),ROW()&amp;"-","")</f>
        <v/>
      </c>
      <c r="B129" s="9">
        <v>127</v>
      </c>
      <c r="C129" s="9" t="s">
        <v>158</v>
      </c>
      <c r="D129" s="9" t="s">
        <v>35</v>
      </c>
      <c r="E129" s="9">
        <v>2126</v>
      </c>
      <c r="F129" s="9">
        <v>1126</v>
      </c>
      <c r="G129" s="9">
        <v>1126</v>
      </c>
      <c r="H129" s="9">
        <v>2126</v>
      </c>
      <c r="I129" s="9">
        <v>1126</v>
      </c>
      <c r="J129" s="9">
        <v>726</v>
      </c>
      <c r="K129" s="9">
        <v>426</v>
      </c>
      <c r="L129" s="9">
        <v>326</v>
      </c>
      <c r="M129" s="9">
        <f t="shared" si="2"/>
        <v>9108</v>
      </c>
      <c r="N129" s="9">
        <v>426</v>
      </c>
      <c r="O129" s="9">
        <v>226</v>
      </c>
      <c r="P129" s="9">
        <v>146</v>
      </c>
      <c r="Q129" s="9">
        <v>156</v>
      </c>
      <c r="R129" s="9">
        <v>186</v>
      </c>
      <c r="S129" s="9">
        <v>261</v>
      </c>
      <c r="T129" s="9">
        <f t="shared" si="3"/>
        <v>7707</v>
      </c>
    </row>
    <row r="130" spans="1:20" x14ac:dyDescent="0.15">
      <c r="A130" s="2" t="str">
        <f>IF(AND(OR(C130=查询表!$D$2,查询表!$D$2=""),OR(D130=查询表!$H$2,查询表!$H$2="")),ROW()&amp;"-","")</f>
        <v/>
      </c>
      <c r="B130" s="9">
        <v>128</v>
      </c>
      <c r="C130" s="9" t="s">
        <v>159</v>
      </c>
      <c r="D130" s="9" t="s">
        <v>37</v>
      </c>
      <c r="E130" s="9">
        <v>2127</v>
      </c>
      <c r="F130" s="9">
        <v>1127</v>
      </c>
      <c r="G130" s="9">
        <v>1127</v>
      </c>
      <c r="H130" s="9">
        <v>2127</v>
      </c>
      <c r="I130" s="9">
        <v>1127</v>
      </c>
      <c r="J130" s="9">
        <v>727</v>
      </c>
      <c r="K130" s="9">
        <v>427</v>
      </c>
      <c r="L130" s="9">
        <v>327</v>
      </c>
      <c r="M130" s="9">
        <f t="shared" si="2"/>
        <v>9116</v>
      </c>
      <c r="N130" s="9">
        <v>427</v>
      </c>
      <c r="O130" s="9">
        <v>227</v>
      </c>
      <c r="P130" s="9">
        <v>147</v>
      </c>
      <c r="Q130" s="9">
        <v>157</v>
      </c>
      <c r="R130" s="9">
        <v>187</v>
      </c>
      <c r="S130" s="9">
        <v>262</v>
      </c>
      <c r="T130" s="9">
        <f t="shared" si="3"/>
        <v>7709</v>
      </c>
    </row>
    <row r="131" spans="1:20" x14ac:dyDescent="0.15">
      <c r="A131" s="2" t="str">
        <f>IF(AND(OR(C131=查询表!$D$2,查询表!$D$2=""),OR(D131=查询表!$H$2,查询表!$H$2="")),ROW()&amp;"-","")</f>
        <v/>
      </c>
      <c r="B131" s="9">
        <v>129</v>
      </c>
      <c r="C131" s="9" t="s">
        <v>160</v>
      </c>
      <c r="D131" s="9" t="s">
        <v>39</v>
      </c>
      <c r="E131" s="9">
        <v>2128</v>
      </c>
      <c r="F131" s="9">
        <v>1128</v>
      </c>
      <c r="G131" s="9">
        <v>1128</v>
      </c>
      <c r="H131" s="9">
        <v>2128</v>
      </c>
      <c r="I131" s="9">
        <v>1128</v>
      </c>
      <c r="J131" s="9">
        <v>728</v>
      </c>
      <c r="K131" s="9">
        <v>428</v>
      </c>
      <c r="L131" s="9">
        <v>328</v>
      </c>
      <c r="M131" s="9">
        <f t="shared" si="2"/>
        <v>9124</v>
      </c>
      <c r="N131" s="9">
        <v>428</v>
      </c>
      <c r="O131" s="9">
        <v>228</v>
      </c>
      <c r="P131" s="9">
        <v>148</v>
      </c>
      <c r="Q131" s="9">
        <v>158</v>
      </c>
      <c r="R131" s="9">
        <v>188</v>
      </c>
      <c r="S131" s="9">
        <v>263</v>
      </c>
      <c r="T131" s="9">
        <f t="shared" si="3"/>
        <v>7711</v>
      </c>
    </row>
    <row r="132" spans="1:20" x14ac:dyDescent="0.15">
      <c r="A132" s="2" t="str">
        <f>IF(AND(OR(C132=查询表!$D$2,查询表!$D$2=""),OR(D132=查询表!$H$2,查询表!$H$2="")),ROW()&amp;"-","")</f>
        <v/>
      </c>
      <c r="B132" s="9">
        <v>130</v>
      </c>
      <c r="C132" s="9" t="s">
        <v>161</v>
      </c>
      <c r="D132" s="9" t="s">
        <v>41</v>
      </c>
      <c r="E132" s="9">
        <v>2129</v>
      </c>
      <c r="F132" s="9">
        <v>1129</v>
      </c>
      <c r="G132" s="9">
        <v>1129</v>
      </c>
      <c r="H132" s="9">
        <v>2129</v>
      </c>
      <c r="I132" s="9">
        <v>1129</v>
      </c>
      <c r="J132" s="9">
        <v>729</v>
      </c>
      <c r="K132" s="9">
        <v>429</v>
      </c>
      <c r="L132" s="9">
        <v>329</v>
      </c>
      <c r="M132" s="9">
        <f t="shared" ref="M132:M195" si="4">SUM(E132:L132)</f>
        <v>9132</v>
      </c>
      <c r="N132" s="9">
        <v>429</v>
      </c>
      <c r="O132" s="9">
        <v>229</v>
      </c>
      <c r="P132" s="9">
        <v>149</v>
      </c>
      <c r="Q132" s="9">
        <v>159</v>
      </c>
      <c r="R132" s="9">
        <v>189</v>
      </c>
      <c r="S132" s="9">
        <v>264</v>
      </c>
      <c r="T132" s="9">
        <f t="shared" ref="T132:T195" si="5">M132-SUM(N132:S132)</f>
        <v>7713</v>
      </c>
    </row>
    <row r="133" spans="1:20" x14ac:dyDescent="0.15">
      <c r="A133" s="2" t="str">
        <f>IF(AND(OR(C133=查询表!$D$2,查询表!$D$2=""),OR(D133=查询表!$H$2,查询表!$H$2="")),ROW()&amp;"-","")</f>
        <v>133-</v>
      </c>
      <c r="B133" s="9">
        <v>131</v>
      </c>
      <c r="C133" s="9" t="s">
        <v>162</v>
      </c>
      <c r="D133" s="9" t="s">
        <v>23</v>
      </c>
      <c r="E133" s="9">
        <v>2130</v>
      </c>
      <c r="F133" s="9">
        <v>1130</v>
      </c>
      <c r="G133" s="9">
        <v>1130</v>
      </c>
      <c r="H133" s="9">
        <v>2130</v>
      </c>
      <c r="I133" s="9">
        <v>1130</v>
      </c>
      <c r="J133" s="9">
        <v>730</v>
      </c>
      <c r="K133" s="9">
        <v>430</v>
      </c>
      <c r="L133" s="9">
        <v>330</v>
      </c>
      <c r="M133" s="9">
        <f t="shared" si="4"/>
        <v>9140</v>
      </c>
      <c r="N133" s="9">
        <v>430</v>
      </c>
      <c r="O133" s="9">
        <v>230</v>
      </c>
      <c r="P133" s="9">
        <v>150</v>
      </c>
      <c r="Q133" s="9">
        <v>160</v>
      </c>
      <c r="R133" s="9">
        <v>190</v>
      </c>
      <c r="S133" s="9">
        <v>265</v>
      </c>
      <c r="T133" s="9">
        <f t="shared" si="5"/>
        <v>7715</v>
      </c>
    </row>
    <row r="134" spans="1:20" x14ac:dyDescent="0.15">
      <c r="A134" s="2" t="str">
        <f>IF(AND(OR(C134=查询表!$D$2,查询表!$D$2=""),OR(D134=查询表!$H$2,查询表!$H$2="")),ROW()&amp;"-","")</f>
        <v/>
      </c>
      <c r="B134" s="9">
        <v>132</v>
      </c>
      <c r="C134" s="9" t="s">
        <v>163</v>
      </c>
      <c r="D134" s="9" t="s">
        <v>25</v>
      </c>
      <c r="E134" s="9">
        <v>2131</v>
      </c>
      <c r="F134" s="9">
        <v>1131</v>
      </c>
      <c r="G134" s="9">
        <v>1131</v>
      </c>
      <c r="H134" s="9">
        <v>2131</v>
      </c>
      <c r="I134" s="9">
        <v>1131</v>
      </c>
      <c r="J134" s="9">
        <v>731</v>
      </c>
      <c r="K134" s="9">
        <v>431</v>
      </c>
      <c r="L134" s="9">
        <v>331</v>
      </c>
      <c r="M134" s="9">
        <f t="shared" si="4"/>
        <v>9148</v>
      </c>
      <c r="N134" s="9">
        <v>431</v>
      </c>
      <c r="O134" s="9">
        <v>231</v>
      </c>
      <c r="P134" s="9">
        <v>151</v>
      </c>
      <c r="Q134" s="9">
        <v>161</v>
      </c>
      <c r="R134" s="9">
        <v>191</v>
      </c>
      <c r="S134" s="9">
        <v>266</v>
      </c>
      <c r="T134" s="9">
        <f t="shared" si="5"/>
        <v>7717</v>
      </c>
    </row>
    <row r="135" spans="1:20" x14ac:dyDescent="0.15">
      <c r="A135" s="2" t="str">
        <f>IF(AND(OR(C135=查询表!$D$2,查询表!$D$2=""),OR(D135=查询表!$H$2,查询表!$H$2="")),ROW()&amp;"-","")</f>
        <v/>
      </c>
      <c r="B135" s="9">
        <v>133</v>
      </c>
      <c r="C135" s="9" t="s">
        <v>164</v>
      </c>
      <c r="D135" s="9" t="s">
        <v>27</v>
      </c>
      <c r="E135" s="9">
        <v>2132</v>
      </c>
      <c r="F135" s="9">
        <v>1132</v>
      </c>
      <c r="G135" s="9">
        <v>1132</v>
      </c>
      <c r="H135" s="9">
        <v>2132</v>
      </c>
      <c r="I135" s="9">
        <v>1132</v>
      </c>
      <c r="J135" s="9">
        <v>732</v>
      </c>
      <c r="K135" s="9">
        <v>432</v>
      </c>
      <c r="L135" s="9">
        <v>332</v>
      </c>
      <c r="M135" s="9">
        <f t="shared" si="4"/>
        <v>9156</v>
      </c>
      <c r="N135" s="9">
        <v>432</v>
      </c>
      <c r="O135" s="9">
        <v>232</v>
      </c>
      <c r="P135" s="9">
        <v>152</v>
      </c>
      <c r="Q135" s="9">
        <v>162</v>
      </c>
      <c r="R135" s="9">
        <v>192</v>
      </c>
      <c r="S135" s="9">
        <v>267</v>
      </c>
      <c r="T135" s="9">
        <f t="shared" si="5"/>
        <v>7719</v>
      </c>
    </row>
    <row r="136" spans="1:20" x14ac:dyDescent="0.15">
      <c r="A136" s="2" t="str">
        <f>IF(AND(OR(C136=查询表!$D$2,查询表!$D$2=""),OR(D136=查询表!$H$2,查询表!$H$2="")),ROW()&amp;"-","")</f>
        <v/>
      </c>
      <c r="B136" s="9">
        <v>134</v>
      </c>
      <c r="C136" s="9" t="s">
        <v>165</v>
      </c>
      <c r="D136" s="9" t="s">
        <v>29</v>
      </c>
      <c r="E136" s="9">
        <v>2133</v>
      </c>
      <c r="F136" s="9">
        <v>1133</v>
      </c>
      <c r="G136" s="9">
        <v>1133</v>
      </c>
      <c r="H136" s="9">
        <v>2133</v>
      </c>
      <c r="I136" s="9">
        <v>1133</v>
      </c>
      <c r="J136" s="9">
        <v>733</v>
      </c>
      <c r="K136" s="9">
        <v>433</v>
      </c>
      <c r="L136" s="9">
        <v>333</v>
      </c>
      <c r="M136" s="9">
        <f t="shared" si="4"/>
        <v>9164</v>
      </c>
      <c r="N136" s="9">
        <v>433</v>
      </c>
      <c r="O136" s="9">
        <v>233</v>
      </c>
      <c r="P136" s="9">
        <v>153</v>
      </c>
      <c r="Q136" s="9">
        <v>163</v>
      </c>
      <c r="R136" s="9">
        <v>193</v>
      </c>
      <c r="S136" s="9">
        <v>268</v>
      </c>
      <c r="T136" s="9">
        <f t="shared" si="5"/>
        <v>7721</v>
      </c>
    </row>
    <row r="137" spans="1:20" x14ac:dyDescent="0.15">
      <c r="A137" s="2" t="str">
        <f>IF(AND(OR(C137=查询表!$D$2,查询表!$D$2=""),OR(D137=查询表!$H$2,查询表!$H$2="")),ROW()&amp;"-","")</f>
        <v/>
      </c>
      <c r="B137" s="9">
        <v>135</v>
      </c>
      <c r="C137" s="9" t="s">
        <v>166</v>
      </c>
      <c r="D137" s="9" t="s">
        <v>31</v>
      </c>
      <c r="E137" s="9">
        <v>2134</v>
      </c>
      <c r="F137" s="9">
        <v>1134</v>
      </c>
      <c r="G137" s="9">
        <v>1134</v>
      </c>
      <c r="H137" s="9">
        <v>2134</v>
      </c>
      <c r="I137" s="9">
        <v>1134</v>
      </c>
      <c r="J137" s="9">
        <v>734</v>
      </c>
      <c r="K137" s="9">
        <v>434</v>
      </c>
      <c r="L137" s="9">
        <v>334</v>
      </c>
      <c r="M137" s="9">
        <f t="shared" si="4"/>
        <v>9172</v>
      </c>
      <c r="N137" s="9">
        <v>434</v>
      </c>
      <c r="O137" s="9">
        <v>234</v>
      </c>
      <c r="P137" s="9">
        <v>154</v>
      </c>
      <c r="Q137" s="9">
        <v>164</v>
      </c>
      <c r="R137" s="9">
        <v>194</v>
      </c>
      <c r="S137" s="9">
        <v>269</v>
      </c>
      <c r="T137" s="9">
        <f t="shared" si="5"/>
        <v>7723</v>
      </c>
    </row>
    <row r="138" spans="1:20" x14ac:dyDescent="0.15">
      <c r="A138" s="2" t="str">
        <f>IF(AND(OR(C138=查询表!$D$2,查询表!$D$2=""),OR(D138=查询表!$H$2,查询表!$H$2="")),ROW()&amp;"-","")</f>
        <v/>
      </c>
      <c r="B138" s="9">
        <v>136</v>
      </c>
      <c r="C138" s="9" t="s">
        <v>167</v>
      </c>
      <c r="D138" s="9" t="s">
        <v>33</v>
      </c>
      <c r="E138" s="9">
        <v>2135</v>
      </c>
      <c r="F138" s="9">
        <v>1135</v>
      </c>
      <c r="G138" s="9">
        <v>1135</v>
      </c>
      <c r="H138" s="9">
        <v>2135</v>
      </c>
      <c r="I138" s="9">
        <v>1135</v>
      </c>
      <c r="J138" s="9">
        <v>735</v>
      </c>
      <c r="K138" s="9">
        <v>435</v>
      </c>
      <c r="L138" s="9">
        <v>335</v>
      </c>
      <c r="M138" s="9">
        <f t="shared" si="4"/>
        <v>9180</v>
      </c>
      <c r="N138" s="9">
        <v>435</v>
      </c>
      <c r="O138" s="9">
        <v>235</v>
      </c>
      <c r="P138" s="9">
        <v>155</v>
      </c>
      <c r="Q138" s="9">
        <v>165</v>
      </c>
      <c r="R138" s="9">
        <v>195</v>
      </c>
      <c r="S138" s="9">
        <v>270</v>
      </c>
      <c r="T138" s="9">
        <f t="shared" si="5"/>
        <v>7725</v>
      </c>
    </row>
    <row r="139" spans="1:20" x14ac:dyDescent="0.15">
      <c r="A139" s="2" t="str">
        <f>IF(AND(OR(C139=查询表!$D$2,查询表!$D$2=""),OR(D139=查询表!$H$2,查询表!$H$2="")),ROW()&amp;"-","")</f>
        <v/>
      </c>
      <c r="B139" s="9">
        <v>137</v>
      </c>
      <c r="C139" s="9" t="s">
        <v>168</v>
      </c>
      <c r="D139" s="9" t="s">
        <v>35</v>
      </c>
      <c r="E139" s="9">
        <v>2136</v>
      </c>
      <c r="F139" s="9">
        <v>1136</v>
      </c>
      <c r="G139" s="9">
        <v>1136</v>
      </c>
      <c r="H139" s="9">
        <v>2136</v>
      </c>
      <c r="I139" s="9">
        <v>1136</v>
      </c>
      <c r="J139" s="9">
        <v>736</v>
      </c>
      <c r="K139" s="9">
        <v>436</v>
      </c>
      <c r="L139" s="9">
        <v>336</v>
      </c>
      <c r="M139" s="9">
        <f t="shared" si="4"/>
        <v>9188</v>
      </c>
      <c r="N139" s="9">
        <v>436</v>
      </c>
      <c r="O139" s="9">
        <v>236</v>
      </c>
      <c r="P139" s="9">
        <v>156</v>
      </c>
      <c r="Q139" s="9">
        <v>166</v>
      </c>
      <c r="R139" s="9">
        <v>196</v>
      </c>
      <c r="S139" s="9">
        <v>271</v>
      </c>
      <c r="T139" s="9">
        <f t="shared" si="5"/>
        <v>7727</v>
      </c>
    </row>
    <row r="140" spans="1:20" x14ac:dyDescent="0.15">
      <c r="A140" s="2" t="str">
        <f>IF(AND(OR(C140=查询表!$D$2,查询表!$D$2=""),OR(D140=查询表!$H$2,查询表!$H$2="")),ROW()&amp;"-","")</f>
        <v/>
      </c>
      <c r="B140" s="9">
        <v>138</v>
      </c>
      <c r="C140" s="9" t="s">
        <v>169</v>
      </c>
      <c r="D140" s="9" t="s">
        <v>37</v>
      </c>
      <c r="E140" s="9">
        <v>2137</v>
      </c>
      <c r="F140" s="9">
        <v>1137</v>
      </c>
      <c r="G140" s="9">
        <v>1137</v>
      </c>
      <c r="H140" s="9">
        <v>2137</v>
      </c>
      <c r="I140" s="9">
        <v>1137</v>
      </c>
      <c r="J140" s="9">
        <v>737</v>
      </c>
      <c r="K140" s="9">
        <v>437</v>
      </c>
      <c r="L140" s="9">
        <v>337</v>
      </c>
      <c r="M140" s="9">
        <f t="shared" si="4"/>
        <v>9196</v>
      </c>
      <c r="N140" s="9">
        <v>437</v>
      </c>
      <c r="O140" s="9">
        <v>237</v>
      </c>
      <c r="P140" s="9">
        <v>157</v>
      </c>
      <c r="Q140" s="9">
        <v>167</v>
      </c>
      <c r="R140" s="9">
        <v>197</v>
      </c>
      <c r="S140" s="9">
        <v>272</v>
      </c>
      <c r="T140" s="9">
        <f t="shared" si="5"/>
        <v>7729</v>
      </c>
    </row>
    <row r="141" spans="1:20" x14ac:dyDescent="0.15">
      <c r="A141" s="2" t="str">
        <f>IF(AND(OR(C141=查询表!$D$2,查询表!$D$2=""),OR(D141=查询表!$H$2,查询表!$H$2="")),ROW()&amp;"-","")</f>
        <v/>
      </c>
      <c r="B141" s="9">
        <v>139</v>
      </c>
      <c r="C141" s="9" t="s">
        <v>170</v>
      </c>
      <c r="D141" s="9" t="s">
        <v>39</v>
      </c>
      <c r="E141" s="9">
        <v>2138</v>
      </c>
      <c r="F141" s="9">
        <v>1138</v>
      </c>
      <c r="G141" s="9">
        <v>1138</v>
      </c>
      <c r="H141" s="9">
        <v>2138</v>
      </c>
      <c r="I141" s="9">
        <v>1138</v>
      </c>
      <c r="J141" s="9">
        <v>738</v>
      </c>
      <c r="K141" s="9">
        <v>438</v>
      </c>
      <c r="L141" s="9">
        <v>338</v>
      </c>
      <c r="M141" s="9">
        <f t="shared" si="4"/>
        <v>9204</v>
      </c>
      <c r="N141" s="9">
        <v>438</v>
      </c>
      <c r="O141" s="9">
        <v>238</v>
      </c>
      <c r="P141" s="9">
        <v>158</v>
      </c>
      <c r="Q141" s="9">
        <v>168</v>
      </c>
      <c r="R141" s="9">
        <v>198</v>
      </c>
      <c r="S141" s="9">
        <v>273</v>
      </c>
      <c r="T141" s="9">
        <f t="shared" si="5"/>
        <v>7731</v>
      </c>
    </row>
    <row r="142" spans="1:20" x14ac:dyDescent="0.15">
      <c r="A142" s="2" t="str">
        <f>IF(AND(OR(C142=查询表!$D$2,查询表!$D$2=""),OR(D142=查询表!$H$2,查询表!$H$2="")),ROW()&amp;"-","")</f>
        <v/>
      </c>
      <c r="B142" s="9">
        <v>140</v>
      </c>
      <c r="C142" s="9" t="s">
        <v>171</v>
      </c>
      <c r="D142" s="9" t="s">
        <v>41</v>
      </c>
      <c r="E142" s="9">
        <v>2139</v>
      </c>
      <c r="F142" s="9">
        <v>1139</v>
      </c>
      <c r="G142" s="9">
        <v>1139</v>
      </c>
      <c r="H142" s="9">
        <v>2139</v>
      </c>
      <c r="I142" s="9">
        <v>1139</v>
      </c>
      <c r="J142" s="9">
        <v>739</v>
      </c>
      <c r="K142" s="9">
        <v>439</v>
      </c>
      <c r="L142" s="9">
        <v>339</v>
      </c>
      <c r="M142" s="9">
        <f t="shared" si="4"/>
        <v>9212</v>
      </c>
      <c r="N142" s="9">
        <v>439</v>
      </c>
      <c r="O142" s="9">
        <v>239</v>
      </c>
      <c r="P142" s="9">
        <v>159</v>
      </c>
      <c r="Q142" s="9">
        <v>169</v>
      </c>
      <c r="R142" s="9">
        <v>199</v>
      </c>
      <c r="S142" s="9">
        <v>274</v>
      </c>
      <c r="T142" s="9">
        <f t="shared" si="5"/>
        <v>7733</v>
      </c>
    </row>
    <row r="143" spans="1:20" x14ac:dyDescent="0.15">
      <c r="A143" s="2" t="str">
        <f>IF(AND(OR(C143=查询表!$D$2,查询表!$D$2=""),OR(D143=查询表!$H$2,查询表!$H$2="")),ROW()&amp;"-","")</f>
        <v>143-</v>
      </c>
      <c r="B143" s="9">
        <v>141</v>
      </c>
      <c r="C143" s="9" t="s">
        <v>172</v>
      </c>
      <c r="D143" s="9" t="s">
        <v>23</v>
      </c>
      <c r="E143" s="9">
        <v>2140</v>
      </c>
      <c r="F143" s="9">
        <v>1140</v>
      </c>
      <c r="G143" s="9">
        <v>1140</v>
      </c>
      <c r="H143" s="9">
        <v>2140</v>
      </c>
      <c r="I143" s="9">
        <v>1140</v>
      </c>
      <c r="J143" s="9">
        <v>740</v>
      </c>
      <c r="K143" s="9">
        <v>440</v>
      </c>
      <c r="L143" s="9">
        <v>340</v>
      </c>
      <c r="M143" s="9">
        <f t="shared" si="4"/>
        <v>9220</v>
      </c>
      <c r="N143" s="9">
        <v>440</v>
      </c>
      <c r="O143" s="9">
        <v>240</v>
      </c>
      <c r="P143" s="9">
        <v>160</v>
      </c>
      <c r="Q143" s="9">
        <v>170</v>
      </c>
      <c r="R143" s="9">
        <v>200</v>
      </c>
      <c r="S143" s="9">
        <v>275</v>
      </c>
      <c r="T143" s="9">
        <f t="shared" si="5"/>
        <v>7735</v>
      </c>
    </row>
    <row r="144" spans="1:20" x14ac:dyDescent="0.15">
      <c r="A144" s="2" t="str">
        <f>IF(AND(OR(C144=查询表!$D$2,查询表!$D$2=""),OR(D144=查询表!$H$2,查询表!$H$2="")),ROW()&amp;"-","")</f>
        <v/>
      </c>
      <c r="B144" s="9">
        <v>142</v>
      </c>
      <c r="C144" s="9" t="s">
        <v>173</v>
      </c>
      <c r="D144" s="9" t="s">
        <v>25</v>
      </c>
      <c r="E144" s="9">
        <v>2141</v>
      </c>
      <c r="F144" s="9">
        <v>1141</v>
      </c>
      <c r="G144" s="9">
        <v>1141</v>
      </c>
      <c r="H144" s="9">
        <v>2141</v>
      </c>
      <c r="I144" s="9">
        <v>1141</v>
      </c>
      <c r="J144" s="9">
        <v>741</v>
      </c>
      <c r="K144" s="9">
        <v>441</v>
      </c>
      <c r="L144" s="9">
        <v>341</v>
      </c>
      <c r="M144" s="9">
        <f t="shared" si="4"/>
        <v>9228</v>
      </c>
      <c r="N144" s="9">
        <v>441</v>
      </c>
      <c r="O144" s="9">
        <v>241</v>
      </c>
      <c r="P144" s="9">
        <v>161</v>
      </c>
      <c r="Q144" s="9">
        <v>171</v>
      </c>
      <c r="R144" s="9">
        <v>201</v>
      </c>
      <c r="S144" s="9">
        <v>276</v>
      </c>
      <c r="T144" s="9">
        <f t="shared" si="5"/>
        <v>7737</v>
      </c>
    </row>
    <row r="145" spans="1:20" x14ac:dyDescent="0.15">
      <c r="A145" s="2" t="str">
        <f>IF(AND(OR(C145=查询表!$D$2,查询表!$D$2=""),OR(D145=查询表!$H$2,查询表!$H$2="")),ROW()&amp;"-","")</f>
        <v/>
      </c>
      <c r="B145" s="9">
        <v>143</v>
      </c>
      <c r="C145" s="9" t="s">
        <v>174</v>
      </c>
      <c r="D145" s="9" t="s">
        <v>27</v>
      </c>
      <c r="E145" s="9">
        <v>2142</v>
      </c>
      <c r="F145" s="9">
        <v>1142</v>
      </c>
      <c r="G145" s="9">
        <v>1142</v>
      </c>
      <c r="H145" s="9">
        <v>2142</v>
      </c>
      <c r="I145" s="9">
        <v>1142</v>
      </c>
      <c r="J145" s="9">
        <v>742</v>
      </c>
      <c r="K145" s="9">
        <v>442</v>
      </c>
      <c r="L145" s="9">
        <v>342</v>
      </c>
      <c r="M145" s="9">
        <f t="shared" si="4"/>
        <v>9236</v>
      </c>
      <c r="N145" s="9">
        <v>442</v>
      </c>
      <c r="O145" s="9">
        <v>242</v>
      </c>
      <c r="P145" s="9">
        <v>162</v>
      </c>
      <c r="Q145" s="9">
        <v>172</v>
      </c>
      <c r="R145" s="9">
        <v>202</v>
      </c>
      <c r="S145" s="9">
        <v>277</v>
      </c>
      <c r="T145" s="9">
        <f t="shared" si="5"/>
        <v>7739</v>
      </c>
    </row>
    <row r="146" spans="1:20" x14ac:dyDescent="0.15">
      <c r="A146" s="2" t="str">
        <f>IF(AND(OR(C146=查询表!$D$2,查询表!$D$2=""),OR(D146=查询表!$H$2,查询表!$H$2="")),ROW()&amp;"-","")</f>
        <v/>
      </c>
      <c r="B146" s="9">
        <v>144</v>
      </c>
      <c r="C146" s="9" t="s">
        <v>175</v>
      </c>
      <c r="D146" s="9" t="s">
        <v>29</v>
      </c>
      <c r="E146" s="9">
        <v>2143</v>
      </c>
      <c r="F146" s="9">
        <v>1143</v>
      </c>
      <c r="G146" s="9">
        <v>1143</v>
      </c>
      <c r="H146" s="9">
        <v>2143</v>
      </c>
      <c r="I146" s="9">
        <v>1143</v>
      </c>
      <c r="J146" s="9">
        <v>743</v>
      </c>
      <c r="K146" s="9">
        <v>443</v>
      </c>
      <c r="L146" s="9">
        <v>343</v>
      </c>
      <c r="M146" s="9">
        <f t="shared" si="4"/>
        <v>9244</v>
      </c>
      <c r="N146" s="9">
        <v>443</v>
      </c>
      <c r="O146" s="9">
        <v>243</v>
      </c>
      <c r="P146" s="9">
        <v>163</v>
      </c>
      <c r="Q146" s="9">
        <v>173</v>
      </c>
      <c r="R146" s="9">
        <v>203</v>
      </c>
      <c r="S146" s="9">
        <v>278</v>
      </c>
      <c r="T146" s="9">
        <f t="shared" si="5"/>
        <v>7741</v>
      </c>
    </row>
    <row r="147" spans="1:20" x14ac:dyDescent="0.15">
      <c r="A147" s="2" t="str">
        <f>IF(AND(OR(C147=查询表!$D$2,查询表!$D$2=""),OR(D147=查询表!$H$2,查询表!$H$2="")),ROW()&amp;"-","")</f>
        <v/>
      </c>
      <c r="B147" s="9">
        <v>145</v>
      </c>
      <c r="C147" s="9" t="s">
        <v>176</v>
      </c>
      <c r="D147" s="9" t="s">
        <v>31</v>
      </c>
      <c r="E147" s="9">
        <v>2144</v>
      </c>
      <c r="F147" s="9">
        <v>1144</v>
      </c>
      <c r="G147" s="9">
        <v>1144</v>
      </c>
      <c r="H147" s="9">
        <v>2144</v>
      </c>
      <c r="I147" s="9">
        <v>1144</v>
      </c>
      <c r="J147" s="9">
        <v>744</v>
      </c>
      <c r="K147" s="9">
        <v>444</v>
      </c>
      <c r="L147" s="9">
        <v>344</v>
      </c>
      <c r="M147" s="9">
        <f t="shared" si="4"/>
        <v>9252</v>
      </c>
      <c r="N147" s="9">
        <v>444</v>
      </c>
      <c r="O147" s="9">
        <v>244</v>
      </c>
      <c r="P147" s="9">
        <v>164</v>
      </c>
      <c r="Q147" s="9">
        <v>174</v>
      </c>
      <c r="R147" s="9">
        <v>204</v>
      </c>
      <c r="S147" s="9">
        <v>279</v>
      </c>
      <c r="T147" s="9">
        <f t="shared" si="5"/>
        <v>7743</v>
      </c>
    </row>
    <row r="148" spans="1:20" x14ac:dyDescent="0.15">
      <c r="A148" s="2" t="str">
        <f>IF(AND(OR(C148=查询表!$D$2,查询表!$D$2=""),OR(D148=查询表!$H$2,查询表!$H$2="")),ROW()&amp;"-","")</f>
        <v/>
      </c>
      <c r="B148" s="9">
        <v>146</v>
      </c>
      <c r="C148" s="9" t="s">
        <v>177</v>
      </c>
      <c r="D148" s="9" t="s">
        <v>33</v>
      </c>
      <c r="E148" s="9">
        <v>2145</v>
      </c>
      <c r="F148" s="9">
        <v>1145</v>
      </c>
      <c r="G148" s="9">
        <v>1145</v>
      </c>
      <c r="H148" s="9">
        <v>2145</v>
      </c>
      <c r="I148" s="9">
        <v>1145</v>
      </c>
      <c r="J148" s="9">
        <v>745</v>
      </c>
      <c r="K148" s="9">
        <v>445</v>
      </c>
      <c r="L148" s="9">
        <v>345</v>
      </c>
      <c r="M148" s="9">
        <f t="shared" si="4"/>
        <v>9260</v>
      </c>
      <c r="N148" s="9">
        <v>445</v>
      </c>
      <c r="O148" s="9">
        <v>245</v>
      </c>
      <c r="P148" s="9">
        <v>165</v>
      </c>
      <c r="Q148" s="9">
        <v>175</v>
      </c>
      <c r="R148" s="9">
        <v>205</v>
      </c>
      <c r="S148" s="9">
        <v>280</v>
      </c>
      <c r="T148" s="9">
        <f t="shared" si="5"/>
        <v>7745</v>
      </c>
    </row>
    <row r="149" spans="1:20" x14ac:dyDescent="0.15">
      <c r="A149" s="2" t="str">
        <f>IF(AND(OR(C149=查询表!$D$2,查询表!$D$2=""),OR(D149=查询表!$H$2,查询表!$H$2="")),ROW()&amp;"-","")</f>
        <v/>
      </c>
      <c r="B149" s="9">
        <v>147</v>
      </c>
      <c r="C149" s="9" t="s">
        <v>178</v>
      </c>
      <c r="D149" s="9" t="s">
        <v>35</v>
      </c>
      <c r="E149" s="9">
        <v>2146</v>
      </c>
      <c r="F149" s="9">
        <v>1146</v>
      </c>
      <c r="G149" s="9">
        <v>1146</v>
      </c>
      <c r="H149" s="9">
        <v>2146</v>
      </c>
      <c r="I149" s="9">
        <v>1146</v>
      </c>
      <c r="J149" s="9">
        <v>746</v>
      </c>
      <c r="K149" s="9">
        <v>446</v>
      </c>
      <c r="L149" s="9">
        <v>346</v>
      </c>
      <c r="M149" s="9">
        <f t="shared" si="4"/>
        <v>9268</v>
      </c>
      <c r="N149" s="9">
        <v>446</v>
      </c>
      <c r="O149" s="9">
        <v>246</v>
      </c>
      <c r="P149" s="9">
        <v>166</v>
      </c>
      <c r="Q149" s="9">
        <v>176</v>
      </c>
      <c r="R149" s="9">
        <v>206</v>
      </c>
      <c r="S149" s="9">
        <v>281</v>
      </c>
      <c r="T149" s="9">
        <f t="shared" si="5"/>
        <v>7747</v>
      </c>
    </row>
    <row r="150" spans="1:20" x14ac:dyDescent="0.15">
      <c r="A150" s="2" t="str">
        <f>IF(AND(OR(C150=查询表!$D$2,查询表!$D$2=""),OR(D150=查询表!$H$2,查询表!$H$2="")),ROW()&amp;"-","")</f>
        <v/>
      </c>
      <c r="B150" s="9">
        <v>148</v>
      </c>
      <c r="C150" s="9" t="s">
        <v>179</v>
      </c>
      <c r="D150" s="9" t="s">
        <v>37</v>
      </c>
      <c r="E150" s="9">
        <v>2147</v>
      </c>
      <c r="F150" s="9">
        <v>1147</v>
      </c>
      <c r="G150" s="9">
        <v>1147</v>
      </c>
      <c r="H150" s="9">
        <v>2147</v>
      </c>
      <c r="I150" s="9">
        <v>1147</v>
      </c>
      <c r="J150" s="9">
        <v>747</v>
      </c>
      <c r="K150" s="9">
        <v>447</v>
      </c>
      <c r="L150" s="9">
        <v>347</v>
      </c>
      <c r="M150" s="9">
        <f t="shared" si="4"/>
        <v>9276</v>
      </c>
      <c r="N150" s="9">
        <v>447</v>
      </c>
      <c r="O150" s="9">
        <v>247</v>
      </c>
      <c r="P150" s="9">
        <v>167</v>
      </c>
      <c r="Q150" s="9">
        <v>177</v>
      </c>
      <c r="R150" s="9">
        <v>207</v>
      </c>
      <c r="S150" s="9">
        <v>282</v>
      </c>
      <c r="T150" s="9">
        <f t="shared" si="5"/>
        <v>7749</v>
      </c>
    </row>
    <row r="151" spans="1:20" x14ac:dyDescent="0.15">
      <c r="A151" s="2" t="str">
        <f>IF(AND(OR(C151=查询表!$D$2,查询表!$D$2=""),OR(D151=查询表!$H$2,查询表!$H$2="")),ROW()&amp;"-","")</f>
        <v/>
      </c>
      <c r="B151" s="9">
        <v>149</v>
      </c>
      <c r="C151" s="9" t="s">
        <v>180</v>
      </c>
      <c r="D151" s="9" t="s">
        <v>39</v>
      </c>
      <c r="E151" s="9">
        <v>2148</v>
      </c>
      <c r="F151" s="9">
        <v>1148</v>
      </c>
      <c r="G151" s="9">
        <v>1148</v>
      </c>
      <c r="H151" s="9">
        <v>2148</v>
      </c>
      <c r="I151" s="9">
        <v>1148</v>
      </c>
      <c r="J151" s="9">
        <v>748</v>
      </c>
      <c r="K151" s="9">
        <v>448</v>
      </c>
      <c r="L151" s="9">
        <v>348</v>
      </c>
      <c r="M151" s="9">
        <f t="shared" si="4"/>
        <v>9284</v>
      </c>
      <c r="N151" s="9">
        <v>448</v>
      </c>
      <c r="O151" s="9">
        <v>248</v>
      </c>
      <c r="P151" s="9">
        <v>168</v>
      </c>
      <c r="Q151" s="9">
        <v>178</v>
      </c>
      <c r="R151" s="9">
        <v>208</v>
      </c>
      <c r="S151" s="9">
        <v>283</v>
      </c>
      <c r="T151" s="9">
        <f t="shared" si="5"/>
        <v>7751</v>
      </c>
    </row>
    <row r="152" spans="1:20" x14ac:dyDescent="0.15">
      <c r="A152" s="2" t="str">
        <f>IF(AND(OR(C152=查询表!$D$2,查询表!$D$2=""),OR(D152=查询表!$H$2,查询表!$H$2="")),ROW()&amp;"-","")</f>
        <v/>
      </c>
      <c r="B152" s="9">
        <v>150</v>
      </c>
      <c r="C152" s="9" t="s">
        <v>181</v>
      </c>
      <c r="D152" s="9" t="s">
        <v>41</v>
      </c>
      <c r="E152" s="9">
        <v>2149</v>
      </c>
      <c r="F152" s="9">
        <v>1149</v>
      </c>
      <c r="G152" s="9">
        <v>1149</v>
      </c>
      <c r="H152" s="9">
        <v>2149</v>
      </c>
      <c r="I152" s="9">
        <v>1149</v>
      </c>
      <c r="J152" s="9">
        <v>749</v>
      </c>
      <c r="K152" s="9">
        <v>449</v>
      </c>
      <c r="L152" s="9">
        <v>349</v>
      </c>
      <c r="M152" s="9">
        <f t="shared" si="4"/>
        <v>9292</v>
      </c>
      <c r="N152" s="9">
        <v>449</v>
      </c>
      <c r="O152" s="9">
        <v>249</v>
      </c>
      <c r="P152" s="9">
        <v>169</v>
      </c>
      <c r="Q152" s="9">
        <v>179</v>
      </c>
      <c r="R152" s="9">
        <v>209</v>
      </c>
      <c r="S152" s="9">
        <v>284</v>
      </c>
      <c r="T152" s="9">
        <f t="shared" si="5"/>
        <v>7753</v>
      </c>
    </row>
    <row r="153" spans="1:20" x14ac:dyDescent="0.15">
      <c r="A153" s="2" t="str">
        <f>IF(AND(OR(C153=查询表!$D$2,查询表!$D$2=""),OR(D153=查询表!$H$2,查询表!$H$2="")),ROW()&amp;"-","")</f>
        <v>153-</v>
      </c>
      <c r="B153" s="9">
        <v>151</v>
      </c>
      <c r="C153" s="9" t="s">
        <v>182</v>
      </c>
      <c r="D153" s="9" t="s">
        <v>23</v>
      </c>
      <c r="E153" s="9">
        <v>2150</v>
      </c>
      <c r="F153" s="9">
        <v>1150</v>
      </c>
      <c r="G153" s="9">
        <v>1150</v>
      </c>
      <c r="H153" s="9">
        <v>2150</v>
      </c>
      <c r="I153" s="9">
        <v>1150</v>
      </c>
      <c r="J153" s="9">
        <v>750</v>
      </c>
      <c r="K153" s="9">
        <v>450</v>
      </c>
      <c r="L153" s="9">
        <v>350</v>
      </c>
      <c r="M153" s="9">
        <f t="shared" si="4"/>
        <v>9300</v>
      </c>
      <c r="N153" s="9">
        <v>450</v>
      </c>
      <c r="O153" s="9">
        <v>250</v>
      </c>
      <c r="P153" s="9">
        <v>170</v>
      </c>
      <c r="Q153" s="9">
        <v>180</v>
      </c>
      <c r="R153" s="9">
        <v>210</v>
      </c>
      <c r="S153" s="9">
        <v>285</v>
      </c>
      <c r="T153" s="9">
        <f t="shared" si="5"/>
        <v>7755</v>
      </c>
    </row>
    <row r="154" spans="1:20" x14ac:dyDescent="0.15">
      <c r="A154" s="2" t="str">
        <f>IF(AND(OR(C154=查询表!$D$2,查询表!$D$2=""),OR(D154=查询表!$H$2,查询表!$H$2="")),ROW()&amp;"-","")</f>
        <v/>
      </c>
      <c r="B154" s="9">
        <v>152</v>
      </c>
      <c r="C154" s="9" t="s">
        <v>183</v>
      </c>
      <c r="D154" s="9" t="s">
        <v>25</v>
      </c>
      <c r="E154" s="9">
        <v>2151</v>
      </c>
      <c r="F154" s="9">
        <v>1151</v>
      </c>
      <c r="G154" s="9">
        <v>1151</v>
      </c>
      <c r="H154" s="9">
        <v>2151</v>
      </c>
      <c r="I154" s="9">
        <v>1151</v>
      </c>
      <c r="J154" s="9">
        <v>751</v>
      </c>
      <c r="K154" s="9">
        <v>451</v>
      </c>
      <c r="L154" s="9">
        <v>351</v>
      </c>
      <c r="M154" s="9">
        <f t="shared" si="4"/>
        <v>9308</v>
      </c>
      <c r="N154" s="9">
        <v>451</v>
      </c>
      <c r="O154" s="9">
        <v>251</v>
      </c>
      <c r="P154" s="9">
        <v>171</v>
      </c>
      <c r="Q154" s="9">
        <v>181</v>
      </c>
      <c r="R154" s="9">
        <v>211</v>
      </c>
      <c r="S154" s="9">
        <v>286</v>
      </c>
      <c r="T154" s="9">
        <f t="shared" si="5"/>
        <v>7757</v>
      </c>
    </row>
    <row r="155" spans="1:20" x14ac:dyDescent="0.15">
      <c r="A155" s="2" t="str">
        <f>IF(AND(OR(C155=查询表!$D$2,查询表!$D$2=""),OR(D155=查询表!$H$2,查询表!$H$2="")),ROW()&amp;"-","")</f>
        <v/>
      </c>
      <c r="B155" s="9">
        <v>153</v>
      </c>
      <c r="C155" s="9" t="s">
        <v>184</v>
      </c>
      <c r="D155" s="9" t="s">
        <v>27</v>
      </c>
      <c r="E155" s="9">
        <v>2152</v>
      </c>
      <c r="F155" s="9">
        <v>1152</v>
      </c>
      <c r="G155" s="9">
        <v>1152</v>
      </c>
      <c r="H155" s="9">
        <v>2152</v>
      </c>
      <c r="I155" s="9">
        <v>1152</v>
      </c>
      <c r="J155" s="9">
        <v>752</v>
      </c>
      <c r="K155" s="9">
        <v>452</v>
      </c>
      <c r="L155" s="9">
        <v>352</v>
      </c>
      <c r="M155" s="9">
        <f t="shared" si="4"/>
        <v>9316</v>
      </c>
      <c r="N155" s="9">
        <v>452</v>
      </c>
      <c r="O155" s="9">
        <v>252</v>
      </c>
      <c r="P155" s="9">
        <v>172</v>
      </c>
      <c r="Q155" s="9">
        <v>182</v>
      </c>
      <c r="R155" s="9">
        <v>212</v>
      </c>
      <c r="S155" s="9">
        <v>287</v>
      </c>
      <c r="T155" s="9">
        <f t="shared" si="5"/>
        <v>7759</v>
      </c>
    </row>
    <row r="156" spans="1:20" x14ac:dyDescent="0.15">
      <c r="A156" s="2" t="str">
        <f>IF(AND(OR(C156=查询表!$D$2,查询表!$D$2=""),OR(D156=查询表!$H$2,查询表!$H$2="")),ROW()&amp;"-","")</f>
        <v/>
      </c>
      <c r="B156" s="9">
        <v>154</v>
      </c>
      <c r="C156" s="9" t="s">
        <v>185</v>
      </c>
      <c r="D156" s="9" t="s">
        <v>29</v>
      </c>
      <c r="E156" s="9">
        <v>2153</v>
      </c>
      <c r="F156" s="9">
        <v>1153</v>
      </c>
      <c r="G156" s="9">
        <v>1153</v>
      </c>
      <c r="H156" s="9">
        <v>2153</v>
      </c>
      <c r="I156" s="9">
        <v>1153</v>
      </c>
      <c r="J156" s="9">
        <v>753</v>
      </c>
      <c r="K156" s="9">
        <v>453</v>
      </c>
      <c r="L156" s="9">
        <v>353</v>
      </c>
      <c r="M156" s="9">
        <f t="shared" si="4"/>
        <v>9324</v>
      </c>
      <c r="N156" s="9">
        <v>453</v>
      </c>
      <c r="O156" s="9">
        <v>253</v>
      </c>
      <c r="P156" s="9">
        <v>173</v>
      </c>
      <c r="Q156" s="9">
        <v>183</v>
      </c>
      <c r="R156" s="9">
        <v>213</v>
      </c>
      <c r="S156" s="9">
        <v>288</v>
      </c>
      <c r="T156" s="9">
        <f t="shared" si="5"/>
        <v>7761</v>
      </c>
    </row>
    <row r="157" spans="1:20" x14ac:dyDescent="0.15">
      <c r="A157" s="2" t="str">
        <f>IF(AND(OR(C157=查询表!$D$2,查询表!$D$2=""),OR(D157=查询表!$H$2,查询表!$H$2="")),ROW()&amp;"-","")</f>
        <v/>
      </c>
      <c r="B157" s="9">
        <v>155</v>
      </c>
      <c r="C157" s="9" t="s">
        <v>186</v>
      </c>
      <c r="D157" s="9" t="s">
        <v>31</v>
      </c>
      <c r="E157" s="9">
        <v>2154</v>
      </c>
      <c r="F157" s="9">
        <v>1154</v>
      </c>
      <c r="G157" s="9">
        <v>1154</v>
      </c>
      <c r="H157" s="9">
        <v>2154</v>
      </c>
      <c r="I157" s="9">
        <v>1154</v>
      </c>
      <c r="J157" s="9">
        <v>754</v>
      </c>
      <c r="K157" s="9">
        <v>454</v>
      </c>
      <c r="L157" s="9">
        <v>354</v>
      </c>
      <c r="M157" s="9">
        <f t="shared" si="4"/>
        <v>9332</v>
      </c>
      <c r="N157" s="9">
        <v>454</v>
      </c>
      <c r="O157" s="9">
        <v>254</v>
      </c>
      <c r="P157" s="9">
        <v>174</v>
      </c>
      <c r="Q157" s="9">
        <v>184</v>
      </c>
      <c r="R157" s="9">
        <v>214</v>
      </c>
      <c r="S157" s="9">
        <v>289</v>
      </c>
      <c r="T157" s="9">
        <f t="shared" si="5"/>
        <v>7763</v>
      </c>
    </row>
    <row r="158" spans="1:20" x14ac:dyDescent="0.15">
      <c r="A158" s="2" t="str">
        <f>IF(AND(OR(C158=查询表!$D$2,查询表!$D$2=""),OR(D158=查询表!$H$2,查询表!$H$2="")),ROW()&amp;"-","")</f>
        <v/>
      </c>
      <c r="B158" s="9">
        <v>156</v>
      </c>
      <c r="C158" s="9" t="s">
        <v>187</v>
      </c>
      <c r="D158" s="9" t="s">
        <v>33</v>
      </c>
      <c r="E158" s="9">
        <v>2155</v>
      </c>
      <c r="F158" s="9">
        <v>1155</v>
      </c>
      <c r="G158" s="9">
        <v>1155</v>
      </c>
      <c r="H158" s="9">
        <v>2155</v>
      </c>
      <c r="I158" s="9">
        <v>1155</v>
      </c>
      <c r="J158" s="9">
        <v>755</v>
      </c>
      <c r="K158" s="9">
        <v>455</v>
      </c>
      <c r="L158" s="9">
        <v>355</v>
      </c>
      <c r="M158" s="9">
        <f t="shared" si="4"/>
        <v>9340</v>
      </c>
      <c r="N158" s="9">
        <v>455</v>
      </c>
      <c r="O158" s="9">
        <v>255</v>
      </c>
      <c r="P158" s="9">
        <v>175</v>
      </c>
      <c r="Q158" s="9">
        <v>185</v>
      </c>
      <c r="R158" s="9">
        <v>215</v>
      </c>
      <c r="S158" s="9">
        <v>290</v>
      </c>
      <c r="T158" s="9">
        <f t="shared" si="5"/>
        <v>7765</v>
      </c>
    </row>
    <row r="159" spans="1:20" x14ac:dyDescent="0.15">
      <c r="A159" s="2" t="str">
        <f>IF(AND(OR(C159=查询表!$D$2,查询表!$D$2=""),OR(D159=查询表!$H$2,查询表!$H$2="")),ROW()&amp;"-","")</f>
        <v/>
      </c>
      <c r="B159" s="9">
        <v>157</v>
      </c>
      <c r="C159" s="9" t="s">
        <v>188</v>
      </c>
      <c r="D159" s="9" t="s">
        <v>35</v>
      </c>
      <c r="E159" s="9">
        <v>2156</v>
      </c>
      <c r="F159" s="9">
        <v>1156</v>
      </c>
      <c r="G159" s="9">
        <v>1156</v>
      </c>
      <c r="H159" s="9">
        <v>2156</v>
      </c>
      <c r="I159" s="9">
        <v>1156</v>
      </c>
      <c r="J159" s="9">
        <v>756</v>
      </c>
      <c r="K159" s="9">
        <v>456</v>
      </c>
      <c r="L159" s="9">
        <v>356</v>
      </c>
      <c r="M159" s="9">
        <f t="shared" si="4"/>
        <v>9348</v>
      </c>
      <c r="N159" s="9">
        <v>456</v>
      </c>
      <c r="O159" s="9">
        <v>256</v>
      </c>
      <c r="P159" s="9">
        <v>176</v>
      </c>
      <c r="Q159" s="9">
        <v>186</v>
      </c>
      <c r="R159" s="9">
        <v>216</v>
      </c>
      <c r="S159" s="9">
        <v>291</v>
      </c>
      <c r="T159" s="9">
        <f t="shared" si="5"/>
        <v>7767</v>
      </c>
    </row>
    <row r="160" spans="1:20" x14ac:dyDescent="0.15">
      <c r="A160" s="2" t="str">
        <f>IF(AND(OR(C160=查询表!$D$2,查询表!$D$2=""),OR(D160=查询表!$H$2,查询表!$H$2="")),ROW()&amp;"-","")</f>
        <v/>
      </c>
      <c r="B160" s="9">
        <v>158</v>
      </c>
      <c r="C160" s="9" t="s">
        <v>189</v>
      </c>
      <c r="D160" s="9" t="s">
        <v>37</v>
      </c>
      <c r="E160" s="9">
        <v>2157</v>
      </c>
      <c r="F160" s="9">
        <v>1157</v>
      </c>
      <c r="G160" s="9">
        <v>1157</v>
      </c>
      <c r="H160" s="9">
        <v>2157</v>
      </c>
      <c r="I160" s="9">
        <v>1157</v>
      </c>
      <c r="J160" s="9">
        <v>757</v>
      </c>
      <c r="K160" s="9">
        <v>457</v>
      </c>
      <c r="L160" s="9">
        <v>357</v>
      </c>
      <c r="M160" s="9">
        <f t="shared" si="4"/>
        <v>9356</v>
      </c>
      <c r="N160" s="9">
        <v>457</v>
      </c>
      <c r="O160" s="9">
        <v>257</v>
      </c>
      <c r="P160" s="9">
        <v>177</v>
      </c>
      <c r="Q160" s="9">
        <v>187</v>
      </c>
      <c r="R160" s="9">
        <v>217</v>
      </c>
      <c r="S160" s="9">
        <v>292</v>
      </c>
      <c r="T160" s="9">
        <f t="shared" si="5"/>
        <v>7769</v>
      </c>
    </row>
    <row r="161" spans="1:20" x14ac:dyDescent="0.15">
      <c r="A161" s="2" t="str">
        <f>IF(AND(OR(C161=查询表!$D$2,查询表!$D$2=""),OR(D161=查询表!$H$2,查询表!$H$2="")),ROW()&amp;"-","")</f>
        <v/>
      </c>
      <c r="B161" s="9">
        <v>159</v>
      </c>
      <c r="C161" s="9" t="s">
        <v>190</v>
      </c>
      <c r="D161" s="9" t="s">
        <v>39</v>
      </c>
      <c r="E161" s="9">
        <v>2158</v>
      </c>
      <c r="F161" s="9">
        <v>1158</v>
      </c>
      <c r="G161" s="9">
        <v>1158</v>
      </c>
      <c r="H161" s="9">
        <v>2158</v>
      </c>
      <c r="I161" s="9">
        <v>1158</v>
      </c>
      <c r="J161" s="9">
        <v>758</v>
      </c>
      <c r="K161" s="9">
        <v>458</v>
      </c>
      <c r="L161" s="9">
        <v>358</v>
      </c>
      <c r="M161" s="9">
        <f t="shared" si="4"/>
        <v>9364</v>
      </c>
      <c r="N161" s="9">
        <v>458</v>
      </c>
      <c r="O161" s="9">
        <v>258</v>
      </c>
      <c r="P161" s="9">
        <v>178</v>
      </c>
      <c r="Q161" s="9">
        <v>188</v>
      </c>
      <c r="R161" s="9">
        <v>218</v>
      </c>
      <c r="S161" s="9">
        <v>293</v>
      </c>
      <c r="T161" s="9">
        <f t="shared" si="5"/>
        <v>7771</v>
      </c>
    </row>
    <row r="162" spans="1:20" x14ac:dyDescent="0.15">
      <c r="A162" s="2" t="str">
        <f>IF(AND(OR(C162=查询表!$D$2,查询表!$D$2=""),OR(D162=查询表!$H$2,查询表!$H$2="")),ROW()&amp;"-","")</f>
        <v/>
      </c>
      <c r="B162" s="9">
        <v>160</v>
      </c>
      <c r="C162" s="9" t="s">
        <v>191</v>
      </c>
      <c r="D162" s="9" t="s">
        <v>41</v>
      </c>
      <c r="E162" s="9">
        <v>2159</v>
      </c>
      <c r="F162" s="9">
        <v>1159</v>
      </c>
      <c r="G162" s="9">
        <v>1159</v>
      </c>
      <c r="H162" s="9">
        <v>2159</v>
      </c>
      <c r="I162" s="9">
        <v>1159</v>
      </c>
      <c r="J162" s="9">
        <v>759</v>
      </c>
      <c r="K162" s="9">
        <v>459</v>
      </c>
      <c r="L162" s="9">
        <v>359</v>
      </c>
      <c r="M162" s="9">
        <f t="shared" si="4"/>
        <v>9372</v>
      </c>
      <c r="N162" s="9">
        <v>459</v>
      </c>
      <c r="O162" s="9">
        <v>259</v>
      </c>
      <c r="P162" s="9">
        <v>179</v>
      </c>
      <c r="Q162" s="9">
        <v>189</v>
      </c>
      <c r="R162" s="9">
        <v>219</v>
      </c>
      <c r="S162" s="9">
        <v>294</v>
      </c>
      <c r="T162" s="9">
        <f t="shared" si="5"/>
        <v>7773</v>
      </c>
    </row>
    <row r="163" spans="1:20" x14ac:dyDescent="0.15">
      <c r="A163" s="2" t="str">
        <f>IF(AND(OR(C163=查询表!$D$2,查询表!$D$2=""),OR(D163=查询表!$H$2,查询表!$H$2="")),ROW()&amp;"-","")</f>
        <v>163-</v>
      </c>
      <c r="B163" s="9">
        <v>161</v>
      </c>
      <c r="C163" s="9" t="s">
        <v>192</v>
      </c>
      <c r="D163" s="9" t="s">
        <v>23</v>
      </c>
      <c r="E163" s="9">
        <v>2160</v>
      </c>
      <c r="F163" s="9">
        <v>1160</v>
      </c>
      <c r="G163" s="9">
        <v>1160</v>
      </c>
      <c r="H163" s="9">
        <v>2160</v>
      </c>
      <c r="I163" s="9">
        <v>1160</v>
      </c>
      <c r="J163" s="9">
        <v>760</v>
      </c>
      <c r="K163" s="9">
        <v>460</v>
      </c>
      <c r="L163" s="9">
        <v>360</v>
      </c>
      <c r="M163" s="9">
        <f t="shared" si="4"/>
        <v>9380</v>
      </c>
      <c r="N163" s="9">
        <v>460</v>
      </c>
      <c r="O163" s="9">
        <v>260</v>
      </c>
      <c r="P163" s="9">
        <v>180</v>
      </c>
      <c r="Q163" s="9">
        <v>190</v>
      </c>
      <c r="R163" s="9">
        <v>220</v>
      </c>
      <c r="S163" s="9">
        <v>295</v>
      </c>
      <c r="T163" s="9">
        <f t="shared" si="5"/>
        <v>7775</v>
      </c>
    </row>
    <row r="164" spans="1:20" x14ac:dyDescent="0.15">
      <c r="A164" s="2" t="str">
        <f>IF(AND(OR(C164=查询表!$D$2,查询表!$D$2=""),OR(D164=查询表!$H$2,查询表!$H$2="")),ROW()&amp;"-","")</f>
        <v/>
      </c>
      <c r="B164" s="9">
        <v>162</v>
      </c>
      <c r="C164" s="9" t="s">
        <v>193</v>
      </c>
      <c r="D164" s="9" t="s">
        <v>25</v>
      </c>
      <c r="E164" s="9">
        <v>2161</v>
      </c>
      <c r="F164" s="9">
        <v>1161</v>
      </c>
      <c r="G164" s="9">
        <v>1161</v>
      </c>
      <c r="H164" s="9">
        <v>2161</v>
      </c>
      <c r="I164" s="9">
        <v>1161</v>
      </c>
      <c r="J164" s="9">
        <v>761</v>
      </c>
      <c r="K164" s="9">
        <v>461</v>
      </c>
      <c r="L164" s="9">
        <v>361</v>
      </c>
      <c r="M164" s="9">
        <f t="shared" si="4"/>
        <v>9388</v>
      </c>
      <c r="N164" s="9">
        <v>461</v>
      </c>
      <c r="O164" s="9">
        <v>261</v>
      </c>
      <c r="P164" s="9">
        <v>181</v>
      </c>
      <c r="Q164" s="9">
        <v>191</v>
      </c>
      <c r="R164" s="9">
        <v>221</v>
      </c>
      <c r="S164" s="9">
        <v>296</v>
      </c>
      <c r="T164" s="9">
        <f t="shared" si="5"/>
        <v>7777</v>
      </c>
    </row>
    <row r="165" spans="1:20" x14ac:dyDescent="0.15">
      <c r="A165" s="2" t="str">
        <f>IF(AND(OR(C165=查询表!$D$2,查询表!$D$2=""),OR(D165=查询表!$H$2,查询表!$H$2="")),ROW()&amp;"-","")</f>
        <v/>
      </c>
      <c r="B165" s="9">
        <v>163</v>
      </c>
      <c r="C165" s="9" t="s">
        <v>194</v>
      </c>
      <c r="D165" s="9" t="s">
        <v>27</v>
      </c>
      <c r="E165" s="9">
        <v>2162</v>
      </c>
      <c r="F165" s="9">
        <v>1162</v>
      </c>
      <c r="G165" s="9">
        <v>1162</v>
      </c>
      <c r="H165" s="9">
        <v>2162</v>
      </c>
      <c r="I165" s="9">
        <v>1162</v>
      </c>
      <c r="J165" s="9">
        <v>762</v>
      </c>
      <c r="K165" s="9">
        <v>462</v>
      </c>
      <c r="L165" s="9">
        <v>362</v>
      </c>
      <c r="M165" s="9">
        <f t="shared" si="4"/>
        <v>9396</v>
      </c>
      <c r="N165" s="9">
        <v>462</v>
      </c>
      <c r="O165" s="9">
        <v>262</v>
      </c>
      <c r="P165" s="9">
        <v>182</v>
      </c>
      <c r="Q165" s="9">
        <v>192</v>
      </c>
      <c r="R165" s="9">
        <v>222</v>
      </c>
      <c r="S165" s="9">
        <v>297</v>
      </c>
      <c r="T165" s="9">
        <f t="shared" si="5"/>
        <v>7779</v>
      </c>
    </row>
    <row r="166" spans="1:20" x14ac:dyDescent="0.15">
      <c r="A166" s="2" t="str">
        <f>IF(AND(OR(C166=查询表!$D$2,查询表!$D$2=""),OR(D166=查询表!$H$2,查询表!$H$2="")),ROW()&amp;"-","")</f>
        <v/>
      </c>
      <c r="B166" s="9">
        <v>164</v>
      </c>
      <c r="C166" s="9" t="s">
        <v>195</v>
      </c>
      <c r="D166" s="9" t="s">
        <v>29</v>
      </c>
      <c r="E166" s="9">
        <v>2163</v>
      </c>
      <c r="F166" s="9">
        <v>1163</v>
      </c>
      <c r="G166" s="9">
        <v>1163</v>
      </c>
      <c r="H166" s="9">
        <v>2163</v>
      </c>
      <c r="I166" s="9">
        <v>1163</v>
      </c>
      <c r="J166" s="9">
        <v>763</v>
      </c>
      <c r="K166" s="9">
        <v>463</v>
      </c>
      <c r="L166" s="9">
        <v>363</v>
      </c>
      <c r="M166" s="9">
        <f t="shared" si="4"/>
        <v>9404</v>
      </c>
      <c r="N166" s="9">
        <v>463</v>
      </c>
      <c r="O166" s="9">
        <v>263</v>
      </c>
      <c r="P166" s="9">
        <v>183</v>
      </c>
      <c r="Q166" s="9">
        <v>193</v>
      </c>
      <c r="R166" s="9">
        <v>223</v>
      </c>
      <c r="S166" s="9">
        <v>298</v>
      </c>
      <c r="T166" s="9">
        <f t="shared" si="5"/>
        <v>7781</v>
      </c>
    </row>
    <row r="167" spans="1:20" x14ac:dyDescent="0.15">
      <c r="A167" s="2" t="str">
        <f>IF(AND(OR(C167=查询表!$D$2,查询表!$D$2=""),OR(D167=查询表!$H$2,查询表!$H$2="")),ROW()&amp;"-","")</f>
        <v/>
      </c>
      <c r="B167" s="9">
        <v>165</v>
      </c>
      <c r="C167" s="9" t="s">
        <v>196</v>
      </c>
      <c r="D167" s="9" t="s">
        <v>31</v>
      </c>
      <c r="E167" s="9">
        <v>2164</v>
      </c>
      <c r="F167" s="9">
        <v>1164</v>
      </c>
      <c r="G167" s="9">
        <v>1164</v>
      </c>
      <c r="H167" s="9">
        <v>2164</v>
      </c>
      <c r="I167" s="9">
        <v>1164</v>
      </c>
      <c r="J167" s="9">
        <v>764</v>
      </c>
      <c r="K167" s="9">
        <v>464</v>
      </c>
      <c r="L167" s="9">
        <v>364</v>
      </c>
      <c r="M167" s="9">
        <f t="shared" si="4"/>
        <v>9412</v>
      </c>
      <c r="N167" s="9">
        <v>464</v>
      </c>
      <c r="O167" s="9">
        <v>264</v>
      </c>
      <c r="P167" s="9">
        <v>184</v>
      </c>
      <c r="Q167" s="9">
        <v>194</v>
      </c>
      <c r="R167" s="9">
        <v>224</v>
      </c>
      <c r="S167" s="9">
        <v>299</v>
      </c>
      <c r="T167" s="9">
        <f t="shared" si="5"/>
        <v>7783</v>
      </c>
    </row>
    <row r="168" spans="1:20" x14ac:dyDescent="0.15">
      <c r="A168" s="2" t="str">
        <f>IF(AND(OR(C168=查询表!$D$2,查询表!$D$2=""),OR(D168=查询表!$H$2,查询表!$H$2="")),ROW()&amp;"-","")</f>
        <v/>
      </c>
      <c r="B168" s="9">
        <v>166</v>
      </c>
      <c r="C168" s="9" t="s">
        <v>197</v>
      </c>
      <c r="D168" s="9" t="s">
        <v>33</v>
      </c>
      <c r="E168" s="9">
        <v>2165</v>
      </c>
      <c r="F168" s="9">
        <v>1165</v>
      </c>
      <c r="G168" s="9">
        <v>1165</v>
      </c>
      <c r="H168" s="9">
        <v>2165</v>
      </c>
      <c r="I168" s="9">
        <v>1165</v>
      </c>
      <c r="J168" s="9">
        <v>765</v>
      </c>
      <c r="K168" s="9">
        <v>465</v>
      </c>
      <c r="L168" s="9">
        <v>365</v>
      </c>
      <c r="M168" s="9">
        <f t="shared" si="4"/>
        <v>9420</v>
      </c>
      <c r="N168" s="9">
        <v>465</v>
      </c>
      <c r="O168" s="9">
        <v>265</v>
      </c>
      <c r="P168" s="9">
        <v>185</v>
      </c>
      <c r="Q168" s="9">
        <v>195</v>
      </c>
      <c r="R168" s="9">
        <v>225</v>
      </c>
      <c r="S168" s="9">
        <v>300</v>
      </c>
      <c r="T168" s="9">
        <f t="shared" si="5"/>
        <v>7785</v>
      </c>
    </row>
    <row r="169" spans="1:20" x14ac:dyDescent="0.15">
      <c r="A169" s="2" t="str">
        <f>IF(AND(OR(C169=查询表!$D$2,查询表!$D$2=""),OR(D169=查询表!$H$2,查询表!$H$2="")),ROW()&amp;"-","")</f>
        <v/>
      </c>
      <c r="B169" s="9">
        <v>167</v>
      </c>
      <c r="C169" s="9" t="s">
        <v>198</v>
      </c>
      <c r="D169" s="9" t="s">
        <v>35</v>
      </c>
      <c r="E169" s="9">
        <v>2166</v>
      </c>
      <c r="F169" s="9">
        <v>1166</v>
      </c>
      <c r="G169" s="9">
        <v>1166</v>
      </c>
      <c r="H169" s="9">
        <v>2166</v>
      </c>
      <c r="I169" s="9">
        <v>1166</v>
      </c>
      <c r="J169" s="9">
        <v>766</v>
      </c>
      <c r="K169" s="9">
        <v>466</v>
      </c>
      <c r="L169" s="9">
        <v>366</v>
      </c>
      <c r="M169" s="9">
        <f t="shared" si="4"/>
        <v>9428</v>
      </c>
      <c r="N169" s="9">
        <v>466</v>
      </c>
      <c r="O169" s="9">
        <v>266</v>
      </c>
      <c r="P169" s="9">
        <v>186</v>
      </c>
      <c r="Q169" s="9">
        <v>196</v>
      </c>
      <c r="R169" s="9">
        <v>226</v>
      </c>
      <c r="S169" s="9">
        <v>301</v>
      </c>
      <c r="T169" s="9">
        <f t="shared" si="5"/>
        <v>7787</v>
      </c>
    </row>
    <row r="170" spans="1:20" x14ac:dyDescent="0.15">
      <c r="A170" s="2" t="str">
        <f>IF(AND(OR(C170=查询表!$D$2,查询表!$D$2=""),OR(D170=查询表!$H$2,查询表!$H$2="")),ROW()&amp;"-","")</f>
        <v/>
      </c>
      <c r="B170" s="9">
        <v>168</v>
      </c>
      <c r="C170" s="9" t="s">
        <v>199</v>
      </c>
      <c r="D170" s="9" t="s">
        <v>37</v>
      </c>
      <c r="E170" s="9">
        <v>2167</v>
      </c>
      <c r="F170" s="9">
        <v>1167</v>
      </c>
      <c r="G170" s="9">
        <v>1167</v>
      </c>
      <c r="H170" s="9">
        <v>2167</v>
      </c>
      <c r="I170" s="9">
        <v>1167</v>
      </c>
      <c r="J170" s="9">
        <v>767</v>
      </c>
      <c r="K170" s="9">
        <v>467</v>
      </c>
      <c r="L170" s="9">
        <v>367</v>
      </c>
      <c r="M170" s="9">
        <f t="shared" si="4"/>
        <v>9436</v>
      </c>
      <c r="N170" s="9">
        <v>467</v>
      </c>
      <c r="O170" s="9">
        <v>267</v>
      </c>
      <c r="P170" s="9">
        <v>187</v>
      </c>
      <c r="Q170" s="9">
        <v>197</v>
      </c>
      <c r="R170" s="9">
        <v>227</v>
      </c>
      <c r="S170" s="9">
        <v>302</v>
      </c>
      <c r="T170" s="9">
        <f t="shared" si="5"/>
        <v>7789</v>
      </c>
    </row>
    <row r="171" spans="1:20" x14ac:dyDescent="0.15">
      <c r="A171" s="2" t="str">
        <f>IF(AND(OR(C171=查询表!$D$2,查询表!$D$2=""),OR(D171=查询表!$H$2,查询表!$H$2="")),ROW()&amp;"-","")</f>
        <v/>
      </c>
      <c r="B171" s="9">
        <v>169</v>
      </c>
      <c r="C171" s="9" t="s">
        <v>200</v>
      </c>
      <c r="D171" s="9" t="s">
        <v>39</v>
      </c>
      <c r="E171" s="9">
        <v>2168</v>
      </c>
      <c r="F171" s="9">
        <v>1168</v>
      </c>
      <c r="G171" s="9">
        <v>1168</v>
      </c>
      <c r="H171" s="9">
        <v>2168</v>
      </c>
      <c r="I171" s="9">
        <v>1168</v>
      </c>
      <c r="J171" s="9">
        <v>768</v>
      </c>
      <c r="K171" s="9">
        <v>468</v>
      </c>
      <c r="L171" s="9">
        <v>368</v>
      </c>
      <c r="M171" s="9">
        <f t="shared" si="4"/>
        <v>9444</v>
      </c>
      <c r="N171" s="9">
        <v>468</v>
      </c>
      <c r="O171" s="9">
        <v>268</v>
      </c>
      <c r="P171" s="9">
        <v>188</v>
      </c>
      <c r="Q171" s="9">
        <v>198</v>
      </c>
      <c r="R171" s="9">
        <v>228</v>
      </c>
      <c r="S171" s="9">
        <v>303</v>
      </c>
      <c r="T171" s="9">
        <f t="shared" si="5"/>
        <v>7791</v>
      </c>
    </row>
    <row r="172" spans="1:20" x14ac:dyDescent="0.15">
      <c r="A172" s="2" t="str">
        <f>IF(AND(OR(C172=查询表!$D$2,查询表!$D$2=""),OR(D172=查询表!$H$2,查询表!$H$2="")),ROW()&amp;"-","")</f>
        <v/>
      </c>
      <c r="B172" s="9">
        <v>170</v>
      </c>
      <c r="C172" s="9" t="s">
        <v>201</v>
      </c>
      <c r="D172" s="9" t="s">
        <v>41</v>
      </c>
      <c r="E172" s="9">
        <v>2169</v>
      </c>
      <c r="F172" s="9">
        <v>1169</v>
      </c>
      <c r="G172" s="9">
        <v>1169</v>
      </c>
      <c r="H172" s="9">
        <v>2169</v>
      </c>
      <c r="I172" s="9">
        <v>1169</v>
      </c>
      <c r="J172" s="9">
        <v>769</v>
      </c>
      <c r="K172" s="9">
        <v>469</v>
      </c>
      <c r="L172" s="9">
        <v>369</v>
      </c>
      <c r="M172" s="9">
        <f t="shared" si="4"/>
        <v>9452</v>
      </c>
      <c r="N172" s="9">
        <v>469</v>
      </c>
      <c r="O172" s="9">
        <v>269</v>
      </c>
      <c r="P172" s="9">
        <v>189</v>
      </c>
      <c r="Q172" s="9">
        <v>199</v>
      </c>
      <c r="R172" s="9">
        <v>229</v>
      </c>
      <c r="S172" s="9">
        <v>304</v>
      </c>
      <c r="T172" s="9">
        <f t="shared" si="5"/>
        <v>7793</v>
      </c>
    </row>
    <row r="173" spans="1:20" x14ac:dyDescent="0.15">
      <c r="A173" s="2" t="str">
        <f>IF(AND(OR(C173=查询表!$D$2,查询表!$D$2=""),OR(D173=查询表!$H$2,查询表!$H$2="")),ROW()&amp;"-","")</f>
        <v>173-</v>
      </c>
      <c r="B173" s="9">
        <v>171</v>
      </c>
      <c r="C173" s="9" t="s">
        <v>202</v>
      </c>
      <c r="D173" s="9" t="s">
        <v>23</v>
      </c>
      <c r="E173" s="9">
        <v>2170</v>
      </c>
      <c r="F173" s="9">
        <v>1170</v>
      </c>
      <c r="G173" s="9">
        <v>1170</v>
      </c>
      <c r="H173" s="9">
        <v>2170</v>
      </c>
      <c r="I173" s="9">
        <v>1170</v>
      </c>
      <c r="J173" s="9">
        <v>770</v>
      </c>
      <c r="K173" s="9">
        <v>470</v>
      </c>
      <c r="L173" s="9">
        <v>370</v>
      </c>
      <c r="M173" s="9">
        <f t="shared" si="4"/>
        <v>9460</v>
      </c>
      <c r="N173" s="9">
        <v>470</v>
      </c>
      <c r="O173" s="9">
        <v>270</v>
      </c>
      <c r="P173" s="9">
        <v>190</v>
      </c>
      <c r="Q173" s="9">
        <v>200</v>
      </c>
      <c r="R173" s="9">
        <v>230</v>
      </c>
      <c r="S173" s="9">
        <v>305</v>
      </c>
      <c r="T173" s="9">
        <f t="shared" si="5"/>
        <v>7795</v>
      </c>
    </row>
    <row r="174" spans="1:20" x14ac:dyDescent="0.15">
      <c r="A174" s="2" t="str">
        <f>IF(AND(OR(C174=查询表!$D$2,查询表!$D$2=""),OR(D174=查询表!$H$2,查询表!$H$2="")),ROW()&amp;"-","")</f>
        <v/>
      </c>
      <c r="B174" s="9">
        <v>172</v>
      </c>
      <c r="C174" s="9" t="s">
        <v>203</v>
      </c>
      <c r="D174" s="9" t="s">
        <v>25</v>
      </c>
      <c r="E174" s="9">
        <v>2171</v>
      </c>
      <c r="F174" s="9">
        <v>1171</v>
      </c>
      <c r="G174" s="9">
        <v>1171</v>
      </c>
      <c r="H174" s="9">
        <v>2171</v>
      </c>
      <c r="I174" s="9">
        <v>1171</v>
      </c>
      <c r="J174" s="9">
        <v>771</v>
      </c>
      <c r="K174" s="9">
        <v>471</v>
      </c>
      <c r="L174" s="9">
        <v>371</v>
      </c>
      <c r="M174" s="9">
        <f t="shared" si="4"/>
        <v>9468</v>
      </c>
      <c r="N174" s="9">
        <v>471</v>
      </c>
      <c r="O174" s="9">
        <v>271</v>
      </c>
      <c r="P174" s="9">
        <v>191</v>
      </c>
      <c r="Q174" s="9">
        <v>201</v>
      </c>
      <c r="R174" s="9">
        <v>231</v>
      </c>
      <c r="S174" s="9">
        <v>306</v>
      </c>
      <c r="T174" s="9">
        <f t="shared" si="5"/>
        <v>7797</v>
      </c>
    </row>
    <row r="175" spans="1:20" x14ac:dyDescent="0.15">
      <c r="A175" s="2" t="str">
        <f>IF(AND(OR(C175=查询表!$D$2,查询表!$D$2=""),OR(D175=查询表!$H$2,查询表!$H$2="")),ROW()&amp;"-","")</f>
        <v/>
      </c>
      <c r="B175" s="9">
        <v>173</v>
      </c>
      <c r="C175" s="9" t="s">
        <v>204</v>
      </c>
      <c r="D175" s="9" t="s">
        <v>27</v>
      </c>
      <c r="E175" s="9">
        <v>2172</v>
      </c>
      <c r="F175" s="9">
        <v>1172</v>
      </c>
      <c r="G175" s="9">
        <v>1172</v>
      </c>
      <c r="H175" s="9">
        <v>2172</v>
      </c>
      <c r="I175" s="9">
        <v>1172</v>
      </c>
      <c r="J175" s="9">
        <v>772</v>
      </c>
      <c r="K175" s="9">
        <v>472</v>
      </c>
      <c r="L175" s="9">
        <v>372</v>
      </c>
      <c r="M175" s="9">
        <f t="shared" si="4"/>
        <v>9476</v>
      </c>
      <c r="N175" s="9">
        <v>472</v>
      </c>
      <c r="O175" s="9">
        <v>272</v>
      </c>
      <c r="P175" s="9">
        <v>192</v>
      </c>
      <c r="Q175" s="9">
        <v>202</v>
      </c>
      <c r="R175" s="9">
        <v>232</v>
      </c>
      <c r="S175" s="9">
        <v>307</v>
      </c>
      <c r="T175" s="9">
        <f t="shared" si="5"/>
        <v>7799</v>
      </c>
    </row>
    <row r="176" spans="1:20" x14ac:dyDescent="0.15">
      <c r="A176" s="2" t="str">
        <f>IF(AND(OR(C176=查询表!$D$2,查询表!$D$2=""),OR(D176=查询表!$H$2,查询表!$H$2="")),ROW()&amp;"-","")</f>
        <v/>
      </c>
      <c r="B176" s="9">
        <v>174</v>
      </c>
      <c r="C176" s="9" t="s">
        <v>205</v>
      </c>
      <c r="D176" s="9" t="s">
        <v>29</v>
      </c>
      <c r="E176" s="9">
        <v>2173</v>
      </c>
      <c r="F176" s="9">
        <v>1173</v>
      </c>
      <c r="G176" s="9">
        <v>1173</v>
      </c>
      <c r="H176" s="9">
        <v>2173</v>
      </c>
      <c r="I176" s="9">
        <v>1173</v>
      </c>
      <c r="J176" s="9">
        <v>773</v>
      </c>
      <c r="K176" s="9">
        <v>473</v>
      </c>
      <c r="L176" s="9">
        <v>373</v>
      </c>
      <c r="M176" s="9">
        <f t="shared" si="4"/>
        <v>9484</v>
      </c>
      <c r="N176" s="9">
        <v>473</v>
      </c>
      <c r="O176" s="9">
        <v>273</v>
      </c>
      <c r="P176" s="9">
        <v>193</v>
      </c>
      <c r="Q176" s="9">
        <v>203</v>
      </c>
      <c r="R176" s="9">
        <v>233</v>
      </c>
      <c r="S176" s="9">
        <v>308</v>
      </c>
      <c r="T176" s="9">
        <f t="shared" si="5"/>
        <v>7801</v>
      </c>
    </row>
    <row r="177" spans="1:20" x14ac:dyDescent="0.15">
      <c r="A177" s="2" t="str">
        <f>IF(AND(OR(C177=查询表!$D$2,查询表!$D$2=""),OR(D177=查询表!$H$2,查询表!$H$2="")),ROW()&amp;"-","")</f>
        <v/>
      </c>
      <c r="B177" s="9">
        <v>175</v>
      </c>
      <c r="C177" s="9" t="s">
        <v>206</v>
      </c>
      <c r="D177" s="9" t="s">
        <v>31</v>
      </c>
      <c r="E177" s="9">
        <v>2174</v>
      </c>
      <c r="F177" s="9">
        <v>1174</v>
      </c>
      <c r="G177" s="9">
        <v>1174</v>
      </c>
      <c r="H177" s="9">
        <v>2174</v>
      </c>
      <c r="I177" s="9">
        <v>1174</v>
      </c>
      <c r="J177" s="9">
        <v>774</v>
      </c>
      <c r="K177" s="9">
        <v>474</v>
      </c>
      <c r="L177" s="9">
        <v>374</v>
      </c>
      <c r="M177" s="9">
        <f t="shared" si="4"/>
        <v>9492</v>
      </c>
      <c r="N177" s="9">
        <v>474</v>
      </c>
      <c r="O177" s="9">
        <v>274</v>
      </c>
      <c r="P177" s="9">
        <v>194</v>
      </c>
      <c r="Q177" s="9">
        <v>204</v>
      </c>
      <c r="R177" s="9">
        <v>234</v>
      </c>
      <c r="S177" s="9">
        <v>309</v>
      </c>
      <c r="T177" s="9">
        <f t="shared" si="5"/>
        <v>7803</v>
      </c>
    </row>
    <row r="178" spans="1:20" x14ac:dyDescent="0.15">
      <c r="A178" s="2" t="str">
        <f>IF(AND(OR(C178=查询表!$D$2,查询表!$D$2=""),OR(D178=查询表!$H$2,查询表!$H$2="")),ROW()&amp;"-","")</f>
        <v/>
      </c>
      <c r="B178" s="9">
        <v>176</v>
      </c>
      <c r="C178" s="9" t="s">
        <v>207</v>
      </c>
      <c r="D178" s="9" t="s">
        <v>33</v>
      </c>
      <c r="E178" s="9">
        <v>2175</v>
      </c>
      <c r="F178" s="9">
        <v>1175</v>
      </c>
      <c r="G178" s="9">
        <v>1175</v>
      </c>
      <c r="H178" s="9">
        <v>2175</v>
      </c>
      <c r="I178" s="9">
        <v>1175</v>
      </c>
      <c r="J178" s="9">
        <v>775</v>
      </c>
      <c r="K178" s="9">
        <v>475</v>
      </c>
      <c r="L178" s="9">
        <v>375</v>
      </c>
      <c r="M178" s="9">
        <f t="shared" si="4"/>
        <v>9500</v>
      </c>
      <c r="N178" s="9">
        <v>475</v>
      </c>
      <c r="O178" s="9">
        <v>275</v>
      </c>
      <c r="P178" s="9">
        <v>195</v>
      </c>
      <c r="Q178" s="9">
        <v>205</v>
      </c>
      <c r="R178" s="9">
        <v>235</v>
      </c>
      <c r="S178" s="9">
        <v>310</v>
      </c>
      <c r="T178" s="9">
        <f t="shared" si="5"/>
        <v>7805</v>
      </c>
    </row>
    <row r="179" spans="1:20" x14ac:dyDescent="0.15">
      <c r="A179" s="2" t="str">
        <f>IF(AND(OR(C179=查询表!$D$2,查询表!$D$2=""),OR(D179=查询表!$H$2,查询表!$H$2="")),ROW()&amp;"-","")</f>
        <v/>
      </c>
      <c r="B179" s="9">
        <v>177</v>
      </c>
      <c r="C179" s="9" t="s">
        <v>208</v>
      </c>
      <c r="D179" s="9" t="s">
        <v>35</v>
      </c>
      <c r="E179" s="9">
        <v>2176</v>
      </c>
      <c r="F179" s="9">
        <v>1176</v>
      </c>
      <c r="G179" s="9">
        <v>1176</v>
      </c>
      <c r="H179" s="9">
        <v>2176</v>
      </c>
      <c r="I179" s="9">
        <v>1176</v>
      </c>
      <c r="J179" s="9">
        <v>776</v>
      </c>
      <c r="K179" s="9">
        <v>476</v>
      </c>
      <c r="L179" s="9">
        <v>376</v>
      </c>
      <c r="M179" s="9">
        <f t="shared" si="4"/>
        <v>9508</v>
      </c>
      <c r="N179" s="9">
        <v>476</v>
      </c>
      <c r="O179" s="9">
        <v>276</v>
      </c>
      <c r="P179" s="9">
        <v>196</v>
      </c>
      <c r="Q179" s="9">
        <v>206</v>
      </c>
      <c r="R179" s="9">
        <v>236</v>
      </c>
      <c r="S179" s="9">
        <v>311</v>
      </c>
      <c r="T179" s="9">
        <f t="shared" si="5"/>
        <v>7807</v>
      </c>
    </row>
    <row r="180" spans="1:20" x14ac:dyDescent="0.15">
      <c r="A180" s="2" t="str">
        <f>IF(AND(OR(C180=查询表!$D$2,查询表!$D$2=""),OR(D180=查询表!$H$2,查询表!$H$2="")),ROW()&amp;"-","")</f>
        <v/>
      </c>
      <c r="B180" s="9">
        <v>178</v>
      </c>
      <c r="C180" s="9" t="s">
        <v>209</v>
      </c>
      <c r="D180" s="9" t="s">
        <v>37</v>
      </c>
      <c r="E180" s="9">
        <v>2177</v>
      </c>
      <c r="F180" s="9">
        <v>1177</v>
      </c>
      <c r="G180" s="9">
        <v>1177</v>
      </c>
      <c r="H180" s="9">
        <v>2177</v>
      </c>
      <c r="I180" s="9">
        <v>1177</v>
      </c>
      <c r="J180" s="9">
        <v>777</v>
      </c>
      <c r="K180" s="9">
        <v>477</v>
      </c>
      <c r="L180" s="9">
        <v>377</v>
      </c>
      <c r="M180" s="9">
        <f t="shared" si="4"/>
        <v>9516</v>
      </c>
      <c r="N180" s="9">
        <v>477</v>
      </c>
      <c r="O180" s="9">
        <v>277</v>
      </c>
      <c r="P180" s="9">
        <v>197</v>
      </c>
      <c r="Q180" s="9">
        <v>207</v>
      </c>
      <c r="R180" s="9">
        <v>237</v>
      </c>
      <c r="S180" s="9">
        <v>312</v>
      </c>
      <c r="T180" s="9">
        <f t="shared" si="5"/>
        <v>7809</v>
      </c>
    </row>
    <row r="181" spans="1:20" x14ac:dyDescent="0.15">
      <c r="A181" s="2" t="str">
        <f>IF(AND(OR(C181=查询表!$D$2,查询表!$D$2=""),OR(D181=查询表!$H$2,查询表!$H$2="")),ROW()&amp;"-","")</f>
        <v/>
      </c>
      <c r="B181" s="9">
        <v>179</v>
      </c>
      <c r="C181" s="9" t="s">
        <v>210</v>
      </c>
      <c r="D181" s="9" t="s">
        <v>39</v>
      </c>
      <c r="E181" s="9">
        <v>2178</v>
      </c>
      <c r="F181" s="9">
        <v>1178</v>
      </c>
      <c r="G181" s="9">
        <v>1178</v>
      </c>
      <c r="H181" s="9">
        <v>2178</v>
      </c>
      <c r="I181" s="9">
        <v>1178</v>
      </c>
      <c r="J181" s="9">
        <v>778</v>
      </c>
      <c r="K181" s="9">
        <v>478</v>
      </c>
      <c r="L181" s="9">
        <v>378</v>
      </c>
      <c r="M181" s="9">
        <f t="shared" si="4"/>
        <v>9524</v>
      </c>
      <c r="N181" s="9">
        <v>478</v>
      </c>
      <c r="O181" s="9">
        <v>278</v>
      </c>
      <c r="P181" s="9">
        <v>198</v>
      </c>
      <c r="Q181" s="9">
        <v>208</v>
      </c>
      <c r="R181" s="9">
        <v>238</v>
      </c>
      <c r="S181" s="9">
        <v>313</v>
      </c>
      <c r="T181" s="9">
        <f t="shared" si="5"/>
        <v>7811</v>
      </c>
    </row>
    <row r="182" spans="1:20" x14ac:dyDescent="0.15">
      <c r="A182" s="2" t="str">
        <f>IF(AND(OR(C182=查询表!$D$2,查询表!$D$2=""),OR(D182=查询表!$H$2,查询表!$H$2="")),ROW()&amp;"-","")</f>
        <v/>
      </c>
      <c r="B182" s="9">
        <v>180</v>
      </c>
      <c r="C182" s="9" t="s">
        <v>211</v>
      </c>
      <c r="D182" s="9" t="s">
        <v>41</v>
      </c>
      <c r="E182" s="9">
        <v>2179</v>
      </c>
      <c r="F182" s="9">
        <v>1179</v>
      </c>
      <c r="G182" s="9">
        <v>1179</v>
      </c>
      <c r="H182" s="9">
        <v>2179</v>
      </c>
      <c r="I182" s="9">
        <v>1179</v>
      </c>
      <c r="J182" s="9">
        <v>779</v>
      </c>
      <c r="K182" s="9">
        <v>479</v>
      </c>
      <c r="L182" s="9">
        <v>379</v>
      </c>
      <c r="M182" s="9">
        <f t="shared" si="4"/>
        <v>9532</v>
      </c>
      <c r="N182" s="9">
        <v>479</v>
      </c>
      <c r="O182" s="9">
        <v>279</v>
      </c>
      <c r="P182" s="9">
        <v>199</v>
      </c>
      <c r="Q182" s="9">
        <v>209</v>
      </c>
      <c r="R182" s="9">
        <v>239</v>
      </c>
      <c r="S182" s="9">
        <v>314</v>
      </c>
      <c r="T182" s="9">
        <f t="shared" si="5"/>
        <v>7813</v>
      </c>
    </row>
    <row r="183" spans="1:20" x14ac:dyDescent="0.15">
      <c r="A183" s="2" t="str">
        <f>IF(AND(OR(C183=查询表!$D$2,查询表!$D$2=""),OR(D183=查询表!$H$2,查询表!$H$2="")),ROW()&amp;"-","")</f>
        <v>183-</v>
      </c>
      <c r="B183" s="9">
        <v>181</v>
      </c>
      <c r="C183" s="9" t="s">
        <v>212</v>
      </c>
      <c r="D183" s="9" t="s">
        <v>23</v>
      </c>
      <c r="E183" s="9">
        <v>2180</v>
      </c>
      <c r="F183" s="9">
        <v>1180</v>
      </c>
      <c r="G183" s="9">
        <v>1180</v>
      </c>
      <c r="H183" s="9">
        <v>2180</v>
      </c>
      <c r="I183" s="9">
        <v>1180</v>
      </c>
      <c r="J183" s="9">
        <v>780</v>
      </c>
      <c r="K183" s="9">
        <v>480</v>
      </c>
      <c r="L183" s="9">
        <v>380</v>
      </c>
      <c r="M183" s="9">
        <f t="shared" si="4"/>
        <v>9540</v>
      </c>
      <c r="N183" s="9">
        <v>480</v>
      </c>
      <c r="O183" s="9">
        <v>280</v>
      </c>
      <c r="P183" s="9">
        <v>200</v>
      </c>
      <c r="Q183" s="9">
        <v>210</v>
      </c>
      <c r="R183" s="9">
        <v>240</v>
      </c>
      <c r="S183" s="9">
        <v>315</v>
      </c>
      <c r="T183" s="9">
        <f t="shared" si="5"/>
        <v>7815</v>
      </c>
    </row>
    <row r="184" spans="1:20" x14ac:dyDescent="0.15">
      <c r="A184" s="2" t="str">
        <f>IF(AND(OR(C184=查询表!$D$2,查询表!$D$2=""),OR(D184=查询表!$H$2,查询表!$H$2="")),ROW()&amp;"-","")</f>
        <v/>
      </c>
      <c r="B184" s="9">
        <v>182</v>
      </c>
      <c r="C184" s="9" t="s">
        <v>213</v>
      </c>
      <c r="D184" s="9" t="s">
        <v>25</v>
      </c>
      <c r="E184" s="9">
        <v>2181</v>
      </c>
      <c r="F184" s="9">
        <v>1181</v>
      </c>
      <c r="G184" s="9">
        <v>1181</v>
      </c>
      <c r="H184" s="9">
        <v>2181</v>
      </c>
      <c r="I184" s="9">
        <v>1181</v>
      </c>
      <c r="J184" s="9">
        <v>781</v>
      </c>
      <c r="K184" s="9">
        <v>481</v>
      </c>
      <c r="L184" s="9">
        <v>381</v>
      </c>
      <c r="M184" s="9">
        <f t="shared" si="4"/>
        <v>9548</v>
      </c>
      <c r="N184" s="9">
        <v>481</v>
      </c>
      <c r="O184" s="9">
        <v>281</v>
      </c>
      <c r="P184" s="9">
        <v>201</v>
      </c>
      <c r="Q184" s="9">
        <v>211</v>
      </c>
      <c r="R184" s="9">
        <v>241</v>
      </c>
      <c r="S184" s="9">
        <v>316</v>
      </c>
      <c r="T184" s="9">
        <f t="shared" si="5"/>
        <v>7817</v>
      </c>
    </row>
    <row r="185" spans="1:20" x14ac:dyDescent="0.15">
      <c r="A185" s="2" t="str">
        <f>IF(AND(OR(C185=查询表!$D$2,查询表!$D$2=""),OR(D185=查询表!$H$2,查询表!$H$2="")),ROW()&amp;"-","")</f>
        <v/>
      </c>
      <c r="B185" s="9">
        <v>183</v>
      </c>
      <c r="C185" s="9" t="s">
        <v>214</v>
      </c>
      <c r="D185" s="9" t="s">
        <v>27</v>
      </c>
      <c r="E185" s="9">
        <v>2182</v>
      </c>
      <c r="F185" s="9">
        <v>1182</v>
      </c>
      <c r="G185" s="9">
        <v>1182</v>
      </c>
      <c r="H185" s="9">
        <v>2182</v>
      </c>
      <c r="I185" s="9">
        <v>1182</v>
      </c>
      <c r="J185" s="9">
        <v>782</v>
      </c>
      <c r="K185" s="9">
        <v>482</v>
      </c>
      <c r="L185" s="9">
        <v>382</v>
      </c>
      <c r="M185" s="9">
        <f t="shared" si="4"/>
        <v>9556</v>
      </c>
      <c r="N185" s="9">
        <v>482</v>
      </c>
      <c r="O185" s="9">
        <v>282</v>
      </c>
      <c r="P185" s="9">
        <v>202</v>
      </c>
      <c r="Q185" s="9">
        <v>212</v>
      </c>
      <c r="R185" s="9">
        <v>242</v>
      </c>
      <c r="S185" s="9">
        <v>317</v>
      </c>
      <c r="T185" s="9">
        <f t="shared" si="5"/>
        <v>7819</v>
      </c>
    </row>
    <row r="186" spans="1:20" x14ac:dyDescent="0.15">
      <c r="A186" s="2" t="str">
        <f>IF(AND(OR(C186=查询表!$D$2,查询表!$D$2=""),OR(D186=查询表!$H$2,查询表!$H$2="")),ROW()&amp;"-","")</f>
        <v/>
      </c>
      <c r="B186" s="9">
        <v>184</v>
      </c>
      <c r="C186" s="9" t="s">
        <v>215</v>
      </c>
      <c r="D186" s="9" t="s">
        <v>29</v>
      </c>
      <c r="E186" s="9">
        <v>2183</v>
      </c>
      <c r="F186" s="9">
        <v>1183</v>
      </c>
      <c r="G186" s="9">
        <v>1183</v>
      </c>
      <c r="H186" s="9">
        <v>2183</v>
      </c>
      <c r="I186" s="9">
        <v>1183</v>
      </c>
      <c r="J186" s="9">
        <v>783</v>
      </c>
      <c r="K186" s="9">
        <v>483</v>
      </c>
      <c r="L186" s="9">
        <v>383</v>
      </c>
      <c r="M186" s="9">
        <f t="shared" si="4"/>
        <v>9564</v>
      </c>
      <c r="N186" s="9">
        <v>483</v>
      </c>
      <c r="O186" s="9">
        <v>283</v>
      </c>
      <c r="P186" s="9">
        <v>203</v>
      </c>
      <c r="Q186" s="9">
        <v>213</v>
      </c>
      <c r="R186" s="9">
        <v>243</v>
      </c>
      <c r="S186" s="9">
        <v>318</v>
      </c>
      <c r="T186" s="9">
        <f t="shared" si="5"/>
        <v>7821</v>
      </c>
    </row>
    <row r="187" spans="1:20" x14ac:dyDescent="0.15">
      <c r="A187" s="2" t="str">
        <f>IF(AND(OR(C187=查询表!$D$2,查询表!$D$2=""),OR(D187=查询表!$H$2,查询表!$H$2="")),ROW()&amp;"-","")</f>
        <v/>
      </c>
      <c r="B187" s="9">
        <v>185</v>
      </c>
      <c r="C187" s="9" t="s">
        <v>216</v>
      </c>
      <c r="D187" s="9" t="s">
        <v>31</v>
      </c>
      <c r="E187" s="9">
        <v>2184</v>
      </c>
      <c r="F187" s="9">
        <v>1184</v>
      </c>
      <c r="G187" s="9">
        <v>1184</v>
      </c>
      <c r="H187" s="9">
        <v>2184</v>
      </c>
      <c r="I187" s="9">
        <v>1184</v>
      </c>
      <c r="J187" s="9">
        <v>784</v>
      </c>
      <c r="K187" s="9">
        <v>484</v>
      </c>
      <c r="L187" s="9">
        <v>384</v>
      </c>
      <c r="M187" s="9">
        <f t="shared" si="4"/>
        <v>9572</v>
      </c>
      <c r="N187" s="9">
        <v>484</v>
      </c>
      <c r="O187" s="9">
        <v>284</v>
      </c>
      <c r="P187" s="9">
        <v>204</v>
      </c>
      <c r="Q187" s="9">
        <v>214</v>
      </c>
      <c r="R187" s="9">
        <v>244</v>
      </c>
      <c r="S187" s="9">
        <v>319</v>
      </c>
      <c r="T187" s="9">
        <f t="shared" si="5"/>
        <v>7823</v>
      </c>
    </row>
    <row r="188" spans="1:20" x14ac:dyDescent="0.15">
      <c r="A188" s="2" t="str">
        <f>IF(AND(OR(C188=查询表!$D$2,查询表!$D$2=""),OR(D188=查询表!$H$2,查询表!$H$2="")),ROW()&amp;"-","")</f>
        <v/>
      </c>
      <c r="B188" s="9">
        <v>186</v>
      </c>
      <c r="C188" s="9" t="s">
        <v>217</v>
      </c>
      <c r="D188" s="9" t="s">
        <v>33</v>
      </c>
      <c r="E188" s="9">
        <v>2185</v>
      </c>
      <c r="F188" s="9">
        <v>1185</v>
      </c>
      <c r="G188" s="9">
        <v>1185</v>
      </c>
      <c r="H188" s="9">
        <v>2185</v>
      </c>
      <c r="I188" s="9">
        <v>1185</v>
      </c>
      <c r="J188" s="9">
        <v>785</v>
      </c>
      <c r="K188" s="9">
        <v>485</v>
      </c>
      <c r="L188" s="9">
        <v>385</v>
      </c>
      <c r="M188" s="9">
        <f t="shared" si="4"/>
        <v>9580</v>
      </c>
      <c r="N188" s="9">
        <v>485</v>
      </c>
      <c r="O188" s="9">
        <v>285</v>
      </c>
      <c r="P188" s="9">
        <v>205</v>
      </c>
      <c r="Q188" s="9">
        <v>215</v>
      </c>
      <c r="R188" s="9">
        <v>245</v>
      </c>
      <c r="S188" s="9">
        <v>320</v>
      </c>
      <c r="T188" s="9">
        <f t="shared" si="5"/>
        <v>7825</v>
      </c>
    </row>
    <row r="189" spans="1:20" x14ac:dyDescent="0.15">
      <c r="A189" s="2" t="str">
        <f>IF(AND(OR(C189=查询表!$D$2,查询表!$D$2=""),OR(D189=查询表!$H$2,查询表!$H$2="")),ROW()&amp;"-","")</f>
        <v/>
      </c>
      <c r="B189" s="9">
        <v>187</v>
      </c>
      <c r="C189" s="9" t="s">
        <v>218</v>
      </c>
      <c r="D189" s="9" t="s">
        <v>35</v>
      </c>
      <c r="E189" s="9">
        <v>2186</v>
      </c>
      <c r="F189" s="9">
        <v>1186</v>
      </c>
      <c r="G189" s="9">
        <v>1186</v>
      </c>
      <c r="H189" s="9">
        <v>2186</v>
      </c>
      <c r="I189" s="9">
        <v>1186</v>
      </c>
      <c r="J189" s="9">
        <v>786</v>
      </c>
      <c r="K189" s="9">
        <v>486</v>
      </c>
      <c r="L189" s="9">
        <v>386</v>
      </c>
      <c r="M189" s="9">
        <f t="shared" si="4"/>
        <v>9588</v>
      </c>
      <c r="N189" s="9">
        <v>486</v>
      </c>
      <c r="O189" s="9">
        <v>286</v>
      </c>
      <c r="P189" s="9">
        <v>206</v>
      </c>
      <c r="Q189" s="9">
        <v>216</v>
      </c>
      <c r="R189" s="9">
        <v>246</v>
      </c>
      <c r="S189" s="9">
        <v>321</v>
      </c>
      <c r="T189" s="9">
        <f t="shared" si="5"/>
        <v>7827</v>
      </c>
    </row>
    <row r="190" spans="1:20" x14ac:dyDescent="0.15">
      <c r="A190" s="2" t="str">
        <f>IF(AND(OR(C190=查询表!$D$2,查询表!$D$2=""),OR(D190=查询表!$H$2,查询表!$H$2="")),ROW()&amp;"-","")</f>
        <v/>
      </c>
      <c r="B190" s="9">
        <v>188</v>
      </c>
      <c r="C190" s="9" t="s">
        <v>219</v>
      </c>
      <c r="D190" s="9" t="s">
        <v>37</v>
      </c>
      <c r="E190" s="9">
        <v>2187</v>
      </c>
      <c r="F190" s="9">
        <v>1187</v>
      </c>
      <c r="G190" s="9">
        <v>1187</v>
      </c>
      <c r="H190" s="9">
        <v>2187</v>
      </c>
      <c r="I190" s="9">
        <v>1187</v>
      </c>
      <c r="J190" s="9">
        <v>787</v>
      </c>
      <c r="K190" s="9">
        <v>487</v>
      </c>
      <c r="L190" s="9">
        <v>387</v>
      </c>
      <c r="M190" s="9">
        <f t="shared" si="4"/>
        <v>9596</v>
      </c>
      <c r="N190" s="9">
        <v>487</v>
      </c>
      <c r="O190" s="9">
        <v>287</v>
      </c>
      <c r="P190" s="9">
        <v>207</v>
      </c>
      <c r="Q190" s="9">
        <v>217</v>
      </c>
      <c r="R190" s="9">
        <v>247</v>
      </c>
      <c r="S190" s="9">
        <v>322</v>
      </c>
      <c r="T190" s="9">
        <f t="shared" si="5"/>
        <v>7829</v>
      </c>
    </row>
    <row r="191" spans="1:20" x14ac:dyDescent="0.15">
      <c r="A191" s="2" t="str">
        <f>IF(AND(OR(C191=查询表!$D$2,查询表!$D$2=""),OR(D191=查询表!$H$2,查询表!$H$2="")),ROW()&amp;"-","")</f>
        <v/>
      </c>
      <c r="B191" s="9">
        <v>189</v>
      </c>
      <c r="C191" s="9" t="s">
        <v>220</v>
      </c>
      <c r="D191" s="9" t="s">
        <v>39</v>
      </c>
      <c r="E191" s="9">
        <v>2188</v>
      </c>
      <c r="F191" s="9">
        <v>1188</v>
      </c>
      <c r="G191" s="9">
        <v>1188</v>
      </c>
      <c r="H191" s="9">
        <v>2188</v>
      </c>
      <c r="I191" s="9">
        <v>1188</v>
      </c>
      <c r="J191" s="9">
        <v>788</v>
      </c>
      <c r="K191" s="9">
        <v>488</v>
      </c>
      <c r="L191" s="9">
        <v>388</v>
      </c>
      <c r="M191" s="9">
        <f t="shared" si="4"/>
        <v>9604</v>
      </c>
      <c r="N191" s="9">
        <v>488</v>
      </c>
      <c r="O191" s="9">
        <v>288</v>
      </c>
      <c r="P191" s="9">
        <v>208</v>
      </c>
      <c r="Q191" s="9">
        <v>218</v>
      </c>
      <c r="R191" s="9">
        <v>248</v>
      </c>
      <c r="S191" s="9">
        <v>323</v>
      </c>
      <c r="T191" s="9">
        <f t="shared" si="5"/>
        <v>7831</v>
      </c>
    </row>
    <row r="192" spans="1:20" x14ac:dyDescent="0.15">
      <c r="A192" s="2" t="str">
        <f>IF(AND(OR(C192=查询表!$D$2,查询表!$D$2=""),OR(D192=查询表!$H$2,查询表!$H$2="")),ROW()&amp;"-","")</f>
        <v/>
      </c>
      <c r="B192" s="9">
        <v>190</v>
      </c>
      <c r="C192" s="9" t="s">
        <v>221</v>
      </c>
      <c r="D192" s="9" t="s">
        <v>41</v>
      </c>
      <c r="E192" s="9">
        <v>2189</v>
      </c>
      <c r="F192" s="9">
        <v>1189</v>
      </c>
      <c r="G192" s="9">
        <v>1189</v>
      </c>
      <c r="H192" s="9">
        <v>2189</v>
      </c>
      <c r="I192" s="9">
        <v>1189</v>
      </c>
      <c r="J192" s="9">
        <v>789</v>
      </c>
      <c r="K192" s="9">
        <v>489</v>
      </c>
      <c r="L192" s="9">
        <v>389</v>
      </c>
      <c r="M192" s="9">
        <f t="shared" si="4"/>
        <v>9612</v>
      </c>
      <c r="N192" s="9">
        <v>489</v>
      </c>
      <c r="O192" s="9">
        <v>289</v>
      </c>
      <c r="P192" s="9">
        <v>209</v>
      </c>
      <c r="Q192" s="9">
        <v>219</v>
      </c>
      <c r="R192" s="9">
        <v>249</v>
      </c>
      <c r="S192" s="9">
        <v>324</v>
      </c>
      <c r="T192" s="9">
        <f t="shared" si="5"/>
        <v>7833</v>
      </c>
    </row>
    <row r="193" spans="1:20" x14ac:dyDescent="0.15">
      <c r="A193" s="2" t="str">
        <f>IF(AND(OR(C193=查询表!$D$2,查询表!$D$2=""),OR(D193=查询表!$H$2,查询表!$H$2="")),ROW()&amp;"-","")</f>
        <v>193-</v>
      </c>
      <c r="B193" s="9">
        <v>191</v>
      </c>
      <c r="C193" s="9" t="s">
        <v>222</v>
      </c>
      <c r="D193" s="9" t="s">
        <v>23</v>
      </c>
      <c r="E193" s="9">
        <v>2190</v>
      </c>
      <c r="F193" s="9">
        <v>1190</v>
      </c>
      <c r="G193" s="9">
        <v>1190</v>
      </c>
      <c r="H193" s="9">
        <v>2190</v>
      </c>
      <c r="I193" s="9">
        <v>1190</v>
      </c>
      <c r="J193" s="9">
        <v>790</v>
      </c>
      <c r="K193" s="9">
        <v>490</v>
      </c>
      <c r="L193" s="9">
        <v>390</v>
      </c>
      <c r="M193" s="9">
        <f t="shared" si="4"/>
        <v>9620</v>
      </c>
      <c r="N193" s="9">
        <v>490</v>
      </c>
      <c r="O193" s="9">
        <v>290</v>
      </c>
      <c r="P193" s="9">
        <v>210</v>
      </c>
      <c r="Q193" s="9">
        <v>220</v>
      </c>
      <c r="R193" s="9">
        <v>250</v>
      </c>
      <c r="S193" s="9">
        <v>325</v>
      </c>
      <c r="T193" s="9">
        <f t="shared" si="5"/>
        <v>7835</v>
      </c>
    </row>
    <row r="194" spans="1:20" x14ac:dyDescent="0.15">
      <c r="A194" s="2" t="str">
        <f>IF(AND(OR(C194=查询表!$D$2,查询表!$D$2=""),OR(D194=查询表!$H$2,查询表!$H$2="")),ROW()&amp;"-","")</f>
        <v/>
      </c>
      <c r="B194" s="9">
        <v>192</v>
      </c>
      <c r="C194" s="9" t="s">
        <v>223</v>
      </c>
      <c r="D194" s="9" t="s">
        <v>25</v>
      </c>
      <c r="E194" s="9">
        <v>2191</v>
      </c>
      <c r="F194" s="9">
        <v>1191</v>
      </c>
      <c r="G194" s="9">
        <v>1191</v>
      </c>
      <c r="H194" s="9">
        <v>2191</v>
      </c>
      <c r="I194" s="9">
        <v>1191</v>
      </c>
      <c r="J194" s="9">
        <v>791</v>
      </c>
      <c r="K194" s="9">
        <v>491</v>
      </c>
      <c r="L194" s="9">
        <v>391</v>
      </c>
      <c r="M194" s="9">
        <f t="shared" si="4"/>
        <v>9628</v>
      </c>
      <c r="N194" s="9">
        <v>491</v>
      </c>
      <c r="O194" s="9">
        <v>291</v>
      </c>
      <c r="P194" s="9">
        <v>211</v>
      </c>
      <c r="Q194" s="9">
        <v>221</v>
      </c>
      <c r="R194" s="9">
        <v>251</v>
      </c>
      <c r="S194" s="9">
        <v>326</v>
      </c>
      <c r="T194" s="9">
        <f t="shared" si="5"/>
        <v>7837</v>
      </c>
    </row>
    <row r="195" spans="1:20" x14ac:dyDescent="0.15">
      <c r="A195" s="2" t="str">
        <f>IF(AND(OR(C195=查询表!$D$2,查询表!$D$2=""),OR(D195=查询表!$H$2,查询表!$H$2="")),ROW()&amp;"-","")</f>
        <v/>
      </c>
      <c r="B195" s="9">
        <v>193</v>
      </c>
      <c r="C195" s="9" t="s">
        <v>224</v>
      </c>
      <c r="D195" s="9" t="s">
        <v>27</v>
      </c>
      <c r="E195" s="9">
        <v>2192</v>
      </c>
      <c r="F195" s="9">
        <v>1192</v>
      </c>
      <c r="G195" s="9">
        <v>1192</v>
      </c>
      <c r="H195" s="9">
        <v>2192</v>
      </c>
      <c r="I195" s="9">
        <v>1192</v>
      </c>
      <c r="J195" s="9">
        <v>792</v>
      </c>
      <c r="K195" s="9">
        <v>492</v>
      </c>
      <c r="L195" s="9">
        <v>392</v>
      </c>
      <c r="M195" s="9">
        <f t="shared" si="4"/>
        <v>9636</v>
      </c>
      <c r="N195" s="9">
        <v>492</v>
      </c>
      <c r="O195" s="9">
        <v>292</v>
      </c>
      <c r="P195" s="9">
        <v>212</v>
      </c>
      <c r="Q195" s="9">
        <v>222</v>
      </c>
      <c r="R195" s="9">
        <v>252</v>
      </c>
      <c r="S195" s="9">
        <v>327</v>
      </c>
      <c r="T195" s="9">
        <f t="shared" si="5"/>
        <v>7839</v>
      </c>
    </row>
    <row r="196" spans="1:20" x14ac:dyDescent="0.15">
      <c r="A196" s="2" t="str">
        <f>IF(AND(OR(C196=查询表!$D$2,查询表!$D$2=""),OR(D196=查询表!$H$2,查询表!$H$2="")),ROW()&amp;"-","")</f>
        <v/>
      </c>
      <c r="B196" s="9">
        <v>194</v>
      </c>
      <c r="C196" s="9" t="s">
        <v>225</v>
      </c>
      <c r="D196" s="9" t="s">
        <v>29</v>
      </c>
      <c r="E196" s="9">
        <v>2193</v>
      </c>
      <c r="F196" s="9">
        <v>1193</v>
      </c>
      <c r="G196" s="9">
        <v>1193</v>
      </c>
      <c r="H196" s="9">
        <v>2193</v>
      </c>
      <c r="I196" s="9">
        <v>1193</v>
      </c>
      <c r="J196" s="9">
        <v>793</v>
      </c>
      <c r="K196" s="9">
        <v>493</v>
      </c>
      <c r="L196" s="9">
        <v>393</v>
      </c>
      <c r="M196" s="9">
        <f t="shared" ref="M196:M205" si="6">SUM(E196:L196)</f>
        <v>9644</v>
      </c>
      <c r="N196" s="9">
        <v>493</v>
      </c>
      <c r="O196" s="9">
        <v>293</v>
      </c>
      <c r="P196" s="9">
        <v>213</v>
      </c>
      <c r="Q196" s="9">
        <v>223</v>
      </c>
      <c r="R196" s="9">
        <v>253</v>
      </c>
      <c r="S196" s="9">
        <v>328</v>
      </c>
      <c r="T196" s="9">
        <f t="shared" ref="T196:T205" si="7">M196-SUM(N196:S196)</f>
        <v>7841</v>
      </c>
    </row>
    <row r="197" spans="1:20" x14ac:dyDescent="0.15">
      <c r="A197" s="2" t="str">
        <f>IF(AND(OR(C197=查询表!$D$2,查询表!$D$2=""),OR(D197=查询表!$H$2,查询表!$H$2="")),ROW()&amp;"-","")</f>
        <v/>
      </c>
      <c r="B197" s="9">
        <v>195</v>
      </c>
      <c r="C197" s="9" t="s">
        <v>226</v>
      </c>
      <c r="D197" s="9" t="s">
        <v>31</v>
      </c>
      <c r="E197" s="9">
        <v>2194</v>
      </c>
      <c r="F197" s="9">
        <v>1194</v>
      </c>
      <c r="G197" s="9">
        <v>1194</v>
      </c>
      <c r="H197" s="9">
        <v>2194</v>
      </c>
      <c r="I197" s="9">
        <v>1194</v>
      </c>
      <c r="J197" s="9">
        <v>794</v>
      </c>
      <c r="K197" s="9">
        <v>494</v>
      </c>
      <c r="L197" s="9">
        <v>394</v>
      </c>
      <c r="M197" s="9">
        <f t="shared" si="6"/>
        <v>9652</v>
      </c>
      <c r="N197" s="9">
        <v>494</v>
      </c>
      <c r="O197" s="9">
        <v>294</v>
      </c>
      <c r="P197" s="9">
        <v>214</v>
      </c>
      <c r="Q197" s="9">
        <v>224</v>
      </c>
      <c r="R197" s="9">
        <v>254</v>
      </c>
      <c r="S197" s="9">
        <v>329</v>
      </c>
      <c r="T197" s="9">
        <f t="shared" si="7"/>
        <v>7843</v>
      </c>
    </row>
    <row r="198" spans="1:20" x14ac:dyDescent="0.15">
      <c r="A198" s="2" t="str">
        <f>IF(AND(OR(C198=查询表!$D$2,查询表!$D$2=""),OR(D198=查询表!$H$2,查询表!$H$2="")),ROW()&amp;"-","")</f>
        <v/>
      </c>
      <c r="B198" s="9">
        <v>196</v>
      </c>
      <c r="C198" s="9" t="s">
        <v>227</v>
      </c>
      <c r="D198" s="9" t="s">
        <v>33</v>
      </c>
      <c r="E198" s="9">
        <v>2195</v>
      </c>
      <c r="F198" s="9">
        <v>1195</v>
      </c>
      <c r="G198" s="9">
        <v>1195</v>
      </c>
      <c r="H198" s="9">
        <v>2195</v>
      </c>
      <c r="I198" s="9">
        <v>1195</v>
      </c>
      <c r="J198" s="9">
        <v>795</v>
      </c>
      <c r="K198" s="9">
        <v>495</v>
      </c>
      <c r="L198" s="9">
        <v>395</v>
      </c>
      <c r="M198" s="9">
        <f t="shared" si="6"/>
        <v>9660</v>
      </c>
      <c r="N198" s="9">
        <v>495</v>
      </c>
      <c r="O198" s="9">
        <v>295</v>
      </c>
      <c r="P198" s="9">
        <v>215</v>
      </c>
      <c r="Q198" s="9">
        <v>225</v>
      </c>
      <c r="R198" s="9">
        <v>255</v>
      </c>
      <c r="S198" s="9">
        <v>330</v>
      </c>
      <c r="T198" s="9">
        <f t="shared" si="7"/>
        <v>7845</v>
      </c>
    </row>
    <row r="199" spans="1:20" x14ac:dyDescent="0.15">
      <c r="A199" s="2" t="str">
        <f>IF(AND(OR(C199=查询表!$D$2,查询表!$D$2=""),OR(D199=查询表!$H$2,查询表!$H$2="")),ROW()&amp;"-","")</f>
        <v/>
      </c>
      <c r="B199" s="9">
        <v>197</v>
      </c>
      <c r="C199" s="9" t="s">
        <v>228</v>
      </c>
      <c r="D199" s="9" t="s">
        <v>35</v>
      </c>
      <c r="E199" s="9">
        <v>2196</v>
      </c>
      <c r="F199" s="9">
        <v>1196</v>
      </c>
      <c r="G199" s="9">
        <v>1196</v>
      </c>
      <c r="H199" s="9">
        <v>2196</v>
      </c>
      <c r="I199" s="9">
        <v>1196</v>
      </c>
      <c r="J199" s="9">
        <v>796</v>
      </c>
      <c r="K199" s="9">
        <v>496</v>
      </c>
      <c r="L199" s="9">
        <v>396</v>
      </c>
      <c r="M199" s="9">
        <f t="shared" si="6"/>
        <v>9668</v>
      </c>
      <c r="N199" s="9">
        <v>496</v>
      </c>
      <c r="O199" s="9">
        <v>296</v>
      </c>
      <c r="P199" s="9">
        <v>216</v>
      </c>
      <c r="Q199" s="9">
        <v>226</v>
      </c>
      <c r="R199" s="9">
        <v>256</v>
      </c>
      <c r="S199" s="9">
        <v>331</v>
      </c>
      <c r="T199" s="9">
        <f t="shared" si="7"/>
        <v>7847</v>
      </c>
    </row>
    <row r="200" spans="1:20" x14ac:dyDescent="0.15">
      <c r="A200" s="2" t="str">
        <f>IF(AND(OR(C200=查询表!$D$2,查询表!$D$2=""),OR(D200=查询表!$H$2,查询表!$H$2="")),ROW()&amp;"-","")</f>
        <v/>
      </c>
      <c r="B200" s="9">
        <v>198</v>
      </c>
      <c r="C200" s="9" t="s">
        <v>229</v>
      </c>
      <c r="D200" s="9" t="s">
        <v>37</v>
      </c>
      <c r="E200" s="9">
        <v>2197</v>
      </c>
      <c r="F200" s="9">
        <v>1197</v>
      </c>
      <c r="G200" s="9">
        <v>1197</v>
      </c>
      <c r="H200" s="9">
        <v>2197</v>
      </c>
      <c r="I200" s="9">
        <v>1197</v>
      </c>
      <c r="J200" s="9">
        <v>797</v>
      </c>
      <c r="K200" s="9">
        <v>497</v>
      </c>
      <c r="L200" s="9">
        <v>397</v>
      </c>
      <c r="M200" s="9">
        <f t="shared" si="6"/>
        <v>9676</v>
      </c>
      <c r="N200" s="9">
        <v>497</v>
      </c>
      <c r="O200" s="9">
        <v>297</v>
      </c>
      <c r="P200" s="9">
        <v>217</v>
      </c>
      <c r="Q200" s="9">
        <v>227</v>
      </c>
      <c r="R200" s="9">
        <v>257</v>
      </c>
      <c r="S200" s="9">
        <v>332</v>
      </c>
      <c r="T200" s="9">
        <f t="shared" si="7"/>
        <v>7849</v>
      </c>
    </row>
    <row r="201" spans="1:20" x14ac:dyDescent="0.15">
      <c r="A201" s="2" t="str">
        <f>IF(AND(OR(C201=查询表!$D$2,查询表!$D$2=""),OR(D201=查询表!$H$2,查询表!$H$2="")),ROW()&amp;"-","")</f>
        <v/>
      </c>
      <c r="B201" s="9">
        <v>199</v>
      </c>
      <c r="C201" s="9" t="s">
        <v>230</v>
      </c>
      <c r="D201" s="9" t="s">
        <v>39</v>
      </c>
      <c r="E201" s="9">
        <v>2198</v>
      </c>
      <c r="F201" s="9">
        <v>1198</v>
      </c>
      <c r="G201" s="9">
        <v>1198</v>
      </c>
      <c r="H201" s="9">
        <v>2198</v>
      </c>
      <c r="I201" s="9">
        <v>1198</v>
      </c>
      <c r="J201" s="9">
        <v>798</v>
      </c>
      <c r="K201" s="9">
        <v>498</v>
      </c>
      <c r="L201" s="9">
        <v>398</v>
      </c>
      <c r="M201" s="9">
        <f t="shared" si="6"/>
        <v>9684</v>
      </c>
      <c r="N201" s="9">
        <v>498</v>
      </c>
      <c r="O201" s="9">
        <v>298</v>
      </c>
      <c r="P201" s="9">
        <v>218</v>
      </c>
      <c r="Q201" s="9">
        <v>228</v>
      </c>
      <c r="R201" s="9">
        <v>258</v>
      </c>
      <c r="S201" s="9">
        <v>333</v>
      </c>
      <c r="T201" s="9">
        <f t="shared" si="7"/>
        <v>7851</v>
      </c>
    </row>
    <row r="202" spans="1:20" x14ac:dyDescent="0.15">
      <c r="A202" s="2" t="str">
        <f>IF(AND(OR(C202=查询表!$D$2,查询表!$D$2=""),OR(D202=查询表!$H$2,查询表!$H$2="")),ROW()&amp;"-","")</f>
        <v/>
      </c>
      <c r="B202" s="9">
        <v>200</v>
      </c>
      <c r="C202" s="9" t="s">
        <v>231</v>
      </c>
      <c r="D202" s="9" t="s">
        <v>41</v>
      </c>
      <c r="E202" s="9">
        <v>2199</v>
      </c>
      <c r="F202" s="9">
        <v>1199</v>
      </c>
      <c r="G202" s="9">
        <v>1199</v>
      </c>
      <c r="H202" s="9">
        <v>2199</v>
      </c>
      <c r="I202" s="9">
        <v>1199</v>
      </c>
      <c r="J202" s="9">
        <v>799</v>
      </c>
      <c r="K202" s="9">
        <v>499</v>
      </c>
      <c r="L202" s="9">
        <v>399</v>
      </c>
      <c r="M202" s="9">
        <f t="shared" si="6"/>
        <v>9692</v>
      </c>
      <c r="N202" s="9">
        <v>499</v>
      </c>
      <c r="O202" s="9">
        <v>299</v>
      </c>
      <c r="P202" s="9">
        <v>219</v>
      </c>
      <c r="Q202" s="9">
        <v>229</v>
      </c>
      <c r="R202" s="9">
        <v>259</v>
      </c>
      <c r="S202" s="9">
        <v>334</v>
      </c>
      <c r="T202" s="9">
        <f t="shared" si="7"/>
        <v>7853</v>
      </c>
    </row>
    <row r="203" spans="1:20" x14ac:dyDescent="0.15">
      <c r="A203" s="2" t="str">
        <f>IF(AND(OR(C203=查询表!$D$2,查询表!$D$2=""),OR(D203=查询表!$H$2,查询表!$H$2="")),ROW()&amp;"-","")</f>
        <v>203-</v>
      </c>
      <c r="B203" s="9">
        <v>201</v>
      </c>
      <c r="C203" s="9" t="s">
        <v>232</v>
      </c>
      <c r="D203" s="9" t="s">
        <v>23</v>
      </c>
      <c r="E203" s="9">
        <v>2200</v>
      </c>
      <c r="F203" s="9">
        <v>1200</v>
      </c>
      <c r="G203" s="9">
        <v>1200</v>
      </c>
      <c r="H203" s="9">
        <v>2200</v>
      </c>
      <c r="I203" s="9">
        <v>1200</v>
      </c>
      <c r="J203" s="9">
        <v>800</v>
      </c>
      <c r="K203" s="9">
        <v>500</v>
      </c>
      <c r="L203" s="9">
        <v>400</v>
      </c>
      <c r="M203" s="9">
        <f t="shared" si="6"/>
        <v>9700</v>
      </c>
      <c r="N203" s="9">
        <v>500</v>
      </c>
      <c r="O203" s="9">
        <v>300</v>
      </c>
      <c r="P203" s="9">
        <v>220</v>
      </c>
      <c r="Q203" s="9">
        <v>230</v>
      </c>
      <c r="R203" s="9">
        <v>260</v>
      </c>
      <c r="S203" s="9">
        <v>335</v>
      </c>
      <c r="T203" s="9">
        <f t="shared" si="7"/>
        <v>7855</v>
      </c>
    </row>
    <row r="204" spans="1:20" x14ac:dyDescent="0.15">
      <c r="A204" s="2" t="str">
        <f>IF(AND(OR(C204=查询表!$D$2,查询表!$D$2=""),OR(D204=查询表!$H$2,查询表!$H$2="")),ROW()&amp;"-","")</f>
        <v/>
      </c>
      <c r="B204" s="9">
        <v>202</v>
      </c>
      <c r="C204" s="9" t="s">
        <v>233</v>
      </c>
      <c r="D204" s="9" t="s">
        <v>25</v>
      </c>
      <c r="E204" s="9">
        <v>2201</v>
      </c>
      <c r="F204" s="9">
        <v>1201</v>
      </c>
      <c r="G204" s="9">
        <v>1201</v>
      </c>
      <c r="H204" s="9">
        <v>2201</v>
      </c>
      <c r="I204" s="9">
        <v>1201</v>
      </c>
      <c r="J204" s="9">
        <v>801</v>
      </c>
      <c r="K204" s="9">
        <v>501</v>
      </c>
      <c r="L204" s="9">
        <v>401</v>
      </c>
      <c r="M204" s="9">
        <f t="shared" si="6"/>
        <v>9708</v>
      </c>
      <c r="N204" s="9">
        <v>501</v>
      </c>
      <c r="O204" s="9">
        <v>301</v>
      </c>
      <c r="P204" s="9">
        <v>221</v>
      </c>
      <c r="Q204" s="9">
        <v>231</v>
      </c>
      <c r="R204" s="9">
        <v>261</v>
      </c>
      <c r="S204" s="9">
        <v>336</v>
      </c>
      <c r="T204" s="9">
        <f t="shared" si="7"/>
        <v>7857</v>
      </c>
    </row>
    <row r="205" spans="1:20" x14ac:dyDescent="0.15">
      <c r="A205" s="2" t="str">
        <f>IF(AND(OR(C205=查询表!$D$2,查询表!$D$2=""),OR(D205=查询表!$H$2,查询表!$H$2="")),ROW()&amp;"-","")</f>
        <v/>
      </c>
      <c r="B205" s="9">
        <v>203</v>
      </c>
      <c r="C205" s="9" t="s">
        <v>234</v>
      </c>
      <c r="D205" s="9" t="s">
        <v>27</v>
      </c>
      <c r="E205" s="9">
        <v>2202</v>
      </c>
      <c r="F205" s="9">
        <v>1202</v>
      </c>
      <c r="G205" s="9">
        <v>1202</v>
      </c>
      <c r="H205" s="9">
        <v>2202</v>
      </c>
      <c r="I205" s="9">
        <v>1202</v>
      </c>
      <c r="J205" s="9">
        <v>802</v>
      </c>
      <c r="K205" s="9">
        <v>502</v>
      </c>
      <c r="L205" s="9">
        <v>402</v>
      </c>
      <c r="M205" s="9">
        <f t="shared" si="6"/>
        <v>9716</v>
      </c>
      <c r="N205" s="9">
        <v>502</v>
      </c>
      <c r="O205" s="9">
        <v>302</v>
      </c>
      <c r="P205" s="9">
        <v>222</v>
      </c>
      <c r="Q205" s="9">
        <v>232</v>
      </c>
      <c r="R205" s="9">
        <v>262</v>
      </c>
      <c r="S205" s="9">
        <v>337</v>
      </c>
      <c r="T205" s="9">
        <f t="shared" si="7"/>
        <v>7859</v>
      </c>
    </row>
    <row r="206" spans="1:20" x14ac:dyDescent="0.15">
      <c r="A206" s="2" t="str">
        <f>IF(AND(OR(C206=查询表!$D$2,查询表!$D$2=""),OR(D206=查询表!$H$2,查询表!$H$2="")),ROW()&amp;"-","")</f>
        <v/>
      </c>
      <c r="B206" s="9">
        <v>204</v>
      </c>
      <c r="C206" s="9" t="s">
        <v>235</v>
      </c>
      <c r="D206" s="9" t="s">
        <v>29</v>
      </c>
      <c r="E206" s="9">
        <v>2203</v>
      </c>
      <c r="F206" s="9">
        <v>1203</v>
      </c>
      <c r="G206" s="9">
        <v>1203</v>
      </c>
      <c r="H206" s="9">
        <v>2203</v>
      </c>
      <c r="I206" s="9">
        <v>1203</v>
      </c>
      <c r="J206" s="9">
        <v>803</v>
      </c>
      <c r="K206" s="9">
        <v>503</v>
      </c>
      <c r="L206" s="9">
        <v>403</v>
      </c>
      <c r="M206" s="9">
        <f t="shared" ref="M206:M269" si="8">SUM(E206:L206)</f>
        <v>9724</v>
      </c>
      <c r="N206" s="9">
        <v>503</v>
      </c>
      <c r="O206" s="9">
        <v>303</v>
      </c>
      <c r="P206" s="9">
        <v>223</v>
      </c>
      <c r="Q206" s="9">
        <v>233</v>
      </c>
      <c r="R206" s="9">
        <v>263</v>
      </c>
      <c r="S206" s="9">
        <v>338</v>
      </c>
      <c r="T206" s="9">
        <f t="shared" ref="T206:T269" si="9">M206-SUM(N206:S206)</f>
        <v>7861</v>
      </c>
    </row>
    <row r="207" spans="1:20" x14ac:dyDescent="0.15">
      <c r="A207" s="2" t="str">
        <f>IF(AND(OR(C207=查询表!$D$2,查询表!$D$2=""),OR(D207=查询表!$H$2,查询表!$H$2="")),ROW()&amp;"-","")</f>
        <v/>
      </c>
      <c r="B207" s="9">
        <v>205</v>
      </c>
      <c r="C207" s="9" t="s">
        <v>236</v>
      </c>
      <c r="D207" s="9" t="s">
        <v>31</v>
      </c>
      <c r="E207" s="9">
        <v>2204</v>
      </c>
      <c r="F207" s="9">
        <v>1204</v>
      </c>
      <c r="G207" s="9">
        <v>1204</v>
      </c>
      <c r="H207" s="9">
        <v>2204</v>
      </c>
      <c r="I207" s="9">
        <v>1204</v>
      </c>
      <c r="J207" s="9">
        <v>804</v>
      </c>
      <c r="K207" s="9">
        <v>504</v>
      </c>
      <c r="L207" s="9">
        <v>404</v>
      </c>
      <c r="M207" s="9">
        <f t="shared" si="8"/>
        <v>9732</v>
      </c>
      <c r="N207" s="9">
        <v>504</v>
      </c>
      <c r="O207" s="9">
        <v>304</v>
      </c>
      <c r="P207" s="9">
        <v>224</v>
      </c>
      <c r="Q207" s="9">
        <v>234</v>
      </c>
      <c r="R207" s="9">
        <v>264</v>
      </c>
      <c r="S207" s="9">
        <v>339</v>
      </c>
      <c r="T207" s="9">
        <f t="shared" si="9"/>
        <v>7863</v>
      </c>
    </row>
    <row r="208" spans="1:20" x14ac:dyDescent="0.15">
      <c r="A208" s="2" t="str">
        <f>IF(AND(OR(C208=查询表!$D$2,查询表!$D$2=""),OR(D208=查询表!$H$2,查询表!$H$2="")),ROW()&amp;"-","")</f>
        <v/>
      </c>
      <c r="B208" s="9">
        <v>206</v>
      </c>
      <c r="C208" s="9" t="s">
        <v>237</v>
      </c>
      <c r="D208" s="9" t="s">
        <v>33</v>
      </c>
      <c r="E208" s="9">
        <v>2205</v>
      </c>
      <c r="F208" s="9">
        <v>1205</v>
      </c>
      <c r="G208" s="9">
        <v>1205</v>
      </c>
      <c r="H208" s="9">
        <v>2205</v>
      </c>
      <c r="I208" s="9">
        <v>1205</v>
      </c>
      <c r="J208" s="9">
        <v>805</v>
      </c>
      <c r="K208" s="9">
        <v>505</v>
      </c>
      <c r="L208" s="9">
        <v>405</v>
      </c>
      <c r="M208" s="9">
        <f t="shared" si="8"/>
        <v>9740</v>
      </c>
      <c r="N208" s="9">
        <v>505</v>
      </c>
      <c r="O208" s="9">
        <v>305</v>
      </c>
      <c r="P208" s="9">
        <v>225</v>
      </c>
      <c r="Q208" s="9">
        <v>235</v>
      </c>
      <c r="R208" s="9">
        <v>265</v>
      </c>
      <c r="S208" s="9">
        <v>340</v>
      </c>
      <c r="T208" s="9">
        <f t="shared" si="9"/>
        <v>7865</v>
      </c>
    </row>
    <row r="209" spans="1:20" x14ac:dyDescent="0.15">
      <c r="A209" s="2" t="str">
        <f>IF(AND(OR(C209=查询表!$D$2,查询表!$D$2=""),OR(D209=查询表!$H$2,查询表!$H$2="")),ROW()&amp;"-","")</f>
        <v/>
      </c>
      <c r="B209" s="9">
        <v>207</v>
      </c>
      <c r="C209" s="9" t="s">
        <v>238</v>
      </c>
      <c r="D209" s="9" t="s">
        <v>35</v>
      </c>
      <c r="E209" s="9">
        <v>2206</v>
      </c>
      <c r="F209" s="9">
        <v>1206</v>
      </c>
      <c r="G209" s="9">
        <v>1206</v>
      </c>
      <c r="H209" s="9">
        <v>2206</v>
      </c>
      <c r="I209" s="9">
        <v>1206</v>
      </c>
      <c r="J209" s="9">
        <v>806</v>
      </c>
      <c r="K209" s="9">
        <v>506</v>
      </c>
      <c r="L209" s="9">
        <v>406</v>
      </c>
      <c r="M209" s="9">
        <f t="shared" si="8"/>
        <v>9748</v>
      </c>
      <c r="N209" s="9">
        <v>506</v>
      </c>
      <c r="O209" s="9">
        <v>306</v>
      </c>
      <c r="P209" s="9">
        <v>226</v>
      </c>
      <c r="Q209" s="9">
        <v>236</v>
      </c>
      <c r="R209" s="9">
        <v>266</v>
      </c>
      <c r="S209" s="9">
        <v>341</v>
      </c>
      <c r="T209" s="9">
        <f t="shared" si="9"/>
        <v>7867</v>
      </c>
    </row>
    <row r="210" spans="1:20" x14ac:dyDescent="0.15">
      <c r="A210" s="2" t="str">
        <f>IF(AND(OR(C210=查询表!$D$2,查询表!$D$2=""),OR(D210=查询表!$H$2,查询表!$H$2="")),ROW()&amp;"-","")</f>
        <v/>
      </c>
      <c r="B210" s="9">
        <v>208</v>
      </c>
      <c r="C210" s="9" t="s">
        <v>239</v>
      </c>
      <c r="D210" s="9" t="s">
        <v>37</v>
      </c>
      <c r="E210" s="9">
        <v>2207</v>
      </c>
      <c r="F210" s="9">
        <v>1207</v>
      </c>
      <c r="G210" s="9">
        <v>1207</v>
      </c>
      <c r="H210" s="9">
        <v>2207</v>
      </c>
      <c r="I210" s="9">
        <v>1207</v>
      </c>
      <c r="J210" s="9">
        <v>807</v>
      </c>
      <c r="K210" s="9">
        <v>507</v>
      </c>
      <c r="L210" s="9">
        <v>407</v>
      </c>
      <c r="M210" s="9">
        <f t="shared" si="8"/>
        <v>9756</v>
      </c>
      <c r="N210" s="9">
        <v>507</v>
      </c>
      <c r="O210" s="9">
        <v>307</v>
      </c>
      <c r="P210" s="9">
        <v>227</v>
      </c>
      <c r="Q210" s="9">
        <v>237</v>
      </c>
      <c r="R210" s="9">
        <v>267</v>
      </c>
      <c r="S210" s="9">
        <v>342</v>
      </c>
      <c r="T210" s="9">
        <f t="shared" si="9"/>
        <v>7869</v>
      </c>
    </row>
    <row r="211" spans="1:20" x14ac:dyDescent="0.15">
      <c r="A211" s="2" t="str">
        <f>IF(AND(OR(C211=查询表!$D$2,查询表!$D$2=""),OR(D211=查询表!$H$2,查询表!$H$2="")),ROW()&amp;"-","")</f>
        <v/>
      </c>
      <c r="B211" s="9">
        <v>209</v>
      </c>
      <c r="C211" s="9" t="s">
        <v>240</v>
      </c>
      <c r="D211" s="9" t="s">
        <v>39</v>
      </c>
      <c r="E211" s="9">
        <v>2208</v>
      </c>
      <c r="F211" s="9">
        <v>1208</v>
      </c>
      <c r="G211" s="9">
        <v>1208</v>
      </c>
      <c r="H211" s="9">
        <v>2208</v>
      </c>
      <c r="I211" s="9">
        <v>1208</v>
      </c>
      <c r="J211" s="9">
        <v>808</v>
      </c>
      <c r="K211" s="9">
        <v>508</v>
      </c>
      <c r="L211" s="9">
        <v>408</v>
      </c>
      <c r="M211" s="9">
        <f t="shared" si="8"/>
        <v>9764</v>
      </c>
      <c r="N211" s="9">
        <v>508</v>
      </c>
      <c r="O211" s="9">
        <v>308</v>
      </c>
      <c r="P211" s="9">
        <v>228</v>
      </c>
      <c r="Q211" s="9">
        <v>238</v>
      </c>
      <c r="R211" s="9">
        <v>268</v>
      </c>
      <c r="S211" s="9">
        <v>343</v>
      </c>
      <c r="T211" s="9">
        <f t="shared" si="9"/>
        <v>7871</v>
      </c>
    </row>
    <row r="212" spans="1:20" x14ac:dyDescent="0.15">
      <c r="A212" s="2" t="str">
        <f>IF(AND(OR(C212=查询表!$D$2,查询表!$D$2=""),OR(D212=查询表!$H$2,查询表!$H$2="")),ROW()&amp;"-","")</f>
        <v/>
      </c>
      <c r="B212" s="9">
        <v>210</v>
      </c>
      <c r="C212" s="9" t="s">
        <v>241</v>
      </c>
      <c r="D212" s="9" t="s">
        <v>41</v>
      </c>
      <c r="E212" s="9">
        <v>2209</v>
      </c>
      <c r="F212" s="9">
        <v>1209</v>
      </c>
      <c r="G212" s="9">
        <v>1209</v>
      </c>
      <c r="H212" s="9">
        <v>2209</v>
      </c>
      <c r="I212" s="9">
        <v>1209</v>
      </c>
      <c r="J212" s="9">
        <v>809</v>
      </c>
      <c r="K212" s="9">
        <v>509</v>
      </c>
      <c r="L212" s="9">
        <v>409</v>
      </c>
      <c r="M212" s="9">
        <f t="shared" si="8"/>
        <v>9772</v>
      </c>
      <c r="N212" s="9">
        <v>509</v>
      </c>
      <c r="O212" s="9">
        <v>309</v>
      </c>
      <c r="P212" s="9">
        <v>229</v>
      </c>
      <c r="Q212" s="9">
        <v>239</v>
      </c>
      <c r="R212" s="9">
        <v>269</v>
      </c>
      <c r="S212" s="9">
        <v>344</v>
      </c>
      <c r="T212" s="9">
        <f t="shared" si="9"/>
        <v>7873</v>
      </c>
    </row>
    <row r="213" spans="1:20" x14ac:dyDescent="0.15">
      <c r="A213" s="2" t="str">
        <f>IF(AND(OR(C213=查询表!$D$2,查询表!$D$2=""),OR(D213=查询表!$H$2,查询表!$H$2="")),ROW()&amp;"-","")</f>
        <v>213-</v>
      </c>
      <c r="B213" s="9">
        <v>211</v>
      </c>
      <c r="C213" s="9" t="s">
        <v>242</v>
      </c>
      <c r="D213" s="9" t="s">
        <v>23</v>
      </c>
      <c r="E213" s="9">
        <v>2210</v>
      </c>
      <c r="F213" s="9">
        <v>1210</v>
      </c>
      <c r="G213" s="9">
        <v>1210</v>
      </c>
      <c r="H213" s="9">
        <v>2210</v>
      </c>
      <c r="I213" s="9">
        <v>1210</v>
      </c>
      <c r="J213" s="9">
        <v>810</v>
      </c>
      <c r="K213" s="9">
        <v>510</v>
      </c>
      <c r="L213" s="9">
        <v>410</v>
      </c>
      <c r="M213" s="9">
        <f t="shared" si="8"/>
        <v>9780</v>
      </c>
      <c r="N213" s="9">
        <v>510</v>
      </c>
      <c r="O213" s="9">
        <v>310</v>
      </c>
      <c r="P213" s="9">
        <v>230</v>
      </c>
      <c r="Q213" s="9">
        <v>240</v>
      </c>
      <c r="R213" s="9">
        <v>270</v>
      </c>
      <c r="S213" s="9">
        <v>345</v>
      </c>
      <c r="T213" s="9">
        <f t="shared" si="9"/>
        <v>7875</v>
      </c>
    </row>
    <row r="214" spans="1:20" x14ac:dyDescent="0.15">
      <c r="A214" s="2" t="str">
        <f>IF(AND(OR(C214=查询表!$D$2,查询表!$D$2=""),OR(D214=查询表!$H$2,查询表!$H$2="")),ROW()&amp;"-","")</f>
        <v/>
      </c>
      <c r="B214" s="9">
        <v>212</v>
      </c>
      <c r="C214" s="9" t="s">
        <v>243</v>
      </c>
      <c r="D214" s="9" t="s">
        <v>25</v>
      </c>
      <c r="E214" s="9">
        <v>2211</v>
      </c>
      <c r="F214" s="9">
        <v>1211</v>
      </c>
      <c r="G214" s="9">
        <v>1211</v>
      </c>
      <c r="H214" s="9">
        <v>2211</v>
      </c>
      <c r="I214" s="9">
        <v>1211</v>
      </c>
      <c r="J214" s="9">
        <v>811</v>
      </c>
      <c r="K214" s="9">
        <v>511</v>
      </c>
      <c r="L214" s="9">
        <v>411</v>
      </c>
      <c r="M214" s="9">
        <f t="shared" si="8"/>
        <v>9788</v>
      </c>
      <c r="N214" s="9">
        <v>511</v>
      </c>
      <c r="O214" s="9">
        <v>311</v>
      </c>
      <c r="P214" s="9">
        <v>231</v>
      </c>
      <c r="Q214" s="9">
        <v>241</v>
      </c>
      <c r="R214" s="9">
        <v>271</v>
      </c>
      <c r="S214" s="9">
        <v>346</v>
      </c>
      <c r="T214" s="9">
        <f t="shared" si="9"/>
        <v>7877</v>
      </c>
    </row>
    <row r="215" spans="1:20" x14ac:dyDescent="0.15">
      <c r="A215" s="2" t="str">
        <f>IF(AND(OR(C215=查询表!$D$2,查询表!$D$2=""),OR(D215=查询表!$H$2,查询表!$H$2="")),ROW()&amp;"-","")</f>
        <v/>
      </c>
      <c r="B215" s="9">
        <v>213</v>
      </c>
      <c r="C215" s="9" t="s">
        <v>244</v>
      </c>
      <c r="D215" s="9" t="s">
        <v>27</v>
      </c>
      <c r="E215" s="9">
        <v>2212</v>
      </c>
      <c r="F215" s="9">
        <v>1212</v>
      </c>
      <c r="G215" s="9">
        <v>1212</v>
      </c>
      <c r="H215" s="9">
        <v>2212</v>
      </c>
      <c r="I215" s="9">
        <v>1212</v>
      </c>
      <c r="J215" s="9">
        <v>812</v>
      </c>
      <c r="K215" s="9">
        <v>512</v>
      </c>
      <c r="L215" s="9">
        <v>412</v>
      </c>
      <c r="M215" s="9">
        <f t="shared" si="8"/>
        <v>9796</v>
      </c>
      <c r="N215" s="9">
        <v>512</v>
      </c>
      <c r="O215" s="9">
        <v>312</v>
      </c>
      <c r="P215" s="9">
        <v>232</v>
      </c>
      <c r="Q215" s="9">
        <v>242</v>
      </c>
      <c r="R215" s="9">
        <v>272</v>
      </c>
      <c r="S215" s="9">
        <v>347</v>
      </c>
      <c r="T215" s="9">
        <f t="shared" si="9"/>
        <v>7879</v>
      </c>
    </row>
    <row r="216" spans="1:20" x14ac:dyDescent="0.15">
      <c r="A216" s="2" t="str">
        <f>IF(AND(OR(C216=查询表!$D$2,查询表!$D$2=""),OR(D216=查询表!$H$2,查询表!$H$2="")),ROW()&amp;"-","")</f>
        <v/>
      </c>
      <c r="B216" s="9">
        <v>214</v>
      </c>
      <c r="C216" s="9" t="s">
        <v>245</v>
      </c>
      <c r="D216" s="9" t="s">
        <v>29</v>
      </c>
      <c r="E216" s="9">
        <v>2213</v>
      </c>
      <c r="F216" s="9">
        <v>1213</v>
      </c>
      <c r="G216" s="9">
        <v>1213</v>
      </c>
      <c r="H216" s="9">
        <v>2213</v>
      </c>
      <c r="I216" s="9">
        <v>1213</v>
      </c>
      <c r="J216" s="9">
        <v>813</v>
      </c>
      <c r="K216" s="9">
        <v>513</v>
      </c>
      <c r="L216" s="9">
        <v>413</v>
      </c>
      <c r="M216" s="9">
        <f t="shared" si="8"/>
        <v>9804</v>
      </c>
      <c r="N216" s="9">
        <v>513</v>
      </c>
      <c r="O216" s="9">
        <v>313</v>
      </c>
      <c r="P216" s="9">
        <v>233</v>
      </c>
      <c r="Q216" s="9">
        <v>243</v>
      </c>
      <c r="R216" s="9">
        <v>273</v>
      </c>
      <c r="S216" s="9">
        <v>348</v>
      </c>
      <c r="T216" s="9">
        <f t="shared" si="9"/>
        <v>7881</v>
      </c>
    </row>
    <row r="217" spans="1:20" x14ac:dyDescent="0.15">
      <c r="A217" s="2" t="str">
        <f>IF(AND(OR(C217=查询表!$D$2,查询表!$D$2=""),OR(D217=查询表!$H$2,查询表!$H$2="")),ROW()&amp;"-","")</f>
        <v/>
      </c>
      <c r="B217" s="9">
        <v>215</v>
      </c>
      <c r="C217" s="9" t="s">
        <v>246</v>
      </c>
      <c r="D217" s="9" t="s">
        <v>31</v>
      </c>
      <c r="E217" s="9">
        <v>2214</v>
      </c>
      <c r="F217" s="9">
        <v>1214</v>
      </c>
      <c r="G217" s="9">
        <v>1214</v>
      </c>
      <c r="H217" s="9">
        <v>2214</v>
      </c>
      <c r="I217" s="9">
        <v>1214</v>
      </c>
      <c r="J217" s="9">
        <v>814</v>
      </c>
      <c r="K217" s="9">
        <v>514</v>
      </c>
      <c r="L217" s="9">
        <v>414</v>
      </c>
      <c r="M217" s="9">
        <f t="shared" si="8"/>
        <v>9812</v>
      </c>
      <c r="N217" s="9">
        <v>514</v>
      </c>
      <c r="O217" s="9">
        <v>314</v>
      </c>
      <c r="P217" s="9">
        <v>234</v>
      </c>
      <c r="Q217" s="9">
        <v>244</v>
      </c>
      <c r="R217" s="9">
        <v>274</v>
      </c>
      <c r="S217" s="9">
        <v>349</v>
      </c>
      <c r="T217" s="9">
        <f t="shared" si="9"/>
        <v>7883</v>
      </c>
    </row>
    <row r="218" spans="1:20" x14ac:dyDescent="0.15">
      <c r="A218" s="2" t="str">
        <f>IF(AND(OR(C218=查询表!$D$2,查询表!$D$2=""),OR(D218=查询表!$H$2,查询表!$H$2="")),ROW()&amp;"-","")</f>
        <v/>
      </c>
      <c r="B218" s="9">
        <v>216</v>
      </c>
      <c r="C218" s="9" t="s">
        <v>247</v>
      </c>
      <c r="D218" s="9" t="s">
        <v>33</v>
      </c>
      <c r="E218" s="9">
        <v>2215</v>
      </c>
      <c r="F218" s="9">
        <v>1215</v>
      </c>
      <c r="G218" s="9">
        <v>1215</v>
      </c>
      <c r="H218" s="9">
        <v>2215</v>
      </c>
      <c r="I218" s="9">
        <v>1215</v>
      </c>
      <c r="J218" s="9">
        <v>815</v>
      </c>
      <c r="K218" s="9">
        <v>515</v>
      </c>
      <c r="L218" s="9">
        <v>415</v>
      </c>
      <c r="M218" s="9">
        <f t="shared" si="8"/>
        <v>9820</v>
      </c>
      <c r="N218" s="9">
        <v>515</v>
      </c>
      <c r="O218" s="9">
        <v>315</v>
      </c>
      <c r="P218" s="9">
        <v>235</v>
      </c>
      <c r="Q218" s="9">
        <v>245</v>
      </c>
      <c r="R218" s="9">
        <v>275</v>
      </c>
      <c r="S218" s="9">
        <v>350</v>
      </c>
      <c r="T218" s="9">
        <f t="shared" si="9"/>
        <v>7885</v>
      </c>
    </row>
    <row r="219" spans="1:20" x14ac:dyDescent="0.15">
      <c r="A219" s="2" t="str">
        <f>IF(AND(OR(C219=查询表!$D$2,查询表!$D$2=""),OR(D219=查询表!$H$2,查询表!$H$2="")),ROW()&amp;"-","")</f>
        <v/>
      </c>
      <c r="B219" s="9">
        <v>217</v>
      </c>
      <c r="C219" s="9" t="s">
        <v>248</v>
      </c>
      <c r="D219" s="9" t="s">
        <v>35</v>
      </c>
      <c r="E219" s="9">
        <v>2216</v>
      </c>
      <c r="F219" s="9">
        <v>1216</v>
      </c>
      <c r="G219" s="9">
        <v>1216</v>
      </c>
      <c r="H219" s="9">
        <v>2216</v>
      </c>
      <c r="I219" s="9">
        <v>1216</v>
      </c>
      <c r="J219" s="9">
        <v>816</v>
      </c>
      <c r="K219" s="9">
        <v>516</v>
      </c>
      <c r="L219" s="9">
        <v>416</v>
      </c>
      <c r="M219" s="9">
        <f t="shared" si="8"/>
        <v>9828</v>
      </c>
      <c r="N219" s="9">
        <v>516</v>
      </c>
      <c r="O219" s="9">
        <v>316</v>
      </c>
      <c r="P219" s="9">
        <v>236</v>
      </c>
      <c r="Q219" s="9">
        <v>246</v>
      </c>
      <c r="R219" s="9">
        <v>276</v>
      </c>
      <c r="S219" s="9">
        <v>351</v>
      </c>
      <c r="T219" s="9">
        <f t="shared" si="9"/>
        <v>7887</v>
      </c>
    </row>
    <row r="220" spans="1:20" x14ac:dyDescent="0.15">
      <c r="A220" s="2" t="str">
        <f>IF(AND(OR(C220=查询表!$D$2,查询表!$D$2=""),OR(D220=查询表!$H$2,查询表!$H$2="")),ROW()&amp;"-","")</f>
        <v/>
      </c>
      <c r="B220" s="9">
        <v>218</v>
      </c>
      <c r="C220" s="9" t="s">
        <v>249</v>
      </c>
      <c r="D220" s="9" t="s">
        <v>37</v>
      </c>
      <c r="E220" s="9">
        <v>2217</v>
      </c>
      <c r="F220" s="9">
        <v>1217</v>
      </c>
      <c r="G220" s="9">
        <v>1217</v>
      </c>
      <c r="H220" s="9">
        <v>2217</v>
      </c>
      <c r="I220" s="9">
        <v>1217</v>
      </c>
      <c r="J220" s="9">
        <v>817</v>
      </c>
      <c r="K220" s="9">
        <v>517</v>
      </c>
      <c r="L220" s="9">
        <v>417</v>
      </c>
      <c r="M220" s="9">
        <f t="shared" si="8"/>
        <v>9836</v>
      </c>
      <c r="N220" s="9">
        <v>517</v>
      </c>
      <c r="O220" s="9">
        <v>317</v>
      </c>
      <c r="P220" s="9">
        <v>237</v>
      </c>
      <c r="Q220" s="9">
        <v>247</v>
      </c>
      <c r="R220" s="9">
        <v>277</v>
      </c>
      <c r="S220" s="9">
        <v>352</v>
      </c>
      <c r="T220" s="9">
        <f t="shared" si="9"/>
        <v>7889</v>
      </c>
    </row>
    <row r="221" spans="1:20" x14ac:dyDescent="0.15">
      <c r="A221" s="2" t="str">
        <f>IF(AND(OR(C221=查询表!$D$2,查询表!$D$2=""),OR(D221=查询表!$H$2,查询表!$H$2="")),ROW()&amp;"-","")</f>
        <v/>
      </c>
      <c r="B221" s="9">
        <v>219</v>
      </c>
      <c r="C221" s="9" t="s">
        <v>250</v>
      </c>
      <c r="D221" s="9" t="s">
        <v>39</v>
      </c>
      <c r="E221" s="9">
        <v>2218</v>
      </c>
      <c r="F221" s="9">
        <v>1218</v>
      </c>
      <c r="G221" s="9">
        <v>1218</v>
      </c>
      <c r="H221" s="9">
        <v>2218</v>
      </c>
      <c r="I221" s="9">
        <v>1218</v>
      </c>
      <c r="J221" s="9">
        <v>818</v>
      </c>
      <c r="K221" s="9">
        <v>518</v>
      </c>
      <c r="L221" s="9">
        <v>418</v>
      </c>
      <c r="M221" s="9">
        <f t="shared" si="8"/>
        <v>9844</v>
      </c>
      <c r="N221" s="9">
        <v>518</v>
      </c>
      <c r="O221" s="9">
        <v>318</v>
      </c>
      <c r="P221" s="9">
        <v>238</v>
      </c>
      <c r="Q221" s="9">
        <v>248</v>
      </c>
      <c r="R221" s="9">
        <v>278</v>
      </c>
      <c r="S221" s="9">
        <v>353</v>
      </c>
      <c r="T221" s="9">
        <f t="shared" si="9"/>
        <v>7891</v>
      </c>
    </row>
    <row r="222" spans="1:20" x14ac:dyDescent="0.15">
      <c r="A222" s="2" t="str">
        <f>IF(AND(OR(C222=查询表!$D$2,查询表!$D$2=""),OR(D222=查询表!$H$2,查询表!$H$2="")),ROW()&amp;"-","")</f>
        <v/>
      </c>
      <c r="B222" s="9">
        <v>220</v>
      </c>
      <c r="C222" s="9" t="s">
        <v>251</v>
      </c>
      <c r="D222" s="9" t="s">
        <v>41</v>
      </c>
      <c r="E222" s="9">
        <v>2219</v>
      </c>
      <c r="F222" s="9">
        <v>1219</v>
      </c>
      <c r="G222" s="9">
        <v>1219</v>
      </c>
      <c r="H222" s="9">
        <v>2219</v>
      </c>
      <c r="I222" s="9">
        <v>1219</v>
      </c>
      <c r="J222" s="9">
        <v>819</v>
      </c>
      <c r="K222" s="9">
        <v>519</v>
      </c>
      <c r="L222" s="9">
        <v>419</v>
      </c>
      <c r="M222" s="9">
        <f t="shared" si="8"/>
        <v>9852</v>
      </c>
      <c r="N222" s="9">
        <v>519</v>
      </c>
      <c r="O222" s="9">
        <v>319</v>
      </c>
      <c r="P222" s="9">
        <v>239</v>
      </c>
      <c r="Q222" s="9">
        <v>249</v>
      </c>
      <c r="R222" s="9">
        <v>279</v>
      </c>
      <c r="S222" s="9">
        <v>354</v>
      </c>
      <c r="T222" s="9">
        <f t="shared" si="9"/>
        <v>7893</v>
      </c>
    </row>
    <row r="223" spans="1:20" x14ac:dyDescent="0.15">
      <c r="A223" s="2" t="str">
        <f>IF(AND(OR(C223=查询表!$D$2,查询表!$D$2=""),OR(D223=查询表!$H$2,查询表!$H$2="")),ROW()&amp;"-","")</f>
        <v>223-</v>
      </c>
      <c r="B223" s="9">
        <v>221</v>
      </c>
      <c r="C223" s="9" t="s">
        <v>252</v>
      </c>
      <c r="D223" s="9" t="s">
        <v>23</v>
      </c>
      <c r="E223" s="9">
        <v>2220</v>
      </c>
      <c r="F223" s="9">
        <v>1220</v>
      </c>
      <c r="G223" s="9">
        <v>1220</v>
      </c>
      <c r="H223" s="9">
        <v>2220</v>
      </c>
      <c r="I223" s="9">
        <v>1220</v>
      </c>
      <c r="J223" s="9">
        <v>820</v>
      </c>
      <c r="K223" s="9">
        <v>520</v>
      </c>
      <c r="L223" s="9">
        <v>420</v>
      </c>
      <c r="M223" s="9">
        <f t="shared" si="8"/>
        <v>9860</v>
      </c>
      <c r="N223" s="9">
        <v>520</v>
      </c>
      <c r="O223" s="9">
        <v>320</v>
      </c>
      <c r="P223" s="9">
        <v>240</v>
      </c>
      <c r="Q223" s="9">
        <v>250</v>
      </c>
      <c r="R223" s="9">
        <v>280</v>
      </c>
      <c r="S223" s="9">
        <v>355</v>
      </c>
      <c r="T223" s="9">
        <f t="shared" si="9"/>
        <v>7895</v>
      </c>
    </row>
    <row r="224" spans="1:20" x14ac:dyDescent="0.15">
      <c r="A224" s="2" t="str">
        <f>IF(AND(OR(C224=查询表!$D$2,查询表!$D$2=""),OR(D224=查询表!$H$2,查询表!$H$2="")),ROW()&amp;"-","")</f>
        <v/>
      </c>
      <c r="B224" s="9">
        <v>222</v>
      </c>
      <c r="C224" s="9" t="s">
        <v>253</v>
      </c>
      <c r="D224" s="9" t="s">
        <v>25</v>
      </c>
      <c r="E224" s="9">
        <v>2221</v>
      </c>
      <c r="F224" s="9">
        <v>1221</v>
      </c>
      <c r="G224" s="9">
        <v>1221</v>
      </c>
      <c r="H224" s="9">
        <v>2221</v>
      </c>
      <c r="I224" s="9">
        <v>1221</v>
      </c>
      <c r="J224" s="9">
        <v>821</v>
      </c>
      <c r="K224" s="9">
        <v>521</v>
      </c>
      <c r="L224" s="9">
        <v>421</v>
      </c>
      <c r="M224" s="9">
        <f t="shared" si="8"/>
        <v>9868</v>
      </c>
      <c r="N224" s="9">
        <v>521</v>
      </c>
      <c r="O224" s="9">
        <v>321</v>
      </c>
      <c r="P224" s="9">
        <v>241</v>
      </c>
      <c r="Q224" s="9">
        <v>251</v>
      </c>
      <c r="R224" s="9">
        <v>281</v>
      </c>
      <c r="S224" s="9">
        <v>356</v>
      </c>
      <c r="T224" s="9">
        <f t="shared" si="9"/>
        <v>7897</v>
      </c>
    </row>
    <row r="225" spans="1:20" x14ac:dyDescent="0.15">
      <c r="A225" s="2" t="str">
        <f>IF(AND(OR(C225=查询表!$D$2,查询表!$D$2=""),OR(D225=查询表!$H$2,查询表!$H$2="")),ROW()&amp;"-","")</f>
        <v/>
      </c>
      <c r="B225" s="9">
        <v>223</v>
      </c>
      <c r="C225" s="9" t="s">
        <v>254</v>
      </c>
      <c r="D225" s="9" t="s">
        <v>27</v>
      </c>
      <c r="E225" s="9">
        <v>2222</v>
      </c>
      <c r="F225" s="9">
        <v>1222</v>
      </c>
      <c r="G225" s="9">
        <v>1222</v>
      </c>
      <c r="H225" s="9">
        <v>2222</v>
      </c>
      <c r="I225" s="9">
        <v>1222</v>
      </c>
      <c r="J225" s="9">
        <v>822</v>
      </c>
      <c r="K225" s="9">
        <v>522</v>
      </c>
      <c r="L225" s="9">
        <v>422</v>
      </c>
      <c r="M225" s="9">
        <f t="shared" si="8"/>
        <v>9876</v>
      </c>
      <c r="N225" s="9">
        <v>522</v>
      </c>
      <c r="O225" s="9">
        <v>322</v>
      </c>
      <c r="P225" s="9">
        <v>242</v>
      </c>
      <c r="Q225" s="9">
        <v>252</v>
      </c>
      <c r="R225" s="9">
        <v>282</v>
      </c>
      <c r="S225" s="9">
        <v>357</v>
      </c>
      <c r="T225" s="9">
        <f t="shared" si="9"/>
        <v>7899</v>
      </c>
    </row>
    <row r="226" spans="1:20" x14ac:dyDescent="0.15">
      <c r="A226" s="2" t="str">
        <f>IF(AND(OR(C226=查询表!$D$2,查询表!$D$2=""),OR(D226=查询表!$H$2,查询表!$H$2="")),ROW()&amp;"-","")</f>
        <v/>
      </c>
      <c r="B226" s="9">
        <v>224</v>
      </c>
      <c r="C226" s="9" t="s">
        <v>255</v>
      </c>
      <c r="D226" s="9" t="s">
        <v>29</v>
      </c>
      <c r="E226" s="9">
        <v>2223</v>
      </c>
      <c r="F226" s="9">
        <v>1223</v>
      </c>
      <c r="G226" s="9">
        <v>1223</v>
      </c>
      <c r="H226" s="9">
        <v>2223</v>
      </c>
      <c r="I226" s="9">
        <v>1223</v>
      </c>
      <c r="J226" s="9">
        <v>823</v>
      </c>
      <c r="K226" s="9">
        <v>523</v>
      </c>
      <c r="L226" s="9">
        <v>423</v>
      </c>
      <c r="M226" s="9">
        <f t="shared" si="8"/>
        <v>9884</v>
      </c>
      <c r="N226" s="9">
        <v>523</v>
      </c>
      <c r="O226" s="9">
        <v>323</v>
      </c>
      <c r="P226" s="9">
        <v>243</v>
      </c>
      <c r="Q226" s="9">
        <v>253</v>
      </c>
      <c r="R226" s="9">
        <v>283</v>
      </c>
      <c r="S226" s="9">
        <v>358</v>
      </c>
      <c r="T226" s="9">
        <f t="shared" si="9"/>
        <v>7901</v>
      </c>
    </row>
    <row r="227" spans="1:20" x14ac:dyDescent="0.15">
      <c r="A227" s="2" t="str">
        <f>IF(AND(OR(C227=查询表!$D$2,查询表!$D$2=""),OR(D227=查询表!$H$2,查询表!$H$2="")),ROW()&amp;"-","")</f>
        <v/>
      </c>
      <c r="B227" s="9">
        <v>225</v>
      </c>
      <c r="C227" s="9" t="s">
        <v>256</v>
      </c>
      <c r="D227" s="9" t="s">
        <v>31</v>
      </c>
      <c r="E227" s="9">
        <v>2224</v>
      </c>
      <c r="F227" s="9">
        <v>1224</v>
      </c>
      <c r="G227" s="9">
        <v>1224</v>
      </c>
      <c r="H227" s="9">
        <v>2224</v>
      </c>
      <c r="I227" s="9">
        <v>1224</v>
      </c>
      <c r="J227" s="9">
        <v>824</v>
      </c>
      <c r="K227" s="9">
        <v>524</v>
      </c>
      <c r="L227" s="9">
        <v>424</v>
      </c>
      <c r="M227" s="9">
        <f t="shared" si="8"/>
        <v>9892</v>
      </c>
      <c r="N227" s="9">
        <v>524</v>
      </c>
      <c r="O227" s="9">
        <v>324</v>
      </c>
      <c r="P227" s="9">
        <v>244</v>
      </c>
      <c r="Q227" s="9">
        <v>254</v>
      </c>
      <c r="R227" s="9">
        <v>284</v>
      </c>
      <c r="S227" s="9">
        <v>359</v>
      </c>
      <c r="T227" s="9">
        <f t="shared" si="9"/>
        <v>7903</v>
      </c>
    </row>
    <row r="228" spans="1:20" x14ac:dyDescent="0.15">
      <c r="A228" s="2" t="str">
        <f>IF(AND(OR(C228=查询表!$D$2,查询表!$D$2=""),OR(D228=查询表!$H$2,查询表!$H$2="")),ROW()&amp;"-","")</f>
        <v/>
      </c>
      <c r="B228" s="9">
        <v>226</v>
      </c>
      <c r="C228" s="9" t="s">
        <v>257</v>
      </c>
      <c r="D228" s="9" t="s">
        <v>33</v>
      </c>
      <c r="E228" s="9">
        <v>2225</v>
      </c>
      <c r="F228" s="9">
        <v>1225</v>
      </c>
      <c r="G228" s="9">
        <v>1225</v>
      </c>
      <c r="H228" s="9">
        <v>2225</v>
      </c>
      <c r="I228" s="9">
        <v>1225</v>
      </c>
      <c r="J228" s="9">
        <v>825</v>
      </c>
      <c r="K228" s="9">
        <v>525</v>
      </c>
      <c r="L228" s="9">
        <v>425</v>
      </c>
      <c r="M228" s="9">
        <f t="shared" si="8"/>
        <v>9900</v>
      </c>
      <c r="N228" s="9">
        <v>525</v>
      </c>
      <c r="O228" s="9">
        <v>325</v>
      </c>
      <c r="P228" s="9">
        <v>245</v>
      </c>
      <c r="Q228" s="9">
        <v>255</v>
      </c>
      <c r="R228" s="9">
        <v>285</v>
      </c>
      <c r="S228" s="9">
        <v>360</v>
      </c>
      <c r="T228" s="9">
        <f t="shared" si="9"/>
        <v>7905</v>
      </c>
    </row>
    <row r="229" spans="1:20" x14ac:dyDescent="0.15">
      <c r="A229" s="2" t="str">
        <f>IF(AND(OR(C229=查询表!$D$2,查询表!$D$2=""),OR(D229=查询表!$H$2,查询表!$H$2="")),ROW()&amp;"-","")</f>
        <v/>
      </c>
      <c r="B229" s="9">
        <v>227</v>
      </c>
      <c r="C229" s="9" t="s">
        <v>258</v>
      </c>
      <c r="D229" s="9" t="s">
        <v>35</v>
      </c>
      <c r="E229" s="9">
        <v>2226</v>
      </c>
      <c r="F229" s="9">
        <v>1226</v>
      </c>
      <c r="G229" s="9">
        <v>1226</v>
      </c>
      <c r="H229" s="9">
        <v>2226</v>
      </c>
      <c r="I229" s="9">
        <v>1226</v>
      </c>
      <c r="J229" s="9">
        <v>826</v>
      </c>
      <c r="K229" s="9">
        <v>526</v>
      </c>
      <c r="L229" s="9">
        <v>426</v>
      </c>
      <c r="M229" s="9">
        <f t="shared" si="8"/>
        <v>9908</v>
      </c>
      <c r="N229" s="9">
        <v>526</v>
      </c>
      <c r="O229" s="9">
        <v>326</v>
      </c>
      <c r="P229" s="9">
        <v>246</v>
      </c>
      <c r="Q229" s="9">
        <v>256</v>
      </c>
      <c r="R229" s="9">
        <v>286</v>
      </c>
      <c r="S229" s="9">
        <v>361</v>
      </c>
      <c r="T229" s="9">
        <f t="shared" si="9"/>
        <v>7907</v>
      </c>
    </row>
    <row r="230" spans="1:20" x14ac:dyDescent="0.15">
      <c r="A230" s="2" t="str">
        <f>IF(AND(OR(C230=查询表!$D$2,查询表!$D$2=""),OR(D230=查询表!$H$2,查询表!$H$2="")),ROW()&amp;"-","")</f>
        <v/>
      </c>
      <c r="B230" s="9">
        <v>228</v>
      </c>
      <c r="C230" s="9" t="s">
        <v>259</v>
      </c>
      <c r="D230" s="9" t="s">
        <v>37</v>
      </c>
      <c r="E230" s="9">
        <v>2227</v>
      </c>
      <c r="F230" s="9">
        <v>1227</v>
      </c>
      <c r="G230" s="9">
        <v>1227</v>
      </c>
      <c r="H230" s="9">
        <v>2227</v>
      </c>
      <c r="I230" s="9">
        <v>1227</v>
      </c>
      <c r="J230" s="9">
        <v>827</v>
      </c>
      <c r="K230" s="9">
        <v>527</v>
      </c>
      <c r="L230" s="9">
        <v>427</v>
      </c>
      <c r="M230" s="9">
        <f t="shared" si="8"/>
        <v>9916</v>
      </c>
      <c r="N230" s="9">
        <v>527</v>
      </c>
      <c r="O230" s="9">
        <v>327</v>
      </c>
      <c r="P230" s="9">
        <v>247</v>
      </c>
      <c r="Q230" s="9">
        <v>257</v>
      </c>
      <c r="R230" s="9">
        <v>287</v>
      </c>
      <c r="S230" s="9">
        <v>362</v>
      </c>
      <c r="T230" s="9">
        <f t="shared" si="9"/>
        <v>7909</v>
      </c>
    </row>
    <row r="231" spans="1:20" x14ac:dyDescent="0.15">
      <c r="A231" s="2" t="str">
        <f>IF(AND(OR(C231=查询表!$D$2,查询表!$D$2=""),OR(D231=查询表!$H$2,查询表!$H$2="")),ROW()&amp;"-","")</f>
        <v/>
      </c>
      <c r="B231" s="9">
        <v>229</v>
      </c>
      <c r="C231" s="9" t="s">
        <v>260</v>
      </c>
      <c r="D231" s="9" t="s">
        <v>39</v>
      </c>
      <c r="E231" s="9">
        <v>2228</v>
      </c>
      <c r="F231" s="9">
        <v>1228</v>
      </c>
      <c r="G231" s="9">
        <v>1228</v>
      </c>
      <c r="H231" s="9">
        <v>2228</v>
      </c>
      <c r="I231" s="9">
        <v>1228</v>
      </c>
      <c r="J231" s="9">
        <v>828</v>
      </c>
      <c r="K231" s="9">
        <v>528</v>
      </c>
      <c r="L231" s="9">
        <v>428</v>
      </c>
      <c r="M231" s="9">
        <f t="shared" si="8"/>
        <v>9924</v>
      </c>
      <c r="N231" s="9">
        <v>528</v>
      </c>
      <c r="O231" s="9">
        <v>328</v>
      </c>
      <c r="P231" s="9">
        <v>248</v>
      </c>
      <c r="Q231" s="9">
        <v>258</v>
      </c>
      <c r="R231" s="9">
        <v>288</v>
      </c>
      <c r="S231" s="9">
        <v>363</v>
      </c>
      <c r="T231" s="9">
        <f t="shared" si="9"/>
        <v>7911</v>
      </c>
    </row>
    <row r="232" spans="1:20" x14ac:dyDescent="0.15">
      <c r="A232" s="2" t="str">
        <f>IF(AND(OR(C232=查询表!$D$2,查询表!$D$2=""),OR(D232=查询表!$H$2,查询表!$H$2="")),ROW()&amp;"-","")</f>
        <v/>
      </c>
      <c r="B232" s="9">
        <v>230</v>
      </c>
      <c r="C232" s="9" t="s">
        <v>261</v>
      </c>
      <c r="D232" s="9" t="s">
        <v>41</v>
      </c>
      <c r="E232" s="9">
        <v>2229</v>
      </c>
      <c r="F232" s="9">
        <v>1229</v>
      </c>
      <c r="G232" s="9">
        <v>1229</v>
      </c>
      <c r="H232" s="9">
        <v>2229</v>
      </c>
      <c r="I232" s="9">
        <v>1229</v>
      </c>
      <c r="J232" s="9">
        <v>829</v>
      </c>
      <c r="K232" s="9">
        <v>529</v>
      </c>
      <c r="L232" s="9">
        <v>429</v>
      </c>
      <c r="M232" s="9">
        <f t="shared" si="8"/>
        <v>9932</v>
      </c>
      <c r="N232" s="9">
        <v>529</v>
      </c>
      <c r="O232" s="9">
        <v>329</v>
      </c>
      <c r="P232" s="9">
        <v>249</v>
      </c>
      <c r="Q232" s="9">
        <v>259</v>
      </c>
      <c r="R232" s="9">
        <v>289</v>
      </c>
      <c r="S232" s="9">
        <v>364</v>
      </c>
      <c r="T232" s="9">
        <f t="shared" si="9"/>
        <v>7913</v>
      </c>
    </row>
    <row r="233" spans="1:20" x14ac:dyDescent="0.15">
      <c r="A233" s="2" t="str">
        <f>IF(AND(OR(C233=查询表!$D$2,查询表!$D$2=""),OR(D233=查询表!$H$2,查询表!$H$2="")),ROW()&amp;"-","")</f>
        <v>233-</v>
      </c>
      <c r="B233" s="9">
        <v>231</v>
      </c>
      <c r="C233" s="9" t="s">
        <v>262</v>
      </c>
      <c r="D233" s="9" t="s">
        <v>23</v>
      </c>
      <c r="E233" s="9">
        <v>2230</v>
      </c>
      <c r="F233" s="9">
        <v>1230</v>
      </c>
      <c r="G233" s="9">
        <v>1230</v>
      </c>
      <c r="H233" s="9">
        <v>2230</v>
      </c>
      <c r="I233" s="9">
        <v>1230</v>
      </c>
      <c r="J233" s="9">
        <v>830</v>
      </c>
      <c r="K233" s="9">
        <v>530</v>
      </c>
      <c r="L233" s="9">
        <v>430</v>
      </c>
      <c r="M233" s="9">
        <f t="shared" si="8"/>
        <v>9940</v>
      </c>
      <c r="N233" s="9">
        <v>530</v>
      </c>
      <c r="O233" s="9">
        <v>330</v>
      </c>
      <c r="P233" s="9">
        <v>250</v>
      </c>
      <c r="Q233" s="9">
        <v>260</v>
      </c>
      <c r="R233" s="9">
        <v>290</v>
      </c>
      <c r="S233" s="9">
        <v>365</v>
      </c>
      <c r="T233" s="9">
        <f t="shared" si="9"/>
        <v>7915</v>
      </c>
    </row>
    <row r="234" spans="1:20" x14ac:dyDescent="0.15">
      <c r="A234" s="2" t="str">
        <f>IF(AND(OR(C234=查询表!$D$2,查询表!$D$2=""),OR(D234=查询表!$H$2,查询表!$H$2="")),ROW()&amp;"-","")</f>
        <v/>
      </c>
      <c r="B234" s="9">
        <v>232</v>
      </c>
      <c r="C234" s="9" t="s">
        <v>263</v>
      </c>
      <c r="D234" s="9" t="s">
        <v>25</v>
      </c>
      <c r="E234" s="9">
        <v>2231</v>
      </c>
      <c r="F234" s="9">
        <v>1231</v>
      </c>
      <c r="G234" s="9">
        <v>1231</v>
      </c>
      <c r="H234" s="9">
        <v>2231</v>
      </c>
      <c r="I234" s="9">
        <v>1231</v>
      </c>
      <c r="J234" s="9">
        <v>831</v>
      </c>
      <c r="K234" s="9">
        <v>531</v>
      </c>
      <c r="L234" s="9">
        <v>431</v>
      </c>
      <c r="M234" s="9">
        <f t="shared" si="8"/>
        <v>9948</v>
      </c>
      <c r="N234" s="9">
        <v>531</v>
      </c>
      <c r="O234" s="9">
        <v>331</v>
      </c>
      <c r="P234" s="9">
        <v>251</v>
      </c>
      <c r="Q234" s="9">
        <v>261</v>
      </c>
      <c r="R234" s="9">
        <v>291</v>
      </c>
      <c r="S234" s="9">
        <v>366</v>
      </c>
      <c r="T234" s="9">
        <f t="shared" si="9"/>
        <v>7917</v>
      </c>
    </row>
    <row r="235" spans="1:20" x14ac:dyDescent="0.15">
      <c r="A235" s="2" t="str">
        <f>IF(AND(OR(C235=查询表!$D$2,查询表!$D$2=""),OR(D235=查询表!$H$2,查询表!$H$2="")),ROW()&amp;"-","")</f>
        <v/>
      </c>
      <c r="B235" s="9">
        <v>233</v>
      </c>
      <c r="C235" s="9" t="s">
        <v>264</v>
      </c>
      <c r="D235" s="9" t="s">
        <v>27</v>
      </c>
      <c r="E235" s="9">
        <v>2232</v>
      </c>
      <c r="F235" s="9">
        <v>1232</v>
      </c>
      <c r="G235" s="9">
        <v>1232</v>
      </c>
      <c r="H235" s="9">
        <v>2232</v>
      </c>
      <c r="I235" s="9">
        <v>1232</v>
      </c>
      <c r="J235" s="9">
        <v>832</v>
      </c>
      <c r="K235" s="9">
        <v>532</v>
      </c>
      <c r="L235" s="9">
        <v>432</v>
      </c>
      <c r="M235" s="9">
        <f t="shared" si="8"/>
        <v>9956</v>
      </c>
      <c r="N235" s="9">
        <v>532</v>
      </c>
      <c r="O235" s="9">
        <v>332</v>
      </c>
      <c r="P235" s="9">
        <v>252</v>
      </c>
      <c r="Q235" s="9">
        <v>262</v>
      </c>
      <c r="R235" s="9">
        <v>292</v>
      </c>
      <c r="S235" s="9">
        <v>367</v>
      </c>
      <c r="T235" s="9">
        <f t="shared" si="9"/>
        <v>7919</v>
      </c>
    </row>
    <row r="236" spans="1:20" x14ac:dyDescent="0.15">
      <c r="A236" s="2" t="str">
        <f>IF(AND(OR(C236=查询表!$D$2,查询表!$D$2=""),OR(D236=查询表!$H$2,查询表!$H$2="")),ROW()&amp;"-","")</f>
        <v/>
      </c>
      <c r="B236" s="9">
        <v>234</v>
      </c>
      <c r="C236" s="9" t="s">
        <v>265</v>
      </c>
      <c r="D236" s="9" t="s">
        <v>29</v>
      </c>
      <c r="E236" s="9">
        <v>2233</v>
      </c>
      <c r="F236" s="9">
        <v>1233</v>
      </c>
      <c r="G236" s="9">
        <v>1233</v>
      </c>
      <c r="H236" s="9">
        <v>2233</v>
      </c>
      <c r="I236" s="9">
        <v>1233</v>
      </c>
      <c r="J236" s="9">
        <v>833</v>
      </c>
      <c r="K236" s="9">
        <v>533</v>
      </c>
      <c r="L236" s="9">
        <v>433</v>
      </c>
      <c r="M236" s="9">
        <f t="shared" si="8"/>
        <v>9964</v>
      </c>
      <c r="N236" s="9">
        <v>533</v>
      </c>
      <c r="O236" s="9">
        <v>333</v>
      </c>
      <c r="P236" s="9">
        <v>253</v>
      </c>
      <c r="Q236" s="9">
        <v>263</v>
      </c>
      <c r="R236" s="9">
        <v>293</v>
      </c>
      <c r="S236" s="9">
        <v>368</v>
      </c>
      <c r="T236" s="9">
        <f t="shared" si="9"/>
        <v>7921</v>
      </c>
    </row>
    <row r="237" spans="1:20" x14ac:dyDescent="0.15">
      <c r="A237" s="2" t="str">
        <f>IF(AND(OR(C237=查询表!$D$2,查询表!$D$2=""),OR(D237=查询表!$H$2,查询表!$H$2="")),ROW()&amp;"-","")</f>
        <v/>
      </c>
      <c r="B237" s="9">
        <v>235</v>
      </c>
      <c r="C237" s="9" t="s">
        <v>266</v>
      </c>
      <c r="D237" s="9" t="s">
        <v>31</v>
      </c>
      <c r="E237" s="9">
        <v>2234</v>
      </c>
      <c r="F237" s="9">
        <v>1234</v>
      </c>
      <c r="G237" s="9">
        <v>1234</v>
      </c>
      <c r="H237" s="9">
        <v>2234</v>
      </c>
      <c r="I237" s="9">
        <v>1234</v>
      </c>
      <c r="J237" s="9">
        <v>834</v>
      </c>
      <c r="K237" s="9">
        <v>534</v>
      </c>
      <c r="L237" s="9">
        <v>434</v>
      </c>
      <c r="M237" s="9">
        <f t="shared" si="8"/>
        <v>9972</v>
      </c>
      <c r="N237" s="9">
        <v>534</v>
      </c>
      <c r="O237" s="9">
        <v>334</v>
      </c>
      <c r="P237" s="9">
        <v>254</v>
      </c>
      <c r="Q237" s="9">
        <v>264</v>
      </c>
      <c r="R237" s="9">
        <v>294</v>
      </c>
      <c r="S237" s="9">
        <v>369</v>
      </c>
      <c r="T237" s="9">
        <f t="shared" si="9"/>
        <v>7923</v>
      </c>
    </row>
    <row r="238" spans="1:20" x14ac:dyDescent="0.15">
      <c r="A238" s="2" t="str">
        <f>IF(AND(OR(C238=查询表!$D$2,查询表!$D$2=""),OR(D238=查询表!$H$2,查询表!$H$2="")),ROW()&amp;"-","")</f>
        <v/>
      </c>
      <c r="B238" s="9">
        <v>236</v>
      </c>
      <c r="C238" s="9" t="s">
        <v>267</v>
      </c>
      <c r="D238" s="9" t="s">
        <v>33</v>
      </c>
      <c r="E238" s="9">
        <v>2235</v>
      </c>
      <c r="F238" s="9">
        <v>1235</v>
      </c>
      <c r="G238" s="9">
        <v>1235</v>
      </c>
      <c r="H238" s="9">
        <v>2235</v>
      </c>
      <c r="I238" s="9">
        <v>1235</v>
      </c>
      <c r="J238" s="9">
        <v>835</v>
      </c>
      <c r="K238" s="9">
        <v>535</v>
      </c>
      <c r="L238" s="9">
        <v>435</v>
      </c>
      <c r="M238" s="9">
        <f t="shared" si="8"/>
        <v>9980</v>
      </c>
      <c r="N238" s="9">
        <v>535</v>
      </c>
      <c r="O238" s="9">
        <v>335</v>
      </c>
      <c r="P238" s="9">
        <v>255</v>
      </c>
      <c r="Q238" s="9">
        <v>265</v>
      </c>
      <c r="R238" s="9">
        <v>295</v>
      </c>
      <c r="S238" s="9">
        <v>370</v>
      </c>
      <c r="T238" s="9">
        <f t="shared" si="9"/>
        <v>7925</v>
      </c>
    </row>
    <row r="239" spans="1:20" x14ac:dyDescent="0.15">
      <c r="A239" s="2" t="str">
        <f>IF(AND(OR(C239=查询表!$D$2,查询表!$D$2=""),OR(D239=查询表!$H$2,查询表!$H$2="")),ROW()&amp;"-","")</f>
        <v/>
      </c>
      <c r="B239" s="9">
        <v>237</v>
      </c>
      <c r="C239" s="9" t="s">
        <v>268</v>
      </c>
      <c r="D239" s="9" t="s">
        <v>35</v>
      </c>
      <c r="E239" s="9">
        <v>2236</v>
      </c>
      <c r="F239" s="9">
        <v>1236</v>
      </c>
      <c r="G239" s="9">
        <v>1236</v>
      </c>
      <c r="H239" s="9">
        <v>2236</v>
      </c>
      <c r="I239" s="9">
        <v>1236</v>
      </c>
      <c r="J239" s="9">
        <v>836</v>
      </c>
      <c r="K239" s="9">
        <v>536</v>
      </c>
      <c r="L239" s="9">
        <v>436</v>
      </c>
      <c r="M239" s="9">
        <f t="shared" si="8"/>
        <v>9988</v>
      </c>
      <c r="N239" s="9">
        <v>536</v>
      </c>
      <c r="O239" s="9">
        <v>336</v>
      </c>
      <c r="P239" s="9">
        <v>256</v>
      </c>
      <c r="Q239" s="9">
        <v>266</v>
      </c>
      <c r="R239" s="9">
        <v>296</v>
      </c>
      <c r="S239" s="9">
        <v>371</v>
      </c>
      <c r="T239" s="9">
        <f t="shared" si="9"/>
        <v>7927</v>
      </c>
    </row>
    <row r="240" spans="1:20" x14ac:dyDescent="0.15">
      <c r="A240" s="2" t="str">
        <f>IF(AND(OR(C240=查询表!$D$2,查询表!$D$2=""),OR(D240=查询表!$H$2,查询表!$H$2="")),ROW()&amp;"-","")</f>
        <v/>
      </c>
      <c r="B240" s="9">
        <v>238</v>
      </c>
      <c r="C240" s="9" t="s">
        <v>269</v>
      </c>
      <c r="D240" s="9" t="s">
        <v>37</v>
      </c>
      <c r="E240" s="9">
        <v>2237</v>
      </c>
      <c r="F240" s="9">
        <v>1237</v>
      </c>
      <c r="G240" s="9">
        <v>1237</v>
      </c>
      <c r="H240" s="9">
        <v>2237</v>
      </c>
      <c r="I240" s="9">
        <v>1237</v>
      </c>
      <c r="J240" s="9">
        <v>837</v>
      </c>
      <c r="K240" s="9">
        <v>537</v>
      </c>
      <c r="L240" s="9">
        <v>437</v>
      </c>
      <c r="M240" s="9">
        <f t="shared" si="8"/>
        <v>9996</v>
      </c>
      <c r="N240" s="9">
        <v>537</v>
      </c>
      <c r="O240" s="9">
        <v>337</v>
      </c>
      <c r="P240" s="9">
        <v>257</v>
      </c>
      <c r="Q240" s="9">
        <v>267</v>
      </c>
      <c r="R240" s="9">
        <v>297</v>
      </c>
      <c r="S240" s="9">
        <v>372</v>
      </c>
      <c r="T240" s="9">
        <f t="shared" si="9"/>
        <v>7929</v>
      </c>
    </row>
    <row r="241" spans="1:20" x14ac:dyDescent="0.15">
      <c r="A241" s="2" t="str">
        <f>IF(AND(OR(C241=查询表!$D$2,查询表!$D$2=""),OR(D241=查询表!$H$2,查询表!$H$2="")),ROW()&amp;"-","")</f>
        <v/>
      </c>
      <c r="B241" s="9">
        <v>239</v>
      </c>
      <c r="C241" s="9" t="s">
        <v>270</v>
      </c>
      <c r="D241" s="9" t="s">
        <v>39</v>
      </c>
      <c r="E241" s="9">
        <v>2238</v>
      </c>
      <c r="F241" s="9">
        <v>1238</v>
      </c>
      <c r="G241" s="9">
        <v>1238</v>
      </c>
      <c r="H241" s="9">
        <v>2238</v>
      </c>
      <c r="I241" s="9">
        <v>1238</v>
      </c>
      <c r="J241" s="9">
        <v>838</v>
      </c>
      <c r="K241" s="9">
        <v>538</v>
      </c>
      <c r="L241" s="9">
        <v>438</v>
      </c>
      <c r="M241" s="9">
        <f t="shared" si="8"/>
        <v>10004</v>
      </c>
      <c r="N241" s="9">
        <v>538</v>
      </c>
      <c r="O241" s="9">
        <v>338</v>
      </c>
      <c r="P241" s="9">
        <v>258</v>
      </c>
      <c r="Q241" s="9">
        <v>268</v>
      </c>
      <c r="R241" s="9">
        <v>298</v>
      </c>
      <c r="S241" s="9">
        <v>373</v>
      </c>
      <c r="T241" s="9">
        <f t="shared" si="9"/>
        <v>7931</v>
      </c>
    </row>
    <row r="242" spans="1:20" x14ac:dyDescent="0.15">
      <c r="A242" s="2" t="str">
        <f>IF(AND(OR(C242=查询表!$D$2,查询表!$D$2=""),OR(D242=查询表!$H$2,查询表!$H$2="")),ROW()&amp;"-","")</f>
        <v/>
      </c>
      <c r="B242" s="9">
        <v>240</v>
      </c>
      <c r="C242" s="9" t="s">
        <v>271</v>
      </c>
      <c r="D242" s="9" t="s">
        <v>41</v>
      </c>
      <c r="E242" s="9">
        <v>2239</v>
      </c>
      <c r="F242" s="9">
        <v>1239</v>
      </c>
      <c r="G242" s="9">
        <v>1239</v>
      </c>
      <c r="H242" s="9">
        <v>2239</v>
      </c>
      <c r="I242" s="9">
        <v>1239</v>
      </c>
      <c r="J242" s="9">
        <v>839</v>
      </c>
      <c r="K242" s="9">
        <v>539</v>
      </c>
      <c r="L242" s="9">
        <v>439</v>
      </c>
      <c r="M242" s="9">
        <f t="shared" si="8"/>
        <v>10012</v>
      </c>
      <c r="N242" s="9">
        <v>539</v>
      </c>
      <c r="O242" s="9">
        <v>339</v>
      </c>
      <c r="P242" s="9">
        <v>259</v>
      </c>
      <c r="Q242" s="9">
        <v>269</v>
      </c>
      <c r="R242" s="9">
        <v>299</v>
      </c>
      <c r="S242" s="9">
        <v>374</v>
      </c>
      <c r="T242" s="9">
        <f t="shared" si="9"/>
        <v>7933</v>
      </c>
    </row>
    <row r="243" spans="1:20" x14ac:dyDescent="0.15">
      <c r="A243" s="2" t="str">
        <f>IF(AND(OR(C243=查询表!$D$2,查询表!$D$2=""),OR(D243=查询表!$H$2,查询表!$H$2="")),ROW()&amp;"-","")</f>
        <v>243-</v>
      </c>
      <c r="B243" s="9">
        <v>241</v>
      </c>
      <c r="C243" s="9" t="s">
        <v>272</v>
      </c>
      <c r="D243" s="9" t="s">
        <v>23</v>
      </c>
      <c r="E243" s="9">
        <v>2240</v>
      </c>
      <c r="F243" s="9">
        <v>1240</v>
      </c>
      <c r="G243" s="9">
        <v>1240</v>
      </c>
      <c r="H243" s="9">
        <v>2240</v>
      </c>
      <c r="I243" s="9">
        <v>1240</v>
      </c>
      <c r="J243" s="9">
        <v>840</v>
      </c>
      <c r="K243" s="9">
        <v>540</v>
      </c>
      <c r="L243" s="9">
        <v>440</v>
      </c>
      <c r="M243" s="9">
        <f t="shared" si="8"/>
        <v>10020</v>
      </c>
      <c r="N243" s="9">
        <v>540</v>
      </c>
      <c r="O243" s="9">
        <v>340</v>
      </c>
      <c r="P243" s="9">
        <v>260</v>
      </c>
      <c r="Q243" s="9">
        <v>270</v>
      </c>
      <c r="R243" s="9">
        <v>300</v>
      </c>
      <c r="S243" s="9">
        <v>375</v>
      </c>
      <c r="T243" s="9">
        <f t="shared" si="9"/>
        <v>7935</v>
      </c>
    </row>
    <row r="244" spans="1:20" x14ac:dyDescent="0.15">
      <c r="A244" s="2" t="str">
        <f>IF(AND(OR(C244=查询表!$D$2,查询表!$D$2=""),OR(D244=查询表!$H$2,查询表!$H$2="")),ROW()&amp;"-","")</f>
        <v/>
      </c>
      <c r="B244" s="9">
        <v>242</v>
      </c>
      <c r="C244" s="9" t="s">
        <v>273</v>
      </c>
      <c r="D244" s="9" t="s">
        <v>25</v>
      </c>
      <c r="E244" s="9">
        <v>2241</v>
      </c>
      <c r="F244" s="9">
        <v>1241</v>
      </c>
      <c r="G244" s="9">
        <v>1241</v>
      </c>
      <c r="H244" s="9">
        <v>2241</v>
      </c>
      <c r="I244" s="9">
        <v>1241</v>
      </c>
      <c r="J244" s="9">
        <v>841</v>
      </c>
      <c r="K244" s="9">
        <v>541</v>
      </c>
      <c r="L244" s="9">
        <v>441</v>
      </c>
      <c r="M244" s="9">
        <f t="shared" si="8"/>
        <v>10028</v>
      </c>
      <c r="N244" s="9">
        <v>541</v>
      </c>
      <c r="O244" s="9">
        <v>341</v>
      </c>
      <c r="P244" s="9">
        <v>261</v>
      </c>
      <c r="Q244" s="9">
        <v>271</v>
      </c>
      <c r="R244" s="9">
        <v>301</v>
      </c>
      <c r="S244" s="9">
        <v>376</v>
      </c>
      <c r="T244" s="9">
        <f t="shared" si="9"/>
        <v>7937</v>
      </c>
    </row>
    <row r="245" spans="1:20" x14ac:dyDescent="0.15">
      <c r="A245" s="2" t="str">
        <f>IF(AND(OR(C245=查询表!$D$2,查询表!$D$2=""),OR(D245=查询表!$H$2,查询表!$H$2="")),ROW()&amp;"-","")</f>
        <v/>
      </c>
      <c r="B245" s="9">
        <v>243</v>
      </c>
      <c r="C245" s="9" t="s">
        <v>274</v>
      </c>
      <c r="D245" s="9" t="s">
        <v>27</v>
      </c>
      <c r="E245" s="9">
        <v>2242</v>
      </c>
      <c r="F245" s="9">
        <v>1242</v>
      </c>
      <c r="G245" s="9">
        <v>1242</v>
      </c>
      <c r="H245" s="9">
        <v>2242</v>
      </c>
      <c r="I245" s="9">
        <v>1242</v>
      </c>
      <c r="J245" s="9">
        <v>842</v>
      </c>
      <c r="K245" s="9">
        <v>542</v>
      </c>
      <c r="L245" s="9">
        <v>442</v>
      </c>
      <c r="M245" s="9">
        <f t="shared" si="8"/>
        <v>10036</v>
      </c>
      <c r="N245" s="9">
        <v>542</v>
      </c>
      <c r="O245" s="9">
        <v>342</v>
      </c>
      <c r="P245" s="9">
        <v>262</v>
      </c>
      <c r="Q245" s="9">
        <v>272</v>
      </c>
      <c r="R245" s="9">
        <v>302</v>
      </c>
      <c r="S245" s="9">
        <v>377</v>
      </c>
      <c r="T245" s="9">
        <f t="shared" si="9"/>
        <v>7939</v>
      </c>
    </row>
    <row r="246" spans="1:20" x14ac:dyDescent="0.15">
      <c r="A246" s="2" t="str">
        <f>IF(AND(OR(C246=查询表!$D$2,查询表!$D$2=""),OR(D246=查询表!$H$2,查询表!$H$2="")),ROW()&amp;"-","")</f>
        <v/>
      </c>
      <c r="B246" s="9">
        <v>244</v>
      </c>
      <c r="C246" s="9" t="s">
        <v>275</v>
      </c>
      <c r="D246" s="9" t="s">
        <v>29</v>
      </c>
      <c r="E246" s="9">
        <v>2243</v>
      </c>
      <c r="F246" s="9">
        <v>1243</v>
      </c>
      <c r="G246" s="9">
        <v>1243</v>
      </c>
      <c r="H246" s="9">
        <v>2243</v>
      </c>
      <c r="I246" s="9">
        <v>1243</v>
      </c>
      <c r="J246" s="9">
        <v>843</v>
      </c>
      <c r="K246" s="9">
        <v>543</v>
      </c>
      <c r="L246" s="9">
        <v>443</v>
      </c>
      <c r="M246" s="9">
        <f t="shared" si="8"/>
        <v>10044</v>
      </c>
      <c r="N246" s="9">
        <v>543</v>
      </c>
      <c r="O246" s="9">
        <v>343</v>
      </c>
      <c r="P246" s="9">
        <v>263</v>
      </c>
      <c r="Q246" s="9">
        <v>273</v>
      </c>
      <c r="R246" s="9">
        <v>303</v>
      </c>
      <c r="S246" s="9">
        <v>378</v>
      </c>
      <c r="T246" s="9">
        <f t="shared" si="9"/>
        <v>7941</v>
      </c>
    </row>
    <row r="247" spans="1:20" x14ac:dyDescent="0.15">
      <c r="A247" s="2" t="str">
        <f>IF(AND(OR(C247=查询表!$D$2,查询表!$D$2=""),OR(D247=查询表!$H$2,查询表!$H$2="")),ROW()&amp;"-","")</f>
        <v/>
      </c>
      <c r="B247" s="9">
        <v>245</v>
      </c>
      <c r="C247" s="9" t="s">
        <v>276</v>
      </c>
      <c r="D247" s="9" t="s">
        <v>31</v>
      </c>
      <c r="E247" s="9">
        <v>2244</v>
      </c>
      <c r="F247" s="9">
        <v>1244</v>
      </c>
      <c r="G247" s="9">
        <v>1244</v>
      </c>
      <c r="H247" s="9">
        <v>2244</v>
      </c>
      <c r="I247" s="9">
        <v>1244</v>
      </c>
      <c r="J247" s="9">
        <v>844</v>
      </c>
      <c r="K247" s="9">
        <v>544</v>
      </c>
      <c r="L247" s="9">
        <v>444</v>
      </c>
      <c r="M247" s="9">
        <f t="shared" si="8"/>
        <v>10052</v>
      </c>
      <c r="N247" s="9">
        <v>544</v>
      </c>
      <c r="O247" s="9">
        <v>344</v>
      </c>
      <c r="P247" s="9">
        <v>264</v>
      </c>
      <c r="Q247" s="9">
        <v>274</v>
      </c>
      <c r="R247" s="9">
        <v>304</v>
      </c>
      <c r="S247" s="9">
        <v>379</v>
      </c>
      <c r="T247" s="9">
        <f t="shared" si="9"/>
        <v>7943</v>
      </c>
    </row>
    <row r="248" spans="1:20" x14ac:dyDescent="0.15">
      <c r="A248" s="2" t="str">
        <f>IF(AND(OR(C248=查询表!$D$2,查询表!$D$2=""),OR(D248=查询表!$H$2,查询表!$H$2="")),ROW()&amp;"-","")</f>
        <v/>
      </c>
      <c r="B248" s="9">
        <v>246</v>
      </c>
      <c r="C248" s="9" t="s">
        <v>277</v>
      </c>
      <c r="D248" s="9" t="s">
        <v>33</v>
      </c>
      <c r="E248" s="9">
        <v>2245</v>
      </c>
      <c r="F248" s="9">
        <v>1245</v>
      </c>
      <c r="G248" s="9">
        <v>1245</v>
      </c>
      <c r="H248" s="9">
        <v>2245</v>
      </c>
      <c r="I248" s="9">
        <v>1245</v>
      </c>
      <c r="J248" s="9">
        <v>845</v>
      </c>
      <c r="K248" s="9">
        <v>545</v>
      </c>
      <c r="L248" s="9">
        <v>445</v>
      </c>
      <c r="M248" s="9">
        <f t="shared" si="8"/>
        <v>10060</v>
      </c>
      <c r="N248" s="9">
        <v>545</v>
      </c>
      <c r="O248" s="9">
        <v>345</v>
      </c>
      <c r="P248" s="9">
        <v>265</v>
      </c>
      <c r="Q248" s="9">
        <v>275</v>
      </c>
      <c r="R248" s="9">
        <v>305</v>
      </c>
      <c r="S248" s="9">
        <v>380</v>
      </c>
      <c r="T248" s="9">
        <f t="shared" si="9"/>
        <v>7945</v>
      </c>
    </row>
    <row r="249" spans="1:20" x14ac:dyDescent="0.15">
      <c r="A249" s="2" t="str">
        <f>IF(AND(OR(C249=查询表!$D$2,查询表!$D$2=""),OR(D249=查询表!$H$2,查询表!$H$2="")),ROW()&amp;"-","")</f>
        <v/>
      </c>
      <c r="B249" s="9">
        <v>247</v>
      </c>
      <c r="C249" s="9" t="s">
        <v>278</v>
      </c>
      <c r="D249" s="9" t="s">
        <v>35</v>
      </c>
      <c r="E249" s="9">
        <v>2246</v>
      </c>
      <c r="F249" s="9">
        <v>1246</v>
      </c>
      <c r="G249" s="9">
        <v>1246</v>
      </c>
      <c r="H249" s="9">
        <v>2246</v>
      </c>
      <c r="I249" s="9">
        <v>1246</v>
      </c>
      <c r="J249" s="9">
        <v>846</v>
      </c>
      <c r="K249" s="9">
        <v>546</v>
      </c>
      <c r="L249" s="9">
        <v>446</v>
      </c>
      <c r="M249" s="9">
        <f t="shared" si="8"/>
        <v>10068</v>
      </c>
      <c r="N249" s="9">
        <v>546</v>
      </c>
      <c r="O249" s="9">
        <v>346</v>
      </c>
      <c r="P249" s="9">
        <v>266</v>
      </c>
      <c r="Q249" s="9">
        <v>276</v>
      </c>
      <c r="R249" s="9">
        <v>306</v>
      </c>
      <c r="S249" s="9">
        <v>381</v>
      </c>
      <c r="T249" s="9">
        <f t="shared" si="9"/>
        <v>7947</v>
      </c>
    </row>
    <row r="250" spans="1:20" x14ac:dyDescent="0.15">
      <c r="A250" s="2" t="str">
        <f>IF(AND(OR(C250=查询表!$D$2,查询表!$D$2=""),OR(D250=查询表!$H$2,查询表!$H$2="")),ROW()&amp;"-","")</f>
        <v/>
      </c>
      <c r="B250" s="9">
        <v>248</v>
      </c>
      <c r="C250" s="9" t="s">
        <v>279</v>
      </c>
      <c r="D250" s="9" t="s">
        <v>37</v>
      </c>
      <c r="E250" s="9">
        <v>2247</v>
      </c>
      <c r="F250" s="9">
        <v>1247</v>
      </c>
      <c r="G250" s="9">
        <v>1247</v>
      </c>
      <c r="H250" s="9">
        <v>2247</v>
      </c>
      <c r="I250" s="9">
        <v>1247</v>
      </c>
      <c r="J250" s="9">
        <v>847</v>
      </c>
      <c r="K250" s="9">
        <v>547</v>
      </c>
      <c r="L250" s="9">
        <v>447</v>
      </c>
      <c r="M250" s="9">
        <f t="shared" si="8"/>
        <v>10076</v>
      </c>
      <c r="N250" s="9">
        <v>547</v>
      </c>
      <c r="O250" s="9">
        <v>347</v>
      </c>
      <c r="P250" s="9">
        <v>267</v>
      </c>
      <c r="Q250" s="9">
        <v>277</v>
      </c>
      <c r="R250" s="9">
        <v>307</v>
      </c>
      <c r="S250" s="9">
        <v>382</v>
      </c>
      <c r="T250" s="9">
        <f t="shared" si="9"/>
        <v>7949</v>
      </c>
    </row>
    <row r="251" spans="1:20" x14ac:dyDescent="0.15">
      <c r="A251" s="2" t="str">
        <f>IF(AND(OR(C251=查询表!$D$2,查询表!$D$2=""),OR(D251=查询表!$H$2,查询表!$H$2="")),ROW()&amp;"-","")</f>
        <v/>
      </c>
      <c r="B251" s="9">
        <v>249</v>
      </c>
      <c r="C251" s="9" t="s">
        <v>280</v>
      </c>
      <c r="D251" s="9" t="s">
        <v>39</v>
      </c>
      <c r="E251" s="9">
        <v>2248</v>
      </c>
      <c r="F251" s="9">
        <v>1248</v>
      </c>
      <c r="G251" s="9">
        <v>1248</v>
      </c>
      <c r="H251" s="9">
        <v>2248</v>
      </c>
      <c r="I251" s="9">
        <v>1248</v>
      </c>
      <c r="J251" s="9">
        <v>848</v>
      </c>
      <c r="K251" s="9">
        <v>548</v>
      </c>
      <c r="L251" s="9">
        <v>448</v>
      </c>
      <c r="M251" s="9">
        <f t="shared" si="8"/>
        <v>10084</v>
      </c>
      <c r="N251" s="9">
        <v>548</v>
      </c>
      <c r="O251" s="9">
        <v>348</v>
      </c>
      <c r="P251" s="9">
        <v>268</v>
      </c>
      <c r="Q251" s="9">
        <v>278</v>
      </c>
      <c r="R251" s="9">
        <v>308</v>
      </c>
      <c r="S251" s="9">
        <v>383</v>
      </c>
      <c r="T251" s="9">
        <f t="shared" si="9"/>
        <v>7951</v>
      </c>
    </row>
    <row r="252" spans="1:20" x14ac:dyDescent="0.15">
      <c r="A252" s="2" t="str">
        <f>IF(AND(OR(C252=查询表!$D$2,查询表!$D$2=""),OR(D252=查询表!$H$2,查询表!$H$2="")),ROW()&amp;"-","")</f>
        <v/>
      </c>
      <c r="B252" s="9">
        <v>250</v>
      </c>
      <c r="C252" s="9" t="s">
        <v>281</v>
      </c>
      <c r="D252" s="9" t="s">
        <v>41</v>
      </c>
      <c r="E252" s="9">
        <v>2249</v>
      </c>
      <c r="F252" s="9">
        <v>1249</v>
      </c>
      <c r="G252" s="9">
        <v>1249</v>
      </c>
      <c r="H252" s="9">
        <v>2249</v>
      </c>
      <c r="I252" s="9">
        <v>1249</v>
      </c>
      <c r="J252" s="9">
        <v>849</v>
      </c>
      <c r="K252" s="9">
        <v>549</v>
      </c>
      <c r="L252" s="9">
        <v>449</v>
      </c>
      <c r="M252" s="9">
        <f t="shared" si="8"/>
        <v>10092</v>
      </c>
      <c r="N252" s="9">
        <v>549</v>
      </c>
      <c r="O252" s="9">
        <v>349</v>
      </c>
      <c r="P252" s="9">
        <v>269</v>
      </c>
      <c r="Q252" s="9">
        <v>279</v>
      </c>
      <c r="R252" s="9">
        <v>309</v>
      </c>
      <c r="S252" s="9">
        <v>384</v>
      </c>
      <c r="T252" s="9">
        <f t="shared" si="9"/>
        <v>7953</v>
      </c>
    </row>
    <row r="253" spans="1:20" x14ac:dyDescent="0.15">
      <c r="A253" s="2" t="str">
        <f>IF(AND(OR(C253=查询表!$D$2,查询表!$D$2=""),OR(D253=查询表!$H$2,查询表!$H$2="")),ROW()&amp;"-","")</f>
        <v>253-</v>
      </c>
      <c r="B253" s="9">
        <v>251</v>
      </c>
      <c r="C253" s="9" t="s">
        <v>282</v>
      </c>
      <c r="D253" s="9" t="s">
        <v>23</v>
      </c>
      <c r="E253" s="9">
        <v>2250</v>
      </c>
      <c r="F253" s="9">
        <v>1250</v>
      </c>
      <c r="G253" s="9">
        <v>1250</v>
      </c>
      <c r="H253" s="9">
        <v>2250</v>
      </c>
      <c r="I253" s="9">
        <v>1250</v>
      </c>
      <c r="J253" s="9">
        <v>850</v>
      </c>
      <c r="K253" s="9">
        <v>550</v>
      </c>
      <c r="L253" s="9">
        <v>450</v>
      </c>
      <c r="M253" s="9">
        <f t="shared" si="8"/>
        <v>10100</v>
      </c>
      <c r="N253" s="9">
        <v>550</v>
      </c>
      <c r="O253" s="9">
        <v>350</v>
      </c>
      <c r="P253" s="9">
        <v>270</v>
      </c>
      <c r="Q253" s="9">
        <v>280</v>
      </c>
      <c r="R253" s="9">
        <v>310</v>
      </c>
      <c r="S253" s="9">
        <v>385</v>
      </c>
      <c r="T253" s="9">
        <f t="shared" si="9"/>
        <v>7955</v>
      </c>
    </row>
    <row r="254" spans="1:20" x14ac:dyDescent="0.15">
      <c r="A254" s="2" t="str">
        <f>IF(AND(OR(C254=查询表!$D$2,查询表!$D$2=""),OR(D254=查询表!$H$2,查询表!$H$2="")),ROW()&amp;"-","")</f>
        <v/>
      </c>
      <c r="B254" s="9">
        <v>252</v>
      </c>
      <c r="C254" s="9" t="s">
        <v>283</v>
      </c>
      <c r="D254" s="9" t="s">
        <v>25</v>
      </c>
      <c r="E254" s="9">
        <v>2251</v>
      </c>
      <c r="F254" s="9">
        <v>1251</v>
      </c>
      <c r="G254" s="9">
        <v>1251</v>
      </c>
      <c r="H254" s="9">
        <v>2251</v>
      </c>
      <c r="I254" s="9">
        <v>1251</v>
      </c>
      <c r="J254" s="9">
        <v>851</v>
      </c>
      <c r="K254" s="9">
        <v>551</v>
      </c>
      <c r="L254" s="9">
        <v>451</v>
      </c>
      <c r="M254" s="9">
        <f t="shared" si="8"/>
        <v>10108</v>
      </c>
      <c r="N254" s="9">
        <v>551</v>
      </c>
      <c r="O254" s="9">
        <v>351</v>
      </c>
      <c r="P254" s="9">
        <v>271</v>
      </c>
      <c r="Q254" s="9">
        <v>281</v>
      </c>
      <c r="R254" s="9">
        <v>311</v>
      </c>
      <c r="S254" s="9">
        <v>386</v>
      </c>
      <c r="T254" s="9">
        <f t="shared" si="9"/>
        <v>7957</v>
      </c>
    </row>
    <row r="255" spans="1:20" x14ac:dyDescent="0.15">
      <c r="A255" s="2" t="str">
        <f>IF(AND(OR(C255=查询表!$D$2,查询表!$D$2=""),OR(D255=查询表!$H$2,查询表!$H$2="")),ROW()&amp;"-","")</f>
        <v/>
      </c>
      <c r="B255" s="9">
        <v>253</v>
      </c>
      <c r="C255" s="9" t="s">
        <v>284</v>
      </c>
      <c r="D255" s="9" t="s">
        <v>27</v>
      </c>
      <c r="E255" s="9">
        <v>2252</v>
      </c>
      <c r="F255" s="9">
        <v>1252</v>
      </c>
      <c r="G255" s="9">
        <v>1252</v>
      </c>
      <c r="H255" s="9">
        <v>2252</v>
      </c>
      <c r="I255" s="9">
        <v>1252</v>
      </c>
      <c r="J255" s="9">
        <v>852</v>
      </c>
      <c r="K255" s="9">
        <v>552</v>
      </c>
      <c r="L255" s="9">
        <v>452</v>
      </c>
      <c r="M255" s="9">
        <f t="shared" si="8"/>
        <v>10116</v>
      </c>
      <c r="N255" s="9">
        <v>552</v>
      </c>
      <c r="O255" s="9">
        <v>352</v>
      </c>
      <c r="P255" s="9">
        <v>272</v>
      </c>
      <c r="Q255" s="9">
        <v>282</v>
      </c>
      <c r="R255" s="9">
        <v>312</v>
      </c>
      <c r="S255" s="9">
        <v>387</v>
      </c>
      <c r="T255" s="9">
        <f t="shared" si="9"/>
        <v>7959</v>
      </c>
    </row>
    <row r="256" spans="1:20" x14ac:dyDescent="0.15">
      <c r="A256" s="2" t="str">
        <f>IF(AND(OR(C256=查询表!$D$2,查询表!$D$2=""),OR(D256=查询表!$H$2,查询表!$H$2="")),ROW()&amp;"-","")</f>
        <v/>
      </c>
      <c r="B256" s="9">
        <v>254</v>
      </c>
      <c r="C256" s="9" t="s">
        <v>285</v>
      </c>
      <c r="D256" s="9" t="s">
        <v>29</v>
      </c>
      <c r="E256" s="9">
        <v>2253</v>
      </c>
      <c r="F256" s="9">
        <v>1253</v>
      </c>
      <c r="G256" s="9">
        <v>1253</v>
      </c>
      <c r="H256" s="9">
        <v>2253</v>
      </c>
      <c r="I256" s="9">
        <v>1253</v>
      </c>
      <c r="J256" s="9">
        <v>853</v>
      </c>
      <c r="K256" s="9">
        <v>553</v>
      </c>
      <c r="L256" s="9">
        <v>453</v>
      </c>
      <c r="M256" s="9">
        <f t="shared" si="8"/>
        <v>10124</v>
      </c>
      <c r="N256" s="9">
        <v>553</v>
      </c>
      <c r="O256" s="9">
        <v>353</v>
      </c>
      <c r="P256" s="9">
        <v>273</v>
      </c>
      <c r="Q256" s="9">
        <v>283</v>
      </c>
      <c r="R256" s="9">
        <v>313</v>
      </c>
      <c r="S256" s="9">
        <v>388</v>
      </c>
      <c r="T256" s="9">
        <f t="shared" si="9"/>
        <v>7961</v>
      </c>
    </row>
    <row r="257" spans="1:20" x14ac:dyDescent="0.15">
      <c r="A257" s="2" t="str">
        <f>IF(AND(OR(C257=查询表!$D$2,查询表!$D$2=""),OR(D257=查询表!$H$2,查询表!$H$2="")),ROW()&amp;"-","")</f>
        <v/>
      </c>
      <c r="B257" s="9">
        <v>255</v>
      </c>
      <c r="C257" s="9" t="s">
        <v>286</v>
      </c>
      <c r="D257" s="9" t="s">
        <v>31</v>
      </c>
      <c r="E257" s="9">
        <v>2254</v>
      </c>
      <c r="F257" s="9">
        <v>1254</v>
      </c>
      <c r="G257" s="9">
        <v>1254</v>
      </c>
      <c r="H257" s="9">
        <v>2254</v>
      </c>
      <c r="I257" s="9">
        <v>1254</v>
      </c>
      <c r="J257" s="9">
        <v>854</v>
      </c>
      <c r="K257" s="9">
        <v>554</v>
      </c>
      <c r="L257" s="9">
        <v>454</v>
      </c>
      <c r="M257" s="9">
        <f t="shared" si="8"/>
        <v>10132</v>
      </c>
      <c r="N257" s="9">
        <v>554</v>
      </c>
      <c r="O257" s="9">
        <v>354</v>
      </c>
      <c r="P257" s="9">
        <v>274</v>
      </c>
      <c r="Q257" s="9">
        <v>284</v>
      </c>
      <c r="R257" s="9">
        <v>314</v>
      </c>
      <c r="S257" s="9">
        <v>389</v>
      </c>
      <c r="T257" s="9">
        <f t="shared" si="9"/>
        <v>7963</v>
      </c>
    </row>
    <row r="258" spans="1:20" x14ac:dyDescent="0.15">
      <c r="A258" s="2" t="str">
        <f>IF(AND(OR(C258=查询表!$D$2,查询表!$D$2=""),OR(D258=查询表!$H$2,查询表!$H$2="")),ROW()&amp;"-","")</f>
        <v/>
      </c>
      <c r="B258" s="9">
        <v>256</v>
      </c>
      <c r="C258" s="9" t="s">
        <v>287</v>
      </c>
      <c r="D258" s="9" t="s">
        <v>33</v>
      </c>
      <c r="E258" s="9">
        <v>2255</v>
      </c>
      <c r="F258" s="9">
        <v>1255</v>
      </c>
      <c r="G258" s="9">
        <v>1255</v>
      </c>
      <c r="H258" s="9">
        <v>2255</v>
      </c>
      <c r="I258" s="9">
        <v>1255</v>
      </c>
      <c r="J258" s="9">
        <v>855</v>
      </c>
      <c r="K258" s="9">
        <v>555</v>
      </c>
      <c r="L258" s="9">
        <v>455</v>
      </c>
      <c r="M258" s="9">
        <f t="shared" si="8"/>
        <v>10140</v>
      </c>
      <c r="N258" s="9">
        <v>555</v>
      </c>
      <c r="O258" s="9">
        <v>355</v>
      </c>
      <c r="P258" s="9">
        <v>275</v>
      </c>
      <c r="Q258" s="9">
        <v>285</v>
      </c>
      <c r="R258" s="9">
        <v>315</v>
      </c>
      <c r="S258" s="9">
        <v>390</v>
      </c>
      <c r="T258" s="9">
        <f t="shared" si="9"/>
        <v>7965</v>
      </c>
    </row>
    <row r="259" spans="1:20" x14ac:dyDescent="0.15">
      <c r="A259" s="2" t="str">
        <f>IF(AND(OR(C259=查询表!$D$2,查询表!$D$2=""),OR(D259=查询表!$H$2,查询表!$H$2="")),ROW()&amp;"-","")</f>
        <v/>
      </c>
      <c r="B259" s="9">
        <v>257</v>
      </c>
      <c r="C259" s="9" t="s">
        <v>288</v>
      </c>
      <c r="D259" s="9" t="s">
        <v>35</v>
      </c>
      <c r="E259" s="9">
        <v>2256</v>
      </c>
      <c r="F259" s="9">
        <v>1256</v>
      </c>
      <c r="G259" s="9">
        <v>1256</v>
      </c>
      <c r="H259" s="9">
        <v>2256</v>
      </c>
      <c r="I259" s="9">
        <v>1256</v>
      </c>
      <c r="J259" s="9">
        <v>856</v>
      </c>
      <c r="K259" s="9">
        <v>556</v>
      </c>
      <c r="L259" s="9">
        <v>456</v>
      </c>
      <c r="M259" s="9">
        <f t="shared" si="8"/>
        <v>10148</v>
      </c>
      <c r="N259" s="9">
        <v>556</v>
      </c>
      <c r="O259" s="9">
        <v>356</v>
      </c>
      <c r="P259" s="9">
        <v>276</v>
      </c>
      <c r="Q259" s="9">
        <v>286</v>
      </c>
      <c r="R259" s="9">
        <v>316</v>
      </c>
      <c r="S259" s="9">
        <v>391</v>
      </c>
      <c r="T259" s="9">
        <f t="shared" si="9"/>
        <v>7967</v>
      </c>
    </row>
    <row r="260" spans="1:20" x14ac:dyDescent="0.15">
      <c r="A260" s="2" t="str">
        <f>IF(AND(OR(C260=查询表!$D$2,查询表!$D$2=""),OR(D260=查询表!$H$2,查询表!$H$2="")),ROW()&amp;"-","")</f>
        <v/>
      </c>
      <c r="B260" s="9">
        <v>258</v>
      </c>
      <c r="C260" s="9" t="s">
        <v>289</v>
      </c>
      <c r="D260" s="9" t="s">
        <v>37</v>
      </c>
      <c r="E260" s="9">
        <v>2257</v>
      </c>
      <c r="F260" s="9">
        <v>1257</v>
      </c>
      <c r="G260" s="9">
        <v>1257</v>
      </c>
      <c r="H260" s="9">
        <v>2257</v>
      </c>
      <c r="I260" s="9">
        <v>1257</v>
      </c>
      <c r="J260" s="9">
        <v>857</v>
      </c>
      <c r="K260" s="9">
        <v>557</v>
      </c>
      <c r="L260" s="9">
        <v>457</v>
      </c>
      <c r="M260" s="9">
        <f t="shared" si="8"/>
        <v>10156</v>
      </c>
      <c r="N260" s="9">
        <v>557</v>
      </c>
      <c r="O260" s="9">
        <v>357</v>
      </c>
      <c r="P260" s="9">
        <v>277</v>
      </c>
      <c r="Q260" s="9">
        <v>287</v>
      </c>
      <c r="R260" s="9">
        <v>317</v>
      </c>
      <c r="S260" s="9">
        <v>392</v>
      </c>
      <c r="T260" s="9">
        <f t="shared" si="9"/>
        <v>7969</v>
      </c>
    </row>
    <row r="261" spans="1:20" x14ac:dyDescent="0.15">
      <c r="A261" s="2" t="str">
        <f>IF(AND(OR(C261=查询表!$D$2,查询表!$D$2=""),OR(D261=查询表!$H$2,查询表!$H$2="")),ROW()&amp;"-","")</f>
        <v/>
      </c>
      <c r="B261" s="9">
        <v>259</v>
      </c>
      <c r="C261" s="9" t="s">
        <v>290</v>
      </c>
      <c r="D261" s="9" t="s">
        <v>39</v>
      </c>
      <c r="E261" s="9">
        <v>2258</v>
      </c>
      <c r="F261" s="9">
        <v>1258</v>
      </c>
      <c r="G261" s="9">
        <v>1258</v>
      </c>
      <c r="H261" s="9">
        <v>2258</v>
      </c>
      <c r="I261" s="9">
        <v>1258</v>
      </c>
      <c r="J261" s="9">
        <v>858</v>
      </c>
      <c r="K261" s="9">
        <v>558</v>
      </c>
      <c r="L261" s="9">
        <v>458</v>
      </c>
      <c r="M261" s="9">
        <f t="shared" si="8"/>
        <v>10164</v>
      </c>
      <c r="N261" s="9">
        <v>558</v>
      </c>
      <c r="O261" s="9">
        <v>358</v>
      </c>
      <c r="P261" s="9">
        <v>278</v>
      </c>
      <c r="Q261" s="9">
        <v>288</v>
      </c>
      <c r="R261" s="9">
        <v>318</v>
      </c>
      <c r="S261" s="9">
        <v>393</v>
      </c>
      <c r="T261" s="9">
        <f t="shared" si="9"/>
        <v>7971</v>
      </c>
    </row>
    <row r="262" spans="1:20" x14ac:dyDescent="0.15">
      <c r="A262" s="2" t="str">
        <f>IF(AND(OR(C262=查询表!$D$2,查询表!$D$2=""),OR(D262=查询表!$H$2,查询表!$H$2="")),ROW()&amp;"-","")</f>
        <v/>
      </c>
      <c r="B262" s="9">
        <v>260</v>
      </c>
      <c r="C262" s="9" t="s">
        <v>291</v>
      </c>
      <c r="D262" s="9" t="s">
        <v>41</v>
      </c>
      <c r="E262" s="9">
        <v>2259</v>
      </c>
      <c r="F262" s="9">
        <v>1259</v>
      </c>
      <c r="G262" s="9">
        <v>1259</v>
      </c>
      <c r="H262" s="9">
        <v>2259</v>
      </c>
      <c r="I262" s="9">
        <v>1259</v>
      </c>
      <c r="J262" s="9">
        <v>859</v>
      </c>
      <c r="K262" s="9">
        <v>559</v>
      </c>
      <c r="L262" s="9">
        <v>459</v>
      </c>
      <c r="M262" s="9">
        <f t="shared" si="8"/>
        <v>10172</v>
      </c>
      <c r="N262" s="9">
        <v>559</v>
      </c>
      <c r="O262" s="9">
        <v>359</v>
      </c>
      <c r="P262" s="9">
        <v>279</v>
      </c>
      <c r="Q262" s="9">
        <v>289</v>
      </c>
      <c r="R262" s="9">
        <v>319</v>
      </c>
      <c r="S262" s="9">
        <v>394</v>
      </c>
      <c r="T262" s="9">
        <f t="shared" si="9"/>
        <v>7973</v>
      </c>
    </row>
    <row r="263" spans="1:20" x14ac:dyDescent="0.15">
      <c r="A263" s="2" t="str">
        <f>IF(AND(OR(C263=查询表!$D$2,查询表!$D$2=""),OR(D263=查询表!$H$2,查询表!$H$2="")),ROW()&amp;"-","")</f>
        <v>263-</v>
      </c>
      <c r="B263" s="9">
        <v>261</v>
      </c>
      <c r="C263" s="9" t="s">
        <v>292</v>
      </c>
      <c r="D263" s="9" t="s">
        <v>23</v>
      </c>
      <c r="E263" s="9">
        <v>2260</v>
      </c>
      <c r="F263" s="9">
        <v>1260</v>
      </c>
      <c r="G263" s="9">
        <v>1260</v>
      </c>
      <c r="H263" s="9">
        <v>2260</v>
      </c>
      <c r="I263" s="9">
        <v>1260</v>
      </c>
      <c r="J263" s="9">
        <v>860</v>
      </c>
      <c r="K263" s="9">
        <v>560</v>
      </c>
      <c r="L263" s="9">
        <v>460</v>
      </c>
      <c r="M263" s="9">
        <f t="shared" si="8"/>
        <v>10180</v>
      </c>
      <c r="N263" s="9">
        <v>560</v>
      </c>
      <c r="O263" s="9">
        <v>360</v>
      </c>
      <c r="P263" s="9">
        <v>280</v>
      </c>
      <c r="Q263" s="9">
        <v>290</v>
      </c>
      <c r="R263" s="9">
        <v>320</v>
      </c>
      <c r="S263" s="9">
        <v>395</v>
      </c>
      <c r="T263" s="9">
        <f t="shared" si="9"/>
        <v>7975</v>
      </c>
    </row>
    <row r="264" spans="1:20" x14ac:dyDescent="0.15">
      <c r="A264" s="2" t="str">
        <f>IF(AND(OR(C264=查询表!$D$2,查询表!$D$2=""),OR(D264=查询表!$H$2,查询表!$H$2="")),ROW()&amp;"-","")</f>
        <v/>
      </c>
      <c r="B264" s="9">
        <v>262</v>
      </c>
      <c r="C264" s="9" t="s">
        <v>293</v>
      </c>
      <c r="D264" s="9" t="s">
        <v>25</v>
      </c>
      <c r="E264" s="9">
        <v>2261</v>
      </c>
      <c r="F264" s="9">
        <v>1261</v>
      </c>
      <c r="G264" s="9">
        <v>1261</v>
      </c>
      <c r="H264" s="9">
        <v>2261</v>
      </c>
      <c r="I264" s="9">
        <v>1261</v>
      </c>
      <c r="J264" s="9">
        <v>861</v>
      </c>
      <c r="K264" s="9">
        <v>561</v>
      </c>
      <c r="L264" s="9">
        <v>461</v>
      </c>
      <c r="M264" s="9">
        <f t="shared" si="8"/>
        <v>10188</v>
      </c>
      <c r="N264" s="9">
        <v>561</v>
      </c>
      <c r="O264" s="9">
        <v>361</v>
      </c>
      <c r="P264" s="9">
        <v>281</v>
      </c>
      <c r="Q264" s="9">
        <v>291</v>
      </c>
      <c r="R264" s="9">
        <v>321</v>
      </c>
      <c r="S264" s="9">
        <v>396</v>
      </c>
      <c r="T264" s="9">
        <f t="shared" si="9"/>
        <v>7977</v>
      </c>
    </row>
    <row r="265" spans="1:20" x14ac:dyDescent="0.15">
      <c r="A265" s="2" t="str">
        <f>IF(AND(OR(C265=查询表!$D$2,查询表!$D$2=""),OR(D265=查询表!$H$2,查询表!$H$2="")),ROW()&amp;"-","")</f>
        <v/>
      </c>
      <c r="B265" s="9">
        <v>263</v>
      </c>
      <c r="C265" s="9" t="s">
        <v>294</v>
      </c>
      <c r="D265" s="9" t="s">
        <v>27</v>
      </c>
      <c r="E265" s="9">
        <v>2262</v>
      </c>
      <c r="F265" s="9">
        <v>1262</v>
      </c>
      <c r="G265" s="9">
        <v>1262</v>
      </c>
      <c r="H265" s="9">
        <v>2262</v>
      </c>
      <c r="I265" s="9">
        <v>1262</v>
      </c>
      <c r="J265" s="9">
        <v>862</v>
      </c>
      <c r="K265" s="9">
        <v>562</v>
      </c>
      <c r="L265" s="9">
        <v>462</v>
      </c>
      <c r="M265" s="9">
        <f t="shared" si="8"/>
        <v>10196</v>
      </c>
      <c r="N265" s="9">
        <v>562</v>
      </c>
      <c r="O265" s="9">
        <v>362</v>
      </c>
      <c r="P265" s="9">
        <v>282</v>
      </c>
      <c r="Q265" s="9">
        <v>292</v>
      </c>
      <c r="R265" s="9">
        <v>322</v>
      </c>
      <c r="S265" s="9">
        <v>397</v>
      </c>
      <c r="T265" s="9">
        <f t="shared" si="9"/>
        <v>7979</v>
      </c>
    </row>
    <row r="266" spans="1:20" x14ac:dyDescent="0.15">
      <c r="A266" s="2" t="str">
        <f>IF(AND(OR(C266=查询表!$D$2,查询表!$D$2=""),OR(D266=查询表!$H$2,查询表!$H$2="")),ROW()&amp;"-","")</f>
        <v/>
      </c>
      <c r="B266" s="9">
        <v>264</v>
      </c>
      <c r="C266" s="9" t="s">
        <v>295</v>
      </c>
      <c r="D266" s="9" t="s">
        <v>29</v>
      </c>
      <c r="E266" s="9">
        <v>2263</v>
      </c>
      <c r="F266" s="9">
        <v>1263</v>
      </c>
      <c r="G266" s="9">
        <v>1263</v>
      </c>
      <c r="H266" s="9">
        <v>2263</v>
      </c>
      <c r="I266" s="9">
        <v>1263</v>
      </c>
      <c r="J266" s="9">
        <v>863</v>
      </c>
      <c r="K266" s="9">
        <v>563</v>
      </c>
      <c r="L266" s="9">
        <v>463</v>
      </c>
      <c r="M266" s="9">
        <f t="shared" si="8"/>
        <v>10204</v>
      </c>
      <c r="N266" s="9">
        <v>563</v>
      </c>
      <c r="O266" s="9">
        <v>363</v>
      </c>
      <c r="P266" s="9">
        <v>283</v>
      </c>
      <c r="Q266" s="9">
        <v>293</v>
      </c>
      <c r="R266" s="9">
        <v>323</v>
      </c>
      <c r="S266" s="9">
        <v>398</v>
      </c>
      <c r="T266" s="9">
        <f t="shared" si="9"/>
        <v>7981</v>
      </c>
    </row>
    <row r="267" spans="1:20" x14ac:dyDescent="0.15">
      <c r="A267" s="2" t="str">
        <f>IF(AND(OR(C267=查询表!$D$2,查询表!$D$2=""),OR(D267=查询表!$H$2,查询表!$H$2="")),ROW()&amp;"-","")</f>
        <v/>
      </c>
      <c r="B267" s="9">
        <v>265</v>
      </c>
      <c r="C267" s="9" t="s">
        <v>296</v>
      </c>
      <c r="D267" s="9" t="s">
        <v>31</v>
      </c>
      <c r="E267" s="9">
        <v>2264</v>
      </c>
      <c r="F267" s="9">
        <v>1264</v>
      </c>
      <c r="G267" s="9">
        <v>1264</v>
      </c>
      <c r="H267" s="9">
        <v>2264</v>
      </c>
      <c r="I267" s="9">
        <v>1264</v>
      </c>
      <c r="J267" s="9">
        <v>864</v>
      </c>
      <c r="K267" s="9">
        <v>564</v>
      </c>
      <c r="L267" s="9">
        <v>464</v>
      </c>
      <c r="M267" s="9">
        <f t="shared" si="8"/>
        <v>10212</v>
      </c>
      <c r="N267" s="9">
        <v>564</v>
      </c>
      <c r="O267" s="9">
        <v>364</v>
      </c>
      <c r="P267" s="9">
        <v>284</v>
      </c>
      <c r="Q267" s="9">
        <v>294</v>
      </c>
      <c r="R267" s="9">
        <v>324</v>
      </c>
      <c r="S267" s="9">
        <v>399</v>
      </c>
      <c r="T267" s="9">
        <f t="shared" si="9"/>
        <v>7983</v>
      </c>
    </row>
    <row r="268" spans="1:20" x14ac:dyDescent="0.15">
      <c r="A268" s="2" t="str">
        <f>IF(AND(OR(C268=查询表!$D$2,查询表!$D$2=""),OR(D268=查询表!$H$2,查询表!$H$2="")),ROW()&amp;"-","")</f>
        <v/>
      </c>
      <c r="B268" s="9">
        <v>266</v>
      </c>
      <c r="C268" s="9" t="s">
        <v>297</v>
      </c>
      <c r="D268" s="9" t="s">
        <v>33</v>
      </c>
      <c r="E268" s="9">
        <v>2265</v>
      </c>
      <c r="F268" s="9">
        <v>1265</v>
      </c>
      <c r="G268" s="9">
        <v>1265</v>
      </c>
      <c r="H268" s="9">
        <v>2265</v>
      </c>
      <c r="I268" s="9">
        <v>1265</v>
      </c>
      <c r="J268" s="9">
        <v>865</v>
      </c>
      <c r="K268" s="9">
        <v>565</v>
      </c>
      <c r="L268" s="9">
        <v>465</v>
      </c>
      <c r="M268" s="9">
        <f t="shared" si="8"/>
        <v>10220</v>
      </c>
      <c r="N268" s="9">
        <v>565</v>
      </c>
      <c r="O268" s="9">
        <v>365</v>
      </c>
      <c r="P268" s="9">
        <v>285</v>
      </c>
      <c r="Q268" s="9">
        <v>295</v>
      </c>
      <c r="R268" s="9">
        <v>325</v>
      </c>
      <c r="S268" s="9">
        <v>400</v>
      </c>
      <c r="T268" s="9">
        <f t="shared" si="9"/>
        <v>7985</v>
      </c>
    </row>
    <row r="269" spans="1:20" x14ac:dyDescent="0.15">
      <c r="A269" s="2" t="str">
        <f>IF(AND(OR(C269=查询表!$D$2,查询表!$D$2=""),OR(D269=查询表!$H$2,查询表!$H$2="")),ROW()&amp;"-","")</f>
        <v/>
      </c>
      <c r="B269" s="9">
        <v>267</v>
      </c>
      <c r="C269" s="9" t="s">
        <v>298</v>
      </c>
      <c r="D269" s="9" t="s">
        <v>35</v>
      </c>
      <c r="E269" s="9">
        <v>2266</v>
      </c>
      <c r="F269" s="9">
        <v>1266</v>
      </c>
      <c r="G269" s="9">
        <v>1266</v>
      </c>
      <c r="H269" s="9">
        <v>2266</v>
      </c>
      <c r="I269" s="9">
        <v>1266</v>
      </c>
      <c r="J269" s="9">
        <v>866</v>
      </c>
      <c r="K269" s="9">
        <v>566</v>
      </c>
      <c r="L269" s="9">
        <v>466</v>
      </c>
      <c r="M269" s="9">
        <f t="shared" si="8"/>
        <v>10228</v>
      </c>
      <c r="N269" s="9">
        <v>566</v>
      </c>
      <c r="O269" s="9">
        <v>366</v>
      </c>
      <c r="P269" s="9">
        <v>286</v>
      </c>
      <c r="Q269" s="9">
        <v>296</v>
      </c>
      <c r="R269" s="9">
        <v>326</v>
      </c>
      <c r="S269" s="9">
        <v>401</v>
      </c>
      <c r="T269" s="9">
        <f t="shared" si="9"/>
        <v>7987</v>
      </c>
    </row>
    <row r="270" spans="1:20" x14ac:dyDescent="0.15">
      <c r="A270" s="2" t="str">
        <f>IF(AND(OR(C270=查询表!$D$2,查询表!$D$2=""),OR(D270=查询表!$H$2,查询表!$H$2="")),ROW()&amp;"-","")</f>
        <v/>
      </c>
      <c r="B270" s="9">
        <v>268</v>
      </c>
      <c r="C270" s="9" t="s">
        <v>299</v>
      </c>
      <c r="D270" s="9" t="s">
        <v>37</v>
      </c>
      <c r="E270" s="9">
        <v>2267</v>
      </c>
      <c r="F270" s="9">
        <v>1267</v>
      </c>
      <c r="G270" s="9">
        <v>1267</v>
      </c>
      <c r="H270" s="9">
        <v>2267</v>
      </c>
      <c r="I270" s="9">
        <v>1267</v>
      </c>
      <c r="J270" s="9">
        <v>867</v>
      </c>
      <c r="K270" s="9">
        <v>567</v>
      </c>
      <c r="L270" s="9">
        <v>467</v>
      </c>
      <c r="M270" s="9">
        <f t="shared" ref="M270:M333" si="10">SUM(E270:L270)</f>
        <v>10236</v>
      </c>
      <c r="N270" s="9">
        <v>567</v>
      </c>
      <c r="O270" s="9">
        <v>367</v>
      </c>
      <c r="P270" s="9">
        <v>287</v>
      </c>
      <c r="Q270" s="9">
        <v>297</v>
      </c>
      <c r="R270" s="9">
        <v>327</v>
      </c>
      <c r="S270" s="9">
        <v>402</v>
      </c>
      <c r="T270" s="9">
        <f t="shared" ref="T270:T333" si="11">M270-SUM(N270:S270)</f>
        <v>7989</v>
      </c>
    </row>
    <row r="271" spans="1:20" x14ac:dyDescent="0.15">
      <c r="A271" s="2" t="str">
        <f>IF(AND(OR(C271=查询表!$D$2,查询表!$D$2=""),OR(D271=查询表!$H$2,查询表!$H$2="")),ROW()&amp;"-","")</f>
        <v/>
      </c>
      <c r="B271" s="9">
        <v>269</v>
      </c>
      <c r="C271" s="9" t="s">
        <v>300</v>
      </c>
      <c r="D271" s="9" t="s">
        <v>39</v>
      </c>
      <c r="E271" s="9">
        <v>2268</v>
      </c>
      <c r="F271" s="9">
        <v>1268</v>
      </c>
      <c r="G271" s="9">
        <v>1268</v>
      </c>
      <c r="H271" s="9">
        <v>2268</v>
      </c>
      <c r="I271" s="9">
        <v>1268</v>
      </c>
      <c r="J271" s="9">
        <v>868</v>
      </c>
      <c r="K271" s="9">
        <v>568</v>
      </c>
      <c r="L271" s="9">
        <v>468</v>
      </c>
      <c r="M271" s="9">
        <f t="shared" si="10"/>
        <v>10244</v>
      </c>
      <c r="N271" s="9">
        <v>568</v>
      </c>
      <c r="O271" s="9">
        <v>368</v>
      </c>
      <c r="P271" s="9">
        <v>288</v>
      </c>
      <c r="Q271" s="9">
        <v>298</v>
      </c>
      <c r="R271" s="9">
        <v>328</v>
      </c>
      <c r="S271" s="9">
        <v>403</v>
      </c>
      <c r="T271" s="9">
        <f t="shared" si="11"/>
        <v>7991</v>
      </c>
    </row>
    <row r="272" spans="1:20" x14ac:dyDescent="0.15">
      <c r="A272" s="2" t="str">
        <f>IF(AND(OR(C272=查询表!$D$2,查询表!$D$2=""),OR(D272=查询表!$H$2,查询表!$H$2="")),ROW()&amp;"-","")</f>
        <v/>
      </c>
      <c r="B272" s="9">
        <v>270</v>
      </c>
      <c r="C272" s="9" t="s">
        <v>301</v>
      </c>
      <c r="D272" s="9" t="s">
        <v>41</v>
      </c>
      <c r="E272" s="9">
        <v>2269</v>
      </c>
      <c r="F272" s="9">
        <v>1269</v>
      </c>
      <c r="G272" s="9">
        <v>1269</v>
      </c>
      <c r="H272" s="9">
        <v>2269</v>
      </c>
      <c r="I272" s="9">
        <v>1269</v>
      </c>
      <c r="J272" s="9">
        <v>869</v>
      </c>
      <c r="K272" s="9">
        <v>569</v>
      </c>
      <c r="L272" s="9">
        <v>469</v>
      </c>
      <c r="M272" s="9">
        <f t="shared" si="10"/>
        <v>10252</v>
      </c>
      <c r="N272" s="9">
        <v>569</v>
      </c>
      <c r="O272" s="9">
        <v>369</v>
      </c>
      <c r="P272" s="9">
        <v>289</v>
      </c>
      <c r="Q272" s="9">
        <v>299</v>
      </c>
      <c r="R272" s="9">
        <v>329</v>
      </c>
      <c r="S272" s="9">
        <v>404</v>
      </c>
      <c r="T272" s="9">
        <f t="shared" si="11"/>
        <v>7993</v>
      </c>
    </row>
    <row r="273" spans="1:20" x14ac:dyDescent="0.15">
      <c r="A273" s="2" t="str">
        <f>IF(AND(OR(C273=查询表!$D$2,查询表!$D$2=""),OR(D273=查询表!$H$2,查询表!$H$2="")),ROW()&amp;"-","")</f>
        <v>273-</v>
      </c>
      <c r="B273" s="9">
        <v>271</v>
      </c>
      <c r="C273" s="9" t="s">
        <v>302</v>
      </c>
      <c r="D273" s="9" t="s">
        <v>23</v>
      </c>
      <c r="E273" s="9">
        <v>2270</v>
      </c>
      <c r="F273" s="9">
        <v>1270</v>
      </c>
      <c r="G273" s="9">
        <v>1270</v>
      </c>
      <c r="H273" s="9">
        <v>2270</v>
      </c>
      <c r="I273" s="9">
        <v>1270</v>
      </c>
      <c r="J273" s="9">
        <v>870</v>
      </c>
      <c r="K273" s="9">
        <v>570</v>
      </c>
      <c r="L273" s="9">
        <v>470</v>
      </c>
      <c r="M273" s="9">
        <f t="shared" si="10"/>
        <v>10260</v>
      </c>
      <c r="N273" s="9">
        <v>570</v>
      </c>
      <c r="O273" s="9">
        <v>370</v>
      </c>
      <c r="P273" s="9">
        <v>290</v>
      </c>
      <c r="Q273" s="9">
        <v>300</v>
      </c>
      <c r="R273" s="9">
        <v>330</v>
      </c>
      <c r="S273" s="9">
        <v>405</v>
      </c>
      <c r="T273" s="9">
        <f t="shared" si="11"/>
        <v>7995</v>
      </c>
    </row>
    <row r="274" spans="1:20" x14ac:dyDescent="0.15">
      <c r="A274" s="2" t="str">
        <f>IF(AND(OR(C274=查询表!$D$2,查询表!$D$2=""),OR(D274=查询表!$H$2,查询表!$H$2="")),ROW()&amp;"-","")</f>
        <v/>
      </c>
      <c r="B274" s="9">
        <v>272</v>
      </c>
      <c r="C274" s="9" t="s">
        <v>303</v>
      </c>
      <c r="D274" s="9" t="s">
        <v>25</v>
      </c>
      <c r="E274" s="9">
        <v>2271</v>
      </c>
      <c r="F274" s="9">
        <v>1271</v>
      </c>
      <c r="G274" s="9">
        <v>1271</v>
      </c>
      <c r="H274" s="9">
        <v>2271</v>
      </c>
      <c r="I274" s="9">
        <v>1271</v>
      </c>
      <c r="J274" s="9">
        <v>871</v>
      </c>
      <c r="K274" s="9">
        <v>571</v>
      </c>
      <c r="L274" s="9">
        <v>471</v>
      </c>
      <c r="M274" s="9">
        <f t="shared" si="10"/>
        <v>10268</v>
      </c>
      <c r="N274" s="9">
        <v>571</v>
      </c>
      <c r="O274" s="9">
        <v>371</v>
      </c>
      <c r="P274" s="9">
        <v>291</v>
      </c>
      <c r="Q274" s="9">
        <v>301</v>
      </c>
      <c r="R274" s="9">
        <v>331</v>
      </c>
      <c r="S274" s="9">
        <v>406</v>
      </c>
      <c r="T274" s="9">
        <f t="shared" si="11"/>
        <v>7997</v>
      </c>
    </row>
    <row r="275" spans="1:20" x14ac:dyDescent="0.15">
      <c r="A275" s="2" t="str">
        <f>IF(AND(OR(C275=查询表!$D$2,查询表!$D$2=""),OR(D275=查询表!$H$2,查询表!$H$2="")),ROW()&amp;"-","")</f>
        <v/>
      </c>
      <c r="B275" s="9">
        <v>273</v>
      </c>
      <c r="C275" s="9" t="s">
        <v>304</v>
      </c>
      <c r="D275" s="9" t="s">
        <v>27</v>
      </c>
      <c r="E275" s="9">
        <v>2272</v>
      </c>
      <c r="F275" s="9">
        <v>1272</v>
      </c>
      <c r="G275" s="9">
        <v>1272</v>
      </c>
      <c r="H275" s="9">
        <v>2272</v>
      </c>
      <c r="I275" s="9">
        <v>1272</v>
      </c>
      <c r="J275" s="9">
        <v>872</v>
      </c>
      <c r="K275" s="9">
        <v>572</v>
      </c>
      <c r="L275" s="9">
        <v>472</v>
      </c>
      <c r="M275" s="9">
        <f t="shared" si="10"/>
        <v>10276</v>
      </c>
      <c r="N275" s="9">
        <v>572</v>
      </c>
      <c r="O275" s="9">
        <v>372</v>
      </c>
      <c r="P275" s="9">
        <v>292</v>
      </c>
      <c r="Q275" s="9">
        <v>302</v>
      </c>
      <c r="R275" s="9">
        <v>332</v>
      </c>
      <c r="S275" s="9">
        <v>407</v>
      </c>
      <c r="T275" s="9">
        <f t="shared" si="11"/>
        <v>7999</v>
      </c>
    </row>
    <row r="276" spans="1:20" x14ac:dyDescent="0.15">
      <c r="A276" s="2" t="str">
        <f>IF(AND(OR(C276=查询表!$D$2,查询表!$D$2=""),OR(D276=查询表!$H$2,查询表!$H$2="")),ROW()&amp;"-","")</f>
        <v/>
      </c>
      <c r="B276" s="9">
        <v>274</v>
      </c>
      <c r="C276" s="9" t="s">
        <v>305</v>
      </c>
      <c r="D276" s="9" t="s">
        <v>29</v>
      </c>
      <c r="E276" s="9">
        <v>2273</v>
      </c>
      <c r="F276" s="9">
        <v>1273</v>
      </c>
      <c r="G276" s="9">
        <v>1273</v>
      </c>
      <c r="H276" s="9">
        <v>2273</v>
      </c>
      <c r="I276" s="9">
        <v>1273</v>
      </c>
      <c r="J276" s="9">
        <v>873</v>
      </c>
      <c r="K276" s="9">
        <v>573</v>
      </c>
      <c r="L276" s="9">
        <v>473</v>
      </c>
      <c r="M276" s="9">
        <f t="shared" si="10"/>
        <v>10284</v>
      </c>
      <c r="N276" s="9">
        <v>573</v>
      </c>
      <c r="O276" s="9">
        <v>373</v>
      </c>
      <c r="P276" s="9">
        <v>293</v>
      </c>
      <c r="Q276" s="9">
        <v>303</v>
      </c>
      <c r="R276" s="9">
        <v>333</v>
      </c>
      <c r="S276" s="9">
        <v>408</v>
      </c>
      <c r="T276" s="9">
        <f t="shared" si="11"/>
        <v>8001</v>
      </c>
    </row>
    <row r="277" spans="1:20" x14ac:dyDescent="0.15">
      <c r="A277" s="2" t="str">
        <f>IF(AND(OR(C277=查询表!$D$2,查询表!$D$2=""),OR(D277=查询表!$H$2,查询表!$H$2="")),ROW()&amp;"-","")</f>
        <v/>
      </c>
      <c r="B277" s="9">
        <v>275</v>
      </c>
      <c r="C277" s="9" t="s">
        <v>306</v>
      </c>
      <c r="D277" s="9" t="s">
        <v>31</v>
      </c>
      <c r="E277" s="9">
        <v>2274</v>
      </c>
      <c r="F277" s="9">
        <v>1274</v>
      </c>
      <c r="G277" s="9">
        <v>1274</v>
      </c>
      <c r="H277" s="9">
        <v>2274</v>
      </c>
      <c r="I277" s="9">
        <v>1274</v>
      </c>
      <c r="J277" s="9">
        <v>874</v>
      </c>
      <c r="K277" s="9">
        <v>574</v>
      </c>
      <c r="L277" s="9">
        <v>474</v>
      </c>
      <c r="M277" s="9">
        <f t="shared" si="10"/>
        <v>10292</v>
      </c>
      <c r="N277" s="9">
        <v>574</v>
      </c>
      <c r="O277" s="9">
        <v>374</v>
      </c>
      <c r="P277" s="9">
        <v>294</v>
      </c>
      <c r="Q277" s="9">
        <v>304</v>
      </c>
      <c r="R277" s="9">
        <v>334</v>
      </c>
      <c r="S277" s="9">
        <v>409</v>
      </c>
      <c r="T277" s="9">
        <f t="shared" si="11"/>
        <v>8003</v>
      </c>
    </row>
    <row r="278" spans="1:20" x14ac:dyDescent="0.15">
      <c r="A278" s="2" t="str">
        <f>IF(AND(OR(C278=查询表!$D$2,查询表!$D$2=""),OR(D278=查询表!$H$2,查询表!$H$2="")),ROW()&amp;"-","")</f>
        <v/>
      </c>
      <c r="B278" s="9">
        <v>276</v>
      </c>
      <c r="C278" s="9" t="s">
        <v>307</v>
      </c>
      <c r="D278" s="9" t="s">
        <v>33</v>
      </c>
      <c r="E278" s="9">
        <v>2275</v>
      </c>
      <c r="F278" s="9">
        <v>1275</v>
      </c>
      <c r="G278" s="9">
        <v>1275</v>
      </c>
      <c r="H278" s="9">
        <v>2275</v>
      </c>
      <c r="I278" s="9">
        <v>1275</v>
      </c>
      <c r="J278" s="9">
        <v>875</v>
      </c>
      <c r="K278" s="9">
        <v>575</v>
      </c>
      <c r="L278" s="9">
        <v>475</v>
      </c>
      <c r="M278" s="9">
        <f t="shared" si="10"/>
        <v>10300</v>
      </c>
      <c r="N278" s="9">
        <v>575</v>
      </c>
      <c r="O278" s="9">
        <v>375</v>
      </c>
      <c r="P278" s="9">
        <v>295</v>
      </c>
      <c r="Q278" s="9">
        <v>305</v>
      </c>
      <c r="R278" s="9">
        <v>335</v>
      </c>
      <c r="S278" s="9">
        <v>410</v>
      </c>
      <c r="T278" s="9">
        <f t="shared" si="11"/>
        <v>8005</v>
      </c>
    </row>
    <row r="279" spans="1:20" x14ac:dyDescent="0.15">
      <c r="A279" s="2" t="str">
        <f>IF(AND(OR(C279=查询表!$D$2,查询表!$D$2=""),OR(D279=查询表!$H$2,查询表!$H$2="")),ROW()&amp;"-","")</f>
        <v/>
      </c>
      <c r="B279" s="9">
        <v>277</v>
      </c>
      <c r="C279" s="9" t="s">
        <v>308</v>
      </c>
      <c r="D279" s="9" t="s">
        <v>35</v>
      </c>
      <c r="E279" s="9">
        <v>2276</v>
      </c>
      <c r="F279" s="9">
        <v>1276</v>
      </c>
      <c r="G279" s="9">
        <v>1276</v>
      </c>
      <c r="H279" s="9">
        <v>2276</v>
      </c>
      <c r="I279" s="9">
        <v>1276</v>
      </c>
      <c r="J279" s="9">
        <v>876</v>
      </c>
      <c r="K279" s="9">
        <v>576</v>
      </c>
      <c r="L279" s="9">
        <v>476</v>
      </c>
      <c r="M279" s="9">
        <f t="shared" si="10"/>
        <v>10308</v>
      </c>
      <c r="N279" s="9">
        <v>576</v>
      </c>
      <c r="O279" s="9">
        <v>376</v>
      </c>
      <c r="P279" s="9">
        <v>296</v>
      </c>
      <c r="Q279" s="9">
        <v>306</v>
      </c>
      <c r="R279" s="9">
        <v>336</v>
      </c>
      <c r="S279" s="9">
        <v>411</v>
      </c>
      <c r="T279" s="9">
        <f t="shared" si="11"/>
        <v>8007</v>
      </c>
    </row>
    <row r="280" spans="1:20" x14ac:dyDescent="0.15">
      <c r="A280" s="2" t="str">
        <f>IF(AND(OR(C280=查询表!$D$2,查询表!$D$2=""),OR(D280=查询表!$H$2,查询表!$H$2="")),ROW()&amp;"-","")</f>
        <v/>
      </c>
      <c r="B280" s="9">
        <v>278</v>
      </c>
      <c r="C280" s="9" t="s">
        <v>309</v>
      </c>
      <c r="D280" s="9" t="s">
        <v>37</v>
      </c>
      <c r="E280" s="9">
        <v>2277</v>
      </c>
      <c r="F280" s="9">
        <v>1277</v>
      </c>
      <c r="G280" s="9">
        <v>1277</v>
      </c>
      <c r="H280" s="9">
        <v>2277</v>
      </c>
      <c r="I280" s="9">
        <v>1277</v>
      </c>
      <c r="J280" s="9">
        <v>877</v>
      </c>
      <c r="K280" s="9">
        <v>577</v>
      </c>
      <c r="L280" s="9">
        <v>477</v>
      </c>
      <c r="M280" s="9">
        <f t="shared" si="10"/>
        <v>10316</v>
      </c>
      <c r="N280" s="9">
        <v>577</v>
      </c>
      <c r="O280" s="9">
        <v>377</v>
      </c>
      <c r="P280" s="9">
        <v>297</v>
      </c>
      <c r="Q280" s="9">
        <v>307</v>
      </c>
      <c r="R280" s="9">
        <v>337</v>
      </c>
      <c r="S280" s="9">
        <v>412</v>
      </c>
      <c r="T280" s="9">
        <f t="shared" si="11"/>
        <v>8009</v>
      </c>
    </row>
    <row r="281" spans="1:20" x14ac:dyDescent="0.15">
      <c r="A281" s="2" t="str">
        <f>IF(AND(OR(C281=查询表!$D$2,查询表!$D$2=""),OR(D281=查询表!$H$2,查询表!$H$2="")),ROW()&amp;"-","")</f>
        <v/>
      </c>
      <c r="B281" s="9">
        <v>279</v>
      </c>
      <c r="C281" s="9" t="s">
        <v>310</v>
      </c>
      <c r="D281" s="9" t="s">
        <v>39</v>
      </c>
      <c r="E281" s="9">
        <v>2278</v>
      </c>
      <c r="F281" s="9">
        <v>1278</v>
      </c>
      <c r="G281" s="9">
        <v>1278</v>
      </c>
      <c r="H281" s="9">
        <v>2278</v>
      </c>
      <c r="I281" s="9">
        <v>1278</v>
      </c>
      <c r="J281" s="9">
        <v>878</v>
      </c>
      <c r="K281" s="9">
        <v>578</v>
      </c>
      <c r="L281" s="9">
        <v>478</v>
      </c>
      <c r="M281" s="9">
        <f t="shared" si="10"/>
        <v>10324</v>
      </c>
      <c r="N281" s="9">
        <v>578</v>
      </c>
      <c r="O281" s="9">
        <v>378</v>
      </c>
      <c r="P281" s="9">
        <v>298</v>
      </c>
      <c r="Q281" s="9">
        <v>308</v>
      </c>
      <c r="R281" s="9">
        <v>338</v>
      </c>
      <c r="S281" s="9">
        <v>413</v>
      </c>
      <c r="T281" s="9">
        <f t="shared" si="11"/>
        <v>8011</v>
      </c>
    </row>
    <row r="282" spans="1:20" x14ac:dyDescent="0.15">
      <c r="A282" s="2" t="str">
        <f>IF(AND(OR(C282=查询表!$D$2,查询表!$D$2=""),OR(D282=查询表!$H$2,查询表!$H$2="")),ROW()&amp;"-","")</f>
        <v/>
      </c>
      <c r="B282" s="9">
        <v>280</v>
      </c>
      <c r="C282" s="9" t="s">
        <v>311</v>
      </c>
      <c r="D282" s="9" t="s">
        <v>41</v>
      </c>
      <c r="E282" s="9">
        <v>2279</v>
      </c>
      <c r="F282" s="9">
        <v>1279</v>
      </c>
      <c r="G282" s="9">
        <v>1279</v>
      </c>
      <c r="H282" s="9">
        <v>2279</v>
      </c>
      <c r="I282" s="9">
        <v>1279</v>
      </c>
      <c r="J282" s="9">
        <v>879</v>
      </c>
      <c r="K282" s="9">
        <v>579</v>
      </c>
      <c r="L282" s="9">
        <v>479</v>
      </c>
      <c r="M282" s="9">
        <f t="shared" si="10"/>
        <v>10332</v>
      </c>
      <c r="N282" s="9">
        <v>579</v>
      </c>
      <c r="O282" s="9">
        <v>379</v>
      </c>
      <c r="P282" s="9">
        <v>299</v>
      </c>
      <c r="Q282" s="9">
        <v>309</v>
      </c>
      <c r="R282" s="9">
        <v>339</v>
      </c>
      <c r="S282" s="9">
        <v>414</v>
      </c>
      <c r="T282" s="9">
        <f t="shared" si="11"/>
        <v>8013</v>
      </c>
    </row>
    <row r="283" spans="1:20" x14ac:dyDescent="0.15">
      <c r="A283" s="2" t="str">
        <f>IF(AND(OR(C283=查询表!$D$2,查询表!$D$2=""),OR(D283=查询表!$H$2,查询表!$H$2="")),ROW()&amp;"-","")</f>
        <v>283-</v>
      </c>
      <c r="B283" s="9">
        <v>281</v>
      </c>
      <c r="C283" s="9" t="s">
        <v>312</v>
      </c>
      <c r="D283" s="9" t="s">
        <v>23</v>
      </c>
      <c r="E283" s="9">
        <v>2280</v>
      </c>
      <c r="F283" s="9">
        <v>1280</v>
      </c>
      <c r="G283" s="9">
        <v>1280</v>
      </c>
      <c r="H283" s="9">
        <v>2280</v>
      </c>
      <c r="I283" s="9">
        <v>1280</v>
      </c>
      <c r="J283" s="9">
        <v>880</v>
      </c>
      <c r="K283" s="9">
        <v>580</v>
      </c>
      <c r="L283" s="9">
        <v>480</v>
      </c>
      <c r="M283" s="9">
        <f t="shared" si="10"/>
        <v>10340</v>
      </c>
      <c r="N283" s="9">
        <v>580</v>
      </c>
      <c r="O283" s="9">
        <v>380</v>
      </c>
      <c r="P283" s="9">
        <v>300</v>
      </c>
      <c r="Q283" s="9">
        <v>310</v>
      </c>
      <c r="R283" s="9">
        <v>340</v>
      </c>
      <c r="S283" s="9">
        <v>415</v>
      </c>
      <c r="T283" s="9">
        <f t="shared" si="11"/>
        <v>8015</v>
      </c>
    </row>
    <row r="284" spans="1:20" x14ac:dyDescent="0.15">
      <c r="A284" s="2" t="str">
        <f>IF(AND(OR(C284=查询表!$D$2,查询表!$D$2=""),OR(D284=查询表!$H$2,查询表!$H$2="")),ROW()&amp;"-","")</f>
        <v/>
      </c>
      <c r="B284" s="9">
        <v>282</v>
      </c>
      <c r="C284" s="9" t="s">
        <v>313</v>
      </c>
      <c r="D284" s="9" t="s">
        <v>25</v>
      </c>
      <c r="E284" s="9">
        <v>2281</v>
      </c>
      <c r="F284" s="9">
        <v>1281</v>
      </c>
      <c r="G284" s="9">
        <v>1281</v>
      </c>
      <c r="H284" s="9">
        <v>2281</v>
      </c>
      <c r="I284" s="9">
        <v>1281</v>
      </c>
      <c r="J284" s="9">
        <v>881</v>
      </c>
      <c r="K284" s="9">
        <v>581</v>
      </c>
      <c r="L284" s="9">
        <v>481</v>
      </c>
      <c r="M284" s="9">
        <f t="shared" si="10"/>
        <v>10348</v>
      </c>
      <c r="N284" s="9">
        <v>581</v>
      </c>
      <c r="O284" s="9">
        <v>381</v>
      </c>
      <c r="P284" s="9">
        <v>301</v>
      </c>
      <c r="Q284" s="9">
        <v>311</v>
      </c>
      <c r="R284" s="9">
        <v>341</v>
      </c>
      <c r="S284" s="9">
        <v>416</v>
      </c>
      <c r="T284" s="9">
        <f t="shared" si="11"/>
        <v>8017</v>
      </c>
    </row>
    <row r="285" spans="1:20" x14ac:dyDescent="0.15">
      <c r="A285" s="2" t="str">
        <f>IF(AND(OR(C285=查询表!$D$2,查询表!$D$2=""),OR(D285=查询表!$H$2,查询表!$H$2="")),ROW()&amp;"-","")</f>
        <v/>
      </c>
      <c r="B285" s="9">
        <v>283</v>
      </c>
      <c r="C285" s="9" t="s">
        <v>314</v>
      </c>
      <c r="D285" s="9" t="s">
        <v>27</v>
      </c>
      <c r="E285" s="9">
        <v>2282</v>
      </c>
      <c r="F285" s="9">
        <v>1282</v>
      </c>
      <c r="G285" s="9">
        <v>1282</v>
      </c>
      <c r="H285" s="9">
        <v>2282</v>
      </c>
      <c r="I285" s="9">
        <v>1282</v>
      </c>
      <c r="J285" s="9">
        <v>882</v>
      </c>
      <c r="K285" s="9">
        <v>582</v>
      </c>
      <c r="L285" s="9">
        <v>482</v>
      </c>
      <c r="M285" s="9">
        <f t="shared" si="10"/>
        <v>10356</v>
      </c>
      <c r="N285" s="9">
        <v>582</v>
      </c>
      <c r="O285" s="9">
        <v>382</v>
      </c>
      <c r="P285" s="9">
        <v>302</v>
      </c>
      <c r="Q285" s="9">
        <v>312</v>
      </c>
      <c r="R285" s="9">
        <v>342</v>
      </c>
      <c r="S285" s="9">
        <v>417</v>
      </c>
      <c r="T285" s="9">
        <f t="shared" si="11"/>
        <v>8019</v>
      </c>
    </row>
    <row r="286" spans="1:20" x14ac:dyDescent="0.15">
      <c r="A286" s="2" t="str">
        <f>IF(AND(OR(C286=查询表!$D$2,查询表!$D$2=""),OR(D286=查询表!$H$2,查询表!$H$2="")),ROW()&amp;"-","")</f>
        <v/>
      </c>
      <c r="B286" s="9">
        <v>284</v>
      </c>
      <c r="C286" s="9" t="s">
        <v>315</v>
      </c>
      <c r="D286" s="9" t="s">
        <v>29</v>
      </c>
      <c r="E286" s="9">
        <v>2283</v>
      </c>
      <c r="F286" s="9">
        <v>1283</v>
      </c>
      <c r="G286" s="9">
        <v>1283</v>
      </c>
      <c r="H286" s="9">
        <v>2283</v>
      </c>
      <c r="I286" s="9">
        <v>1283</v>
      </c>
      <c r="J286" s="9">
        <v>883</v>
      </c>
      <c r="K286" s="9">
        <v>583</v>
      </c>
      <c r="L286" s="9">
        <v>483</v>
      </c>
      <c r="M286" s="9">
        <f t="shared" si="10"/>
        <v>10364</v>
      </c>
      <c r="N286" s="9">
        <v>583</v>
      </c>
      <c r="O286" s="9">
        <v>383</v>
      </c>
      <c r="P286" s="9">
        <v>303</v>
      </c>
      <c r="Q286" s="9">
        <v>313</v>
      </c>
      <c r="R286" s="9">
        <v>343</v>
      </c>
      <c r="S286" s="9">
        <v>418</v>
      </c>
      <c r="T286" s="9">
        <f t="shared" si="11"/>
        <v>8021</v>
      </c>
    </row>
    <row r="287" spans="1:20" x14ac:dyDescent="0.15">
      <c r="A287" s="2" t="str">
        <f>IF(AND(OR(C287=查询表!$D$2,查询表!$D$2=""),OR(D287=查询表!$H$2,查询表!$H$2="")),ROW()&amp;"-","")</f>
        <v/>
      </c>
      <c r="B287" s="9">
        <v>285</v>
      </c>
      <c r="C287" s="9" t="s">
        <v>316</v>
      </c>
      <c r="D287" s="9" t="s">
        <v>31</v>
      </c>
      <c r="E287" s="9">
        <v>2284</v>
      </c>
      <c r="F287" s="9">
        <v>1284</v>
      </c>
      <c r="G287" s="9">
        <v>1284</v>
      </c>
      <c r="H287" s="9">
        <v>2284</v>
      </c>
      <c r="I287" s="9">
        <v>1284</v>
      </c>
      <c r="J287" s="9">
        <v>884</v>
      </c>
      <c r="K287" s="9">
        <v>584</v>
      </c>
      <c r="L287" s="9">
        <v>484</v>
      </c>
      <c r="M287" s="9">
        <f t="shared" si="10"/>
        <v>10372</v>
      </c>
      <c r="N287" s="9">
        <v>584</v>
      </c>
      <c r="O287" s="9">
        <v>384</v>
      </c>
      <c r="P287" s="9">
        <v>304</v>
      </c>
      <c r="Q287" s="9">
        <v>314</v>
      </c>
      <c r="R287" s="9">
        <v>344</v>
      </c>
      <c r="S287" s="9">
        <v>419</v>
      </c>
      <c r="T287" s="9">
        <f t="shared" si="11"/>
        <v>8023</v>
      </c>
    </row>
    <row r="288" spans="1:20" x14ac:dyDescent="0.15">
      <c r="A288" s="2" t="str">
        <f>IF(AND(OR(C288=查询表!$D$2,查询表!$D$2=""),OR(D288=查询表!$H$2,查询表!$H$2="")),ROW()&amp;"-","")</f>
        <v/>
      </c>
      <c r="B288" s="9">
        <v>286</v>
      </c>
      <c r="C288" s="9" t="s">
        <v>317</v>
      </c>
      <c r="D288" s="9" t="s">
        <v>33</v>
      </c>
      <c r="E288" s="9">
        <v>2285</v>
      </c>
      <c r="F288" s="9">
        <v>1285</v>
      </c>
      <c r="G288" s="9">
        <v>1285</v>
      </c>
      <c r="H288" s="9">
        <v>2285</v>
      </c>
      <c r="I288" s="9">
        <v>1285</v>
      </c>
      <c r="J288" s="9">
        <v>885</v>
      </c>
      <c r="K288" s="9">
        <v>585</v>
      </c>
      <c r="L288" s="9">
        <v>485</v>
      </c>
      <c r="M288" s="9">
        <f t="shared" si="10"/>
        <v>10380</v>
      </c>
      <c r="N288" s="9">
        <v>585</v>
      </c>
      <c r="O288" s="9">
        <v>385</v>
      </c>
      <c r="P288" s="9">
        <v>305</v>
      </c>
      <c r="Q288" s="9">
        <v>315</v>
      </c>
      <c r="R288" s="9">
        <v>345</v>
      </c>
      <c r="S288" s="9">
        <v>420</v>
      </c>
      <c r="T288" s="9">
        <f t="shared" si="11"/>
        <v>8025</v>
      </c>
    </row>
    <row r="289" spans="1:20" x14ac:dyDescent="0.15">
      <c r="A289" s="2" t="str">
        <f>IF(AND(OR(C289=查询表!$D$2,查询表!$D$2=""),OR(D289=查询表!$H$2,查询表!$H$2="")),ROW()&amp;"-","")</f>
        <v/>
      </c>
      <c r="B289" s="9">
        <v>287</v>
      </c>
      <c r="C289" s="9" t="s">
        <v>318</v>
      </c>
      <c r="D289" s="9" t="s">
        <v>35</v>
      </c>
      <c r="E289" s="9">
        <v>2286</v>
      </c>
      <c r="F289" s="9">
        <v>1286</v>
      </c>
      <c r="G289" s="9">
        <v>1286</v>
      </c>
      <c r="H289" s="9">
        <v>2286</v>
      </c>
      <c r="I289" s="9">
        <v>1286</v>
      </c>
      <c r="J289" s="9">
        <v>886</v>
      </c>
      <c r="K289" s="9">
        <v>586</v>
      </c>
      <c r="L289" s="9">
        <v>486</v>
      </c>
      <c r="M289" s="9">
        <f t="shared" si="10"/>
        <v>10388</v>
      </c>
      <c r="N289" s="9">
        <v>586</v>
      </c>
      <c r="O289" s="9">
        <v>386</v>
      </c>
      <c r="P289" s="9">
        <v>306</v>
      </c>
      <c r="Q289" s="9">
        <v>316</v>
      </c>
      <c r="R289" s="9">
        <v>346</v>
      </c>
      <c r="S289" s="9">
        <v>421</v>
      </c>
      <c r="T289" s="9">
        <f t="shared" si="11"/>
        <v>8027</v>
      </c>
    </row>
    <row r="290" spans="1:20" x14ac:dyDescent="0.15">
      <c r="A290" s="2" t="str">
        <f>IF(AND(OR(C290=查询表!$D$2,查询表!$D$2=""),OR(D290=查询表!$H$2,查询表!$H$2="")),ROW()&amp;"-","")</f>
        <v/>
      </c>
      <c r="B290" s="9">
        <v>288</v>
      </c>
      <c r="C290" s="9" t="s">
        <v>319</v>
      </c>
      <c r="D290" s="9" t="s">
        <v>37</v>
      </c>
      <c r="E290" s="9">
        <v>2287</v>
      </c>
      <c r="F290" s="9">
        <v>1287</v>
      </c>
      <c r="G290" s="9">
        <v>1287</v>
      </c>
      <c r="H290" s="9">
        <v>2287</v>
      </c>
      <c r="I290" s="9">
        <v>1287</v>
      </c>
      <c r="J290" s="9">
        <v>887</v>
      </c>
      <c r="K290" s="9">
        <v>587</v>
      </c>
      <c r="L290" s="9">
        <v>487</v>
      </c>
      <c r="M290" s="9">
        <f t="shared" si="10"/>
        <v>10396</v>
      </c>
      <c r="N290" s="9">
        <v>587</v>
      </c>
      <c r="O290" s="9">
        <v>387</v>
      </c>
      <c r="P290" s="9">
        <v>307</v>
      </c>
      <c r="Q290" s="9">
        <v>317</v>
      </c>
      <c r="R290" s="9">
        <v>347</v>
      </c>
      <c r="S290" s="9">
        <v>422</v>
      </c>
      <c r="T290" s="9">
        <f t="shared" si="11"/>
        <v>8029</v>
      </c>
    </row>
    <row r="291" spans="1:20" x14ac:dyDescent="0.15">
      <c r="A291" s="2" t="str">
        <f>IF(AND(OR(C291=查询表!$D$2,查询表!$D$2=""),OR(D291=查询表!$H$2,查询表!$H$2="")),ROW()&amp;"-","")</f>
        <v/>
      </c>
      <c r="B291" s="9">
        <v>289</v>
      </c>
      <c r="C291" s="9" t="s">
        <v>320</v>
      </c>
      <c r="D291" s="9" t="s">
        <v>39</v>
      </c>
      <c r="E291" s="9">
        <v>2288</v>
      </c>
      <c r="F291" s="9">
        <v>1288</v>
      </c>
      <c r="G291" s="9">
        <v>1288</v>
      </c>
      <c r="H291" s="9">
        <v>2288</v>
      </c>
      <c r="I291" s="9">
        <v>1288</v>
      </c>
      <c r="J291" s="9">
        <v>888</v>
      </c>
      <c r="K291" s="9">
        <v>588</v>
      </c>
      <c r="L291" s="9">
        <v>488</v>
      </c>
      <c r="M291" s="9">
        <f t="shared" si="10"/>
        <v>10404</v>
      </c>
      <c r="N291" s="9">
        <v>588</v>
      </c>
      <c r="O291" s="9">
        <v>388</v>
      </c>
      <c r="P291" s="9">
        <v>308</v>
      </c>
      <c r="Q291" s="9">
        <v>318</v>
      </c>
      <c r="R291" s="9">
        <v>348</v>
      </c>
      <c r="S291" s="9">
        <v>423</v>
      </c>
      <c r="T291" s="9">
        <f t="shared" si="11"/>
        <v>8031</v>
      </c>
    </row>
    <row r="292" spans="1:20" x14ac:dyDescent="0.15">
      <c r="A292" s="2" t="str">
        <f>IF(AND(OR(C292=查询表!$D$2,查询表!$D$2=""),OR(D292=查询表!$H$2,查询表!$H$2="")),ROW()&amp;"-","")</f>
        <v/>
      </c>
      <c r="B292" s="9">
        <v>290</v>
      </c>
      <c r="C292" s="9" t="s">
        <v>321</v>
      </c>
      <c r="D292" s="9" t="s">
        <v>41</v>
      </c>
      <c r="E292" s="9">
        <v>2289</v>
      </c>
      <c r="F292" s="9">
        <v>1289</v>
      </c>
      <c r="G292" s="9">
        <v>1289</v>
      </c>
      <c r="H292" s="9">
        <v>2289</v>
      </c>
      <c r="I292" s="9">
        <v>1289</v>
      </c>
      <c r="J292" s="9">
        <v>889</v>
      </c>
      <c r="K292" s="9">
        <v>589</v>
      </c>
      <c r="L292" s="9">
        <v>489</v>
      </c>
      <c r="M292" s="9">
        <f t="shared" si="10"/>
        <v>10412</v>
      </c>
      <c r="N292" s="9">
        <v>589</v>
      </c>
      <c r="O292" s="9">
        <v>389</v>
      </c>
      <c r="P292" s="9">
        <v>309</v>
      </c>
      <c r="Q292" s="9">
        <v>319</v>
      </c>
      <c r="R292" s="9">
        <v>349</v>
      </c>
      <c r="S292" s="9">
        <v>424</v>
      </c>
      <c r="T292" s="9">
        <f t="shared" si="11"/>
        <v>8033</v>
      </c>
    </row>
    <row r="293" spans="1:20" x14ac:dyDescent="0.15">
      <c r="A293" s="2" t="str">
        <f>IF(AND(OR(C293=查询表!$D$2,查询表!$D$2=""),OR(D293=查询表!$H$2,查询表!$H$2="")),ROW()&amp;"-","")</f>
        <v>293-</v>
      </c>
      <c r="B293" s="9">
        <v>291</v>
      </c>
      <c r="C293" s="9" t="s">
        <v>322</v>
      </c>
      <c r="D293" s="9" t="s">
        <v>23</v>
      </c>
      <c r="E293" s="9">
        <v>2290</v>
      </c>
      <c r="F293" s="9">
        <v>1290</v>
      </c>
      <c r="G293" s="9">
        <v>1290</v>
      </c>
      <c r="H293" s="9">
        <v>2290</v>
      </c>
      <c r="I293" s="9">
        <v>1290</v>
      </c>
      <c r="J293" s="9">
        <v>890</v>
      </c>
      <c r="K293" s="9">
        <v>590</v>
      </c>
      <c r="L293" s="9">
        <v>490</v>
      </c>
      <c r="M293" s="9">
        <f t="shared" si="10"/>
        <v>10420</v>
      </c>
      <c r="N293" s="9">
        <v>590</v>
      </c>
      <c r="O293" s="9">
        <v>390</v>
      </c>
      <c r="P293" s="9">
        <v>310</v>
      </c>
      <c r="Q293" s="9">
        <v>320</v>
      </c>
      <c r="R293" s="9">
        <v>350</v>
      </c>
      <c r="S293" s="9">
        <v>425</v>
      </c>
      <c r="T293" s="9">
        <f t="shared" si="11"/>
        <v>8035</v>
      </c>
    </row>
    <row r="294" spans="1:20" x14ac:dyDescent="0.15">
      <c r="A294" s="2" t="str">
        <f>IF(AND(OR(C294=查询表!$D$2,查询表!$D$2=""),OR(D294=查询表!$H$2,查询表!$H$2="")),ROW()&amp;"-","")</f>
        <v/>
      </c>
      <c r="B294" s="9">
        <v>292</v>
      </c>
      <c r="C294" s="9" t="s">
        <v>323</v>
      </c>
      <c r="D294" s="9" t="s">
        <v>25</v>
      </c>
      <c r="E294" s="9">
        <v>2291</v>
      </c>
      <c r="F294" s="9">
        <v>1291</v>
      </c>
      <c r="G294" s="9">
        <v>1291</v>
      </c>
      <c r="H294" s="9">
        <v>2291</v>
      </c>
      <c r="I294" s="9">
        <v>1291</v>
      </c>
      <c r="J294" s="9">
        <v>891</v>
      </c>
      <c r="K294" s="9">
        <v>591</v>
      </c>
      <c r="L294" s="9">
        <v>491</v>
      </c>
      <c r="M294" s="9">
        <f t="shared" si="10"/>
        <v>10428</v>
      </c>
      <c r="N294" s="9">
        <v>591</v>
      </c>
      <c r="O294" s="9">
        <v>391</v>
      </c>
      <c r="P294" s="9">
        <v>311</v>
      </c>
      <c r="Q294" s="9">
        <v>321</v>
      </c>
      <c r="R294" s="9">
        <v>351</v>
      </c>
      <c r="S294" s="9">
        <v>426</v>
      </c>
      <c r="T294" s="9">
        <f t="shared" si="11"/>
        <v>8037</v>
      </c>
    </row>
    <row r="295" spans="1:20" x14ac:dyDescent="0.15">
      <c r="A295" s="2" t="str">
        <f>IF(AND(OR(C295=查询表!$D$2,查询表!$D$2=""),OR(D295=查询表!$H$2,查询表!$H$2="")),ROW()&amp;"-","")</f>
        <v/>
      </c>
      <c r="B295" s="9">
        <v>293</v>
      </c>
      <c r="C295" s="9" t="s">
        <v>324</v>
      </c>
      <c r="D295" s="9" t="s">
        <v>27</v>
      </c>
      <c r="E295" s="9">
        <v>2292</v>
      </c>
      <c r="F295" s="9">
        <v>1292</v>
      </c>
      <c r="G295" s="9">
        <v>1292</v>
      </c>
      <c r="H295" s="9">
        <v>2292</v>
      </c>
      <c r="I295" s="9">
        <v>1292</v>
      </c>
      <c r="J295" s="9">
        <v>892</v>
      </c>
      <c r="K295" s="9">
        <v>592</v>
      </c>
      <c r="L295" s="9">
        <v>492</v>
      </c>
      <c r="M295" s="9">
        <f t="shared" si="10"/>
        <v>10436</v>
      </c>
      <c r="N295" s="9">
        <v>592</v>
      </c>
      <c r="O295" s="9">
        <v>392</v>
      </c>
      <c r="P295" s="9">
        <v>312</v>
      </c>
      <c r="Q295" s="9">
        <v>322</v>
      </c>
      <c r="R295" s="9">
        <v>352</v>
      </c>
      <c r="S295" s="9">
        <v>427</v>
      </c>
      <c r="T295" s="9">
        <f t="shared" si="11"/>
        <v>8039</v>
      </c>
    </row>
    <row r="296" spans="1:20" x14ac:dyDescent="0.15">
      <c r="A296" s="2" t="str">
        <f>IF(AND(OR(C296=查询表!$D$2,查询表!$D$2=""),OR(D296=查询表!$H$2,查询表!$H$2="")),ROW()&amp;"-","")</f>
        <v/>
      </c>
      <c r="B296" s="9">
        <v>294</v>
      </c>
      <c r="C296" s="9" t="s">
        <v>325</v>
      </c>
      <c r="D296" s="9" t="s">
        <v>29</v>
      </c>
      <c r="E296" s="9">
        <v>2293</v>
      </c>
      <c r="F296" s="9">
        <v>1293</v>
      </c>
      <c r="G296" s="9">
        <v>1293</v>
      </c>
      <c r="H296" s="9">
        <v>2293</v>
      </c>
      <c r="I296" s="9">
        <v>1293</v>
      </c>
      <c r="J296" s="9">
        <v>893</v>
      </c>
      <c r="K296" s="9">
        <v>593</v>
      </c>
      <c r="L296" s="9">
        <v>493</v>
      </c>
      <c r="M296" s="9">
        <f t="shared" si="10"/>
        <v>10444</v>
      </c>
      <c r="N296" s="9">
        <v>593</v>
      </c>
      <c r="O296" s="9">
        <v>393</v>
      </c>
      <c r="P296" s="9">
        <v>313</v>
      </c>
      <c r="Q296" s="9">
        <v>323</v>
      </c>
      <c r="R296" s="9">
        <v>353</v>
      </c>
      <c r="S296" s="9">
        <v>428</v>
      </c>
      <c r="T296" s="9">
        <f t="shared" si="11"/>
        <v>8041</v>
      </c>
    </row>
    <row r="297" spans="1:20" x14ac:dyDescent="0.15">
      <c r="A297" s="2" t="str">
        <f>IF(AND(OR(C297=查询表!$D$2,查询表!$D$2=""),OR(D297=查询表!$H$2,查询表!$H$2="")),ROW()&amp;"-","")</f>
        <v/>
      </c>
      <c r="B297" s="9">
        <v>295</v>
      </c>
      <c r="C297" s="9" t="s">
        <v>326</v>
      </c>
      <c r="D297" s="9" t="s">
        <v>31</v>
      </c>
      <c r="E297" s="9">
        <v>2294</v>
      </c>
      <c r="F297" s="9">
        <v>1294</v>
      </c>
      <c r="G297" s="9">
        <v>1294</v>
      </c>
      <c r="H297" s="9">
        <v>2294</v>
      </c>
      <c r="I297" s="9">
        <v>1294</v>
      </c>
      <c r="J297" s="9">
        <v>894</v>
      </c>
      <c r="K297" s="9">
        <v>594</v>
      </c>
      <c r="L297" s="9">
        <v>494</v>
      </c>
      <c r="M297" s="9">
        <f t="shared" si="10"/>
        <v>10452</v>
      </c>
      <c r="N297" s="9">
        <v>594</v>
      </c>
      <c r="O297" s="9">
        <v>394</v>
      </c>
      <c r="P297" s="9">
        <v>314</v>
      </c>
      <c r="Q297" s="9">
        <v>324</v>
      </c>
      <c r="R297" s="9">
        <v>354</v>
      </c>
      <c r="S297" s="9">
        <v>429</v>
      </c>
      <c r="T297" s="9">
        <f t="shared" si="11"/>
        <v>8043</v>
      </c>
    </row>
    <row r="298" spans="1:20" x14ac:dyDescent="0.15">
      <c r="A298" s="2" t="str">
        <f>IF(AND(OR(C298=查询表!$D$2,查询表!$D$2=""),OR(D298=查询表!$H$2,查询表!$H$2="")),ROW()&amp;"-","")</f>
        <v/>
      </c>
      <c r="B298" s="9">
        <v>296</v>
      </c>
      <c r="C298" s="9" t="s">
        <v>327</v>
      </c>
      <c r="D298" s="9" t="s">
        <v>33</v>
      </c>
      <c r="E298" s="9">
        <v>2295</v>
      </c>
      <c r="F298" s="9">
        <v>1295</v>
      </c>
      <c r="G298" s="9">
        <v>1295</v>
      </c>
      <c r="H298" s="9">
        <v>2295</v>
      </c>
      <c r="I298" s="9">
        <v>1295</v>
      </c>
      <c r="J298" s="9">
        <v>895</v>
      </c>
      <c r="K298" s="9">
        <v>595</v>
      </c>
      <c r="L298" s="9">
        <v>495</v>
      </c>
      <c r="M298" s="9">
        <f t="shared" si="10"/>
        <v>10460</v>
      </c>
      <c r="N298" s="9">
        <v>595</v>
      </c>
      <c r="O298" s="9">
        <v>395</v>
      </c>
      <c r="P298" s="9">
        <v>315</v>
      </c>
      <c r="Q298" s="9">
        <v>325</v>
      </c>
      <c r="R298" s="9">
        <v>355</v>
      </c>
      <c r="S298" s="9">
        <v>430</v>
      </c>
      <c r="T298" s="9">
        <f t="shared" si="11"/>
        <v>8045</v>
      </c>
    </row>
    <row r="299" spans="1:20" x14ac:dyDescent="0.15">
      <c r="A299" s="2" t="str">
        <f>IF(AND(OR(C299=查询表!$D$2,查询表!$D$2=""),OR(D299=查询表!$H$2,查询表!$H$2="")),ROW()&amp;"-","")</f>
        <v/>
      </c>
      <c r="B299" s="9">
        <v>297</v>
      </c>
      <c r="C299" s="9" t="s">
        <v>328</v>
      </c>
      <c r="D299" s="9" t="s">
        <v>35</v>
      </c>
      <c r="E299" s="9">
        <v>2296</v>
      </c>
      <c r="F299" s="9">
        <v>1296</v>
      </c>
      <c r="G299" s="9">
        <v>1296</v>
      </c>
      <c r="H299" s="9">
        <v>2296</v>
      </c>
      <c r="I299" s="9">
        <v>1296</v>
      </c>
      <c r="J299" s="9">
        <v>896</v>
      </c>
      <c r="K299" s="9">
        <v>596</v>
      </c>
      <c r="L299" s="9">
        <v>496</v>
      </c>
      <c r="M299" s="9">
        <f t="shared" si="10"/>
        <v>10468</v>
      </c>
      <c r="N299" s="9">
        <v>596</v>
      </c>
      <c r="O299" s="9">
        <v>396</v>
      </c>
      <c r="P299" s="9">
        <v>316</v>
      </c>
      <c r="Q299" s="9">
        <v>326</v>
      </c>
      <c r="R299" s="9">
        <v>356</v>
      </c>
      <c r="S299" s="9">
        <v>431</v>
      </c>
      <c r="T299" s="9">
        <f t="shared" si="11"/>
        <v>8047</v>
      </c>
    </row>
    <row r="300" spans="1:20" x14ac:dyDescent="0.15">
      <c r="A300" s="2" t="str">
        <f>IF(AND(OR(C300=查询表!$D$2,查询表!$D$2=""),OR(D300=查询表!$H$2,查询表!$H$2="")),ROW()&amp;"-","")</f>
        <v/>
      </c>
      <c r="B300" s="9">
        <v>298</v>
      </c>
      <c r="C300" s="9" t="s">
        <v>329</v>
      </c>
      <c r="D300" s="9" t="s">
        <v>37</v>
      </c>
      <c r="E300" s="9">
        <v>2297</v>
      </c>
      <c r="F300" s="9">
        <v>1297</v>
      </c>
      <c r="G300" s="9">
        <v>1297</v>
      </c>
      <c r="H300" s="9">
        <v>2297</v>
      </c>
      <c r="I300" s="9">
        <v>1297</v>
      </c>
      <c r="J300" s="9">
        <v>897</v>
      </c>
      <c r="K300" s="9">
        <v>597</v>
      </c>
      <c r="L300" s="9">
        <v>497</v>
      </c>
      <c r="M300" s="9">
        <f t="shared" si="10"/>
        <v>10476</v>
      </c>
      <c r="N300" s="9">
        <v>597</v>
      </c>
      <c r="O300" s="9">
        <v>397</v>
      </c>
      <c r="P300" s="9">
        <v>317</v>
      </c>
      <c r="Q300" s="9">
        <v>327</v>
      </c>
      <c r="R300" s="9">
        <v>357</v>
      </c>
      <c r="S300" s="9">
        <v>432</v>
      </c>
      <c r="T300" s="9">
        <f t="shared" si="11"/>
        <v>8049</v>
      </c>
    </row>
    <row r="301" spans="1:20" x14ac:dyDescent="0.15">
      <c r="A301" s="2" t="str">
        <f>IF(AND(OR(C301=查询表!$D$2,查询表!$D$2=""),OR(D301=查询表!$H$2,查询表!$H$2="")),ROW()&amp;"-","")</f>
        <v/>
      </c>
      <c r="B301" s="9">
        <v>299</v>
      </c>
      <c r="C301" s="9" t="s">
        <v>330</v>
      </c>
      <c r="D301" s="9" t="s">
        <v>39</v>
      </c>
      <c r="E301" s="9">
        <v>2298</v>
      </c>
      <c r="F301" s="9">
        <v>1298</v>
      </c>
      <c r="G301" s="9">
        <v>1298</v>
      </c>
      <c r="H301" s="9">
        <v>2298</v>
      </c>
      <c r="I301" s="9">
        <v>1298</v>
      </c>
      <c r="J301" s="9">
        <v>898</v>
      </c>
      <c r="K301" s="9">
        <v>598</v>
      </c>
      <c r="L301" s="9">
        <v>498</v>
      </c>
      <c r="M301" s="9">
        <f t="shared" si="10"/>
        <v>10484</v>
      </c>
      <c r="N301" s="9">
        <v>598</v>
      </c>
      <c r="O301" s="9">
        <v>398</v>
      </c>
      <c r="P301" s="9">
        <v>318</v>
      </c>
      <c r="Q301" s="9">
        <v>328</v>
      </c>
      <c r="R301" s="9">
        <v>358</v>
      </c>
      <c r="S301" s="9">
        <v>433</v>
      </c>
      <c r="T301" s="9">
        <f t="shared" si="11"/>
        <v>8051</v>
      </c>
    </row>
    <row r="302" spans="1:20" x14ac:dyDescent="0.15">
      <c r="A302" s="2" t="str">
        <f>IF(AND(OR(C302=查询表!$D$2,查询表!$D$2=""),OR(D302=查询表!$H$2,查询表!$H$2="")),ROW()&amp;"-","")</f>
        <v/>
      </c>
      <c r="B302" s="9">
        <v>300</v>
      </c>
      <c r="C302" s="9" t="s">
        <v>331</v>
      </c>
      <c r="D302" s="9" t="s">
        <v>41</v>
      </c>
      <c r="E302" s="9">
        <v>2299</v>
      </c>
      <c r="F302" s="9">
        <v>1299</v>
      </c>
      <c r="G302" s="9">
        <v>1299</v>
      </c>
      <c r="H302" s="9">
        <v>2299</v>
      </c>
      <c r="I302" s="9">
        <v>1299</v>
      </c>
      <c r="J302" s="9">
        <v>899</v>
      </c>
      <c r="K302" s="9">
        <v>599</v>
      </c>
      <c r="L302" s="9">
        <v>499</v>
      </c>
      <c r="M302" s="9">
        <f t="shared" si="10"/>
        <v>10492</v>
      </c>
      <c r="N302" s="9">
        <v>599</v>
      </c>
      <c r="O302" s="9">
        <v>399</v>
      </c>
      <c r="P302" s="9">
        <v>319</v>
      </c>
      <c r="Q302" s="9">
        <v>329</v>
      </c>
      <c r="R302" s="9">
        <v>359</v>
      </c>
      <c r="S302" s="9">
        <v>434</v>
      </c>
      <c r="T302" s="9">
        <f t="shared" si="11"/>
        <v>8053</v>
      </c>
    </row>
    <row r="303" spans="1:20" x14ac:dyDescent="0.15">
      <c r="A303" s="2" t="str">
        <f>IF(AND(OR(C303=查询表!$D$2,查询表!$D$2=""),OR(D303=查询表!$H$2,查询表!$H$2="")),ROW()&amp;"-","")</f>
        <v>303-</v>
      </c>
      <c r="B303" s="9">
        <v>301</v>
      </c>
      <c r="C303" s="9" t="s">
        <v>332</v>
      </c>
      <c r="D303" s="9" t="s">
        <v>23</v>
      </c>
      <c r="E303" s="9">
        <v>2300</v>
      </c>
      <c r="F303" s="9">
        <v>1300</v>
      </c>
      <c r="G303" s="9">
        <v>1300</v>
      </c>
      <c r="H303" s="9">
        <v>2300</v>
      </c>
      <c r="I303" s="9">
        <v>1300</v>
      </c>
      <c r="J303" s="9">
        <v>900</v>
      </c>
      <c r="K303" s="9">
        <v>600</v>
      </c>
      <c r="L303" s="9">
        <v>500</v>
      </c>
      <c r="M303" s="9">
        <f t="shared" si="10"/>
        <v>10500</v>
      </c>
      <c r="N303" s="9">
        <v>600</v>
      </c>
      <c r="O303" s="9">
        <v>400</v>
      </c>
      <c r="P303" s="9">
        <v>320</v>
      </c>
      <c r="Q303" s="9">
        <v>330</v>
      </c>
      <c r="R303" s="9">
        <v>360</v>
      </c>
      <c r="S303" s="9">
        <v>435</v>
      </c>
      <c r="T303" s="9">
        <f t="shared" si="11"/>
        <v>8055</v>
      </c>
    </row>
    <row r="304" spans="1:20" x14ac:dyDescent="0.15">
      <c r="A304" s="2" t="str">
        <f>IF(AND(OR(C304=查询表!$D$2,查询表!$D$2=""),OR(D304=查询表!$H$2,查询表!$H$2="")),ROW()&amp;"-","")</f>
        <v/>
      </c>
      <c r="B304" s="9">
        <v>302</v>
      </c>
      <c r="C304" s="9" t="s">
        <v>333</v>
      </c>
      <c r="D304" s="9" t="s">
        <v>25</v>
      </c>
      <c r="E304" s="9">
        <v>2301</v>
      </c>
      <c r="F304" s="9">
        <v>1301</v>
      </c>
      <c r="G304" s="9">
        <v>1301</v>
      </c>
      <c r="H304" s="9">
        <v>2301</v>
      </c>
      <c r="I304" s="9">
        <v>1301</v>
      </c>
      <c r="J304" s="9">
        <v>901</v>
      </c>
      <c r="K304" s="9">
        <v>601</v>
      </c>
      <c r="L304" s="9">
        <v>501</v>
      </c>
      <c r="M304" s="9">
        <f t="shared" si="10"/>
        <v>10508</v>
      </c>
      <c r="N304" s="9">
        <v>601</v>
      </c>
      <c r="O304" s="9">
        <v>401</v>
      </c>
      <c r="P304" s="9">
        <v>321</v>
      </c>
      <c r="Q304" s="9">
        <v>331</v>
      </c>
      <c r="R304" s="9">
        <v>361</v>
      </c>
      <c r="S304" s="9">
        <v>436</v>
      </c>
      <c r="T304" s="9">
        <f t="shared" si="11"/>
        <v>8057</v>
      </c>
    </row>
    <row r="305" spans="1:20" x14ac:dyDescent="0.15">
      <c r="A305" s="2" t="str">
        <f>IF(AND(OR(C305=查询表!$D$2,查询表!$D$2=""),OR(D305=查询表!$H$2,查询表!$H$2="")),ROW()&amp;"-","")</f>
        <v/>
      </c>
      <c r="B305" s="9">
        <v>303</v>
      </c>
      <c r="C305" s="9" t="s">
        <v>334</v>
      </c>
      <c r="D305" s="9" t="s">
        <v>27</v>
      </c>
      <c r="E305" s="9">
        <v>2302</v>
      </c>
      <c r="F305" s="9">
        <v>1302</v>
      </c>
      <c r="G305" s="9">
        <v>1302</v>
      </c>
      <c r="H305" s="9">
        <v>2302</v>
      </c>
      <c r="I305" s="9">
        <v>1302</v>
      </c>
      <c r="J305" s="9">
        <v>902</v>
      </c>
      <c r="K305" s="9">
        <v>602</v>
      </c>
      <c r="L305" s="9">
        <v>502</v>
      </c>
      <c r="M305" s="9">
        <f t="shared" si="10"/>
        <v>10516</v>
      </c>
      <c r="N305" s="9">
        <v>602</v>
      </c>
      <c r="O305" s="9">
        <v>402</v>
      </c>
      <c r="P305" s="9">
        <v>322</v>
      </c>
      <c r="Q305" s="9">
        <v>332</v>
      </c>
      <c r="R305" s="9">
        <v>362</v>
      </c>
      <c r="S305" s="9">
        <v>437</v>
      </c>
      <c r="T305" s="9">
        <f t="shared" si="11"/>
        <v>8059</v>
      </c>
    </row>
    <row r="306" spans="1:20" x14ac:dyDescent="0.15">
      <c r="A306" s="2" t="str">
        <f>IF(AND(OR(C306=查询表!$D$2,查询表!$D$2=""),OR(D306=查询表!$H$2,查询表!$H$2="")),ROW()&amp;"-","")</f>
        <v/>
      </c>
      <c r="B306" s="9">
        <v>304</v>
      </c>
      <c r="C306" s="9" t="s">
        <v>335</v>
      </c>
      <c r="D306" s="9" t="s">
        <v>29</v>
      </c>
      <c r="E306" s="9">
        <v>2303</v>
      </c>
      <c r="F306" s="9">
        <v>1303</v>
      </c>
      <c r="G306" s="9">
        <v>1303</v>
      </c>
      <c r="H306" s="9">
        <v>2303</v>
      </c>
      <c r="I306" s="9">
        <v>1303</v>
      </c>
      <c r="J306" s="9">
        <v>903</v>
      </c>
      <c r="K306" s="9">
        <v>603</v>
      </c>
      <c r="L306" s="9">
        <v>503</v>
      </c>
      <c r="M306" s="9">
        <f t="shared" si="10"/>
        <v>10524</v>
      </c>
      <c r="N306" s="9">
        <v>603</v>
      </c>
      <c r="O306" s="9">
        <v>403</v>
      </c>
      <c r="P306" s="9">
        <v>323</v>
      </c>
      <c r="Q306" s="9">
        <v>333</v>
      </c>
      <c r="R306" s="9">
        <v>363</v>
      </c>
      <c r="S306" s="9">
        <v>438</v>
      </c>
      <c r="T306" s="9">
        <f t="shared" si="11"/>
        <v>8061</v>
      </c>
    </row>
    <row r="307" spans="1:20" x14ac:dyDescent="0.15">
      <c r="A307" s="2" t="str">
        <f>IF(AND(OR(C307=查询表!$D$2,查询表!$D$2=""),OR(D307=查询表!$H$2,查询表!$H$2="")),ROW()&amp;"-","")</f>
        <v/>
      </c>
      <c r="B307" s="9">
        <v>305</v>
      </c>
      <c r="C307" s="9" t="s">
        <v>336</v>
      </c>
      <c r="D307" s="9" t="s">
        <v>31</v>
      </c>
      <c r="E307" s="9">
        <v>2304</v>
      </c>
      <c r="F307" s="9">
        <v>1304</v>
      </c>
      <c r="G307" s="9">
        <v>1304</v>
      </c>
      <c r="H307" s="9">
        <v>2304</v>
      </c>
      <c r="I307" s="9">
        <v>1304</v>
      </c>
      <c r="J307" s="9">
        <v>904</v>
      </c>
      <c r="K307" s="9">
        <v>604</v>
      </c>
      <c r="L307" s="9">
        <v>504</v>
      </c>
      <c r="M307" s="9">
        <f t="shared" si="10"/>
        <v>10532</v>
      </c>
      <c r="N307" s="9">
        <v>604</v>
      </c>
      <c r="O307" s="9">
        <v>404</v>
      </c>
      <c r="P307" s="9">
        <v>324</v>
      </c>
      <c r="Q307" s="9">
        <v>334</v>
      </c>
      <c r="R307" s="9">
        <v>364</v>
      </c>
      <c r="S307" s="9">
        <v>439</v>
      </c>
      <c r="T307" s="9">
        <f t="shared" si="11"/>
        <v>8063</v>
      </c>
    </row>
    <row r="308" spans="1:20" x14ac:dyDescent="0.15">
      <c r="A308" s="2" t="str">
        <f>IF(AND(OR(C308=查询表!$D$2,查询表!$D$2=""),OR(D308=查询表!$H$2,查询表!$H$2="")),ROW()&amp;"-","")</f>
        <v/>
      </c>
      <c r="B308" s="9">
        <v>306</v>
      </c>
      <c r="C308" s="9" t="s">
        <v>337</v>
      </c>
      <c r="D308" s="9" t="s">
        <v>33</v>
      </c>
      <c r="E308" s="9">
        <v>2305</v>
      </c>
      <c r="F308" s="9">
        <v>1305</v>
      </c>
      <c r="G308" s="9">
        <v>1305</v>
      </c>
      <c r="H308" s="9">
        <v>2305</v>
      </c>
      <c r="I308" s="9">
        <v>1305</v>
      </c>
      <c r="J308" s="9">
        <v>905</v>
      </c>
      <c r="K308" s="9">
        <v>605</v>
      </c>
      <c r="L308" s="9">
        <v>505</v>
      </c>
      <c r="M308" s="9">
        <f t="shared" si="10"/>
        <v>10540</v>
      </c>
      <c r="N308" s="9">
        <v>605</v>
      </c>
      <c r="O308" s="9">
        <v>405</v>
      </c>
      <c r="P308" s="9">
        <v>325</v>
      </c>
      <c r="Q308" s="9">
        <v>335</v>
      </c>
      <c r="R308" s="9">
        <v>365</v>
      </c>
      <c r="S308" s="9">
        <v>440</v>
      </c>
      <c r="T308" s="9">
        <f t="shared" si="11"/>
        <v>8065</v>
      </c>
    </row>
    <row r="309" spans="1:20" x14ac:dyDescent="0.15">
      <c r="A309" s="2" t="str">
        <f>IF(AND(OR(C309=查询表!$D$2,查询表!$D$2=""),OR(D309=查询表!$H$2,查询表!$H$2="")),ROW()&amp;"-","")</f>
        <v/>
      </c>
      <c r="B309" s="9">
        <v>307</v>
      </c>
      <c r="C309" s="9" t="s">
        <v>338</v>
      </c>
      <c r="D309" s="9" t="s">
        <v>35</v>
      </c>
      <c r="E309" s="9">
        <v>2306</v>
      </c>
      <c r="F309" s="9">
        <v>1306</v>
      </c>
      <c r="G309" s="9">
        <v>1306</v>
      </c>
      <c r="H309" s="9">
        <v>2306</v>
      </c>
      <c r="I309" s="9">
        <v>1306</v>
      </c>
      <c r="J309" s="9">
        <v>906</v>
      </c>
      <c r="K309" s="9">
        <v>606</v>
      </c>
      <c r="L309" s="9">
        <v>506</v>
      </c>
      <c r="M309" s="9">
        <f t="shared" si="10"/>
        <v>10548</v>
      </c>
      <c r="N309" s="9">
        <v>606</v>
      </c>
      <c r="O309" s="9">
        <v>406</v>
      </c>
      <c r="P309" s="9">
        <v>326</v>
      </c>
      <c r="Q309" s="9">
        <v>336</v>
      </c>
      <c r="R309" s="9">
        <v>366</v>
      </c>
      <c r="S309" s="9">
        <v>441</v>
      </c>
      <c r="T309" s="9">
        <f t="shared" si="11"/>
        <v>8067</v>
      </c>
    </row>
    <row r="310" spans="1:20" x14ac:dyDescent="0.15">
      <c r="A310" s="2" t="str">
        <f>IF(AND(OR(C310=查询表!$D$2,查询表!$D$2=""),OR(D310=查询表!$H$2,查询表!$H$2="")),ROW()&amp;"-","")</f>
        <v/>
      </c>
      <c r="B310" s="9">
        <v>308</v>
      </c>
      <c r="C310" s="9" t="s">
        <v>339</v>
      </c>
      <c r="D310" s="9" t="s">
        <v>37</v>
      </c>
      <c r="E310" s="9">
        <v>2307</v>
      </c>
      <c r="F310" s="9">
        <v>1307</v>
      </c>
      <c r="G310" s="9">
        <v>1307</v>
      </c>
      <c r="H310" s="9">
        <v>2307</v>
      </c>
      <c r="I310" s="9">
        <v>1307</v>
      </c>
      <c r="J310" s="9">
        <v>907</v>
      </c>
      <c r="K310" s="9">
        <v>607</v>
      </c>
      <c r="L310" s="9">
        <v>507</v>
      </c>
      <c r="M310" s="9">
        <f t="shared" si="10"/>
        <v>10556</v>
      </c>
      <c r="N310" s="9">
        <v>607</v>
      </c>
      <c r="O310" s="9">
        <v>407</v>
      </c>
      <c r="P310" s="9">
        <v>327</v>
      </c>
      <c r="Q310" s="9">
        <v>337</v>
      </c>
      <c r="R310" s="9">
        <v>367</v>
      </c>
      <c r="S310" s="9">
        <v>442</v>
      </c>
      <c r="T310" s="9">
        <f t="shared" si="11"/>
        <v>8069</v>
      </c>
    </row>
    <row r="311" spans="1:20" x14ac:dyDescent="0.15">
      <c r="A311" s="2" t="str">
        <f>IF(AND(OR(C311=查询表!$D$2,查询表!$D$2=""),OR(D311=查询表!$H$2,查询表!$H$2="")),ROW()&amp;"-","")</f>
        <v/>
      </c>
      <c r="B311" s="9">
        <v>309</v>
      </c>
      <c r="C311" s="9" t="s">
        <v>340</v>
      </c>
      <c r="D311" s="9" t="s">
        <v>39</v>
      </c>
      <c r="E311" s="9">
        <v>2308</v>
      </c>
      <c r="F311" s="9">
        <v>1308</v>
      </c>
      <c r="G311" s="9">
        <v>1308</v>
      </c>
      <c r="H311" s="9">
        <v>2308</v>
      </c>
      <c r="I311" s="9">
        <v>1308</v>
      </c>
      <c r="J311" s="9">
        <v>908</v>
      </c>
      <c r="K311" s="9">
        <v>608</v>
      </c>
      <c r="L311" s="9">
        <v>508</v>
      </c>
      <c r="M311" s="9">
        <f t="shared" si="10"/>
        <v>10564</v>
      </c>
      <c r="N311" s="9">
        <v>608</v>
      </c>
      <c r="O311" s="9">
        <v>408</v>
      </c>
      <c r="P311" s="9">
        <v>328</v>
      </c>
      <c r="Q311" s="9">
        <v>338</v>
      </c>
      <c r="R311" s="9">
        <v>368</v>
      </c>
      <c r="S311" s="9">
        <v>443</v>
      </c>
      <c r="T311" s="9">
        <f t="shared" si="11"/>
        <v>8071</v>
      </c>
    </row>
    <row r="312" spans="1:20" x14ac:dyDescent="0.15">
      <c r="A312" s="2" t="str">
        <f>IF(AND(OR(C312=查询表!$D$2,查询表!$D$2=""),OR(D312=查询表!$H$2,查询表!$H$2="")),ROW()&amp;"-","")</f>
        <v/>
      </c>
      <c r="B312" s="9">
        <v>310</v>
      </c>
      <c r="C312" s="9" t="s">
        <v>341</v>
      </c>
      <c r="D312" s="9" t="s">
        <v>41</v>
      </c>
      <c r="E312" s="9">
        <v>2309</v>
      </c>
      <c r="F312" s="9">
        <v>1309</v>
      </c>
      <c r="G312" s="9">
        <v>1309</v>
      </c>
      <c r="H312" s="9">
        <v>2309</v>
      </c>
      <c r="I312" s="9">
        <v>1309</v>
      </c>
      <c r="J312" s="9">
        <v>909</v>
      </c>
      <c r="K312" s="9">
        <v>609</v>
      </c>
      <c r="L312" s="9">
        <v>509</v>
      </c>
      <c r="M312" s="9">
        <f t="shared" si="10"/>
        <v>10572</v>
      </c>
      <c r="N312" s="9">
        <v>609</v>
      </c>
      <c r="O312" s="9">
        <v>409</v>
      </c>
      <c r="P312" s="9">
        <v>329</v>
      </c>
      <c r="Q312" s="9">
        <v>339</v>
      </c>
      <c r="R312" s="9">
        <v>369</v>
      </c>
      <c r="S312" s="9">
        <v>444</v>
      </c>
      <c r="T312" s="9">
        <f t="shared" si="11"/>
        <v>8073</v>
      </c>
    </row>
    <row r="313" spans="1:20" x14ac:dyDescent="0.15">
      <c r="A313" s="2" t="str">
        <f>IF(AND(OR(C313=查询表!$D$2,查询表!$D$2=""),OR(D313=查询表!$H$2,查询表!$H$2="")),ROW()&amp;"-","")</f>
        <v>313-</v>
      </c>
      <c r="B313" s="9">
        <v>311</v>
      </c>
      <c r="C313" s="9" t="s">
        <v>342</v>
      </c>
      <c r="D313" s="9" t="s">
        <v>23</v>
      </c>
      <c r="E313" s="9">
        <v>2310</v>
      </c>
      <c r="F313" s="9">
        <v>1310</v>
      </c>
      <c r="G313" s="9">
        <v>1310</v>
      </c>
      <c r="H313" s="9">
        <v>2310</v>
      </c>
      <c r="I313" s="9">
        <v>1310</v>
      </c>
      <c r="J313" s="9">
        <v>910</v>
      </c>
      <c r="K313" s="9">
        <v>610</v>
      </c>
      <c r="L313" s="9">
        <v>510</v>
      </c>
      <c r="M313" s="9">
        <f t="shared" si="10"/>
        <v>10580</v>
      </c>
      <c r="N313" s="9">
        <v>610</v>
      </c>
      <c r="O313" s="9">
        <v>410</v>
      </c>
      <c r="P313" s="9">
        <v>330</v>
      </c>
      <c r="Q313" s="9">
        <v>340</v>
      </c>
      <c r="R313" s="9">
        <v>370</v>
      </c>
      <c r="S313" s="9">
        <v>445</v>
      </c>
      <c r="T313" s="9">
        <f t="shared" si="11"/>
        <v>8075</v>
      </c>
    </row>
    <row r="314" spans="1:20" x14ac:dyDescent="0.15">
      <c r="A314" s="2" t="str">
        <f>IF(AND(OR(C314=查询表!$D$2,查询表!$D$2=""),OR(D314=查询表!$H$2,查询表!$H$2="")),ROW()&amp;"-","")</f>
        <v/>
      </c>
      <c r="B314" s="9">
        <v>312</v>
      </c>
      <c r="C314" s="9" t="s">
        <v>343</v>
      </c>
      <c r="D314" s="9" t="s">
        <v>25</v>
      </c>
      <c r="E314" s="9">
        <v>2311</v>
      </c>
      <c r="F314" s="9">
        <v>1311</v>
      </c>
      <c r="G314" s="9">
        <v>1311</v>
      </c>
      <c r="H314" s="9">
        <v>2311</v>
      </c>
      <c r="I314" s="9">
        <v>1311</v>
      </c>
      <c r="J314" s="9">
        <v>911</v>
      </c>
      <c r="K314" s="9">
        <v>611</v>
      </c>
      <c r="L314" s="9">
        <v>511</v>
      </c>
      <c r="M314" s="9">
        <f t="shared" si="10"/>
        <v>10588</v>
      </c>
      <c r="N314" s="9">
        <v>611</v>
      </c>
      <c r="O314" s="9">
        <v>411</v>
      </c>
      <c r="P314" s="9">
        <v>331</v>
      </c>
      <c r="Q314" s="9">
        <v>341</v>
      </c>
      <c r="R314" s="9">
        <v>371</v>
      </c>
      <c r="S314" s="9">
        <v>446</v>
      </c>
      <c r="T314" s="9">
        <f t="shared" si="11"/>
        <v>8077</v>
      </c>
    </row>
    <row r="315" spans="1:20" x14ac:dyDescent="0.15">
      <c r="A315" s="2" t="str">
        <f>IF(AND(OR(C315=查询表!$D$2,查询表!$D$2=""),OR(D315=查询表!$H$2,查询表!$H$2="")),ROW()&amp;"-","")</f>
        <v/>
      </c>
      <c r="B315" s="9">
        <v>313</v>
      </c>
      <c r="C315" s="9" t="s">
        <v>344</v>
      </c>
      <c r="D315" s="9" t="s">
        <v>27</v>
      </c>
      <c r="E315" s="9">
        <v>2312</v>
      </c>
      <c r="F315" s="9">
        <v>1312</v>
      </c>
      <c r="G315" s="9">
        <v>1312</v>
      </c>
      <c r="H315" s="9">
        <v>2312</v>
      </c>
      <c r="I315" s="9">
        <v>1312</v>
      </c>
      <c r="J315" s="9">
        <v>912</v>
      </c>
      <c r="K315" s="9">
        <v>612</v>
      </c>
      <c r="L315" s="9">
        <v>512</v>
      </c>
      <c r="M315" s="9">
        <f t="shared" si="10"/>
        <v>10596</v>
      </c>
      <c r="N315" s="9">
        <v>612</v>
      </c>
      <c r="O315" s="9">
        <v>412</v>
      </c>
      <c r="P315" s="9">
        <v>332</v>
      </c>
      <c r="Q315" s="9">
        <v>342</v>
      </c>
      <c r="R315" s="9">
        <v>372</v>
      </c>
      <c r="S315" s="9">
        <v>447</v>
      </c>
      <c r="T315" s="9">
        <f t="shared" si="11"/>
        <v>8079</v>
      </c>
    </row>
    <row r="316" spans="1:20" x14ac:dyDescent="0.15">
      <c r="A316" s="2" t="str">
        <f>IF(AND(OR(C316=查询表!$D$2,查询表!$D$2=""),OR(D316=查询表!$H$2,查询表!$H$2="")),ROW()&amp;"-","")</f>
        <v/>
      </c>
      <c r="B316" s="9">
        <v>314</v>
      </c>
      <c r="C316" s="9" t="s">
        <v>345</v>
      </c>
      <c r="D316" s="9" t="s">
        <v>29</v>
      </c>
      <c r="E316" s="9">
        <v>2313</v>
      </c>
      <c r="F316" s="9">
        <v>1313</v>
      </c>
      <c r="G316" s="9">
        <v>1313</v>
      </c>
      <c r="H316" s="9">
        <v>2313</v>
      </c>
      <c r="I316" s="9">
        <v>1313</v>
      </c>
      <c r="J316" s="9">
        <v>913</v>
      </c>
      <c r="K316" s="9">
        <v>613</v>
      </c>
      <c r="L316" s="9">
        <v>513</v>
      </c>
      <c r="M316" s="9">
        <f t="shared" si="10"/>
        <v>10604</v>
      </c>
      <c r="N316" s="9">
        <v>613</v>
      </c>
      <c r="O316" s="9">
        <v>413</v>
      </c>
      <c r="P316" s="9">
        <v>333</v>
      </c>
      <c r="Q316" s="9">
        <v>343</v>
      </c>
      <c r="R316" s="9">
        <v>373</v>
      </c>
      <c r="S316" s="9">
        <v>448</v>
      </c>
      <c r="T316" s="9">
        <f t="shared" si="11"/>
        <v>8081</v>
      </c>
    </row>
    <row r="317" spans="1:20" x14ac:dyDescent="0.15">
      <c r="A317" s="2" t="str">
        <f>IF(AND(OR(C317=查询表!$D$2,查询表!$D$2=""),OR(D317=查询表!$H$2,查询表!$H$2="")),ROW()&amp;"-","")</f>
        <v/>
      </c>
      <c r="B317" s="9">
        <v>315</v>
      </c>
      <c r="C317" s="9" t="s">
        <v>346</v>
      </c>
      <c r="D317" s="9" t="s">
        <v>31</v>
      </c>
      <c r="E317" s="9">
        <v>2314</v>
      </c>
      <c r="F317" s="9">
        <v>1314</v>
      </c>
      <c r="G317" s="9">
        <v>1314</v>
      </c>
      <c r="H317" s="9">
        <v>2314</v>
      </c>
      <c r="I317" s="9">
        <v>1314</v>
      </c>
      <c r="J317" s="9">
        <v>914</v>
      </c>
      <c r="K317" s="9">
        <v>614</v>
      </c>
      <c r="L317" s="9">
        <v>514</v>
      </c>
      <c r="M317" s="9">
        <f t="shared" si="10"/>
        <v>10612</v>
      </c>
      <c r="N317" s="9">
        <v>614</v>
      </c>
      <c r="O317" s="9">
        <v>414</v>
      </c>
      <c r="P317" s="9">
        <v>334</v>
      </c>
      <c r="Q317" s="9">
        <v>344</v>
      </c>
      <c r="R317" s="9">
        <v>374</v>
      </c>
      <c r="S317" s="9">
        <v>449</v>
      </c>
      <c r="T317" s="9">
        <f t="shared" si="11"/>
        <v>8083</v>
      </c>
    </row>
    <row r="318" spans="1:20" x14ac:dyDescent="0.15">
      <c r="A318" s="2" t="str">
        <f>IF(AND(OR(C318=查询表!$D$2,查询表!$D$2=""),OR(D318=查询表!$H$2,查询表!$H$2="")),ROW()&amp;"-","")</f>
        <v/>
      </c>
      <c r="B318" s="9">
        <v>316</v>
      </c>
      <c r="C318" s="9" t="s">
        <v>347</v>
      </c>
      <c r="D318" s="9" t="s">
        <v>33</v>
      </c>
      <c r="E318" s="9">
        <v>2315</v>
      </c>
      <c r="F318" s="9">
        <v>1315</v>
      </c>
      <c r="G318" s="9">
        <v>1315</v>
      </c>
      <c r="H318" s="9">
        <v>2315</v>
      </c>
      <c r="I318" s="9">
        <v>1315</v>
      </c>
      <c r="J318" s="9">
        <v>915</v>
      </c>
      <c r="K318" s="9">
        <v>615</v>
      </c>
      <c r="L318" s="9">
        <v>515</v>
      </c>
      <c r="M318" s="9">
        <f t="shared" si="10"/>
        <v>10620</v>
      </c>
      <c r="N318" s="9">
        <v>615</v>
      </c>
      <c r="O318" s="9">
        <v>415</v>
      </c>
      <c r="P318" s="9">
        <v>335</v>
      </c>
      <c r="Q318" s="9">
        <v>345</v>
      </c>
      <c r="R318" s="9">
        <v>375</v>
      </c>
      <c r="S318" s="9">
        <v>450</v>
      </c>
      <c r="T318" s="9">
        <f t="shared" si="11"/>
        <v>8085</v>
      </c>
    </row>
    <row r="319" spans="1:20" x14ac:dyDescent="0.15">
      <c r="A319" s="2" t="str">
        <f>IF(AND(OR(C319=查询表!$D$2,查询表!$D$2=""),OR(D319=查询表!$H$2,查询表!$H$2="")),ROW()&amp;"-","")</f>
        <v/>
      </c>
      <c r="B319" s="9">
        <v>317</v>
      </c>
      <c r="C319" s="9" t="s">
        <v>348</v>
      </c>
      <c r="D319" s="9" t="s">
        <v>35</v>
      </c>
      <c r="E319" s="9">
        <v>2316</v>
      </c>
      <c r="F319" s="9">
        <v>1316</v>
      </c>
      <c r="G319" s="9">
        <v>1316</v>
      </c>
      <c r="H319" s="9">
        <v>2316</v>
      </c>
      <c r="I319" s="9">
        <v>1316</v>
      </c>
      <c r="J319" s="9">
        <v>916</v>
      </c>
      <c r="K319" s="9">
        <v>616</v>
      </c>
      <c r="L319" s="9">
        <v>516</v>
      </c>
      <c r="M319" s="9">
        <f t="shared" si="10"/>
        <v>10628</v>
      </c>
      <c r="N319" s="9">
        <v>616</v>
      </c>
      <c r="O319" s="9">
        <v>416</v>
      </c>
      <c r="P319" s="9">
        <v>336</v>
      </c>
      <c r="Q319" s="9">
        <v>346</v>
      </c>
      <c r="R319" s="9">
        <v>376</v>
      </c>
      <c r="S319" s="9">
        <v>451</v>
      </c>
      <c r="T319" s="9">
        <f t="shared" si="11"/>
        <v>8087</v>
      </c>
    </row>
    <row r="320" spans="1:20" x14ac:dyDescent="0.15">
      <c r="A320" s="2" t="str">
        <f>IF(AND(OR(C320=查询表!$D$2,查询表!$D$2=""),OR(D320=查询表!$H$2,查询表!$H$2="")),ROW()&amp;"-","")</f>
        <v/>
      </c>
      <c r="B320" s="9">
        <v>318</v>
      </c>
      <c r="C320" s="9" t="s">
        <v>349</v>
      </c>
      <c r="D320" s="9" t="s">
        <v>37</v>
      </c>
      <c r="E320" s="9">
        <v>2317</v>
      </c>
      <c r="F320" s="9">
        <v>1317</v>
      </c>
      <c r="G320" s="9">
        <v>1317</v>
      </c>
      <c r="H320" s="9">
        <v>2317</v>
      </c>
      <c r="I320" s="9">
        <v>1317</v>
      </c>
      <c r="J320" s="9">
        <v>917</v>
      </c>
      <c r="K320" s="9">
        <v>617</v>
      </c>
      <c r="L320" s="9">
        <v>517</v>
      </c>
      <c r="M320" s="9">
        <f t="shared" si="10"/>
        <v>10636</v>
      </c>
      <c r="N320" s="9">
        <v>617</v>
      </c>
      <c r="O320" s="9">
        <v>417</v>
      </c>
      <c r="P320" s="9">
        <v>337</v>
      </c>
      <c r="Q320" s="9">
        <v>347</v>
      </c>
      <c r="R320" s="9">
        <v>377</v>
      </c>
      <c r="S320" s="9">
        <v>452</v>
      </c>
      <c r="T320" s="9">
        <f t="shared" si="11"/>
        <v>8089</v>
      </c>
    </row>
    <row r="321" spans="1:20" x14ac:dyDescent="0.15">
      <c r="A321" s="2" t="str">
        <f>IF(AND(OR(C321=查询表!$D$2,查询表!$D$2=""),OR(D321=查询表!$H$2,查询表!$H$2="")),ROW()&amp;"-","")</f>
        <v/>
      </c>
      <c r="B321" s="9">
        <v>319</v>
      </c>
      <c r="C321" s="9" t="s">
        <v>350</v>
      </c>
      <c r="D321" s="9" t="s">
        <v>39</v>
      </c>
      <c r="E321" s="9">
        <v>2318</v>
      </c>
      <c r="F321" s="9">
        <v>1318</v>
      </c>
      <c r="G321" s="9">
        <v>1318</v>
      </c>
      <c r="H321" s="9">
        <v>2318</v>
      </c>
      <c r="I321" s="9">
        <v>1318</v>
      </c>
      <c r="J321" s="9">
        <v>918</v>
      </c>
      <c r="K321" s="9">
        <v>618</v>
      </c>
      <c r="L321" s="9">
        <v>518</v>
      </c>
      <c r="M321" s="9">
        <f t="shared" si="10"/>
        <v>10644</v>
      </c>
      <c r="N321" s="9">
        <v>618</v>
      </c>
      <c r="O321" s="9">
        <v>418</v>
      </c>
      <c r="P321" s="9">
        <v>338</v>
      </c>
      <c r="Q321" s="9">
        <v>348</v>
      </c>
      <c r="R321" s="9">
        <v>378</v>
      </c>
      <c r="S321" s="9">
        <v>453</v>
      </c>
      <c r="T321" s="9">
        <f t="shared" si="11"/>
        <v>8091</v>
      </c>
    </row>
    <row r="322" spans="1:20" x14ac:dyDescent="0.15">
      <c r="A322" s="2" t="str">
        <f>IF(AND(OR(C322=查询表!$D$2,查询表!$D$2=""),OR(D322=查询表!$H$2,查询表!$H$2="")),ROW()&amp;"-","")</f>
        <v/>
      </c>
      <c r="B322" s="9">
        <v>320</v>
      </c>
      <c r="C322" s="9" t="s">
        <v>351</v>
      </c>
      <c r="D322" s="9" t="s">
        <v>41</v>
      </c>
      <c r="E322" s="9">
        <v>2319</v>
      </c>
      <c r="F322" s="9">
        <v>1319</v>
      </c>
      <c r="G322" s="9">
        <v>1319</v>
      </c>
      <c r="H322" s="9">
        <v>2319</v>
      </c>
      <c r="I322" s="9">
        <v>1319</v>
      </c>
      <c r="J322" s="9">
        <v>919</v>
      </c>
      <c r="K322" s="9">
        <v>619</v>
      </c>
      <c r="L322" s="9">
        <v>519</v>
      </c>
      <c r="M322" s="9">
        <f t="shared" si="10"/>
        <v>10652</v>
      </c>
      <c r="N322" s="9">
        <v>619</v>
      </c>
      <c r="O322" s="9">
        <v>419</v>
      </c>
      <c r="P322" s="9">
        <v>339</v>
      </c>
      <c r="Q322" s="9">
        <v>349</v>
      </c>
      <c r="R322" s="9">
        <v>379</v>
      </c>
      <c r="S322" s="9">
        <v>454</v>
      </c>
      <c r="T322" s="9">
        <f t="shared" si="11"/>
        <v>8093</v>
      </c>
    </row>
    <row r="323" spans="1:20" x14ac:dyDescent="0.15">
      <c r="A323" s="2" t="str">
        <f>IF(AND(OR(C323=查询表!$D$2,查询表!$D$2=""),OR(D323=查询表!$H$2,查询表!$H$2="")),ROW()&amp;"-","")</f>
        <v>323-</v>
      </c>
      <c r="B323" s="9">
        <v>321</v>
      </c>
      <c r="C323" s="9" t="s">
        <v>352</v>
      </c>
      <c r="D323" s="9" t="s">
        <v>23</v>
      </c>
      <c r="E323" s="9">
        <v>2320</v>
      </c>
      <c r="F323" s="9">
        <v>1320</v>
      </c>
      <c r="G323" s="9">
        <v>1320</v>
      </c>
      <c r="H323" s="9">
        <v>2320</v>
      </c>
      <c r="I323" s="9">
        <v>1320</v>
      </c>
      <c r="J323" s="9">
        <v>920</v>
      </c>
      <c r="K323" s="9">
        <v>620</v>
      </c>
      <c r="L323" s="9">
        <v>520</v>
      </c>
      <c r="M323" s="9">
        <f t="shared" si="10"/>
        <v>10660</v>
      </c>
      <c r="N323" s="9">
        <v>620</v>
      </c>
      <c r="O323" s="9">
        <v>420</v>
      </c>
      <c r="P323" s="9">
        <v>340</v>
      </c>
      <c r="Q323" s="9">
        <v>350</v>
      </c>
      <c r="R323" s="9">
        <v>380</v>
      </c>
      <c r="S323" s="9">
        <v>455</v>
      </c>
      <c r="T323" s="9">
        <f t="shared" si="11"/>
        <v>8095</v>
      </c>
    </row>
    <row r="324" spans="1:20" x14ac:dyDescent="0.15">
      <c r="A324" s="2" t="str">
        <f>IF(AND(OR(C324=查询表!$D$2,查询表!$D$2=""),OR(D324=查询表!$H$2,查询表!$H$2="")),ROW()&amp;"-","")</f>
        <v/>
      </c>
      <c r="B324" s="9">
        <v>322</v>
      </c>
      <c r="C324" s="9" t="s">
        <v>353</v>
      </c>
      <c r="D324" s="9" t="s">
        <v>25</v>
      </c>
      <c r="E324" s="9">
        <v>2321</v>
      </c>
      <c r="F324" s="9">
        <v>1321</v>
      </c>
      <c r="G324" s="9">
        <v>1321</v>
      </c>
      <c r="H324" s="9">
        <v>2321</v>
      </c>
      <c r="I324" s="9">
        <v>1321</v>
      </c>
      <c r="J324" s="9">
        <v>921</v>
      </c>
      <c r="K324" s="9">
        <v>621</v>
      </c>
      <c r="L324" s="9">
        <v>521</v>
      </c>
      <c r="M324" s="9">
        <f t="shared" si="10"/>
        <v>10668</v>
      </c>
      <c r="N324" s="9">
        <v>621</v>
      </c>
      <c r="O324" s="9">
        <v>421</v>
      </c>
      <c r="P324" s="9">
        <v>341</v>
      </c>
      <c r="Q324" s="9">
        <v>351</v>
      </c>
      <c r="R324" s="9">
        <v>381</v>
      </c>
      <c r="S324" s="9">
        <v>456</v>
      </c>
      <c r="T324" s="9">
        <f t="shared" si="11"/>
        <v>8097</v>
      </c>
    </row>
    <row r="325" spans="1:20" x14ac:dyDescent="0.15">
      <c r="A325" s="2" t="str">
        <f>IF(AND(OR(C325=查询表!$D$2,查询表!$D$2=""),OR(D325=查询表!$H$2,查询表!$H$2="")),ROW()&amp;"-","")</f>
        <v/>
      </c>
      <c r="B325" s="9">
        <v>323</v>
      </c>
      <c r="C325" s="9" t="s">
        <v>354</v>
      </c>
      <c r="D325" s="9" t="s">
        <v>27</v>
      </c>
      <c r="E325" s="9">
        <v>2322</v>
      </c>
      <c r="F325" s="9">
        <v>1322</v>
      </c>
      <c r="G325" s="9">
        <v>1322</v>
      </c>
      <c r="H325" s="9">
        <v>2322</v>
      </c>
      <c r="I325" s="9">
        <v>1322</v>
      </c>
      <c r="J325" s="9">
        <v>922</v>
      </c>
      <c r="K325" s="9">
        <v>622</v>
      </c>
      <c r="L325" s="9">
        <v>522</v>
      </c>
      <c r="M325" s="9">
        <f t="shared" si="10"/>
        <v>10676</v>
      </c>
      <c r="N325" s="9">
        <v>622</v>
      </c>
      <c r="O325" s="9">
        <v>422</v>
      </c>
      <c r="P325" s="9">
        <v>342</v>
      </c>
      <c r="Q325" s="9">
        <v>352</v>
      </c>
      <c r="R325" s="9">
        <v>382</v>
      </c>
      <c r="S325" s="9">
        <v>457</v>
      </c>
      <c r="T325" s="9">
        <f t="shared" si="11"/>
        <v>8099</v>
      </c>
    </row>
    <row r="326" spans="1:20" x14ac:dyDescent="0.15">
      <c r="A326" s="2" t="str">
        <f>IF(AND(OR(C326=查询表!$D$2,查询表!$D$2=""),OR(D326=查询表!$H$2,查询表!$H$2="")),ROW()&amp;"-","")</f>
        <v/>
      </c>
      <c r="B326" s="9">
        <v>324</v>
      </c>
      <c r="C326" s="9" t="s">
        <v>355</v>
      </c>
      <c r="D326" s="9" t="s">
        <v>29</v>
      </c>
      <c r="E326" s="9">
        <v>2323</v>
      </c>
      <c r="F326" s="9">
        <v>1323</v>
      </c>
      <c r="G326" s="9">
        <v>1323</v>
      </c>
      <c r="H326" s="9">
        <v>2323</v>
      </c>
      <c r="I326" s="9">
        <v>1323</v>
      </c>
      <c r="J326" s="9">
        <v>923</v>
      </c>
      <c r="K326" s="9">
        <v>623</v>
      </c>
      <c r="L326" s="9">
        <v>523</v>
      </c>
      <c r="M326" s="9">
        <f t="shared" si="10"/>
        <v>10684</v>
      </c>
      <c r="N326" s="9">
        <v>623</v>
      </c>
      <c r="O326" s="9">
        <v>423</v>
      </c>
      <c r="P326" s="9">
        <v>343</v>
      </c>
      <c r="Q326" s="9">
        <v>353</v>
      </c>
      <c r="R326" s="9">
        <v>383</v>
      </c>
      <c r="S326" s="9">
        <v>458</v>
      </c>
      <c r="T326" s="9">
        <f t="shared" si="11"/>
        <v>8101</v>
      </c>
    </row>
    <row r="327" spans="1:20" x14ac:dyDescent="0.15">
      <c r="A327" s="2" t="str">
        <f>IF(AND(OR(C327=查询表!$D$2,查询表!$D$2=""),OR(D327=查询表!$H$2,查询表!$H$2="")),ROW()&amp;"-","")</f>
        <v/>
      </c>
      <c r="B327" s="9">
        <v>325</v>
      </c>
      <c r="C327" s="9" t="s">
        <v>356</v>
      </c>
      <c r="D327" s="9" t="s">
        <v>31</v>
      </c>
      <c r="E327" s="9">
        <v>2324</v>
      </c>
      <c r="F327" s="9">
        <v>1324</v>
      </c>
      <c r="G327" s="9">
        <v>1324</v>
      </c>
      <c r="H327" s="9">
        <v>2324</v>
      </c>
      <c r="I327" s="9">
        <v>1324</v>
      </c>
      <c r="J327" s="9">
        <v>924</v>
      </c>
      <c r="K327" s="9">
        <v>624</v>
      </c>
      <c r="L327" s="9">
        <v>524</v>
      </c>
      <c r="M327" s="9">
        <f t="shared" si="10"/>
        <v>10692</v>
      </c>
      <c r="N327" s="9">
        <v>624</v>
      </c>
      <c r="O327" s="9">
        <v>424</v>
      </c>
      <c r="P327" s="9">
        <v>344</v>
      </c>
      <c r="Q327" s="9">
        <v>354</v>
      </c>
      <c r="R327" s="9">
        <v>384</v>
      </c>
      <c r="S327" s="9">
        <v>459</v>
      </c>
      <c r="T327" s="9">
        <f t="shared" si="11"/>
        <v>8103</v>
      </c>
    </row>
    <row r="328" spans="1:20" x14ac:dyDescent="0.15">
      <c r="A328" s="2" t="str">
        <f>IF(AND(OR(C328=查询表!$D$2,查询表!$D$2=""),OR(D328=查询表!$H$2,查询表!$H$2="")),ROW()&amp;"-","")</f>
        <v/>
      </c>
      <c r="B328" s="9">
        <v>326</v>
      </c>
      <c r="C328" s="9" t="s">
        <v>357</v>
      </c>
      <c r="D328" s="9" t="s">
        <v>33</v>
      </c>
      <c r="E328" s="9">
        <v>2325</v>
      </c>
      <c r="F328" s="9">
        <v>1325</v>
      </c>
      <c r="G328" s="9">
        <v>1325</v>
      </c>
      <c r="H328" s="9">
        <v>2325</v>
      </c>
      <c r="I328" s="9">
        <v>1325</v>
      </c>
      <c r="J328" s="9">
        <v>925</v>
      </c>
      <c r="K328" s="9">
        <v>625</v>
      </c>
      <c r="L328" s="9">
        <v>525</v>
      </c>
      <c r="M328" s="9">
        <f t="shared" si="10"/>
        <v>10700</v>
      </c>
      <c r="N328" s="9">
        <v>625</v>
      </c>
      <c r="O328" s="9">
        <v>425</v>
      </c>
      <c r="P328" s="9">
        <v>345</v>
      </c>
      <c r="Q328" s="9">
        <v>355</v>
      </c>
      <c r="R328" s="9">
        <v>385</v>
      </c>
      <c r="S328" s="9">
        <v>460</v>
      </c>
      <c r="T328" s="9">
        <f t="shared" si="11"/>
        <v>8105</v>
      </c>
    </row>
    <row r="329" spans="1:20" x14ac:dyDescent="0.15">
      <c r="A329" s="2" t="str">
        <f>IF(AND(OR(C329=查询表!$D$2,查询表!$D$2=""),OR(D329=查询表!$H$2,查询表!$H$2="")),ROW()&amp;"-","")</f>
        <v/>
      </c>
      <c r="B329" s="9">
        <v>327</v>
      </c>
      <c r="C329" s="9" t="s">
        <v>358</v>
      </c>
      <c r="D329" s="9" t="s">
        <v>35</v>
      </c>
      <c r="E329" s="9">
        <v>2326</v>
      </c>
      <c r="F329" s="9">
        <v>1326</v>
      </c>
      <c r="G329" s="9">
        <v>1326</v>
      </c>
      <c r="H329" s="9">
        <v>2326</v>
      </c>
      <c r="I329" s="9">
        <v>1326</v>
      </c>
      <c r="J329" s="9">
        <v>926</v>
      </c>
      <c r="K329" s="9">
        <v>626</v>
      </c>
      <c r="L329" s="9">
        <v>526</v>
      </c>
      <c r="M329" s="9">
        <f t="shared" si="10"/>
        <v>10708</v>
      </c>
      <c r="N329" s="9">
        <v>626</v>
      </c>
      <c r="O329" s="9">
        <v>426</v>
      </c>
      <c r="P329" s="9">
        <v>346</v>
      </c>
      <c r="Q329" s="9">
        <v>356</v>
      </c>
      <c r="R329" s="9">
        <v>386</v>
      </c>
      <c r="S329" s="9">
        <v>461</v>
      </c>
      <c r="T329" s="9">
        <f t="shared" si="11"/>
        <v>8107</v>
      </c>
    </row>
    <row r="330" spans="1:20" x14ac:dyDescent="0.15">
      <c r="A330" s="2" t="str">
        <f>IF(AND(OR(C330=查询表!$D$2,查询表!$D$2=""),OR(D330=查询表!$H$2,查询表!$H$2="")),ROW()&amp;"-","")</f>
        <v/>
      </c>
      <c r="B330" s="9">
        <v>328</v>
      </c>
      <c r="C330" s="9" t="s">
        <v>359</v>
      </c>
      <c r="D330" s="9" t="s">
        <v>37</v>
      </c>
      <c r="E330" s="9">
        <v>2327</v>
      </c>
      <c r="F330" s="9">
        <v>1327</v>
      </c>
      <c r="G330" s="9">
        <v>1327</v>
      </c>
      <c r="H330" s="9">
        <v>2327</v>
      </c>
      <c r="I330" s="9">
        <v>1327</v>
      </c>
      <c r="J330" s="9">
        <v>927</v>
      </c>
      <c r="K330" s="9">
        <v>627</v>
      </c>
      <c r="L330" s="9">
        <v>527</v>
      </c>
      <c r="M330" s="9">
        <f t="shared" si="10"/>
        <v>10716</v>
      </c>
      <c r="N330" s="9">
        <v>627</v>
      </c>
      <c r="O330" s="9">
        <v>427</v>
      </c>
      <c r="P330" s="9">
        <v>347</v>
      </c>
      <c r="Q330" s="9">
        <v>357</v>
      </c>
      <c r="R330" s="9">
        <v>387</v>
      </c>
      <c r="S330" s="9">
        <v>462</v>
      </c>
      <c r="T330" s="9">
        <f t="shared" si="11"/>
        <v>8109</v>
      </c>
    </row>
    <row r="331" spans="1:20" x14ac:dyDescent="0.15">
      <c r="A331" s="2" t="str">
        <f>IF(AND(OR(C331=查询表!$D$2,查询表!$D$2=""),OR(D331=查询表!$H$2,查询表!$H$2="")),ROW()&amp;"-","")</f>
        <v/>
      </c>
      <c r="B331" s="9">
        <v>329</v>
      </c>
      <c r="C331" s="9" t="s">
        <v>360</v>
      </c>
      <c r="D331" s="9" t="s">
        <v>39</v>
      </c>
      <c r="E331" s="9">
        <v>2328</v>
      </c>
      <c r="F331" s="9">
        <v>1328</v>
      </c>
      <c r="G331" s="9">
        <v>1328</v>
      </c>
      <c r="H331" s="9">
        <v>2328</v>
      </c>
      <c r="I331" s="9">
        <v>1328</v>
      </c>
      <c r="J331" s="9">
        <v>928</v>
      </c>
      <c r="K331" s="9">
        <v>628</v>
      </c>
      <c r="L331" s="9">
        <v>528</v>
      </c>
      <c r="M331" s="9">
        <f t="shared" si="10"/>
        <v>10724</v>
      </c>
      <c r="N331" s="9">
        <v>628</v>
      </c>
      <c r="O331" s="9">
        <v>428</v>
      </c>
      <c r="P331" s="9">
        <v>348</v>
      </c>
      <c r="Q331" s="9">
        <v>358</v>
      </c>
      <c r="R331" s="9">
        <v>388</v>
      </c>
      <c r="S331" s="9">
        <v>463</v>
      </c>
      <c r="T331" s="9">
        <f t="shared" si="11"/>
        <v>8111</v>
      </c>
    </row>
    <row r="332" spans="1:20" x14ac:dyDescent="0.15">
      <c r="A332" s="2" t="str">
        <f>IF(AND(OR(C332=查询表!$D$2,查询表!$D$2=""),OR(D332=查询表!$H$2,查询表!$H$2="")),ROW()&amp;"-","")</f>
        <v/>
      </c>
      <c r="B332" s="9">
        <v>330</v>
      </c>
      <c r="C332" s="9" t="s">
        <v>361</v>
      </c>
      <c r="D332" s="9" t="s">
        <v>41</v>
      </c>
      <c r="E332" s="9">
        <v>2329</v>
      </c>
      <c r="F332" s="9">
        <v>1329</v>
      </c>
      <c r="G332" s="9">
        <v>1329</v>
      </c>
      <c r="H332" s="9">
        <v>2329</v>
      </c>
      <c r="I332" s="9">
        <v>1329</v>
      </c>
      <c r="J332" s="9">
        <v>929</v>
      </c>
      <c r="K332" s="9">
        <v>629</v>
      </c>
      <c r="L332" s="9">
        <v>529</v>
      </c>
      <c r="M332" s="9">
        <f t="shared" si="10"/>
        <v>10732</v>
      </c>
      <c r="N332" s="9">
        <v>629</v>
      </c>
      <c r="O332" s="9">
        <v>429</v>
      </c>
      <c r="P332" s="9">
        <v>349</v>
      </c>
      <c r="Q332" s="9">
        <v>359</v>
      </c>
      <c r="R332" s="9">
        <v>389</v>
      </c>
      <c r="S332" s="9">
        <v>464</v>
      </c>
      <c r="T332" s="9">
        <f t="shared" si="11"/>
        <v>8113</v>
      </c>
    </row>
    <row r="333" spans="1:20" x14ac:dyDescent="0.15">
      <c r="A333" s="2" t="str">
        <f>IF(AND(OR(C333=查询表!$D$2,查询表!$D$2=""),OR(D333=查询表!$H$2,查询表!$H$2="")),ROW()&amp;"-","")</f>
        <v>333-</v>
      </c>
      <c r="B333" s="9">
        <v>331</v>
      </c>
      <c r="C333" s="9" t="s">
        <v>362</v>
      </c>
      <c r="D333" s="9" t="s">
        <v>23</v>
      </c>
      <c r="E333" s="9">
        <v>2330</v>
      </c>
      <c r="F333" s="9">
        <v>1330</v>
      </c>
      <c r="G333" s="9">
        <v>1330</v>
      </c>
      <c r="H333" s="9">
        <v>2330</v>
      </c>
      <c r="I333" s="9">
        <v>1330</v>
      </c>
      <c r="J333" s="9">
        <v>930</v>
      </c>
      <c r="K333" s="9">
        <v>630</v>
      </c>
      <c r="L333" s="9">
        <v>530</v>
      </c>
      <c r="M333" s="9">
        <f t="shared" si="10"/>
        <v>10740</v>
      </c>
      <c r="N333" s="9">
        <v>630</v>
      </c>
      <c r="O333" s="9">
        <v>430</v>
      </c>
      <c r="P333" s="9">
        <v>350</v>
      </c>
      <c r="Q333" s="9">
        <v>360</v>
      </c>
      <c r="R333" s="9">
        <v>390</v>
      </c>
      <c r="S333" s="9">
        <v>465</v>
      </c>
      <c r="T333" s="9">
        <f t="shared" si="11"/>
        <v>8115</v>
      </c>
    </row>
    <row r="334" spans="1:20" x14ac:dyDescent="0.15">
      <c r="A334" s="2" t="str">
        <f>IF(AND(OR(C334=查询表!$D$2,查询表!$D$2=""),OR(D334=查询表!$H$2,查询表!$H$2="")),ROW()&amp;"-","")</f>
        <v/>
      </c>
      <c r="B334" s="9">
        <v>332</v>
      </c>
      <c r="C334" s="9" t="s">
        <v>363</v>
      </c>
      <c r="D334" s="9" t="s">
        <v>25</v>
      </c>
      <c r="E334" s="9">
        <v>2331</v>
      </c>
      <c r="F334" s="9">
        <v>1331</v>
      </c>
      <c r="G334" s="9">
        <v>1331</v>
      </c>
      <c r="H334" s="9">
        <v>2331</v>
      </c>
      <c r="I334" s="9">
        <v>1331</v>
      </c>
      <c r="J334" s="9">
        <v>931</v>
      </c>
      <c r="K334" s="9">
        <v>631</v>
      </c>
      <c r="L334" s="9">
        <v>531</v>
      </c>
      <c r="M334" s="9">
        <f t="shared" ref="M334:M397" si="12">SUM(E334:L334)</f>
        <v>10748</v>
      </c>
      <c r="N334" s="9">
        <v>631</v>
      </c>
      <c r="O334" s="9">
        <v>431</v>
      </c>
      <c r="P334" s="9">
        <v>351</v>
      </c>
      <c r="Q334" s="9">
        <v>361</v>
      </c>
      <c r="R334" s="9">
        <v>391</v>
      </c>
      <c r="S334" s="9">
        <v>466</v>
      </c>
      <c r="T334" s="9">
        <f t="shared" ref="T334:T397" si="13">M334-SUM(N334:S334)</f>
        <v>8117</v>
      </c>
    </row>
    <row r="335" spans="1:20" x14ac:dyDescent="0.15">
      <c r="A335" s="2" t="str">
        <f>IF(AND(OR(C335=查询表!$D$2,查询表!$D$2=""),OR(D335=查询表!$H$2,查询表!$H$2="")),ROW()&amp;"-","")</f>
        <v/>
      </c>
      <c r="B335" s="9">
        <v>333</v>
      </c>
      <c r="C335" s="9" t="s">
        <v>364</v>
      </c>
      <c r="D335" s="9" t="s">
        <v>27</v>
      </c>
      <c r="E335" s="9">
        <v>2332</v>
      </c>
      <c r="F335" s="9">
        <v>1332</v>
      </c>
      <c r="G335" s="9">
        <v>1332</v>
      </c>
      <c r="H335" s="9">
        <v>2332</v>
      </c>
      <c r="I335" s="9">
        <v>1332</v>
      </c>
      <c r="J335" s="9">
        <v>932</v>
      </c>
      <c r="K335" s="9">
        <v>632</v>
      </c>
      <c r="L335" s="9">
        <v>532</v>
      </c>
      <c r="M335" s="9">
        <f t="shared" si="12"/>
        <v>10756</v>
      </c>
      <c r="N335" s="9">
        <v>632</v>
      </c>
      <c r="O335" s="9">
        <v>432</v>
      </c>
      <c r="P335" s="9">
        <v>352</v>
      </c>
      <c r="Q335" s="9">
        <v>362</v>
      </c>
      <c r="R335" s="9">
        <v>392</v>
      </c>
      <c r="S335" s="9">
        <v>467</v>
      </c>
      <c r="T335" s="9">
        <f t="shared" si="13"/>
        <v>8119</v>
      </c>
    </row>
    <row r="336" spans="1:20" x14ac:dyDescent="0.15">
      <c r="A336" s="2" t="str">
        <f>IF(AND(OR(C336=查询表!$D$2,查询表!$D$2=""),OR(D336=查询表!$H$2,查询表!$H$2="")),ROW()&amp;"-","")</f>
        <v/>
      </c>
      <c r="B336" s="9">
        <v>334</v>
      </c>
      <c r="C336" s="9" t="s">
        <v>365</v>
      </c>
      <c r="D336" s="9" t="s">
        <v>29</v>
      </c>
      <c r="E336" s="9">
        <v>2333</v>
      </c>
      <c r="F336" s="9">
        <v>1333</v>
      </c>
      <c r="G336" s="9">
        <v>1333</v>
      </c>
      <c r="H336" s="9">
        <v>2333</v>
      </c>
      <c r="I336" s="9">
        <v>1333</v>
      </c>
      <c r="J336" s="9">
        <v>933</v>
      </c>
      <c r="K336" s="9">
        <v>633</v>
      </c>
      <c r="L336" s="9">
        <v>533</v>
      </c>
      <c r="M336" s="9">
        <f t="shared" si="12"/>
        <v>10764</v>
      </c>
      <c r="N336" s="9">
        <v>633</v>
      </c>
      <c r="O336" s="9">
        <v>433</v>
      </c>
      <c r="P336" s="9">
        <v>353</v>
      </c>
      <c r="Q336" s="9">
        <v>363</v>
      </c>
      <c r="R336" s="9">
        <v>393</v>
      </c>
      <c r="S336" s="9">
        <v>468</v>
      </c>
      <c r="T336" s="9">
        <f t="shared" si="13"/>
        <v>8121</v>
      </c>
    </row>
    <row r="337" spans="1:20" x14ac:dyDescent="0.15">
      <c r="A337" s="2" t="str">
        <f>IF(AND(OR(C337=查询表!$D$2,查询表!$D$2=""),OR(D337=查询表!$H$2,查询表!$H$2="")),ROW()&amp;"-","")</f>
        <v/>
      </c>
      <c r="B337" s="9">
        <v>335</v>
      </c>
      <c r="C337" s="9" t="s">
        <v>366</v>
      </c>
      <c r="D337" s="9" t="s">
        <v>31</v>
      </c>
      <c r="E337" s="9">
        <v>2334</v>
      </c>
      <c r="F337" s="9">
        <v>1334</v>
      </c>
      <c r="G337" s="9">
        <v>1334</v>
      </c>
      <c r="H337" s="9">
        <v>2334</v>
      </c>
      <c r="I337" s="9">
        <v>1334</v>
      </c>
      <c r="J337" s="9">
        <v>934</v>
      </c>
      <c r="K337" s="9">
        <v>634</v>
      </c>
      <c r="L337" s="9">
        <v>534</v>
      </c>
      <c r="M337" s="9">
        <f t="shared" si="12"/>
        <v>10772</v>
      </c>
      <c r="N337" s="9">
        <v>634</v>
      </c>
      <c r="O337" s="9">
        <v>434</v>
      </c>
      <c r="P337" s="9">
        <v>354</v>
      </c>
      <c r="Q337" s="9">
        <v>364</v>
      </c>
      <c r="R337" s="9">
        <v>394</v>
      </c>
      <c r="S337" s="9">
        <v>469</v>
      </c>
      <c r="T337" s="9">
        <f t="shared" si="13"/>
        <v>8123</v>
      </c>
    </row>
    <row r="338" spans="1:20" x14ac:dyDescent="0.15">
      <c r="A338" s="2" t="str">
        <f>IF(AND(OR(C338=查询表!$D$2,查询表!$D$2=""),OR(D338=查询表!$H$2,查询表!$H$2="")),ROW()&amp;"-","")</f>
        <v/>
      </c>
      <c r="B338" s="9">
        <v>336</v>
      </c>
      <c r="C338" s="9" t="s">
        <v>367</v>
      </c>
      <c r="D338" s="9" t="s">
        <v>33</v>
      </c>
      <c r="E338" s="9">
        <v>2335</v>
      </c>
      <c r="F338" s="9">
        <v>1335</v>
      </c>
      <c r="G338" s="9">
        <v>1335</v>
      </c>
      <c r="H338" s="9">
        <v>2335</v>
      </c>
      <c r="I338" s="9">
        <v>1335</v>
      </c>
      <c r="J338" s="9">
        <v>935</v>
      </c>
      <c r="K338" s="9">
        <v>635</v>
      </c>
      <c r="L338" s="9">
        <v>535</v>
      </c>
      <c r="M338" s="9">
        <f t="shared" si="12"/>
        <v>10780</v>
      </c>
      <c r="N338" s="9">
        <v>635</v>
      </c>
      <c r="O338" s="9">
        <v>435</v>
      </c>
      <c r="P338" s="9">
        <v>355</v>
      </c>
      <c r="Q338" s="9">
        <v>365</v>
      </c>
      <c r="R338" s="9">
        <v>395</v>
      </c>
      <c r="S338" s="9">
        <v>470</v>
      </c>
      <c r="T338" s="9">
        <f t="shared" si="13"/>
        <v>8125</v>
      </c>
    </row>
    <row r="339" spans="1:20" x14ac:dyDescent="0.15">
      <c r="A339" s="2" t="str">
        <f>IF(AND(OR(C339=查询表!$D$2,查询表!$D$2=""),OR(D339=查询表!$H$2,查询表!$H$2="")),ROW()&amp;"-","")</f>
        <v/>
      </c>
      <c r="B339" s="9">
        <v>337</v>
      </c>
      <c r="C339" s="9" t="s">
        <v>368</v>
      </c>
      <c r="D339" s="9" t="s">
        <v>35</v>
      </c>
      <c r="E339" s="9">
        <v>2336</v>
      </c>
      <c r="F339" s="9">
        <v>1336</v>
      </c>
      <c r="G339" s="9">
        <v>1336</v>
      </c>
      <c r="H339" s="9">
        <v>2336</v>
      </c>
      <c r="I339" s="9">
        <v>1336</v>
      </c>
      <c r="J339" s="9">
        <v>936</v>
      </c>
      <c r="K339" s="9">
        <v>636</v>
      </c>
      <c r="L339" s="9">
        <v>536</v>
      </c>
      <c r="M339" s="9">
        <f t="shared" si="12"/>
        <v>10788</v>
      </c>
      <c r="N339" s="9">
        <v>636</v>
      </c>
      <c r="O339" s="9">
        <v>436</v>
      </c>
      <c r="P339" s="9">
        <v>356</v>
      </c>
      <c r="Q339" s="9">
        <v>366</v>
      </c>
      <c r="R339" s="9">
        <v>396</v>
      </c>
      <c r="S339" s="9">
        <v>471</v>
      </c>
      <c r="T339" s="9">
        <f t="shared" si="13"/>
        <v>8127</v>
      </c>
    </row>
    <row r="340" spans="1:20" x14ac:dyDescent="0.15">
      <c r="A340" s="2" t="str">
        <f>IF(AND(OR(C340=查询表!$D$2,查询表!$D$2=""),OR(D340=查询表!$H$2,查询表!$H$2="")),ROW()&amp;"-","")</f>
        <v/>
      </c>
      <c r="B340" s="9">
        <v>338</v>
      </c>
      <c r="C340" s="9" t="s">
        <v>369</v>
      </c>
      <c r="D340" s="9" t="s">
        <v>37</v>
      </c>
      <c r="E340" s="9">
        <v>2337</v>
      </c>
      <c r="F340" s="9">
        <v>1337</v>
      </c>
      <c r="G340" s="9">
        <v>1337</v>
      </c>
      <c r="H340" s="9">
        <v>2337</v>
      </c>
      <c r="I340" s="9">
        <v>1337</v>
      </c>
      <c r="J340" s="9">
        <v>937</v>
      </c>
      <c r="K340" s="9">
        <v>637</v>
      </c>
      <c r="L340" s="9">
        <v>537</v>
      </c>
      <c r="M340" s="9">
        <f t="shared" si="12"/>
        <v>10796</v>
      </c>
      <c r="N340" s="9">
        <v>637</v>
      </c>
      <c r="O340" s="9">
        <v>437</v>
      </c>
      <c r="P340" s="9">
        <v>357</v>
      </c>
      <c r="Q340" s="9">
        <v>367</v>
      </c>
      <c r="R340" s="9">
        <v>397</v>
      </c>
      <c r="S340" s="9">
        <v>472</v>
      </c>
      <c r="T340" s="9">
        <f t="shared" si="13"/>
        <v>8129</v>
      </c>
    </row>
    <row r="341" spans="1:20" x14ac:dyDescent="0.15">
      <c r="A341" s="2" t="str">
        <f>IF(AND(OR(C341=查询表!$D$2,查询表!$D$2=""),OR(D341=查询表!$H$2,查询表!$H$2="")),ROW()&amp;"-","")</f>
        <v/>
      </c>
      <c r="B341" s="9">
        <v>339</v>
      </c>
      <c r="C341" s="9" t="s">
        <v>370</v>
      </c>
      <c r="D341" s="9" t="s">
        <v>39</v>
      </c>
      <c r="E341" s="9">
        <v>2338</v>
      </c>
      <c r="F341" s="9">
        <v>1338</v>
      </c>
      <c r="G341" s="9">
        <v>1338</v>
      </c>
      <c r="H341" s="9">
        <v>2338</v>
      </c>
      <c r="I341" s="9">
        <v>1338</v>
      </c>
      <c r="J341" s="9">
        <v>938</v>
      </c>
      <c r="K341" s="9">
        <v>638</v>
      </c>
      <c r="L341" s="9">
        <v>538</v>
      </c>
      <c r="M341" s="9">
        <f t="shared" si="12"/>
        <v>10804</v>
      </c>
      <c r="N341" s="9">
        <v>638</v>
      </c>
      <c r="O341" s="9">
        <v>438</v>
      </c>
      <c r="P341" s="9">
        <v>358</v>
      </c>
      <c r="Q341" s="9">
        <v>368</v>
      </c>
      <c r="R341" s="9">
        <v>398</v>
      </c>
      <c r="S341" s="9">
        <v>473</v>
      </c>
      <c r="T341" s="9">
        <f t="shared" si="13"/>
        <v>8131</v>
      </c>
    </row>
    <row r="342" spans="1:20" x14ac:dyDescent="0.15">
      <c r="A342" s="2" t="str">
        <f>IF(AND(OR(C342=查询表!$D$2,查询表!$D$2=""),OR(D342=查询表!$H$2,查询表!$H$2="")),ROW()&amp;"-","")</f>
        <v/>
      </c>
      <c r="B342" s="9">
        <v>340</v>
      </c>
      <c r="C342" s="9" t="s">
        <v>371</v>
      </c>
      <c r="D342" s="9" t="s">
        <v>41</v>
      </c>
      <c r="E342" s="9">
        <v>2339</v>
      </c>
      <c r="F342" s="9">
        <v>1339</v>
      </c>
      <c r="G342" s="9">
        <v>1339</v>
      </c>
      <c r="H342" s="9">
        <v>2339</v>
      </c>
      <c r="I342" s="9">
        <v>1339</v>
      </c>
      <c r="J342" s="9">
        <v>939</v>
      </c>
      <c r="K342" s="9">
        <v>639</v>
      </c>
      <c r="L342" s="9">
        <v>539</v>
      </c>
      <c r="M342" s="9">
        <f t="shared" si="12"/>
        <v>10812</v>
      </c>
      <c r="N342" s="9">
        <v>639</v>
      </c>
      <c r="O342" s="9">
        <v>439</v>
      </c>
      <c r="P342" s="9">
        <v>359</v>
      </c>
      <c r="Q342" s="9">
        <v>369</v>
      </c>
      <c r="R342" s="9">
        <v>399</v>
      </c>
      <c r="S342" s="9">
        <v>474</v>
      </c>
      <c r="T342" s="9">
        <f t="shared" si="13"/>
        <v>8133</v>
      </c>
    </row>
    <row r="343" spans="1:20" x14ac:dyDescent="0.15">
      <c r="A343" s="2" t="str">
        <f>IF(AND(OR(C343=查询表!$D$2,查询表!$D$2=""),OR(D343=查询表!$H$2,查询表!$H$2="")),ROW()&amp;"-","")</f>
        <v>343-</v>
      </c>
      <c r="B343" s="9">
        <v>341</v>
      </c>
      <c r="C343" s="9" t="s">
        <v>372</v>
      </c>
      <c r="D343" s="9" t="s">
        <v>23</v>
      </c>
      <c r="E343" s="9">
        <v>2340</v>
      </c>
      <c r="F343" s="9">
        <v>1340</v>
      </c>
      <c r="G343" s="9">
        <v>1340</v>
      </c>
      <c r="H343" s="9">
        <v>2340</v>
      </c>
      <c r="I343" s="9">
        <v>1340</v>
      </c>
      <c r="J343" s="9">
        <v>940</v>
      </c>
      <c r="K343" s="9">
        <v>640</v>
      </c>
      <c r="L343" s="9">
        <v>540</v>
      </c>
      <c r="M343" s="9">
        <f t="shared" si="12"/>
        <v>10820</v>
      </c>
      <c r="N343" s="9">
        <v>640</v>
      </c>
      <c r="O343" s="9">
        <v>440</v>
      </c>
      <c r="P343" s="9">
        <v>360</v>
      </c>
      <c r="Q343" s="9">
        <v>370</v>
      </c>
      <c r="R343" s="9">
        <v>400</v>
      </c>
      <c r="S343" s="9">
        <v>475</v>
      </c>
      <c r="T343" s="9">
        <f t="shared" si="13"/>
        <v>8135</v>
      </c>
    </row>
    <row r="344" spans="1:20" x14ac:dyDescent="0.15">
      <c r="A344" s="2" t="str">
        <f>IF(AND(OR(C344=查询表!$D$2,查询表!$D$2=""),OR(D344=查询表!$H$2,查询表!$H$2="")),ROW()&amp;"-","")</f>
        <v/>
      </c>
      <c r="B344" s="9">
        <v>342</v>
      </c>
      <c r="C344" s="9" t="s">
        <v>373</v>
      </c>
      <c r="D344" s="9" t="s">
        <v>25</v>
      </c>
      <c r="E344" s="9">
        <v>2341</v>
      </c>
      <c r="F344" s="9">
        <v>1341</v>
      </c>
      <c r="G344" s="9">
        <v>1341</v>
      </c>
      <c r="H344" s="9">
        <v>2341</v>
      </c>
      <c r="I344" s="9">
        <v>1341</v>
      </c>
      <c r="J344" s="9">
        <v>941</v>
      </c>
      <c r="K344" s="9">
        <v>641</v>
      </c>
      <c r="L344" s="9">
        <v>541</v>
      </c>
      <c r="M344" s="9">
        <f t="shared" si="12"/>
        <v>10828</v>
      </c>
      <c r="N344" s="9">
        <v>641</v>
      </c>
      <c r="O344" s="9">
        <v>441</v>
      </c>
      <c r="P344" s="9">
        <v>361</v>
      </c>
      <c r="Q344" s="9">
        <v>371</v>
      </c>
      <c r="R344" s="9">
        <v>401</v>
      </c>
      <c r="S344" s="9">
        <v>476</v>
      </c>
      <c r="T344" s="9">
        <f t="shared" si="13"/>
        <v>8137</v>
      </c>
    </row>
    <row r="345" spans="1:20" x14ac:dyDescent="0.15">
      <c r="A345" s="2" t="str">
        <f>IF(AND(OR(C345=查询表!$D$2,查询表!$D$2=""),OR(D345=查询表!$H$2,查询表!$H$2="")),ROW()&amp;"-","")</f>
        <v/>
      </c>
      <c r="B345" s="9">
        <v>343</v>
      </c>
      <c r="C345" s="9" t="s">
        <v>374</v>
      </c>
      <c r="D345" s="9" t="s">
        <v>27</v>
      </c>
      <c r="E345" s="9">
        <v>2342</v>
      </c>
      <c r="F345" s="9">
        <v>1342</v>
      </c>
      <c r="G345" s="9">
        <v>1342</v>
      </c>
      <c r="H345" s="9">
        <v>2342</v>
      </c>
      <c r="I345" s="9">
        <v>1342</v>
      </c>
      <c r="J345" s="9">
        <v>942</v>
      </c>
      <c r="K345" s="9">
        <v>642</v>
      </c>
      <c r="L345" s="9">
        <v>542</v>
      </c>
      <c r="M345" s="9">
        <f t="shared" si="12"/>
        <v>10836</v>
      </c>
      <c r="N345" s="9">
        <v>642</v>
      </c>
      <c r="O345" s="9">
        <v>442</v>
      </c>
      <c r="P345" s="9">
        <v>362</v>
      </c>
      <c r="Q345" s="9">
        <v>372</v>
      </c>
      <c r="R345" s="9">
        <v>402</v>
      </c>
      <c r="S345" s="9">
        <v>477</v>
      </c>
      <c r="T345" s="9">
        <f t="shared" si="13"/>
        <v>8139</v>
      </c>
    </row>
    <row r="346" spans="1:20" x14ac:dyDescent="0.15">
      <c r="A346" s="2" t="str">
        <f>IF(AND(OR(C346=查询表!$D$2,查询表!$D$2=""),OR(D346=查询表!$H$2,查询表!$H$2="")),ROW()&amp;"-","")</f>
        <v/>
      </c>
      <c r="B346" s="9">
        <v>344</v>
      </c>
      <c r="C346" s="9" t="s">
        <v>375</v>
      </c>
      <c r="D346" s="9" t="s">
        <v>29</v>
      </c>
      <c r="E346" s="9">
        <v>2343</v>
      </c>
      <c r="F346" s="9">
        <v>1343</v>
      </c>
      <c r="G346" s="9">
        <v>1343</v>
      </c>
      <c r="H346" s="9">
        <v>2343</v>
      </c>
      <c r="I346" s="9">
        <v>1343</v>
      </c>
      <c r="J346" s="9">
        <v>943</v>
      </c>
      <c r="K346" s="9">
        <v>643</v>
      </c>
      <c r="L346" s="9">
        <v>543</v>
      </c>
      <c r="M346" s="9">
        <f t="shared" si="12"/>
        <v>10844</v>
      </c>
      <c r="N346" s="9">
        <v>643</v>
      </c>
      <c r="O346" s="9">
        <v>443</v>
      </c>
      <c r="P346" s="9">
        <v>363</v>
      </c>
      <c r="Q346" s="9">
        <v>373</v>
      </c>
      <c r="R346" s="9">
        <v>403</v>
      </c>
      <c r="S346" s="9">
        <v>478</v>
      </c>
      <c r="T346" s="9">
        <f t="shared" si="13"/>
        <v>8141</v>
      </c>
    </row>
    <row r="347" spans="1:20" x14ac:dyDescent="0.15">
      <c r="A347" s="2" t="str">
        <f>IF(AND(OR(C347=查询表!$D$2,查询表!$D$2=""),OR(D347=查询表!$H$2,查询表!$H$2="")),ROW()&amp;"-","")</f>
        <v/>
      </c>
      <c r="B347" s="9">
        <v>345</v>
      </c>
      <c r="C347" s="9" t="s">
        <v>376</v>
      </c>
      <c r="D347" s="9" t="s">
        <v>31</v>
      </c>
      <c r="E347" s="9">
        <v>2344</v>
      </c>
      <c r="F347" s="9">
        <v>1344</v>
      </c>
      <c r="G347" s="9">
        <v>1344</v>
      </c>
      <c r="H347" s="9">
        <v>2344</v>
      </c>
      <c r="I347" s="9">
        <v>1344</v>
      </c>
      <c r="J347" s="9">
        <v>944</v>
      </c>
      <c r="K347" s="9">
        <v>644</v>
      </c>
      <c r="L347" s="9">
        <v>544</v>
      </c>
      <c r="M347" s="9">
        <f t="shared" si="12"/>
        <v>10852</v>
      </c>
      <c r="N347" s="9">
        <v>644</v>
      </c>
      <c r="O347" s="9">
        <v>444</v>
      </c>
      <c r="P347" s="9">
        <v>364</v>
      </c>
      <c r="Q347" s="9">
        <v>374</v>
      </c>
      <c r="R347" s="9">
        <v>404</v>
      </c>
      <c r="S347" s="9">
        <v>479</v>
      </c>
      <c r="T347" s="9">
        <f t="shared" si="13"/>
        <v>8143</v>
      </c>
    </row>
    <row r="348" spans="1:20" x14ac:dyDescent="0.15">
      <c r="A348" s="2" t="str">
        <f>IF(AND(OR(C348=查询表!$D$2,查询表!$D$2=""),OR(D348=查询表!$H$2,查询表!$H$2="")),ROW()&amp;"-","")</f>
        <v/>
      </c>
      <c r="B348" s="9">
        <v>346</v>
      </c>
      <c r="C348" s="9" t="s">
        <v>377</v>
      </c>
      <c r="D348" s="9" t="s">
        <v>33</v>
      </c>
      <c r="E348" s="9">
        <v>2345</v>
      </c>
      <c r="F348" s="9">
        <v>1345</v>
      </c>
      <c r="G348" s="9">
        <v>1345</v>
      </c>
      <c r="H348" s="9">
        <v>2345</v>
      </c>
      <c r="I348" s="9">
        <v>1345</v>
      </c>
      <c r="J348" s="9">
        <v>945</v>
      </c>
      <c r="K348" s="9">
        <v>645</v>
      </c>
      <c r="L348" s="9">
        <v>545</v>
      </c>
      <c r="M348" s="9">
        <f t="shared" si="12"/>
        <v>10860</v>
      </c>
      <c r="N348" s="9">
        <v>645</v>
      </c>
      <c r="O348" s="9">
        <v>445</v>
      </c>
      <c r="P348" s="9">
        <v>365</v>
      </c>
      <c r="Q348" s="9">
        <v>375</v>
      </c>
      <c r="R348" s="9">
        <v>405</v>
      </c>
      <c r="S348" s="9">
        <v>480</v>
      </c>
      <c r="T348" s="9">
        <f t="shared" si="13"/>
        <v>8145</v>
      </c>
    </row>
    <row r="349" spans="1:20" x14ac:dyDescent="0.15">
      <c r="A349" s="2" t="str">
        <f>IF(AND(OR(C349=查询表!$D$2,查询表!$D$2=""),OR(D349=查询表!$H$2,查询表!$H$2="")),ROW()&amp;"-","")</f>
        <v/>
      </c>
      <c r="B349" s="9">
        <v>347</v>
      </c>
      <c r="C349" s="9" t="s">
        <v>378</v>
      </c>
      <c r="D349" s="9" t="s">
        <v>35</v>
      </c>
      <c r="E349" s="9">
        <v>2346</v>
      </c>
      <c r="F349" s="9">
        <v>1346</v>
      </c>
      <c r="G349" s="9">
        <v>1346</v>
      </c>
      <c r="H349" s="9">
        <v>2346</v>
      </c>
      <c r="I349" s="9">
        <v>1346</v>
      </c>
      <c r="J349" s="9">
        <v>946</v>
      </c>
      <c r="K349" s="9">
        <v>646</v>
      </c>
      <c r="L349" s="9">
        <v>546</v>
      </c>
      <c r="M349" s="9">
        <f t="shared" si="12"/>
        <v>10868</v>
      </c>
      <c r="N349" s="9">
        <v>646</v>
      </c>
      <c r="O349" s="9">
        <v>446</v>
      </c>
      <c r="P349" s="9">
        <v>366</v>
      </c>
      <c r="Q349" s="9">
        <v>376</v>
      </c>
      <c r="R349" s="9">
        <v>406</v>
      </c>
      <c r="S349" s="9">
        <v>481</v>
      </c>
      <c r="T349" s="9">
        <f t="shared" si="13"/>
        <v>8147</v>
      </c>
    </row>
    <row r="350" spans="1:20" x14ac:dyDescent="0.15">
      <c r="A350" s="2" t="str">
        <f>IF(AND(OR(C350=查询表!$D$2,查询表!$D$2=""),OR(D350=查询表!$H$2,查询表!$H$2="")),ROW()&amp;"-","")</f>
        <v/>
      </c>
      <c r="B350" s="9">
        <v>348</v>
      </c>
      <c r="C350" s="9" t="s">
        <v>379</v>
      </c>
      <c r="D350" s="9" t="s">
        <v>37</v>
      </c>
      <c r="E350" s="9">
        <v>2347</v>
      </c>
      <c r="F350" s="9">
        <v>1347</v>
      </c>
      <c r="G350" s="9">
        <v>1347</v>
      </c>
      <c r="H350" s="9">
        <v>2347</v>
      </c>
      <c r="I350" s="9">
        <v>1347</v>
      </c>
      <c r="J350" s="9">
        <v>947</v>
      </c>
      <c r="K350" s="9">
        <v>647</v>
      </c>
      <c r="L350" s="9">
        <v>547</v>
      </c>
      <c r="M350" s="9">
        <f t="shared" si="12"/>
        <v>10876</v>
      </c>
      <c r="N350" s="9">
        <v>647</v>
      </c>
      <c r="O350" s="9">
        <v>447</v>
      </c>
      <c r="P350" s="9">
        <v>367</v>
      </c>
      <c r="Q350" s="9">
        <v>377</v>
      </c>
      <c r="R350" s="9">
        <v>407</v>
      </c>
      <c r="S350" s="9">
        <v>482</v>
      </c>
      <c r="T350" s="9">
        <f t="shared" si="13"/>
        <v>8149</v>
      </c>
    </row>
    <row r="351" spans="1:20" x14ac:dyDescent="0.15">
      <c r="A351" s="2" t="str">
        <f>IF(AND(OR(C351=查询表!$D$2,查询表!$D$2=""),OR(D351=查询表!$H$2,查询表!$H$2="")),ROW()&amp;"-","")</f>
        <v/>
      </c>
      <c r="B351" s="9">
        <v>349</v>
      </c>
      <c r="C351" s="9" t="s">
        <v>380</v>
      </c>
      <c r="D351" s="9" t="s">
        <v>39</v>
      </c>
      <c r="E351" s="9">
        <v>2348</v>
      </c>
      <c r="F351" s="9">
        <v>1348</v>
      </c>
      <c r="G351" s="9">
        <v>1348</v>
      </c>
      <c r="H351" s="9">
        <v>2348</v>
      </c>
      <c r="I351" s="9">
        <v>1348</v>
      </c>
      <c r="J351" s="9">
        <v>948</v>
      </c>
      <c r="K351" s="9">
        <v>648</v>
      </c>
      <c r="L351" s="9">
        <v>548</v>
      </c>
      <c r="M351" s="9">
        <f t="shared" si="12"/>
        <v>10884</v>
      </c>
      <c r="N351" s="9">
        <v>648</v>
      </c>
      <c r="O351" s="9">
        <v>448</v>
      </c>
      <c r="P351" s="9">
        <v>368</v>
      </c>
      <c r="Q351" s="9">
        <v>378</v>
      </c>
      <c r="R351" s="9">
        <v>408</v>
      </c>
      <c r="S351" s="9">
        <v>483</v>
      </c>
      <c r="T351" s="9">
        <f t="shared" si="13"/>
        <v>8151</v>
      </c>
    </row>
    <row r="352" spans="1:20" x14ac:dyDescent="0.15">
      <c r="A352" s="2" t="str">
        <f>IF(AND(OR(C352=查询表!$D$2,查询表!$D$2=""),OR(D352=查询表!$H$2,查询表!$H$2="")),ROW()&amp;"-","")</f>
        <v/>
      </c>
      <c r="B352" s="9">
        <v>350</v>
      </c>
      <c r="C352" s="9" t="s">
        <v>381</v>
      </c>
      <c r="D352" s="9" t="s">
        <v>41</v>
      </c>
      <c r="E352" s="9">
        <v>2349</v>
      </c>
      <c r="F352" s="9">
        <v>1349</v>
      </c>
      <c r="G352" s="9">
        <v>1349</v>
      </c>
      <c r="H352" s="9">
        <v>2349</v>
      </c>
      <c r="I352" s="9">
        <v>1349</v>
      </c>
      <c r="J352" s="9">
        <v>949</v>
      </c>
      <c r="K352" s="9">
        <v>649</v>
      </c>
      <c r="L352" s="9">
        <v>549</v>
      </c>
      <c r="M352" s="9">
        <f t="shared" si="12"/>
        <v>10892</v>
      </c>
      <c r="N352" s="9">
        <v>649</v>
      </c>
      <c r="O352" s="9">
        <v>449</v>
      </c>
      <c r="P352" s="9">
        <v>369</v>
      </c>
      <c r="Q352" s="9">
        <v>379</v>
      </c>
      <c r="R352" s="9">
        <v>409</v>
      </c>
      <c r="S352" s="9">
        <v>484</v>
      </c>
      <c r="T352" s="9">
        <f t="shared" si="13"/>
        <v>8153</v>
      </c>
    </row>
    <row r="353" spans="1:20" x14ac:dyDescent="0.15">
      <c r="A353" s="2" t="str">
        <f>IF(AND(OR(C353=查询表!$D$2,查询表!$D$2=""),OR(D353=查询表!$H$2,查询表!$H$2="")),ROW()&amp;"-","")</f>
        <v>353-</v>
      </c>
      <c r="B353" s="9">
        <v>351</v>
      </c>
      <c r="C353" s="9" t="s">
        <v>382</v>
      </c>
      <c r="D353" s="9" t="s">
        <v>23</v>
      </c>
      <c r="E353" s="9">
        <v>2350</v>
      </c>
      <c r="F353" s="9">
        <v>1350</v>
      </c>
      <c r="G353" s="9">
        <v>1350</v>
      </c>
      <c r="H353" s="9">
        <v>2350</v>
      </c>
      <c r="I353" s="9">
        <v>1350</v>
      </c>
      <c r="J353" s="9">
        <v>950</v>
      </c>
      <c r="K353" s="9">
        <v>650</v>
      </c>
      <c r="L353" s="9">
        <v>550</v>
      </c>
      <c r="M353" s="9">
        <f t="shared" si="12"/>
        <v>10900</v>
      </c>
      <c r="N353" s="9">
        <v>650</v>
      </c>
      <c r="O353" s="9">
        <v>450</v>
      </c>
      <c r="P353" s="9">
        <v>370</v>
      </c>
      <c r="Q353" s="9">
        <v>380</v>
      </c>
      <c r="R353" s="9">
        <v>410</v>
      </c>
      <c r="S353" s="9">
        <v>485</v>
      </c>
      <c r="T353" s="9">
        <f t="shared" si="13"/>
        <v>8155</v>
      </c>
    </row>
    <row r="354" spans="1:20" x14ac:dyDescent="0.15">
      <c r="A354" s="2" t="str">
        <f>IF(AND(OR(C354=查询表!$D$2,查询表!$D$2=""),OR(D354=查询表!$H$2,查询表!$H$2="")),ROW()&amp;"-","")</f>
        <v/>
      </c>
      <c r="B354" s="9">
        <v>352</v>
      </c>
      <c r="C354" s="9" t="s">
        <v>383</v>
      </c>
      <c r="D354" s="9" t="s">
        <v>25</v>
      </c>
      <c r="E354" s="9">
        <v>2351</v>
      </c>
      <c r="F354" s="9">
        <v>1351</v>
      </c>
      <c r="G354" s="9">
        <v>1351</v>
      </c>
      <c r="H354" s="9">
        <v>2351</v>
      </c>
      <c r="I354" s="9">
        <v>1351</v>
      </c>
      <c r="J354" s="9">
        <v>951</v>
      </c>
      <c r="K354" s="9">
        <v>651</v>
      </c>
      <c r="L354" s="9">
        <v>551</v>
      </c>
      <c r="M354" s="9">
        <f t="shared" si="12"/>
        <v>10908</v>
      </c>
      <c r="N354" s="9">
        <v>651</v>
      </c>
      <c r="O354" s="9">
        <v>451</v>
      </c>
      <c r="P354" s="9">
        <v>371</v>
      </c>
      <c r="Q354" s="9">
        <v>381</v>
      </c>
      <c r="R354" s="9">
        <v>411</v>
      </c>
      <c r="S354" s="9">
        <v>486</v>
      </c>
      <c r="T354" s="9">
        <f t="shared" si="13"/>
        <v>8157</v>
      </c>
    </row>
    <row r="355" spans="1:20" x14ac:dyDescent="0.15">
      <c r="A355" s="2" t="str">
        <f>IF(AND(OR(C355=查询表!$D$2,查询表!$D$2=""),OR(D355=查询表!$H$2,查询表!$H$2="")),ROW()&amp;"-","")</f>
        <v/>
      </c>
      <c r="B355" s="9">
        <v>353</v>
      </c>
      <c r="C355" s="9" t="s">
        <v>384</v>
      </c>
      <c r="D355" s="9" t="s">
        <v>27</v>
      </c>
      <c r="E355" s="9">
        <v>2352</v>
      </c>
      <c r="F355" s="9">
        <v>1352</v>
      </c>
      <c r="G355" s="9">
        <v>1352</v>
      </c>
      <c r="H355" s="9">
        <v>2352</v>
      </c>
      <c r="I355" s="9">
        <v>1352</v>
      </c>
      <c r="J355" s="9">
        <v>952</v>
      </c>
      <c r="K355" s="9">
        <v>652</v>
      </c>
      <c r="L355" s="9">
        <v>552</v>
      </c>
      <c r="M355" s="9">
        <f t="shared" si="12"/>
        <v>10916</v>
      </c>
      <c r="N355" s="9">
        <v>652</v>
      </c>
      <c r="O355" s="9">
        <v>452</v>
      </c>
      <c r="P355" s="9">
        <v>372</v>
      </c>
      <c r="Q355" s="9">
        <v>382</v>
      </c>
      <c r="R355" s="9">
        <v>412</v>
      </c>
      <c r="S355" s="9">
        <v>487</v>
      </c>
      <c r="T355" s="9">
        <f t="shared" si="13"/>
        <v>8159</v>
      </c>
    </row>
    <row r="356" spans="1:20" x14ac:dyDescent="0.15">
      <c r="A356" s="2" t="str">
        <f>IF(AND(OR(C356=查询表!$D$2,查询表!$D$2=""),OR(D356=查询表!$H$2,查询表!$H$2="")),ROW()&amp;"-","")</f>
        <v/>
      </c>
      <c r="B356" s="9">
        <v>354</v>
      </c>
      <c r="C356" s="9" t="s">
        <v>385</v>
      </c>
      <c r="D356" s="9" t="s">
        <v>29</v>
      </c>
      <c r="E356" s="9">
        <v>2353</v>
      </c>
      <c r="F356" s="9">
        <v>1353</v>
      </c>
      <c r="G356" s="9">
        <v>1353</v>
      </c>
      <c r="H356" s="9">
        <v>2353</v>
      </c>
      <c r="I356" s="9">
        <v>1353</v>
      </c>
      <c r="J356" s="9">
        <v>953</v>
      </c>
      <c r="K356" s="9">
        <v>653</v>
      </c>
      <c r="L356" s="9">
        <v>553</v>
      </c>
      <c r="M356" s="9">
        <f t="shared" si="12"/>
        <v>10924</v>
      </c>
      <c r="N356" s="9">
        <v>653</v>
      </c>
      <c r="O356" s="9">
        <v>453</v>
      </c>
      <c r="P356" s="9">
        <v>373</v>
      </c>
      <c r="Q356" s="9">
        <v>383</v>
      </c>
      <c r="R356" s="9">
        <v>413</v>
      </c>
      <c r="S356" s="9">
        <v>488</v>
      </c>
      <c r="T356" s="9">
        <f t="shared" si="13"/>
        <v>8161</v>
      </c>
    </row>
    <row r="357" spans="1:20" x14ac:dyDescent="0.15">
      <c r="A357" s="2" t="str">
        <f>IF(AND(OR(C357=查询表!$D$2,查询表!$D$2=""),OR(D357=查询表!$H$2,查询表!$H$2="")),ROW()&amp;"-","")</f>
        <v/>
      </c>
      <c r="B357" s="9">
        <v>355</v>
      </c>
      <c r="C357" s="9" t="s">
        <v>386</v>
      </c>
      <c r="D357" s="9" t="s">
        <v>31</v>
      </c>
      <c r="E357" s="9">
        <v>2354</v>
      </c>
      <c r="F357" s="9">
        <v>1354</v>
      </c>
      <c r="G357" s="9">
        <v>1354</v>
      </c>
      <c r="H357" s="9">
        <v>2354</v>
      </c>
      <c r="I357" s="9">
        <v>1354</v>
      </c>
      <c r="J357" s="9">
        <v>954</v>
      </c>
      <c r="K357" s="9">
        <v>654</v>
      </c>
      <c r="L357" s="9">
        <v>554</v>
      </c>
      <c r="M357" s="9">
        <f t="shared" si="12"/>
        <v>10932</v>
      </c>
      <c r="N357" s="9">
        <v>654</v>
      </c>
      <c r="O357" s="9">
        <v>454</v>
      </c>
      <c r="P357" s="9">
        <v>374</v>
      </c>
      <c r="Q357" s="9">
        <v>384</v>
      </c>
      <c r="R357" s="9">
        <v>414</v>
      </c>
      <c r="S357" s="9">
        <v>489</v>
      </c>
      <c r="T357" s="9">
        <f t="shared" si="13"/>
        <v>8163</v>
      </c>
    </row>
    <row r="358" spans="1:20" x14ac:dyDescent="0.15">
      <c r="A358" s="2" t="str">
        <f>IF(AND(OR(C358=查询表!$D$2,查询表!$D$2=""),OR(D358=查询表!$H$2,查询表!$H$2="")),ROW()&amp;"-","")</f>
        <v/>
      </c>
      <c r="B358" s="9">
        <v>356</v>
      </c>
      <c r="C358" s="9" t="s">
        <v>387</v>
      </c>
      <c r="D358" s="9" t="s">
        <v>33</v>
      </c>
      <c r="E358" s="9">
        <v>2355</v>
      </c>
      <c r="F358" s="9">
        <v>1355</v>
      </c>
      <c r="G358" s="9">
        <v>1355</v>
      </c>
      <c r="H358" s="9">
        <v>2355</v>
      </c>
      <c r="I358" s="9">
        <v>1355</v>
      </c>
      <c r="J358" s="9">
        <v>955</v>
      </c>
      <c r="K358" s="9">
        <v>655</v>
      </c>
      <c r="L358" s="9">
        <v>555</v>
      </c>
      <c r="M358" s="9">
        <f t="shared" si="12"/>
        <v>10940</v>
      </c>
      <c r="N358" s="9">
        <v>655</v>
      </c>
      <c r="O358" s="9">
        <v>455</v>
      </c>
      <c r="P358" s="9">
        <v>375</v>
      </c>
      <c r="Q358" s="9">
        <v>385</v>
      </c>
      <c r="R358" s="9">
        <v>415</v>
      </c>
      <c r="S358" s="9">
        <v>490</v>
      </c>
      <c r="T358" s="9">
        <f t="shared" si="13"/>
        <v>8165</v>
      </c>
    </row>
    <row r="359" spans="1:20" x14ac:dyDescent="0.15">
      <c r="A359" s="2" t="str">
        <f>IF(AND(OR(C359=查询表!$D$2,查询表!$D$2=""),OR(D359=查询表!$H$2,查询表!$H$2="")),ROW()&amp;"-","")</f>
        <v/>
      </c>
      <c r="B359" s="9">
        <v>357</v>
      </c>
      <c r="C359" s="9" t="s">
        <v>388</v>
      </c>
      <c r="D359" s="9" t="s">
        <v>35</v>
      </c>
      <c r="E359" s="9">
        <v>2356</v>
      </c>
      <c r="F359" s="9">
        <v>1356</v>
      </c>
      <c r="G359" s="9">
        <v>1356</v>
      </c>
      <c r="H359" s="9">
        <v>2356</v>
      </c>
      <c r="I359" s="9">
        <v>1356</v>
      </c>
      <c r="J359" s="9">
        <v>956</v>
      </c>
      <c r="K359" s="9">
        <v>656</v>
      </c>
      <c r="L359" s="9">
        <v>556</v>
      </c>
      <c r="M359" s="9">
        <f t="shared" si="12"/>
        <v>10948</v>
      </c>
      <c r="N359" s="9">
        <v>656</v>
      </c>
      <c r="O359" s="9">
        <v>456</v>
      </c>
      <c r="P359" s="9">
        <v>376</v>
      </c>
      <c r="Q359" s="9">
        <v>386</v>
      </c>
      <c r="R359" s="9">
        <v>416</v>
      </c>
      <c r="S359" s="9">
        <v>491</v>
      </c>
      <c r="T359" s="9">
        <f t="shared" si="13"/>
        <v>8167</v>
      </c>
    </row>
    <row r="360" spans="1:20" x14ac:dyDescent="0.15">
      <c r="A360" s="2" t="str">
        <f>IF(AND(OR(C360=查询表!$D$2,查询表!$D$2=""),OR(D360=查询表!$H$2,查询表!$H$2="")),ROW()&amp;"-","")</f>
        <v/>
      </c>
      <c r="B360" s="9">
        <v>358</v>
      </c>
      <c r="C360" s="9" t="s">
        <v>389</v>
      </c>
      <c r="D360" s="9" t="s">
        <v>37</v>
      </c>
      <c r="E360" s="9">
        <v>2357</v>
      </c>
      <c r="F360" s="9">
        <v>1357</v>
      </c>
      <c r="G360" s="9">
        <v>1357</v>
      </c>
      <c r="H360" s="9">
        <v>2357</v>
      </c>
      <c r="I360" s="9">
        <v>1357</v>
      </c>
      <c r="J360" s="9">
        <v>957</v>
      </c>
      <c r="K360" s="9">
        <v>657</v>
      </c>
      <c r="L360" s="9">
        <v>557</v>
      </c>
      <c r="M360" s="9">
        <f t="shared" si="12"/>
        <v>10956</v>
      </c>
      <c r="N360" s="9">
        <v>657</v>
      </c>
      <c r="O360" s="9">
        <v>457</v>
      </c>
      <c r="P360" s="9">
        <v>377</v>
      </c>
      <c r="Q360" s="9">
        <v>387</v>
      </c>
      <c r="R360" s="9">
        <v>417</v>
      </c>
      <c r="S360" s="9">
        <v>492</v>
      </c>
      <c r="T360" s="9">
        <f t="shared" si="13"/>
        <v>8169</v>
      </c>
    </row>
    <row r="361" spans="1:20" x14ac:dyDescent="0.15">
      <c r="A361" s="2" t="str">
        <f>IF(AND(OR(C361=查询表!$D$2,查询表!$D$2=""),OR(D361=查询表!$H$2,查询表!$H$2="")),ROW()&amp;"-","")</f>
        <v/>
      </c>
      <c r="B361" s="9">
        <v>359</v>
      </c>
      <c r="C361" s="9" t="s">
        <v>390</v>
      </c>
      <c r="D361" s="9" t="s">
        <v>39</v>
      </c>
      <c r="E361" s="9">
        <v>2358</v>
      </c>
      <c r="F361" s="9">
        <v>1358</v>
      </c>
      <c r="G361" s="9">
        <v>1358</v>
      </c>
      <c r="H361" s="9">
        <v>2358</v>
      </c>
      <c r="I361" s="9">
        <v>1358</v>
      </c>
      <c r="J361" s="9">
        <v>958</v>
      </c>
      <c r="K361" s="9">
        <v>658</v>
      </c>
      <c r="L361" s="9">
        <v>558</v>
      </c>
      <c r="M361" s="9">
        <f t="shared" si="12"/>
        <v>10964</v>
      </c>
      <c r="N361" s="9">
        <v>658</v>
      </c>
      <c r="O361" s="9">
        <v>458</v>
      </c>
      <c r="P361" s="9">
        <v>378</v>
      </c>
      <c r="Q361" s="9">
        <v>388</v>
      </c>
      <c r="R361" s="9">
        <v>418</v>
      </c>
      <c r="S361" s="9">
        <v>493</v>
      </c>
      <c r="T361" s="9">
        <f t="shared" si="13"/>
        <v>8171</v>
      </c>
    </row>
    <row r="362" spans="1:20" x14ac:dyDescent="0.15">
      <c r="A362" s="2" t="str">
        <f>IF(AND(OR(C362=查询表!$D$2,查询表!$D$2=""),OR(D362=查询表!$H$2,查询表!$H$2="")),ROW()&amp;"-","")</f>
        <v/>
      </c>
      <c r="B362" s="9">
        <v>360</v>
      </c>
      <c r="C362" s="9" t="s">
        <v>391</v>
      </c>
      <c r="D362" s="9" t="s">
        <v>41</v>
      </c>
      <c r="E362" s="9">
        <v>2359</v>
      </c>
      <c r="F362" s="9">
        <v>1359</v>
      </c>
      <c r="G362" s="9">
        <v>1359</v>
      </c>
      <c r="H362" s="9">
        <v>2359</v>
      </c>
      <c r="I362" s="9">
        <v>1359</v>
      </c>
      <c r="J362" s="9">
        <v>959</v>
      </c>
      <c r="K362" s="9">
        <v>659</v>
      </c>
      <c r="L362" s="9">
        <v>559</v>
      </c>
      <c r="M362" s="9">
        <f t="shared" si="12"/>
        <v>10972</v>
      </c>
      <c r="N362" s="9">
        <v>659</v>
      </c>
      <c r="O362" s="9">
        <v>459</v>
      </c>
      <c r="P362" s="9">
        <v>379</v>
      </c>
      <c r="Q362" s="9">
        <v>389</v>
      </c>
      <c r="R362" s="9">
        <v>419</v>
      </c>
      <c r="S362" s="9">
        <v>494</v>
      </c>
      <c r="T362" s="9">
        <f t="shared" si="13"/>
        <v>8173</v>
      </c>
    </row>
    <row r="363" spans="1:20" x14ac:dyDescent="0.15">
      <c r="A363" s="2" t="str">
        <f>IF(AND(OR(C363=查询表!$D$2,查询表!$D$2=""),OR(D363=查询表!$H$2,查询表!$H$2="")),ROW()&amp;"-","")</f>
        <v>363-</v>
      </c>
      <c r="B363" s="9">
        <v>361</v>
      </c>
      <c r="C363" s="9" t="s">
        <v>392</v>
      </c>
      <c r="D363" s="9" t="s">
        <v>23</v>
      </c>
      <c r="E363" s="9">
        <v>2360</v>
      </c>
      <c r="F363" s="9">
        <v>1360</v>
      </c>
      <c r="G363" s="9">
        <v>1360</v>
      </c>
      <c r="H363" s="9">
        <v>2360</v>
      </c>
      <c r="I363" s="9">
        <v>1360</v>
      </c>
      <c r="J363" s="9">
        <v>960</v>
      </c>
      <c r="K363" s="9">
        <v>660</v>
      </c>
      <c r="L363" s="9">
        <v>560</v>
      </c>
      <c r="M363" s="9">
        <f t="shared" si="12"/>
        <v>10980</v>
      </c>
      <c r="N363" s="9">
        <v>660</v>
      </c>
      <c r="O363" s="9">
        <v>460</v>
      </c>
      <c r="P363" s="9">
        <v>380</v>
      </c>
      <c r="Q363" s="9">
        <v>390</v>
      </c>
      <c r="R363" s="9">
        <v>420</v>
      </c>
      <c r="S363" s="9">
        <v>495</v>
      </c>
      <c r="T363" s="9">
        <f t="shared" si="13"/>
        <v>8175</v>
      </c>
    </row>
    <row r="364" spans="1:20" x14ac:dyDescent="0.15">
      <c r="A364" s="2" t="str">
        <f>IF(AND(OR(C364=查询表!$D$2,查询表!$D$2=""),OR(D364=查询表!$H$2,查询表!$H$2="")),ROW()&amp;"-","")</f>
        <v/>
      </c>
      <c r="B364" s="9">
        <v>362</v>
      </c>
      <c r="C364" s="9" t="s">
        <v>393</v>
      </c>
      <c r="D364" s="9" t="s">
        <v>25</v>
      </c>
      <c r="E364" s="9">
        <v>2361</v>
      </c>
      <c r="F364" s="9">
        <v>1361</v>
      </c>
      <c r="G364" s="9">
        <v>1361</v>
      </c>
      <c r="H364" s="9">
        <v>2361</v>
      </c>
      <c r="I364" s="9">
        <v>1361</v>
      </c>
      <c r="J364" s="9">
        <v>961</v>
      </c>
      <c r="K364" s="9">
        <v>661</v>
      </c>
      <c r="L364" s="9">
        <v>561</v>
      </c>
      <c r="M364" s="9">
        <f t="shared" si="12"/>
        <v>10988</v>
      </c>
      <c r="N364" s="9">
        <v>661</v>
      </c>
      <c r="O364" s="9">
        <v>461</v>
      </c>
      <c r="P364" s="9">
        <v>381</v>
      </c>
      <c r="Q364" s="9">
        <v>391</v>
      </c>
      <c r="R364" s="9">
        <v>421</v>
      </c>
      <c r="S364" s="9">
        <v>496</v>
      </c>
      <c r="T364" s="9">
        <f t="shared" si="13"/>
        <v>8177</v>
      </c>
    </row>
    <row r="365" spans="1:20" x14ac:dyDescent="0.15">
      <c r="A365" s="2" t="str">
        <f>IF(AND(OR(C365=查询表!$D$2,查询表!$D$2=""),OR(D365=查询表!$H$2,查询表!$H$2="")),ROW()&amp;"-","")</f>
        <v/>
      </c>
      <c r="B365" s="9">
        <v>363</v>
      </c>
      <c r="C365" s="9" t="s">
        <v>394</v>
      </c>
      <c r="D365" s="9" t="s">
        <v>27</v>
      </c>
      <c r="E365" s="9">
        <v>2362</v>
      </c>
      <c r="F365" s="9">
        <v>1362</v>
      </c>
      <c r="G365" s="9">
        <v>1362</v>
      </c>
      <c r="H365" s="9">
        <v>2362</v>
      </c>
      <c r="I365" s="9">
        <v>1362</v>
      </c>
      <c r="J365" s="9">
        <v>962</v>
      </c>
      <c r="K365" s="9">
        <v>662</v>
      </c>
      <c r="L365" s="9">
        <v>562</v>
      </c>
      <c r="M365" s="9">
        <f t="shared" si="12"/>
        <v>10996</v>
      </c>
      <c r="N365" s="9">
        <v>662</v>
      </c>
      <c r="O365" s="9">
        <v>462</v>
      </c>
      <c r="P365" s="9">
        <v>382</v>
      </c>
      <c r="Q365" s="9">
        <v>392</v>
      </c>
      <c r="R365" s="9">
        <v>422</v>
      </c>
      <c r="S365" s="9">
        <v>497</v>
      </c>
      <c r="T365" s="9">
        <f t="shared" si="13"/>
        <v>8179</v>
      </c>
    </row>
    <row r="366" spans="1:20" x14ac:dyDescent="0.15">
      <c r="A366" s="2" t="str">
        <f>IF(AND(OR(C366=查询表!$D$2,查询表!$D$2=""),OR(D366=查询表!$H$2,查询表!$H$2="")),ROW()&amp;"-","")</f>
        <v/>
      </c>
      <c r="B366" s="9">
        <v>364</v>
      </c>
      <c r="C366" s="9" t="s">
        <v>395</v>
      </c>
      <c r="D366" s="9" t="s">
        <v>29</v>
      </c>
      <c r="E366" s="9">
        <v>2363</v>
      </c>
      <c r="F366" s="9">
        <v>1363</v>
      </c>
      <c r="G366" s="9">
        <v>1363</v>
      </c>
      <c r="H366" s="9">
        <v>2363</v>
      </c>
      <c r="I366" s="9">
        <v>1363</v>
      </c>
      <c r="J366" s="9">
        <v>963</v>
      </c>
      <c r="K366" s="9">
        <v>663</v>
      </c>
      <c r="L366" s="9">
        <v>563</v>
      </c>
      <c r="M366" s="9">
        <f t="shared" si="12"/>
        <v>11004</v>
      </c>
      <c r="N366" s="9">
        <v>663</v>
      </c>
      <c r="O366" s="9">
        <v>463</v>
      </c>
      <c r="P366" s="9">
        <v>383</v>
      </c>
      <c r="Q366" s="9">
        <v>393</v>
      </c>
      <c r="R366" s="9">
        <v>423</v>
      </c>
      <c r="S366" s="9">
        <v>498</v>
      </c>
      <c r="T366" s="9">
        <f t="shared" si="13"/>
        <v>8181</v>
      </c>
    </row>
    <row r="367" spans="1:20" x14ac:dyDescent="0.15">
      <c r="A367" s="2" t="str">
        <f>IF(AND(OR(C367=查询表!$D$2,查询表!$D$2=""),OR(D367=查询表!$H$2,查询表!$H$2="")),ROW()&amp;"-","")</f>
        <v/>
      </c>
      <c r="B367" s="9">
        <v>365</v>
      </c>
      <c r="C367" s="9" t="s">
        <v>396</v>
      </c>
      <c r="D367" s="9" t="s">
        <v>31</v>
      </c>
      <c r="E367" s="9">
        <v>2364</v>
      </c>
      <c r="F367" s="9">
        <v>1364</v>
      </c>
      <c r="G367" s="9">
        <v>1364</v>
      </c>
      <c r="H367" s="9">
        <v>2364</v>
      </c>
      <c r="I367" s="9">
        <v>1364</v>
      </c>
      <c r="J367" s="9">
        <v>964</v>
      </c>
      <c r="K367" s="9">
        <v>664</v>
      </c>
      <c r="L367" s="9">
        <v>564</v>
      </c>
      <c r="M367" s="9">
        <f t="shared" si="12"/>
        <v>11012</v>
      </c>
      <c r="N367" s="9">
        <v>664</v>
      </c>
      <c r="O367" s="9">
        <v>464</v>
      </c>
      <c r="P367" s="9">
        <v>384</v>
      </c>
      <c r="Q367" s="9">
        <v>394</v>
      </c>
      <c r="R367" s="9">
        <v>424</v>
      </c>
      <c r="S367" s="9">
        <v>499</v>
      </c>
      <c r="T367" s="9">
        <f t="shared" si="13"/>
        <v>8183</v>
      </c>
    </row>
    <row r="368" spans="1:20" x14ac:dyDescent="0.15">
      <c r="A368" s="2" t="str">
        <f>IF(AND(OR(C368=查询表!$D$2,查询表!$D$2=""),OR(D368=查询表!$H$2,查询表!$H$2="")),ROW()&amp;"-","")</f>
        <v/>
      </c>
      <c r="B368" s="9">
        <v>366</v>
      </c>
      <c r="C368" s="9" t="s">
        <v>397</v>
      </c>
      <c r="D368" s="9" t="s">
        <v>33</v>
      </c>
      <c r="E368" s="9">
        <v>2365</v>
      </c>
      <c r="F368" s="9">
        <v>1365</v>
      </c>
      <c r="G368" s="9">
        <v>1365</v>
      </c>
      <c r="H368" s="9">
        <v>2365</v>
      </c>
      <c r="I368" s="9">
        <v>1365</v>
      </c>
      <c r="J368" s="9">
        <v>965</v>
      </c>
      <c r="K368" s="9">
        <v>665</v>
      </c>
      <c r="L368" s="9">
        <v>565</v>
      </c>
      <c r="M368" s="9">
        <f t="shared" si="12"/>
        <v>11020</v>
      </c>
      <c r="N368" s="9">
        <v>665</v>
      </c>
      <c r="O368" s="9">
        <v>465</v>
      </c>
      <c r="P368" s="9">
        <v>385</v>
      </c>
      <c r="Q368" s="9">
        <v>395</v>
      </c>
      <c r="R368" s="9">
        <v>425</v>
      </c>
      <c r="S368" s="9">
        <v>500</v>
      </c>
      <c r="T368" s="9">
        <f t="shared" si="13"/>
        <v>8185</v>
      </c>
    </row>
    <row r="369" spans="1:20" x14ac:dyDescent="0.15">
      <c r="A369" s="2" t="str">
        <f>IF(AND(OR(C369=查询表!$D$2,查询表!$D$2=""),OR(D369=查询表!$H$2,查询表!$H$2="")),ROW()&amp;"-","")</f>
        <v/>
      </c>
      <c r="B369" s="9">
        <v>367</v>
      </c>
      <c r="C369" s="9" t="s">
        <v>398</v>
      </c>
      <c r="D369" s="9" t="s">
        <v>35</v>
      </c>
      <c r="E369" s="9">
        <v>2366</v>
      </c>
      <c r="F369" s="9">
        <v>1366</v>
      </c>
      <c r="G369" s="9">
        <v>1366</v>
      </c>
      <c r="H369" s="9">
        <v>2366</v>
      </c>
      <c r="I369" s="9">
        <v>1366</v>
      </c>
      <c r="J369" s="9">
        <v>966</v>
      </c>
      <c r="K369" s="9">
        <v>666</v>
      </c>
      <c r="L369" s="9">
        <v>566</v>
      </c>
      <c r="M369" s="9">
        <f t="shared" si="12"/>
        <v>11028</v>
      </c>
      <c r="N369" s="9">
        <v>666</v>
      </c>
      <c r="O369" s="9">
        <v>466</v>
      </c>
      <c r="P369" s="9">
        <v>386</v>
      </c>
      <c r="Q369" s="9">
        <v>396</v>
      </c>
      <c r="R369" s="9">
        <v>426</v>
      </c>
      <c r="S369" s="9">
        <v>501</v>
      </c>
      <c r="T369" s="9">
        <f t="shared" si="13"/>
        <v>8187</v>
      </c>
    </row>
    <row r="370" spans="1:20" x14ac:dyDescent="0.15">
      <c r="A370" s="2" t="str">
        <f>IF(AND(OR(C370=查询表!$D$2,查询表!$D$2=""),OR(D370=查询表!$H$2,查询表!$H$2="")),ROW()&amp;"-","")</f>
        <v/>
      </c>
      <c r="B370" s="9">
        <v>368</v>
      </c>
      <c r="C370" s="9" t="s">
        <v>399</v>
      </c>
      <c r="D370" s="9" t="s">
        <v>37</v>
      </c>
      <c r="E370" s="9">
        <v>2367</v>
      </c>
      <c r="F370" s="9">
        <v>1367</v>
      </c>
      <c r="G370" s="9">
        <v>1367</v>
      </c>
      <c r="H370" s="9">
        <v>2367</v>
      </c>
      <c r="I370" s="9">
        <v>1367</v>
      </c>
      <c r="J370" s="9">
        <v>967</v>
      </c>
      <c r="K370" s="9">
        <v>667</v>
      </c>
      <c r="L370" s="9">
        <v>567</v>
      </c>
      <c r="M370" s="9">
        <f t="shared" si="12"/>
        <v>11036</v>
      </c>
      <c r="N370" s="9">
        <v>667</v>
      </c>
      <c r="O370" s="9">
        <v>467</v>
      </c>
      <c r="P370" s="9">
        <v>387</v>
      </c>
      <c r="Q370" s="9">
        <v>397</v>
      </c>
      <c r="R370" s="9">
        <v>427</v>
      </c>
      <c r="S370" s="9">
        <v>502</v>
      </c>
      <c r="T370" s="9">
        <f t="shared" si="13"/>
        <v>8189</v>
      </c>
    </row>
    <row r="371" spans="1:20" x14ac:dyDescent="0.15">
      <c r="A371" s="2" t="str">
        <f>IF(AND(OR(C371=查询表!$D$2,查询表!$D$2=""),OR(D371=查询表!$H$2,查询表!$H$2="")),ROW()&amp;"-","")</f>
        <v/>
      </c>
      <c r="B371" s="9">
        <v>369</v>
      </c>
      <c r="C371" s="9" t="s">
        <v>400</v>
      </c>
      <c r="D371" s="9" t="s">
        <v>39</v>
      </c>
      <c r="E371" s="9">
        <v>2368</v>
      </c>
      <c r="F371" s="9">
        <v>1368</v>
      </c>
      <c r="G371" s="9">
        <v>1368</v>
      </c>
      <c r="H371" s="9">
        <v>2368</v>
      </c>
      <c r="I371" s="9">
        <v>1368</v>
      </c>
      <c r="J371" s="9">
        <v>968</v>
      </c>
      <c r="K371" s="9">
        <v>668</v>
      </c>
      <c r="L371" s="9">
        <v>568</v>
      </c>
      <c r="M371" s="9">
        <f t="shared" si="12"/>
        <v>11044</v>
      </c>
      <c r="N371" s="9">
        <v>668</v>
      </c>
      <c r="O371" s="9">
        <v>468</v>
      </c>
      <c r="P371" s="9">
        <v>388</v>
      </c>
      <c r="Q371" s="9">
        <v>398</v>
      </c>
      <c r="R371" s="9">
        <v>428</v>
      </c>
      <c r="S371" s="9">
        <v>503</v>
      </c>
      <c r="T371" s="9">
        <f t="shared" si="13"/>
        <v>8191</v>
      </c>
    </row>
    <row r="372" spans="1:20" x14ac:dyDescent="0.15">
      <c r="A372" s="2" t="str">
        <f>IF(AND(OR(C372=查询表!$D$2,查询表!$D$2=""),OR(D372=查询表!$H$2,查询表!$H$2="")),ROW()&amp;"-","")</f>
        <v/>
      </c>
      <c r="B372" s="9">
        <v>370</v>
      </c>
      <c r="C372" s="9" t="s">
        <v>401</v>
      </c>
      <c r="D372" s="9" t="s">
        <v>41</v>
      </c>
      <c r="E372" s="9">
        <v>2369</v>
      </c>
      <c r="F372" s="9">
        <v>1369</v>
      </c>
      <c r="G372" s="9">
        <v>1369</v>
      </c>
      <c r="H372" s="9">
        <v>2369</v>
      </c>
      <c r="I372" s="9">
        <v>1369</v>
      </c>
      <c r="J372" s="9">
        <v>969</v>
      </c>
      <c r="K372" s="9">
        <v>669</v>
      </c>
      <c r="L372" s="9">
        <v>569</v>
      </c>
      <c r="M372" s="9">
        <f t="shared" si="12"/>
        <v>11052</v>
      </c>
      <c r="N372" s="9">
        <v>669</v>
      </c>
      <c r="O372" s="9">
        <v>469</v>
      </c>
      <c r="P372" s="9">
        <v>389</v>
      </c>
      <c r="Q372" s="9">
        <v>399</v>
      </c>
      <c r="R372" s="9">
        <v>429</v>
      </c>
      <c r="S372" s="9">
        <v>504</v>
      </c>
      <c r="T372" s="9">
        <f t="shared" si="13"/>
        <v>8193</v>
      </c>
    </row>
    <row r="373" spans="1:20" x14ac:dyDescent="0.15">
      <c r="A373" s="2" t="str">
        <f>IF(AND(OR(C373=查询表!$D$2,查询表!$D$2=""),OR(D373=查询表!$H$2,查询表!$H$2="")),ROW()&amp;"-","")</f>
        <v>373-</v>
      </c>
      <c r="B373" s="9">
        <v>371</v>
      </c>
      <c r="C373" s="9" t="s">
        <v>402</v>
      </c>
      <c r="D373" s="9" t="s">
        <v>23</v>
      </c>
      <c r="E373" s="9">
        <v>2370</v>
      </c>
      <c r="F373" s="9">
        <v>1370</v>
      </c>
      <c r="G373" s="9">
        <v>1370</v>
      </c>
      <c r="H373" s="9">
        <v>2370</v>
      </c>
      <c r="I373" s="9">
        <v>1370</v>
      </c>
      <c r="J373" s="9">
        <v>970</v>
      </c>
      <c r="K373" s="9">
        <v>670</v>
      </c>
      <c r="L373" s="9">
        <v>570</v>
      </c>
      <c r="M373" s="9">
        <f t="shared" si="12"/>
        <v>11060</v>
      </c>
      <c r="N373" s="9">
        <v>670</v>
      </c>
      <c r="O373" s="9">
        <v>470</v>
      </c>
      <c r="P373" s="9">
        <v>390</v>
      </c>
      <c r="Q373" s="9">
        <v>400</v>
      </c>
      <c r="R373" s="9">
        <v>430</v>
      </c>
      <c r="S373" s="9">
        <v>505</v>
      </c>
      <c r="T373" s="9">
        <f t="shared" si="13"/>
        <v>8195</v>
      </c>
    </row>
    <row r="374" spans="1:20" x14ac:dyDescent="0.15">
      <c r="A374" s="2" t="str">
        <f>IF(AND(OR(C374=查询表!$D$2,查询表!$D$2=""),OR(D374=查询表!$H$2,查询表!$H$2="")),ROW()&amp;"-","")</f>
        <v/>
      </c>
      <c r="B374" s="9">
        <v>372</v>
      </c>
      <c r="C374" s="9" t="s">
        <v>403</v>
      </c>
      <c r="D374" s="9" t="s">
        <v>25</v>
      </c>
      <c r="E374" s="9">
        <v>2371</v>
      </c>
      <c r="F374" s="9">
        <v>1371</v>
      </c>
      <c r="G374" s="9">
        <v>1371</v>
      </c>
      <c r="H374" s="9">
        <v>2371</v>
      </c>
      <c r="I374" s="9">
        <v>1371</v>
      </c>
      <c r="J374" s="9">
        <v>971</v>
      </c>
      <c r="K374" s="9">
        <v>671</v>
      </c>
      <c r="L374" s="9">
        <v>571</v>
      </c>
      <c r="M374" s="9">
        <f t="shared" si="12"/>
        <v>11068</v>
      </c>
      <c r="N374" s="9">
        <v>671</v>
      </c>
      <c r="O374" s="9">
        <v>471</v>
      </c>
      <c r="P374" s="9">
        <v>391</v>
      </c>
      <c r="Q374" s="9">
        <v>401</v>
      </c>
      <c r="R374" s="9">
        <v>431</v>
      </c>
      <c r="S374" s="9">
        <v>506</v>
      </c>
      <c r="T374" s="9">
        <f t="shared" si="13"/>
        <v>8197</v>
      </c>
    </row>
    <row r="375" spans="1:20" x14ac:dyDescent="0.15">
      <c r="A375" s="2" t="str">
        <f>IF(AND(OR(C375=查询表!$D$2,查询表!$D$2=""),OR(D375=查询表!$H$2,查询表!$H$2="")),ROW()&amp;"-","")</f>
        <v/>
      </c>
      <c r="B375" s="9">
        <v>373</v>
      </c>
      <c r="C375" s="9" t="s">
        <v>404</v>
      </c>
      <c r="D375" s="9" t="s">
        <v>27</v>
      </c>
      <c r="E375" s="9">
        <v>2372</v>
      </c>
      <c r="F375" s="9">
        <v>1372</v>
      </c>
      <c r="G375" s="9">
        <v>1372</v>
      </c>
      <c r="H375" s="9">
        <v>2372</v>
      </c>
      <c r="I375" s="9">
        <v>1372</v>
      </c>
      <c r="J375" s="9">
        <v>972</v>
      </c>
      <c r="K375" s="9">
        <v>672</v>
      </c>
      <c r="L375" s="9">
        <v>572</v>
      </c>
      <c r="M375" s="9">
        <f t="shared" si="12"/>
        <v>11076</v>
      </c>
      <c r="N375" s="9">
        <v>672</v>
      </c>
      <c r="O375" s="9">
        <v>472</v>
      </c>
      <c r="P375" s="9">
        <v>392</v>
      </c>
      <c r="Q375" s="9">
        <v>402</v>
      </c>
      <c r="R375" s="9">
        <v>432</v>
      </c>
      <c r="S375" s="9">
        <v>507</v>
      </c>
      <c r="T375" s="9">
        <f t="shared" si="13"/>
        <v>8199</v>
      </c>
    </row>
    <row r="376" spans="1:20" x14ac:dyDescent="0.15">
      <c r="A376" s="2" t="str">
        <f>IF(AND(OR(C376=查询表!$D$2,查询表!$D$2=""),OR(D376=查询表!$H$2,查询表!$H$2="")),ROW()&amp;"-","")</f>
        <v/>
      </c>
      <c r="B376" s="9">
        <v>374</v>
      </c>
      <c r="C376" s="9" t="s">
        <v>405</v>
      </c>
      <c r="D376" s="9" t="s">
        <v>29</v>
      </c>
      <c r="E376" s="9">
        <v>2373</v>
      </c>
      <c r="F376" s="9">
        <v>1373</v>
      </c>
      <c r="G376" s="9">
        <v>1373</v>
      </c>
      <c r="H376" s="9">
        <v>2373</v>
      </c>
      <c r="I376" s="9">
        <v>1373</v>
      </c>
      <c r="J376" s="9">
        <v>973</v>
      </c>
      <c r="K376" s="9">
        <v>673</v>
      </c>
      <c r="L376" s="9">
        <v>573</v>
      </c>
      <c r="M376" s="9">
        <f t="shared" si="12"/>
        <v>11084</v>
      </c>
      <c r="N376" s="9">
        <v>673</v>
      </c>
      <c r="O376" s="9">
        <v>473</v>
      </c>
      <c r="P376" s="9">
        <v>393</v>
      </c>
      <c r="Q376" s="9">
        <v>403</v>
      </c>
      <c r="R376" s="9">
        <v>433</v>
      </c>
      <c r="S376" s="9">
        <v>508</v>
      </c>
      <c r="T376" s="9">
        <f t="shared" si="13"/>
        <v>8201</v>
      </c>
    </row>
    <row r="377" spans="1:20" x14ac:dyDescent="0.15">
      <c r="A377" s="2" t="str">
        <f>IF(AND(OR(C377=查询表!$D$2,查询表!$D$2=""),OR(D377=查询表!$H$2,查询表!$H$2="")),ROW()&amp;"-","")</f>
        <v/>
      </c>
      <c r="B377" s="9">
        <v>375</v>
      </c>
      <c r="C377" s="9" t="s">
        <v>406</v>
      </c>
      <c r="D377" s="9" t="s">
        <v>31</v>
      </c>
      <c r="E377" s="9">
        <v>2374</v>
      </c>
      <c r="F377" s="9">
        <v>1374</v>
      </c>
      <c r="G377" s="9">
        <v>1374</v>
      </c>
      <c r="H377" s="9">
        <v>2374</v>
      </c>
      <c r="I377" s="9">
        <v>1374</v>
      </c>
      <c r="J377" s="9">
        <v>974</v>
      </c>
      <c r="K377" s="9">
        <v>674</v>
      </c>
      <c r="L377" s="9">
        <v>574</v>
      </c>
      <c r="M377" s="9">
        <f t="shared" si="12"/>
        <v>11092</v>
      </c>
      <c r="N377" s="9">
        <v>674</v>
      </c>
      <c r="O377" s="9">
        <v>474</v>
      </c>
      <c r="P377" s="9">
        <v>394</v>
      </c>
      <c r="Q377" s="9">
        <v>404</v>
      </c>
      <c r="R377" s="9">
        <v>434</v>
      </c>
      <c r="S377" s="9">
        <v>509</v>
      </c>
      <c r="T377" s="9">
        <f t="shared" si="13"/>
        <v>8203</v>
      </c>
    </row>
    <row r="378" spans="1:20" x14ac:dyDescent="0.15">
      <c r="A378" s="2" t="str">
        <f>IF(AND(OR(C378=查询表!$D$2,查询表!$D$2=""),OR(D378=查询表!$H$2,查询表!$H$2="")),ROW()&amp;"-","")</f>
        <v/>
      </c>
      <c r="B378" s="9">
        <v>376</v>
      </c>
      <c r="C378" s="9" t="s">
        <v>407</v>
      </c>
      <c r="D378" s="9" t="s">
        <v>33</v>
      </c>
      <c r="E378" s="9">
        <v>2375</v>
      </c>
      <c r="F378" s="9">
        <v>1375</v>
      </c>
      <c r="G378" s="9">
        <v>1375</v>
      </c>
      <c r="H378" s="9">
        <v>2375</v>
      </c>
      <c r="I378" s="9">
        <v>1375</v>
      </c>
      <c r="J378" s="9">
        <v>975</v>
      </c>
      <c r="K378" s="9">
        <v>675</v>
      </c>
      <c r="L378" s="9">
        <v>575</v>
      </c>
      <c r="M378" s="9">
        <f t="shared" si="12"/>
        <v>11100</v>
      </c>
      <c r="N378" s="9">
        <v>675</v>
      </c>
      <c r="O378" s="9">
        <v>475</v>
      </c>
      <c r="P378" s="9">
        <v>395</v>
      </c>
      <c r="Q378" s="9">
        <v>405</v>
      </c>
      <c r="R378" s="9">
        <v>435</v>
      </c>
      <c r="S378" s="9">
        <v>510</v>
      </c>
      <c r="T378" s="9">
        <f t="shared" si="13"/>
        <v>8205</v>
      </c>
    </row>
    <row r="379" spans="1:20" x14ac:dyDescent="0.15">
      <c r="A379" s="2" t="str">
        <f>IF(AND(OR(C379=查询表!$D$2,查询表!$D$2=""),OR(D379=查询表!$H$2,查询表!$H$2="")),ROW()&amp;"-","")</f>
        <v/>
      </c>
      <c r="B379" s="9">
        <v>377</v>
      </c>
      <c r="C379" s="9" t="s">
        <v>408</v>
      </c>
      <c r="D379" s="9" t="s">
        <v>35</v>
      </c>
      <c r="E379" s="9">
        <v>2376</v>
      </c>
      <c r="F379" s="9">
        <v>1376</v>
      </c>
      <c r="G379" s="9">
        <v>1376</v>
      </c>
      <c r="H379" s="9">
        <v>2376</v>
      </c>
      <c r="I379" s="9">
        <v>1376</v>
      </c>
      <c r="J379" s="9">
        <v>976</v>
      </c>
      <c r="K379" s="9">
        <v>676</v>
      </c>
      <c r="L379" s="9">
        <v>576</v>
      </c>
      <c r="M379" s="9">
        <f t="shared" si="12"/>
        <v>11108</v>
      </c>
      <c r="N379" s="9">
        <v>676</v>
      </c>
      <c r="O379" s="9">
        <v>476</v>
      </c>
      <c r="P379" s="9">
        <v>396</v>
      </c>
      <c r="Q379" s="9">
        <v>406</v>
      </c>
      <c r="R379" s="9">
        <v>436</v>
      </c>
      <c r="S379" s="9">
        <v>511</v>
      </c>
      <c r="T379" s="9">
        <f t="shared" si="13"/>
        <v>8207</v>
      </c>
    </row>
    <row r="380" spans="1:20" x14ac:dyDescent="0.15">
      <c r="A380" s="2" t="str">
        <f>IF(AND(OR(C380=查询表!$D$2,查询表!$D$2=""),OR(D380=查询表!$H$2,查询表!$H$2="")),ROW()&amp;"-","")</f>
        <v/>
      </c>
      <c r="B380" s="9">
        <v>378</v>
      </c>
      <c r="C380" s="9" t="s">
        <v>409</v>
      </c>
      <c r="D380" s="9" t="s">
        <v>37</v>
      </c>
      <c r="E380" s="9">
        <v>2377</v>
      </c>
      <c r="F380" s="9">
        <v>1377</v>
      </c>
      <c r="G380" s="9">
        <v>1377</v>
      </c>
      <c r="H380" s="9">
        <v>2377</v>
      </c>
      <c r="I380" s="9">
        <v>1377</v>
      </c>
      <c r="J380" s="9">
        <v>977</v>
      </c>
      <c r="K380" s="9">
        <v>677</v>
      </c>
      <c r="L380" s="9">
        <v>577</v>
      </c>
      <c r="M380" s="9">
        <f t="shared" si="12"/>
        <v>11116</v>
      </c>
      <c r="N380" s="9">
        <v>677</v>
      </c>
      <c r="O380" s="9">
        <v>477</v>
      </c>
      <c r="P380" s="9">
        <v>397</v>
      </c>
      <c r="Q380" s="9">
        <v>407</v>
      </c>
      <c r="R380" s="9">
        <v>437</v>
      </c>
      <c r="S380" s="9">
        <v>512</v>
      </c>
      <c r="T380" s="9">
        <f t="shared" si="13"/>
        <v>8209</v>
      </c>
    </row>
    <row r="381" spans="1:20" x14ac:dyDescent="0.15">
      <c r="A381" s="2" t="str">
        <f>IF(AND(OR(C381=查询表!$D$2,查询表!$D$2=""),OR(D381=查询表!$H$2,查询表!$H$2="")),ROW()&amp;"-","")</f>
        <v/>
      </c>
      <c r="B381" s="9">
        <v>379</v>
      </c>
      <c r="C381" s="9" t="s">
        <v>410</v>
      </c>
      <c r="D381" s="9" t="s">
        <v>39</v>
      </c>
      <c r="E381" s="9">
        <v>2378</v>
      </c>
      <c r="F381" s="9">
        <v>1378</v>
      </c>
      <c r="G381" s="9">
        <v>1378</v>
      </c>
      <c r="H381" s="9">
        <v>2378</v>
      </c>
      <c r="I381" s="9">
        <v>1378</v>
      </c>
      <c r="J381" s="9">
        <v>978</v>
      </c>
      <c r="K381" s="9">
        <v>678</v>
      </c>
      <c r="L381" s="9">
        <v>578</v>
      </c>
      <c r="M381" s="9">
        <f t="shared" si="12"/>
        <v>11124</v>
      </c>
      <c r="N381" s="9">
        <v>678</v>
      </c>
      <c r="O381" s="9">
        <v>478</v>
      </c>
      <c r="P381" s="9">
        <v>398</v>
      </c>
      <c r="Q381" s="9">
        <v>408</v>
      </c>
      <c r="R381" s="9">
        <v>438</v>
      </c>
      <c r="S381" s="9">
        <v>513</v>
      </c>
      <c r="T381" s="9">
        <f t="shared" si="13"/>
        <v>8211</v>
      </c>
    </row>
    <row r="382" spans="1:20" x14ac:dyDescent="0.15">
      <c r="A382" s="2" t="str">
        <f>IF(AND(OR(C382=查询表!$D$2,查询表!$D$2=""),OR(D382=查询表!$H$2,查询表!$H$2="")),ROW()&amp;"-","")</f>
        <v/>
      </c>
      <c r="B382" s="9">
        <v>380</v>
      </c>
      <c r="C382" s="9" t="s">
        <v>411</v>
      </c>
      <c r="D382" s="9" t="s">
        <v>41</v>
      </c>
      <c r="E382" s="9">
        <v>2379</v>
      </c>
      <c r="F382" s="9">
        <v>1379</v>
      </c>
      <c r="G382" s="9">
        <v>1379</v>
      </c>
      <c r="H382" s="9">
        <v>2379</v>
      </c>
      <c r="I382" s="9">
        <v>1379</v>
      </c>
      <c r="J382" s="9">
        <v>979</v>
      </c>
      <c r="K382" s="9">
        <v>679</v>
      </c>
      <c r="L382" s="9">
        <v>579</v>
      </c>
      <c r="M382" s="9">
        <f t="shared" si="12"/>
        <v>11132</v>
      </c>
      <c r="N382" s="9">
        <v>679</v>
      </c>
      <c r="O382" s="9">
        <v>479</v>
      </c>
      <c r="P382" s="9">
        <v>399</v>
      </c>
      <c r="Q382" s="9">
        <v>409</v>
      </c>
      <c r="R382" s="9">
        <v>439</v>
      </c>
      <c r="S382" s="9">
        <v>514</v>
      </c>
      <c r="T382" s="9">
        <f t="shared" si="13"/>
        <v>8213</v>
      </c>
    </row>
    <row r="383" spans="1:20" x14ac:dyDescent="0.15">
      <c r="A383" s="2" t="str">
        <f>IF(AND(OR(C383=查询表!$D$2,查询表!$D$2=""),OR(D383=查询表!$H$2,查询表!$H$2="")),ROW()&amp;"-","")</f>
        <v>383-</v>
      </c>
      <c r="B383" s="9">
        <v>381</v>
      </c>
      <c r="C383" s="9" t="s">
        <v>412</v>
      </c>
      <c r="D383" s="9" t="s">
        <v>23</v>
      </c>
      <c r="E383" s="9">
        <v>2380</v>
      </c>
      <c r="F383" s="9">
        <v>1380</v>
      </c>
      <c r="G383" s="9">
        <v>1380</v>
      </c>
      <c r="H383" s="9">
        <v>2380</v>
      </c>
      <c r="I383" s="9">
        <v>1380</v>
      </c>
      <c r="J383" s="9">
        <v>980</v>
      </c>
      <c r="K383" s="9">
        <v>680</v>
      </c>
      <c r="L383" s="9">
        <v>580</v>
      </c>
      <c r="M383" s="9">
        <f t="shared" si="12"/>
        <v>11140</v>
      </c>
      <c r="N383" s="9">
        <v>680</v>
      </c>
      <c r="O383" s="9">
        <v>480</v>
      </c>
      <c r="P383" s="9">
        <v>400</v>
      </c>
      <c r="Q383" s="9">
        <v>410</v>
      </c>
      <c r="R383" s="9">
        <v>440</v>
      </c>
      <c r="S383" s="9">
        <v>515</v>
      </c>
      <c r="T383" s="9">
        <f t="shared" si="13"/>
        <v>8215</v>
      </c>
    </row>
    <row r="384" spans="1:20" x14ac:dyDescent="0.15">
      <c r="A384" s="2" t="str">
        <f>IF(AND(OR(C384=查询表!$D$2,查询表!$D$2=""),OR(D384=查询表!$H$2,查询表!$H$2="")),ROW()&amp;"-","")</f>
        <v/>
      </c>
      <c r="B384" s="9">
        <v>382</v>
      </c>
      <c r="C384" s="9" t="s">
        <v>413</v>
      </c>
      <c r="D384" s="9" t="s">
        <v>25</v>
      </c>
      <c r="E384" s="9">
        <v>2381</v>
      </c>
      <c r="F384" s="9">
        <v>1381</v>
      </c>
      <c r="G384" s="9">
        <v>1381</v>
      </c>
      <c r="H384" s="9">
        <v>2381</v>
      </c>
      <c r="I384" s="9">
        <v>1381</v>
      </c>
      <c r="J384" s="9">
        <v>981</v>
      </c>
      <c r="K384" s="9">
        <v>681</v>
      </c>
      <c r="L384" s="9">
        <v>581</v>
      </c>
      <c r="M384" s="9">
        <f t="shared" si="12"/>
        <v>11148</v>
      </c>
      <c r="N384" s="9">
        <v>681</v>
      </c>
      <c r="O384" s="9">
        <v>481</v>
      </c>
      <c r="P384" s="9">
        <v>401</v>
      </c>
      <c r="Q384" s="9">
        <v>411</v>
      </c>
      <c r="R384" s="9">
        <v>441</v>
      </c>
      <c r="S384" s="9">
        <v>516</v>
      </c>
      <c r="T384" s="9">
        <f t="shared" si="13"/>
        <v>8217</v>
      </c>
    </row>
    <row r="385" spans="1:20" x14ac:dyDescent="0.15">
      <c r="A385" s="2" t="str">
        <f>IF(AND(OR(C385=查询表!$D$2,查询表!$D$2=""),OR(D385=查询表!$H$2,查询表!$H$2="")),ROW()&amp;"-","")</f>
        <v/>
      </c>
      <c r="B385" s="9">
        <v>383</v>
      </c>
      <c r="C385" s="9" t="s">
        <v>414</v>
      </c>
      <c r="D385" s="9" t="s">
        <v>27</v>
      </c>
      <c r="E385" s="9">
        <v>2382</v>
      </c>
      <c r="F385" s="9">
        <v>1382</v>
      </c>
      <c r="G385" s="9">
        <v>1382</v>
      </c>
      <c r="H385" s="9">
        <v>2382</v>
      </c>
      <c r="I385" s="9">
        <v>1382</v>
      </c>
      <c r="J385" s="9">
        <v>982</v>
      </c>
      <c r="K385" s="9">
        <v>682</v>
      </c>
      <c r="L385" s="9">
        <v>582</v>
      </c>
      <c r="M385" s="9">
        <f t="shared" si="12"/>
        <v>11156</v>
      </c>
      <c r="N385" s="9">
        <v>682</v>
      </c>
      <c r="O385" s="9">
        <v>482</v>
      </c>
      <c r="P385" s="9">
        <v>402</v>
      </c>
      <c r="Q385" s="9">
        <v>412</v>
      </c>
      <c r="R385" s="9">
        <v>442</v>
      </c>
      <c r="S385" s="9">
        <v>517</v>
      </c>
      <c r="T385" s="9">
        <f t="shared" si="13"/>
        <v>8219</v>
      </c>
    </row>
    <row r="386" spans="1:20" x14ac:dyDescent="0.15">
      <c r="A386" s="2" t="str">
        <f>IF(AND(OR(C386=查询表!$D$2,查询表!$D$2=""),OR(D386=查询表!$H$2,查询表!$H$2="")),ROW()&amp;"-","")</f>
        <v/>
      </c>
      <c r="B386" s="9">
        <v>384</v>
      </c>
      <c r="C386" s="9" t="s">
        <v>415</v>
      </c>
      <c r="D386" s="9" t="s">
        <v>29</v>
      </c>
      <c r="E386" s="9">
        <v>2383</v>
      </c>
      <c r="F386" s="9">
        <v>1383</v>
      </c>
      <c r="G386" s="9">
        <v>1383</v>
      </c>
      <c r="H386" s="9">
        <v>2383</v>
      </c>
      <c r="I386" s="9">
        <v>1383</v>
      </c>
      <c r="J386" s="9">
        <v>983</v>
      </c>
      <c r="K386" s="9">
        <v>683</v>
      </c>
      <c r="L386" s="9">
        <v>583</v>
      </c>
      <c r="M386" s="9">
        <f t="shared" si="12"/>
        <v>11164</v>
      </c>
      <c r="N386" s="9">
        <v>683</v>
      </c>
      <c r="O386" s="9">
        <v>483</v>
      </c>
      <c r="P386" s="9">
        <v>403</v>
      </c>
      <c r="Q386" s="9">
        <v>413</v>
      </c>
      <c r="R386" s="9">
        <v>443</v>
      </c>
      <c r="S386" s="9">
        <v>518</v>
      </c>
      <c r="T386" s="9">
        <f t="shared" si="13"/>
        <v>8221</v>
      </c>
    </row>
    <row r="387" spans="1:20" x14ac:dyDescent="0.15">
      <c r="A387" s="2" t="str">
        <f>IF(AND(OR(C387=查询表!$D$2,查询表!$D$2=""),OR(D387=查询表!$H$2,查询表!$H$2="")),ROW()&amp;"-","")</f>
        <v/>
      </c>
      <c r="B387" s="9">
        <v>385</v>
      </c>
      <c r="C387" s="9" t="s">
        <v>416</v>
      </c>
      <c r="D387" s="9" t="s">
        <v>31</v>
      </c>
      <c r="E387" s="9">
        <v>2384</v>
      </c>
      <c r="F387" s="9">
        <v>1384</v>
      </c>
      <c r="G387" s="9">
        <v>1384</v>
      </c>
      <c r="H387" s="9">
        <v>2384</v>
      </c>
      <c r="I387" s="9">
        <v>1384</v>
      </c>
      <c r="J387" s="9">
        <v>984</v>
      </c>
      <c r="K387" s="9">
        <v>684</v>
      </c>
      <c r="L387" s="9">
        <v>584</v>
      </c>
      <c r="M387" s="9">
        <f t="shared" si="12"/>
        <v>11172</v>
      </c>
      <c r="N387" s="9">
        <v>684</v>
      </c>
      <c r="O387" s="9">
        <v>484</v>
      </c>
      <c r="P387" s="9">
        <v>404</v>
      </c>
      <c r="Q387" s="9">
        <v>414</v>
      </c>
      <c r="R387" s="9">
        <v>444</v>
      </c>
      <c r="S387" s="9">
        <v>519</v>
      </c>
      <c r="T387" s="9">
        <f t="shared" si="13"/>
        <v>8223</v>
      </c>
    </row>
    <row r="388" spans="1:20" x14ac:dyDescent="0.15">
      <c r="A388" s="2" t="str">
        <f>IF(AND(OR(C388=查询表!$D$2,查询表!$D$2=""),OR(D388=查询表!$H$2,查询表!$H$2="")),ROW()&amp;"-","")</f>
        <v/>
      </c>
      <c r="B388" s="9">
        <v>386</v>
      </c>
      <c r="C388" s="9" t="s">
        <v>417</v>
      </c>
      <c r="D388" s="9" t="s">
        <v>33</v>
      </c>
      <c r="E388" s="9">
        <v>2385</v>
      </c>
      <c r="F388" s="9">
        <v>1385</v>
      </c>
      <c r="G388" s="9">
        <v>1385</v>
      </c>
      <c r="H388" s="9">
        <v>2385</v>
      </c>
      <c r="I388" s="9">
        <v>1385</v>
      </c>
      <c r="J388" s="9">
        <v>985</v>
      </c>
      <c r="K388" s="9">
        <v>685</v>
      </c>
      <c r="L388" s="9">
        <v>585</v>
      </c>
      <c r="M388" s="9">
        <f t="shared" si="12"/>
        <v>11180</v>
      </c>
      <c r="N388" s="9">
        <v>685</v>
      </c>
      <c r="O388" s="9">
        <v>485</v>
      </c>
      <c r="P388" s="9">
        <v>405</v>
      </c>
      <c r="Q388" s="9">
        <v>415</v>
      </c>
      <c r="R388" s="9">
        <v>445</v>
      </c>
      <c r="S388" s="9">
        <v>520</v>
      </c>
      <c r="T388" s="9">
        <f t="shared" si="13"/>
        <v>8225</v>
      </c>
    </row>
    <row r="389" spans="1:20" x14ac:dyDescent="0.15">
      <c r="A389" s="2" t="str">
        <f>IF(AND(OR(C389=查询表!$D$2,查询表!$D$2=""),OR(D389=查询表!$H$2,查询表!$H$2="")),ROW()&amp;"-","")</f>
        <v/>
      </c>
      <c r="B389" s="9">
        <v>387</v>
      </c>
      <c r="C389" s="9" t="s">
        <v>418</v>
      </c>
      <c r="D389" s="9" t="s">
        <v>35</v>
      </c>
      <c r="E389" s="9">
        <v>2386</v>
      </c>
      <c r="F389" s="9">
        <v>1386</v>
      </c>
      <c r="G389" s="9">
        <v>1386</v>
      </c>
      <c r="H389" s="9">
        <v>2386</v>
      </c>
      <c r="I389" s="9">
        <v>1386</v>
      </c>
      <c r="J389" s="9">
        <v>986</v>
      </c>
      <c r="K389" s="9">
        <v>686</v>
      </c>
      <c r="L389" s="9">
        <v>586</v>
      </c>
      <c r="M389" s="9">
        <f t="shared" si="12"/>
        <v>11188</v>
      </c>
      <c r="N389" s="9">
        <v>686</v>
      </c>
      <c r="O389" s="9">
        <v>486</v>
      </c>
      <c r="P389" s="9">
        <v>406</v>
      </c>
      <c r="Q389" s="9">
        <v>416</v>
      </c>
      <c r="R389" s="9">
        <v>446</v>
      </c>
      <c r="S389" s="9">
        <v>521</v>
      </c>
      <c r="T389" s="9">
        <f t="shared" si="13"/>
        <v>8227</v>
      </c>
    </row>
    <row r="390" spans="1:20" x14ac:dyDescent="0.15">
      <c r="A390" s="2" t="str">
        <f>IF(AND(OR(C390=查询表!$D$2,查询表!$D$2=""),OR(D390=查询表!$H$2,查询表!$H$2="")),ROW()&amp;"-","")</f>
        <v/>
      </c>
      <c r="B390" s="9">
        <v>388</v>
      </c>
      <c r="C390" s="9" t="s">
        <v>419</v>
      </c>
      <c r="D390" s="9" t="s">
        <v>37</v>
      </c>
      <c r="E390" s="9">
        <v>2387</v>
      </c>
      <c r="F390" s="9">
        <v>1387</v>
      </c>
      <c r="G390" s="9">
        <v>1387</v>
      </c>
      <c r="H390" s="9">
        <v>2387</v>
      </c>
      <c r="I390" s="9">
        <v>1387</v>
      </c>
      <c r="J390" s="9">
        <v>987</v>
      </c>
      <c r="K390" s="9">
        <v>687</v>
      </c>
      <c r="L390" s="9">
        <v>587</v>
      </c>
      <c r="M390" s="9">
        <f t="shared" si="12"/>
        <v>11196</v>
      </c>
      <c r="N390" s="9">
        <v>687</v>
      </c>
      <c r="O390" s="9">
        <v>487</v>
      </c>
      <c r="P390" s="9">
        <v>407</v>
      </c>
      <c r="Q390" s="9">
        <v>417</v>
      </c>
      <c r="R390" s="9">
        <v>447</v>
      </c>
      <c r="S390" s="9">
        <v>522</v>
      </c>
      <c r="T390" s="9">
        <f t="shared" si="13"/>
        <v>8229</v>
      </c>
    </row>
    <row r="391" spans="1:20" x14ac:dyDescent="0.15">
      <c r="A391" s="2" t="str">
        <f>IF(AND(OR(C391=查询表!$D$2,查询表!$D$2=""),OR(D391=查询表!$H$2,查询表!$H$2="")),ROW()&amp;"-","")</f>
        <v/>
      </c>
      <c r="B391" s="9">
        <v>389</v>
      </c>
      <c r="C391" s="9" t="s">
        <v>420</v>
      </c>
      <c r="D391" s="9" t="s">
        <v>39</v>
      </c>
      <c r="E391" s="9">
        <v>2388</v>
      </c>
      <c r="F391" s="9">
        <v>1388</v>
      </c>
      <c r="G391" s="9">
        <v>1388</v>
      </c>
      <c r="H391" s="9">
        <v>2388</v>
      </c>
      <c r="I391" s="9">
        <v>1388</v>
      </c>
      <c r="J391" s="9">
        <v>988</v>
      </c>
      <c r="K391" s="9">
        <v>688</v>
      </c>
      <c r="L391" s="9">
        <v>588</v>
      </c>
      <c r="M391" s="9">
        <f t="shared" si="12"/>
        <v>11204</v>
      </c>
      <c r="N391" s="9">
        <v>688</v>
      </c>
      <c r="O391" s="9">
        <v>488</v>
      </c>
      <c r="P391" s="9">
        <v>408</v>
      </c>
      <c r="Q391" s="9">
        <v>418</v>
      </c>
      <c r="R391" s="9">
        <v>448</v>
      </c>
      <c r="S391" s="9">
        <v>523</v>
      </c>
      <c r="T391" s="9">
        <f t="shared" si="13"/>
        <v>8231</v>
      </c>
    </row>
    <row r="392" spans="1:20" x14ac:dyDescent="0.15">
      <c r="A392" s="2" t="str">
        <f>IF(AND(OR(C392=查询表!$D$2,查询表!$D$2=""),OR(D392=查询表!$H$2,查询表!$H$2="")),ROW()&amp;"-","")</f>
        <v/>
      </c>
      <c r="B392" s="9">
        <v>390</v>
      </c>
      <c r="C392" s="9" t="s">
        <v>421</v>
      </c>
      <c r="D392" s="9" t="s">
        <v>41</v>
      </c>
      <c r="E392" s="9">
        <v>2389</v>
      </c>
      <c r="F392" s="9">
        <v>1389</v>
      </c>
      <c r="G392" s="9">
        <v>1389</v>
      </c>
      <c r="H392" s="9">
        <v>2389</v>
      </c>
      <c r="I392" s="9">
        <v>1389</v>
      </c>
      <c r="J392" s="9">
        <v>989</v>
      </c>
      <c r="K392" s="9">
        <v>689</v>
      </c>
      <c r="L392" s="9">
        <v>589</v>
      </c>
      <c r="M392" s="9">
        <f t="shared" si="12"/>
        <v>11212</v>
      </c>
      <c r="N392" s="9">
        <v>689</v>
      </c>
      <c r="O392" s="9">
        <v>489</v>
      </c>
      <c r="P392" s="9">
        <v>409</v>
      </c>
      <c r="Q392" s="9">
        <v>419</v>
      </c>
      <c r="R392" s="9">
        <v>449</v>
      </c>
      <c r="S392" s="9">
        <v>524</v>
      </c>
      <c r="T392" s="9">
        <f t="shared" si="13"/>
        <v>8233</v>
      </c>
    </row>
    <row r="393" spans="1:20" x14ac:dyDescent="0.15">
      <c r="A393" s="2" t="str">
        <f>IF(AND(OR(C393=查询表!$D$2,查询表!$D$2=""),OR(D393=查询表!$H$2,查询表!$H$2="")),ROW()&amp;"-","")</f>
        <v>393-</v>
      </c>
      <c r="B393" s="9">
        <v>391</v>
      </c>
      <c r="C393" s="9" t="s">
        <v>422</v>
      </c>
      <c r="D393" s="9" t="s">
        <v>23</v>
      </c>
      <c r="E393" s="9">
        <v>2390</v>
      </c>
      <c r="F393" s="9">
        <v>1390</v>
      </c>
      <c r="G393" s="9">
        <v>1390</v>
      </c>
      <c r="H393" s="9">
        <v>2390</v>
      </c>
      <c r="I393" s="9">
        <v>1390</v>
      </c>
      <c r="J393" s="9">
        <v>990</v>
      </c>
      <c r="K393" s="9">
        <v>690</v>
      </c>
      <c r="L393" s="9">
        <v>590</v>
      </c>
      <c r="M393" s="9">
        <f t="shared" si="12"/>
        <v>11220</v>
      </c>
      <c r="N393" s="9">
        <v>690</v>
      </c>
      <c r="O393" s="9">
        <v>490</v>
      </c>
      <c r="P393" s="9">
        <v>410</v>
      </c>
      <c r="Q393" s="9">
        <v>420</v>
      </c>
      <c r="R393" s="9">
        <v>450</v>
      </c>
      <c r="S393" s="9">
        <v>525</v>
      </c>
      <c r="T393" s="9">
        <f t="shared" si="13"/>
        <v>8235</v>
      </c>
    </row>
    <row r="394" spans="1:20" x14ac:dyDescent="0.15">
      <c r="A394" s="2" t="str">
        <f>IF(AND(OR(C394=查询表!$D$2,查询表!$D$2=""),OR(D394=查询表!$H$2,查询表!$H$2="")),ROW()&amp;"-","")</f>
        <v/>
      </c>
      <c r="B394" s="9">
        <v>392</v>
      </c>
      <c r="C394" s="9" t="s">
        <v>423</v>
      </c>
      <c r="D394" s="9" t="s">
        <v>25</v>
      </c>
      <c r="E394" s="9">
        <v>2391</v>
      </c>
      <c r="F394" s="9">
        <v>1391</v>
      </c>
      <c r="G394" s="9">
        <v>1391</v>
      </c>
      <c r="H394" s="9">
        <v>2391</v>
      </c>
      <c r="I394" s="9">
        <v>1391</v>
      </c>
      <c r="J394" s="9">
        <v>991</v>
      </c>
      <c r="K394" s="9">
        <v>691</v>
      </c>
      <c r="L394" s="9">
        <v>591</v>
      </c>
      <c r="M394" s="9">
        <f t="shared" si="12"/>
        <v>11228</v>
      </c>
      <c r="N394" s="9">
        <v>691</v>
      </c>
      <c r="O394" s="9">
        <v>491</v>
      </c>
      <c r="P394" s="9">
        <v>411</v>
      </c>
      <c r="Q394" s="9">
        <v>421</v>
      </c>
      <c r="R394" s="9">
        <v>451</v>
      </c>
      <c r="S394" s="9">
        <v>526</v>
      </c>
      <c r="T394" s="9">
        <f t="shared" si="13"/>
        <v>8237</v>
      </c>
    </row>
    <row r="395" spans="1:20" x14ac:dyDescent="0.15">
      <c r="A395" s="2" t="str">
        <f>IF(AND(OR(C395=查询表!$D$2,查询表!$D$2=""),OR(D395=查询表!$H$2,查询表!$H$2="")),ROW()&amp;"-","")</f>
        <v/>
      </c>
      <c r="B395" s="9">
        <v>393</v>
      </c>
      <c r="C395" s="9" t="s">
        <v>424</v>
      </c>
      <c r="D395" s="9" t="s">
        <v>27</v>
      </c>
      <c r="E395" s="9">
        <v>2392</v>
      </c>
      <c r="F395" s="9">
        <v>1392</v>
      </c>
      <c r="G395" s="9">
        <v>1392</v>
      </c>
      <c r="H395" s="9">
        <v>2392</v>
      </c>
      <c r="I395" s="9">
        <v>1392</v>
      </c>
      <c r="J395" s="9">
        <v>992</v>
      </c>
      <c r="K395" s="9">
        <v>692</v>
      </c>
      <c r="L395" s="9">
        <v>592</v>
      </c>
      <c r="M395" s="9">
        <f t="shared" si="12"/>
        <v>11236</v>
      </c>
      <c r="N395" s="9">
        <v>692</v>
      </c>
      <c r="O395" s="9">
        <v>492</v>
      </c>
      <c r="P395" s="9">
        <v>412</v>
      </c>
      <c r="Q395" s="9">
        <v>422</v>
      </c>
      <c r="R395" s="9">
        <v>452</v>
      </c>
      <c r="S395" s="9">
        <v>527</v>
      </c>
      <c r="T395" s="9">
        <f t="shared" si="13"/>
        <v>8239</v>
      </c>
    </row>
    <row r="396" spans="1:20" x14ac:dyDescent="0.15">
      <c r="A396" s="2" t="str">
        <f>IF(AND(OR(C396=查询表!$D$2,查询表!$D$2=""),OR(D396=查询表!$H$2,查询表!$H$2="")),ROW()&amp;"-","")</f>
        <v/>
      </c>
      <c r="B396" s="9">
        <v>394</v>
      </c>
      <c r="C396" s="9" t="s">
        <v>425</v>
      </c>
      <c r="D396" s="9" t="s">
        <v>29</v>
      </c>
      <c r="E396" s="9">
        <v>2393</v>
      </c>
      <c r="F396" s="9">
        <v>1393</v>
      </c>
      <c r="G396" s="9">
        <v>1393</v>
      </c>
      <c r="H396" s="9">
        <v>2393</v>
      </c>
      <c r="I396" s="9">
        <v>1393</v>
      </c>
      <c r="J396" s="9">
        <v>993</v>
      </c>
      <c r="K396" s="9">
        <v>693</v>
      </c>
      <c r="L396" s="9">
        <v>593</v>
      </c>
      <c r="M396" s="9">
        <f t="shared" si="12"/>
        <v>11244</v>
      </c>
      <c r="N396" s="9">
        <v>693</v>
      </c>
      <c r="O396" s="9">
        <v>493</v>
      </c>
      <c r="P396" s="9">
        <v>413</v>
      </c>
      <c r="Q396" s="9">
        <v>423</v>
      </c>
      <c r="R396" s="9">
        <v>453</v>
      </c>
      <c r="S396" s="9">
        <v>528</v>
      </c>
      <c r="T396" s="9">
        <f t="shared" si="13"/>
        <v>8241</v>
      </c>
    </row>
    <row r="397" spans="1:20" x14ac:dyDescent="0.15">
      <c r="A397" s="2" t="str">
        <f>IF(AND(OR(C397=查询表!$D$2,查询表!$D$2=""),OR(D397=查询表!$H$2,查询表!$H$2="")),ROW()&amp;"-","")</f>
        <v/>
      </c>
      <c r="B397" s="9">
        <v>395</v>
      </c>
      <c r="C397" s="9" t="s">
        <v>426</v>
      </c>
      <c r="D397" s="9" t="s">
        <v>31</v>
      </c>
      <c r="E397" s="9">
        <v>2394</v>
      </c>
      <c r="F397" s="9">
        <v>1394</v>
      </c>
      <c r="G397" s="9">
        <v>1394</v>
      </c>
      <c r="H397" s="9">
        <v>2394</v>
      </c>
      <c r="I397" s="9">
        <v>1394</v>
      </c>
      <c r="J397" s="9">
        <v>994</v>
      </c>
      <c r="K397" s="9">
        <v>694</v>
      </c>
      <c r="L397" s="9">
        <v>594</v>
      </c>
      <c r="M397" s="9">
        <f t="shared" si="12"/>
        <v>11252</v>
      </c>
      <c r="N397" s="9">
        <v>694</v>
      </c>
      <c r="O397" s="9">
        <v>494</v>
      </c>
      <c r="P397" s="9">
        <v>414</v>
      </c>
      <c r="Q397" s="9">
        <v>424</v>
      </c>
      <c r="R397" s="9">
        <v>454</v>
      </c>
      <c r="S397" s="9">
        <v>529</v>
      </c>
      <c r="T397" s="9">
        <f t="shared" si="13"/>
        <v>8243</v>
      </c>
    </row>
    <row r="398" spans="1:20" x14ac:dyDescent="0.15">
      <c r="A398" s="2" t="str">
        <f>IF(AND(OR(C398=查询表!$D$2,查询表!$D$2=""),OR(D398=查询表!$H$2,查询表!$H$2="")),ROW()&amp;"-","")</f>
        <v/>
      </c>
      <c r="B398" s="9">
        <v>396</v>
      </c>
      <c r="C398" s="9" t="s">
        <v>427</v>
      </c>
      <c r="D398" s="9" t="s">
        <v>33</v>
      </c>
      <c r="E398" s="9">
        <v>2395</v>
      </c>
      <c r="F398" s="9">
        <v>1395</v>
      </c>
      <c r="G398" s="9">
        <v>1395</v>
      </c>
      <c r="H398" s="9">
        <v>2395</v>
      </c>
      <c r="I398" s="9">
        <v>1395</v>
      </c>
      <c r="J398" s="9">
        <v>995</v>
      </c>
      <c r="K398" s="9">
        <v>695</v>
      </c>
      <c r="L398" s="9">
        <v>595</v>
      </c>
      <c r="M398" s="9">
        <f t="shared" ref="M398:M461" si="14">SUM(E398:L398)</f>
        <v>11260</v>
      </c>
      <c r="N398" s="9">
        <v>695</v>
      </c>
      <c r="O398" s="9">
        <v>495</v>
      </c>
      <c r="P398" s="9">
        <v>415</v>
      </c>
      <c r="Q398" s="9">
        <v>425</v>
      </c>
      <c r="R398" s="9">
        <v>455</v>
      </c>
      <c r="S398" s="9">
        <v>530</v>
      </c>
      <c r="T398" s="9">
        <f t="shared" ref="T398:T461" si="15">M398-SUM(N398:S398)</f>
        <v>8245</v>
      </c>
    </row>
    <row r="399" spans="1:20" x14ac:dyDescent="0.15">
      <c r="A399" s="2" t="str">
        <f>IF(AND(OR(C399=查询表!$D$2,查询表!$D$2=""),OR(D399=查询表!$H$2,查询表!$H$2="")),ROW()&amp;"-","")</f>
        <v/>
      </c>
      <c r="B399" s="9">
        <v>397</v>
      </c>
      <c r="C399" s="9" t="s">
        <v>428</v>
      </c>
      <c r="D399" s="9" t="s">
        <v>35</v>
      </c>
      <c r="E399" s="9">
        <v>2396</v>
      </c>
      <c r="F399" s="9">
        <v>1396</v>
      </c>
      <c r="G399" s="9">
        <v>1396</v>
      </c>
      <c r="H399" s="9">
        <v>2396</v>
      </c>
      <c r="I399" s="9">
        <v>1396</v>
      </c>
      <c r="J399" s="9">
        <v>996</v>
      </c>
      <c r="K399" s="9">
        <v>696</v>
      </c>
      <c r="L399" s="9">
        <v>596</v>
      </c>
      <c r="M399" s="9">
        <f t="shared" si="14"/>
        <v>11268</v>
      </c>
      <c r="N399" s="9">
        <v>696</v>
      </c>
      <c r="O399" s="9">
        <v>496</v>
      </c>
      <c r="P399" s="9">
        <v>416</v>
      </c>
      <c r="Q399" s="9">
        <v>426</v>
      </c>
      <c r="R399" s="9">
        <v>456</v>
      </c>
      <c r="S399" s="9">
        <v>531</v>
      </c>
      <c r="T399" s="9">
        <f t="shared" si="15"/>
        <v>8247</v>
      </c>
    </row>
    <row r="400" spans="1:20" x14ac:dyDescent="0.15">
      <c r="A400" s="2" t="str">
        <f>IF(AND(OR(C400=查询表!$D$2,查询表!$D$2=""),OR(D400=查询表!$H$2,查询表!$H$2="")),ROW()&amp;"-","")</f>
        <v/>
      </c>
      <c r="B400" s="9">
        <v>398</v>
      </c>
      <c r="C400" s="9" t="s">
        <v>429</v>
      </c>
      <c r="D400" s="9" t="s">
        <v>37</v>
      </c>
      <c r="E400" s="9">
        <v>2397</v>
      </c>
      <c r="F400" s="9">
        <v>1397</v>
      </c>
      <c r="G400" s="9">
        <v>1397</v>
      </c>
      <c r="H400" s="9">
        <v>2397</v>
      </c>
      <c r="I400" s="9">
        <v>1397</v>
      </c>
      <c r="J400" s="9">
        <v>997</v>
      </c>
      <c r="K400" s="9">
        <v>697</v>
      </c>
      <c r="L400" s="9">
        <v>597</v>
      </c>
      <c r="M400" s="9">
        <f t="shared" si="14"/>
        <v>11276</v>
      </c>
      <c r="N400" s="9">
        <v>697</v>
      </c>
      <c r="O400" s="9">
        <v>497</v>
      </c>
      <c r="P400" s="9">
        <v>417</v>
      </c>
      <c r="Q400" s="9">
        <v>427</v>
      </c>
      <c r="R400" s="9">
        <v>457</v>
      </c>
      <c r="S400" s="9">
        <v>532</v>
      </c>
      <c r="T400" s="9">
        <f t="shared" si="15"/>
        <v>8249</v>
      </c>
    </row>
    <row r="401" spans="1:20" x14ac:dyDescent="0.15">
      <c r="A401" s="2" t="str">
        <f>IF(AND(OR(C401=查询表!$D$2,查询表!$D$2=""),OR(D401=查询表!$H$2,查询表!$H$2="")),ROW()&amp;"-","")</f>
        <v/>
      </c>
      <c r="B401" s="9">
        <v>399</v>
      </c>
      <c r="C401" s="9" t="s">
        <v>430</v>
      </c>
      <c r="D401" s="9" t="s">
        <v>39</v>
      </c>
      <c r="E401" s="9">
        <v>2398</v>
      </c>
      <c r="F401" s="9">
        <v>1398</v>
      </c>
      <c r="G401" s="9">
        <v>1398</v>
      </c>
      <c r="H401" s="9">
        <v>2398</v>
      </c>
      <c r="I401" s="9">
        <v>1398</v>
      </c>
      <c r="J401" s="9">
        <v>998</v>
      </c>
      <c r="K401" s="9">
        <v>698</v>
      </c>
      <c r="L401" s="9">
        <v>598</v>
      </c>
      <c r="M401" s="9">
        <f t="shared" si="14"/>
        <v>11284</v>
      </c>
      <c r="N401" s="9">
        <v>698</v>
      </c>
      <c r="O401" s="9">
        <v>498</v>
      </c>
      <c r="P401" s="9">
        <v>418</v>
      </c>
      <c r="Q401" s="9">
        <v>428</v>
      </c>
      <c r="R401" s="9">
        <v>458</v>
      </c>
      <c r="S401" s="9">
        <v>533</v>
      </c>
      <c r="T401" s="9">
        <f t="shared" si="15"/>
        <v>8251</v>
      </c>
    </row>
    <row r="402" spans="1:20" x14ac:dyDescent="0.15">
      <c r="A402" s="2" t="str">
        <f>IF(AND(OR(C402=查询表!$D$2,查询表!$D$2=""),OR(D402=查询表!$H$2,查询表!$H$2="")),ROW()&amp;"-","")</f>
        <v/>
      </c>
      <c r="B402" s="9">
        <v>400</v>
      </c>
      <c r="C402" s="9" t="s">
        <v>431</v>
      </c>
      <c r="D402" s="9" t="s">
        <v>41</v>
      </c>
      <c r="E402" s="9">
        <v>2399</v>
      </c>
      <c r="F402" s="9">
        <v>1399</v>
      </c>
      <c r="G402" s="9">
        <v>1399</v>
      </c>
      <c r="H402" s="9">
        <v>2399</v>
      </c>
      <c r="I402" s="9">
        <v>1399</v>
      </c>
      <c r="J402" s="9">
        <v>999</v>
      </c>
      <c r="K402" s="9">
        <v>699</v>
      </c>
      <c r="L402" s="9">
        <v>599</v>
      </c>
      <c r="M402" s="9">
        <f t="shared" si="14"/>
        <v>11292</v>
      </c>
      <c r="N402" s="9">
        <v>699</v>
      </c>
      <c r="O402" s="9">
        <v>499</v>
      </c>
      <c r="P402" s="9">
        <v>419</v>
      </c>
      <c r="Q402" s="9">
        <v>429</v>
      </c>
      <c r="R402" s="9">
        <v>459</v>
      </c>
      <c r="S402" s="9">
        <v>534</v>
      </c>
      <c r="T402" s="9">
        <f t="shared" si="15"/>
        <v>8253</v>
      </c>
    </row>
    <row r="403" spans="1:20" x14ac:dyDescent="0.15">
      <c r="A403" s="2" t="str">
        <f>IF(AND(OR(C403=查询表!$D$2,查询表!$D$2=""),OR(D403=查询表!$H$2,查询表!$H$2="")),ROW()&amp;"-","")</f>
        <v>403-</v>
      </c>
      <c r="B403" s="9">
        <v>401</v>
      </c>
      <c r="C403" s="9" t="s">
        <v>432</v>
      </c>
      <c r="D403" s="9" t="s">
        <v>23</v>
      </c>
      <c r="E403" s="9">
        <v>2400</v>
      </c>
      <c r="F403" s="9">
        <v>1400</v>
      </c>
      <c r="G403" s="9">
        <v>1400</v>
      </c>
      <c r="H403" s="9">
        <v>2400</v>
      </c>
      <c r="I403" s="9">
        <v>1400</v>
      </c>
      <c r="J403" s="9">
        <v>1000</v>
      </c>
      <c r="K403" s="9">
        <v>700</v>
      </c>
      <c r="L403" s="9">
        <v>600</v>
      </c>
      <c r="M403" s="9">
        <f t="shared" si="14"/>
        <v>11300</v>
      </c>
      <c r="N403" s="9">
        <v>700</v>
      </c>
      <c r="O403" s="9">
        <v>500</v>
      </c>
      <c r="P403" s="9">
        <v>420</v>
      </c>
      <c r="Q403" s="9">
        <v>430</v>
      </c>
      <c r="R403" s="9">
        <v>460</v>
      </c>
      <c r="S403" s="9">
        <v>535</v>
      </c>
      <c r="T403" s="9">
        <f t="shared" si="15"/>
        <v>8255</v>
      </c>
    </row>
    <row r="404" spans="1:20" x14ac:dyDescent="0.15">
      <c r="A404" s="2" t="str">
        <f>IF(AND(OR(C404=查询表!$D$2,查询表!$D$2=""),OR(D404=查询表!$H$2,查询表!$H$2="")),ROW()&amp;"-","")</f>
        <v/>
      </c>
      <c r="B404" s="9">
        <v>402</v>
      </c>
      <c r="C404" s="9" t="s">
        <v>433</v>
      </c>
      <c r="D404" s="9" t="s">
        <v>25</v>
      </c>
      <c r="E404" s="9">
        <v>2401</v>
      </c>
      <c r="F404" s="9">
        <v>1401</v>
      </c>
      <c r="G404" s="9">
        <v>1401</v>
      </c>
      <c r="H404" s="9">
        <v>2401</v>
      </c>
      <c r="I404" s="9">
        <v>1401</v>
      </c>
      <c r="J404" s="9">
        <v>1001</v>
      </c>
      <c r="K404" s="9">
        <v>701</v>
      </c>
      <c r="L404" s="9">
        <v>601</v>
      </c>
      <c r="M404" s="9">
        <f t="shared" si="14"/>
        <v>11308</v>
      </c>
      <c r="N404" s="9">
        <v>701</v>
      </c>
      <c r="O404" s="9">
        <v>501</v>
      </c>
      <c r="P404" s="9">
        <v>421</v>
      </c>
      <c r="Q404" s="9">
        <v>431</v>
      </c>
      <c r="R404" s="9">
        <v>461</v>
      </c>
      <c r="S404" s="9">
        <v>536</v>
      </c>
      <c r="T404" s="9">
        <f t="shared" si="15"/>
        <v>8257</v>
      </c>
    </row>
    <row r="405" spans="1:20" x14ac:dyDescent="0.15">
      <c r="A405" s="2" t="str">
        <f>IF(AND(OR(C405=查询表!$D$2,查询表!$D$2=""),OR(D405=查询表!$H$2,查询表!$H$2="")),ROW()&amp;"-","")</f>
        <v/>
      </c>
      <c r="B405" s="9">
        <v>403</v>
      </c>
      <c r="C405" s="9" t="s">
        <v>434</v>
      </c>
      <c r="D405" s="9" t="s">
        <v>27</v>
      </c>
      <c r="E405" s="9">
        <v>2402</v>
      </c>
      <c r="F405" s="9">
        <v>1402</v>
      </c>
      <c r="G405" s="9">
        <v>1402</v>
      </c>
      <c r="H405" s="9">
        <v>2402</v>
      </c>
      <c r="I405" s="9">
        <v>1402</v>
      </c>
      <c r="J405" s="9">
        <v>1002</v>
      </c>
      <c r="K405" s="9">
        <v>702</v>
      </c>
      <c r="L405" s="9">
        <v>602</v>
      </c>
      <c r="M405" s="9">
        <f t="shared" si="14"/>
        <v>11316</v>
      </c>
      <c r="N405" s="9">
        <v>702</v>
      </c>
      <c r="O405" s="9">
        <v>502</v>
      </c>
      <c r="P405" s="9">
        <v>422</v>
      </c>
      <c r="Q405" s="9">
        <v>432</v>
      </c>
      <c r="R405" s="9">
        <v>462</v>
      </c>
      <c r="S405" s="9">
        <v>537</v>
      </c>
      <c r="T405" s="9">
        <f t="shared" si="15"/>
        <v>8259</v>
      </c>
    </row>
    <row r="406" spans="1:20" x14ac:dyDescent="0.15">
      <c r="A406" s="2" t="str">
        <f>IF(AND(OR(C406=查询表!$D$2,查询表!$D$2=""),OR(D406=查询表!$H$2,查询表!$H$2="")),ROW()&amp;"-","")</f>
        <v/>
      </c>
      <c r="B406" s="9">
        <v>404</v>
      </c>
      <c r="C406" s="9" t="s">
        <v>435</v>
      </c>
      <c r="D406" s="9" t="s">
        <v>29</v>
      </c>
      <c r="E406" s="9">
        <v>2403</v>
      </c>
      <c r="F406" s="9">
        <v>1403</v>
      </c>
      <c r="G406" s="9">
        <v>1403</v>
      </c>
      <c r="H406" s="9">
        <v>2403</v>
      </c>
      <c r="I406" s="9">
        <v>1403</v>
      </c>
      <c r="J406" s="9">
        <v>1003</v>
      </c>
      <c r="K406" s="9">
        <v>703</v>
      </c>
      <c r="L406" s="9">
        <v>603</v>
      </c>
      <c r="M406" s="9">
        <f t="shared" si="14"/>
        <v>11324</v>
      </c>
      <c r="N406" s="9">
        <v>703</v>
      </c>
      <c r="O406" s="9">
        <v>503</v>
      </c>
      <c r="P406" s="9">
        <v>423</v>
      </c>
      <c r="Q406" s="9">
        <v>433</v>
      </c>
      <c r="R406" s="9">
        <v>463</v>
      </c>
      <c r="S406" s="9">
        <v>538</v>
      </c>
      <c r="T406" s="9">
        <f t="shared" si="15"/>
        <v>8261</v>
      </c>
    </row>
    <row r="407" spans="1:20" x14ac:dyDescent="0.15">
      <c r="A407" s="2" t="str">
        <f>IF(AND(OR(C407=查询表!$D$2,查询表!$D$2=""),OR(D407=查询表!$H$2,查询表!$H$2="")),ROW()&amp;"-","")</f>
        <v/>
      </c>
      <c r="B407" s="9">
        <v>405</v>
      </c>
      <c r="C407" s="9" t="s">
        <v>436</v>
      </c>
      <c r="D407" s="9" t="s">
        <v>31</v>
      </c>
      <c r="E407" s="9">
        <v>2404</v>
      </c>
      <c r="F407" s="9">
        <v>1404</v>
      </c>
      <c r="G407" s="9">
        <v>1404</v>
      </c>
      <c r="H407" s="9">
        <v>2404</v>
      </c>
      <c r="I407" s="9">
        <v>1404</v>
      </c>
      <c r="J407" s="9">
        <v>1004</v>
      </c>
      <c r="K407" s="9">
        <v>704</v>
      </c>
      <c r="L407" s="9">
        <v>604</v>
      </c>
      <c r="M407" s="9">
        <f t="shared" si="14"/>
        <v>11332</v>
      </c>
      <c r="N407" s="9">
        <v>704</v>
      </c>
      <c r="O407" s="9">
        <v>504</v>
      </c>
      <c r="P407" s="9">
        <v>424</v>
      </c>
      <c r="Q407" s="9">
        <v>434</v>
      </c>
      <c r="R407" s="9">
        <v>464</v>
      </c>
      <c r="S407" s="9">
        <v>539</v>
      </c>
      <c r="T407" s="9">
        <f t="shared" si="15"/>
        <v>8263</v>
      </c>
    </row>
    <row r="408" spans="1:20" x14ac:dyDescent="0.15">
      <c r="A408" s="2" t="str">
        <f>IF(AND(OR(C408=查询表!$D$2,查询表!$D$2=""),OR(D408=查询表!$H$2,查询表!$H$2="")),ROW()&amp;"-","")</f>
        <v/>
      </c>
      <c r="B408" s="9">
        <v>406</v>
      </c>
      <c r="C408" s="9" t="s">
        <v>437</v>
      </c>
      <c r="D408" s="9" t="s">
        <v>33</v>
      </c>
      <c r="E408" s="9">
        <v>2405</v>
      </c>
      <c r="F408" s="9">
        <v>1405</v>
      </c>
      <c r="G408" s="9">
        <v>1405</v>
      </c>
      <c r="H408" s="9">
        <v>2405</v>
      </c>
      <c r="I408" s="9">
        <v>1405</v>
      </c>
      <c r="J408" s="9">
        <v>1005</v>
      </c>
      <c r="K408" s="9">
        <v>705</v>
      </c>
      <c r="L408" s="9">
        <v>605</v>
      </c>
      <c r="M408" s="9">
        <f t="shared" si="14"/>
        <v>11340</v>
      </c>
      <c r="N408" s="9">
        <v>705</v>
      </c>
      <c r="O408" s="9">
        <v>505</v>
      </c>
      <c r="P408" s="9">
        <v>425</v>
      </c>
      <c r="Q408" s="9">
        <v>435</v>
      </c>
      <c r="R408" s="9">
        <v>465</v>
      </c>
      <c r="S408" s="9">
        <v>540</v>
      </c>
      <c r="T408" s="9">
        <f t="shared" si="15"/>
        <v>8265</v>
      </c>
    </row>
    <row r="409" spans="1:20" x14ac:dyDescent="0.15">
      <c r="A409" s="2" t="str">
        <f>IF(AND(OR(C409=查询表!$D$2,查询表!$D$2=""),OR(D409=查询表!$H$2,查询表!$H$2="")),ROW()&amp;"-","")</f>
        <v/>
      </c>
      <c r="B409" s="9">
        <v>407</v>
      </c>
      <c r="C409" s="9" t="s">
        <v>438</v>
      </c>
      <c r="D409" s="9" t="s">
        <v>35</v>
      </c>
      <c r="E409" s="9">
        <v>2406</v>
      </c>
      <c r="F409" s="9">
        <v>1406</v>
      </c>
      <c r="G409" s="9">
        <v>1406</v>
      </c>
      <c r="H409" s="9">
        <v>2406</v>
      </c>
      <c r="I409" s="9">
        <v>1406</v>
      </c>
      <c r="J409" s="9">
        <v>1006</v>
      </c>
      <c r="K409" s="9">
        <v>706</v>
      </c>
      <c r="L409" s="9">
        <v>606</v>
      </c>
      <c r="M409" s="9">
        <f t="shared" si="14"/>
        <v>11348</v>
      </c>
      <c r="N409" s="9">
        <v>706</v>
      </c>
      <c r="O409" s="9">
        <v>506</v>
      </c>
      <c r="P409" s="9">
        <v>426</v>
      </c>
      <c r="Q409" s="9">
        <v>436</v>
      </c>
      <c r="R409" s="9">
        <v>466</v>
      </c>
      <c r="S409" s="9">
        <v>541</v>
      </c>
      <c r="T409" s="9">
        <f t="shared" si="15"/>
        <v>8267</v>
      </c>
    </row>
    <row r="410" spans="1:20" x14ac:dyDescent="0.15">
      <c r="A410" s="2" t="str">
        <f>IF(AND(OR(C410=查询表!$D$2,查询表!$D$2=""),OR(D410=查询表!$H$2,查询表!$H$2="")),ROW()&amp;"-","")</f>
        <v/>
      </c>
      <c r="B410" s="9">
        <v>408</v>
      </c>
      <c r="C410" s="9" t="s">
        <v>439</v>
      </c>
      <c r="D410" s="9" t="s">
        <v>37</v>
      </c>
      <c r="E410" s="9">
        <v>2407</v>
      </c>
      <c r="F410" s="9">
        <v>1407</v>
      </c>
      <c r="G410" s="9">
        <v>1407</v>
      </c>
      <c r="H410" s="9">
        <v>2407</v>
      </c>
      <c r="I410" s="9">
        <v>1407</v>
      </c>
      <c r="J410" s="9">
        <v>1007</v>
      </c>
      <c r="K410" s="9">
        <v>707</v>
      </c>
      <c r="L410" s="9">
        <v>607</v>
      </c>
      <c r="M410" s="9">
        <f t="shared" si="14"/>
        <v>11356</v>
      </c>
      <c r="N410" s="9">
        <v>707</v>
      </c>
      <c r="O410" s="9">
        <v>507</v>
      </c>
      <c r="P410" s="9">
        <v>427</v>
      </c>
      <c r="Q410" s="9">
        <v>437</v>
      </c>
      <c r="R410" s="9">
        <v>467</v>
      </c>
      <c r="S410" s="9">
        <v>542</v>
      </c>
      <c r="T410" s="9">
        <f t="shared" si="15"/>
        <v>8269</v>
      </c>
    </row>
    <row r="411" spans="1:20" x14ac:dyDescent="0.15">
      <c r="A411" s="2" t="str">
        <f>IF(AND(OR(C411=查询表!$D$2,查询表!$D$2=""),OR(D411=查询表!$H$2,查询表!$H$2="")),ROW()&amp;"-","")</f>
        <v/>
      </c>
      <c r="B411" s="9">
        <v>409</v>
      </c>
      <c r="C411" s="9" t="s">
        <v>440</v>
      </c>
      <c r="D411" s="9" t="s">
        <v>39</v>
      </c>
      <c r="E411" s="9">
        <v>2408</v>
      </c>
      <c r="F411" s="9">
        <v>1408</v>
      </c>
      <c r="G411" s="9">
        <v>1408</v>
      </c>
      <c r="H411" s="9">
        <v>2408</v>
      </c>
      <c r="I411" s="9">
        <v>1408</v>
      </c>
      <c r="J411" s="9">
        <v>1008</v>
      </c>
      <c r="K411" s="9">
        <v>708</v>
      </c>
      <c r="L411" s="9">
        <v>608</v>
      </c>
      <c r="M411" s="9">
        <f t="shared" si="14"/>
        <v>11364</v>
      </c>
      <c r="N411" s="9">
        <v>708</v>
      </c>
      <c r="O411" s="9">
        <v>508</v>
      </c>
      <c r="P411" s="9">
        <v>428</v>
      </c>
      <c r="Q411" s="9">
        <v>438</v>
      </c>
      <c r="R411" s="9">
        <v>468</v>
      </c>
      <c r="S411" s="9">
        <v>543</v>
      </c>
      <c r="T411" s="9">
        <f t="shared" si="15"/>
        <v>8271</v>
      </c>
    </row>
    <row r="412" spans="1:20" x14ac:dyDescent="0.15">
      <c r="A412" s="2" t="str">
        <f>IF(AND(OR(C412=查询表!$D$2,查询表!$D$2=""),OR(D412=查询表!$H$2,查询表!$H$2="")),ROW()&amp;"-","")</f>
        <v/>
      </c>
      <c r="B412" s="9">
        <v>410</v>
      </c>
      <c r="C412" s="9" t="s">
        <v>441</v>
      </c>
      <c r="D412" s="9" t="s">
        <v>41</v>
      </c>
      <c r="E412" s="9">
        <v>2409</v>
      </c>
      <c r="F412" s="9">
        <v>1409</v>
      </c>
      <c r="G412" s="9">
        <v>1409</v>
      </c>
      <c r="H412" s="9">
        <v>2409</v>
      </c>
      <c r="I412" s="9">
        <v>1409</v>
      </c>
      <c r="J412" s="9">
        <v>1009</v>
      </c>
      <c r="K412" s="9">
        <v>709</v>
      </c>
      <c r="L412" s="9">
        <v>609</v>
      </c>
      <c r="M412" s="9">
        <f t="shared" si="14"/>
        <v>11372</v>
      </c>
      <c r="N412" s="9">
        <v>709</v>
      </c>
      <c r="O412" s="9">
        <v>509</v>
      </c>
      <c r="P412" s="9">
        <v>429</v>
      </c>
      <c r="Q412" s="9">
        <v>439</v>
      </c>
      <c r="R412" s="9">
        <v>469</v>
      </c>
      <c r="S412" s="9">
        <v>544</v>
      </c>
      <c r="T412" s="9">
        <f t="shared" si="15"/>
        <v>8273</v>
      </c>
    </row>
    <row r="413" spans="1:20" x14ac:dyDescent="0.15">
      <c r="A413" s="2" t="str">
        <f>IF(AND(OR(C413=查询表!$D$2,查询表!$D$2=""),OR(D413=查询表!$H$2,查询表!$H$2="")),ROW()&amp;"-","")</f>
        <v>413-</v>
      </c>
      <c r="B413" s="9">
        <v>411</v>
      </c>
      <c r="C413" s="9" t="s">
        <v>442</v>
      </c>
      <c r="D413" s="9" t="s">
        <v>23</v>
      </c>
      <c r="E413" s="9">
        <v>2410</v>
      </c>
      <c r="F413" s="9">
        <v>1410</v>
      </c>
      <c r="G413" s="9">
        <v>1410</v>
      </c>
      <c r="H413" s="9">
        <v>2410</v>
      </c>
      <c r="I413" s="9">
        <v>1410</v>
      </c>
      <c r="J413" s="9">
        <v>1010</v>
      </c>
      <c r="K413" s="9">
        <v>710</v>
      </c>
      <c r="L413" s="9">
        <v>610</v>
      </c>
      <c r="M413" s="9">
        <f t="shared" si="14"/>
        <v>11380</v>
      </c>
      <c r="N413" s="9">
        <v>710</v>
      </c>
      <c r="O413" s="9">
        <v>510</v>
      </c>
      <c r="P413" s="9">
        <v>430</v>
      </c>
      <c r="Q413" s="9">
        <v>440</v>
      </c>
      <c r="R413" s="9">
        <v>470</v>
      </c>
      <c r="S413" s="9">
        <v>545</v>
      </c>
      <c r="T413" s="9">
        <f t="shared" si="15"/>
        <v>8275</v>
      </c>
    </row>
    <row r="414" spans="1:20" x14ac:dyDescent="0.15">
      <c r="A414" s="2" t="str">
        <f>IF(AND(OR(C414=查询表!$D$2,查询表!$D$2=""),OR(D414=查询表!$H$2,查询表!$H$2="")),ROW()&amp;"-","")</f>
        <v/>
      </c>
      <c r="B414" s="9">
        <v>412</v>
      </c>
      <c r="C414" s="9" t="s">
        <v>443</v>
      </c>
      <c r="D414" s="9" t="s">
        <v>25</v>
      </c>
      <c r="E414" s="9">
        <v>2411</v>
      </c>
      <c r="F414" s="9">
        <v>1411</v>
      </c>
      <c r="G414" s="9">
        <v>1411</v>
      </c>
      <c r="H414" s="9">
        <v>2411</v>
      </c>
      <c r="I414" s="9">
        <v>1411</v>
      </c>
      <c r="J414" s="9">
        <v>1011</v>
      </c>
      <c r="K414" s="9">
        <v>711</v>
      </c>
      <c r="L414" s="9">
        <v>611</v>
      </c>
      <c r="M414" s="9">
        <f t="shared" si="14"/>
        <v>11388</v>
      </c>
      <c r="N414" s="9">
        <v>711</v>
      </c>
      <c r="O414" s="9">
        <v>511</v>
      </c>
      <c r="P414" s="9">
        <v>431</v>
      </c>
      <c r="Q414" s="9">
        <v>441</v>
      </c>
      <c r="R414" s="9">
        <v>471</v>
      </c>
      <c r="S414" s="9">
        <v>546</v>
      </c>
      <c r="T414" s="9">
        <f t="shared" si="15"/>
        <v>8277</v>
      </c>
    </row>
    <row r="415" spans="1:20" x14ac:dyDescent="0.15">
      <c r="A415" s="2" t="str">
        <f>IF(AND(OR(C415=查询表!$D$2,查询表!$D$2=""),OR(D415=查询表!$H$2,查询表!$H$2="")),ROW()&amp;"-","")</f>
        <v/>
      </c>
      <c r="B415" s="9">
        <v>413</v>
      </c>
      <c r="C415" s="9" t="s">
        <v>444</v>
      </c>
      <c r="D415" s="9" t="s">
        <v>27</v>
      </c>
      <c r="E415" s="9">
        <v>2412</v>
      </c>
      <c r="F415" s="9">
        <v>1412</v>
      </c>
      <c r="G415" s="9">
        <v>1412</v>
      </c>
      <c r="H415" s="9">
        <v>2412</v>
      </c>
      <c r="I415" s="9">
        <v>1412</v>
      </c>
      <c r="J415" s="9">
        <v>1012</v>
      </c>
      <c r="K415" s="9">
        <v>712</v>
      </c>
      <c r="L415" s="9">
        <v>612</v>
      </c>
      <c r="M415" s="9">
        <f t="shared" si="14"/>
        <v>11396</v>
      </c>
      <c r="N415" s="9">
        <v>712</v>
      </c>
      <c r="O415" s="9">
        <v>512</v>
      </c>
      <c r="P415" s="9">
        <v>432</v>
      </c>
      <c r="Q415" s="9">
        <v>442</v>
      </c>
      <c r="R415" s="9">
        <v>472</v>
      </c>
      <c r="S415" s="9">
        <v>547</v>
      </c>
      <c r="T415" s="9">
        <f t="shared" si="15"/>
        <v>8279</v>
      </c>
    </row>
    <row r="416" spans="1:20" x14ac:dyDescent="0.15">
      <c r="A416" s="2" t="str">
        <f>IF(AND(OR(C416=查询表!$D$2,查询表!$D$2=""),OR(D416=查询表!$H$2,查询表!$H$2="")),ROW()&amp;"-","")</f>
        <v/>
      </c>
      <c r="B416" s="9">
        <v>414</v>
      </c>
      <c r="C416" s="9" t="s">
        <v>445</v>
      </c>
      <c r="D416" s="9" t="s">
        <v>29</v>
      </c>
      <c r="E416" s="9">
        <v>2413</v>
      </c>
      <c r="F416" s="9">
        <v>1413</v>
      </c>
      <c r="G416" s="9">
        <v>1413</v>
      </c>
      <c r="H416" s="9">
        <v>2413</v>
      </c>
      <c r="I416" s="9">
        <v>1413</v>
      </c>
      <c r="J416" s="9">
        <v>1013</v>
      </c>
      <c r="K416" s="9">
        <v>713</v>
      </c>
      <c r="L416" s="9">
        <v>613</v>
      </c>
      <c r="M416" s="9">
        <f t="shared" si="14"/>
        <v>11404</v>
      </c>
      <c r="N416" s="9">
        <v>713</v>
      </c>
      <c r="O416" s="9">
        <v>513</v>
      </c>
      <c r="P416" s="9">
        <v>433</v>
      </c>
      <c r="Q416" s="9">
        <v>443</v>
      </c>
      <c r="R416" s="9">
        <v>473</v>
      </c>
      <c r="S416" s="9">
        <v>548</v>
      </c>
      <c r="T416" s="9">
        <f t="shared" si="15"/>
        <v>8281</v>
      </c>
    </row>
    <row r="417" spans="1:20" x14ac:dyDescent="0.15">
      <c r="A417" s="2" t="str">
        <f>IF(AND(OR(C417=查询表!$D$2,查询表!$D$2=""),OR(D417=查询表!$H$2,查询表!$H$2="")),ROW()&amp;"-","")</f>
        <v/>
      </c>
      <c r="B417" s="9">
        <v>415</v>
      </c>
      <c r="C417" s="9" t="s">
        <v>446</v>
      </c>
      <c r="D417" s="9" t="s">
        <v>31</v>
      </c>
      <c r="E417" s="9">
        <v>2414</v>
      </c>
      <c r="F417" s="9">
        <v>1414</v>
      </c>
      <c r="G417" s="9">
        <v>1414</v>
      </c>
      <c r="H417" s="9">
        <v>2414</v>
      </c>
      <c r="I417" s="9">
        <v>1414</v>
      </c>
      <c r="J417" s="9">
        <v>1014</v>
      </c>
      <c r="K417" s="9">
        <v>714</v>
      </c>
      <c r="L417" s="9">
        <v>614</v>
      </c>
      <c r="M417" s="9">
        <f t="shared" si="14"/>
        <v>11412</v>
      </c>
      <c r="N417" s="9">
        <v>714</v>
      </c>
      <c r="O417" s="9">
        <v>514</v>
      </c>
      <c r="P417" s="9">
        <v>434</v>
      </c>
      <c r="Q417" s="9">
        <v>444</v>
      </c>
      <c r="R417" s="9">
        <v>474</v>
      </c>
      <c r="S417" s="9">
        <v>549</v>
      </c>
      <c r="T417" s="9">
        <f t="shared" si="15"/>
        <v>8283</v>
      </c>
    </row>
    <row r="418" spans="1:20" x14ac:dyDescent="0.15">
      <c r="A418" s="2" t="str">
        <f>IF(AND(OR(C418=查询表!$D$2,查询表!$D$2=""),OR(D418=查询表!$H$2,查询表!$H$2="")),ROW()&amp;"-","")</f>
        <v/>
      </c>
      <c r="B418" s="9">
        <v>416</v>
      </c>
      <c r="C418" s="9" t="s">
        <v>447</v>
      </c>
      <c r="D418" s="9" t="s">
        <v>33</v>
      </c>
      <c r="E418" s="9">
        <v>2415</v>
      </c>
      <c r="F418" s="9">
        <v>1415</v>
      </c>
      <c r="G418" s="9">
        <v>1415</v>
      </c>
      <c r="H418" s="9">
        <v>2415</v>
      </c>
      <c r="I418" s="9">
        <v>1415</v>
      </c>
      <c r="J418" s="9">
        <v>1015</v>
      </c>
      <c r="K418" s="9">
        <v>715</v>
      </c>
      <c r="L418" s="9">
        <v>615</v>
      </c>
      <c r="M418" s="9">
        <f t="shared" si="14"/>
        <v>11420</v>
      </c>
      <c r="N418" s="9">
        <v>715</v>
      </c>
      <c r="O418" s="9">
        <v>515</v>
      </c>
      <c r="P418" s="9">
        <v>435</v>
      </c>
      <c r="Q418" s="9">
        <v>445</v>
      </c>
      <c r="R418" s="9">
        <v>475</v>
      </c>
      <c r="S418" s="9">
        <v>550</v>
      </c>
      <c r="T418" s="9">
        <f t="shared" si="15"/>
        <v>8285</v>
      </c>
    </row>
    <row r="419" spans="1:20" x14ac:dyDescent="0.15">
      <c r="A419" s="2" t="str">
        <f>IF(AND(OR(C419=查询表!$D$2,查询表!$D$2=""),OR(D419=查询表!$H$2,查询表!$H$2="")),ROW()&amp;"-","")</f>
        <v/>
      </c>
      <c r="B419" s="9">
        <v>417</v>
      </c>
      <c r="C419" s="9" t="s">
        <v>448</v>
      </c>
      <c r="D419" s="9" t="s">
        <v>35</v>
      </c>
      <c r="E419" s="9">
        <v>2416</v>
      </c>
      <c r="F419" s="9">
        <v>1416</v>
      </c>
      <c r="G419" s="9">
        <v>1416</v>
      </c>
      <c r="H419" s="9">
        <v>2416</v>
      </c>
      <c r="I419" s="9">
        <v>1416</v>
      </c>
      <c r="J419" s="9">
        <v>1016</v>
      </c>
      <c r="K419" s="9">
        <v>716</v>
      </c>
      <c r="L419" s="9">
        <v>616</v>
      </c>
      <c r="M419" s="9">
        <f t="shared" si="14"/>
        <v>11428</v>
      </c>
      <c r="N419" s="9">
        <v>716</v>
      </c>
      <c r="O419" s="9">
        <v>516</v>
      </c>
      <c r="P419" s="9">
        <v>436</v>
      </c>
      <c r="Q419" s="9">
        <v>446</v>
      </c>
      <c r="R419" s="9">
        <v>476</v>
      </c>
      <c r="S419" s="9">
        <v>551</v>
      </c>
      <c r="T419" s="9">
        <f t="shared" si="15"/>
        <v>8287</v>
      </c>
    </row>
    <row r="420" spans="1:20" x14ac:dyDescent="0.15">
      <c r="A420" s="2" t="str">
        <f>IF(AND(OR(C420=查询表!$D$2,查询表!$D$2=""),OR(D420=查询表!$H$2,查询表!$H$2="")),ROW()&amp;"-","")</f>
        <v/>
      </c>
      <c r="B420" s="9">
        <v>418</v>
      </c>
      <c r="C420" s="9" t="s">
        <v>449</v>
      </c>
      <c r="D420" s="9" t="s">
        <v>37</v>
      </c>
      <c r="E420" s="9">
        <v>2417</v>
      </c>
      <c r="F420" s="9">
        <v>1417</v>
      </c>
      <c r="G420" s="9">
        <v>1417</v>
      </c>
      <c r="H420" s="9">
        <v>2417</v>
      </c>
      <c r="I420" s="9">
        <v>1417</v>
      </c>
      <c r="J420" s="9">
        <v>1017</v>
      </c>
      <c r="K420" s="9">
        <v>717</v>
      </c>
      <c r="L420" s="9">
        <v>617</v>
      </c>
      <c r="M420" s="9">
        <f t="shared" si="14"/>
        <v>11436</v>
      </c>
      <c r="N420" s="9">
        <v>717</v>
      </c>
      <c r="O420" s="9">
        <v>517</v>
      </c>
      <c r="P420" s="9">
        <v>437</v>
      </c>
      <c r="Q420" s="9">
        <v>447</v>
      </c>
      <c r="R420" s="9">
        <v>477</v>
      </c>
      <c r="S420" s="9">
        <v>552</v>
      </c>
      <c r="T420" s="9">
        <f t="shared" si="15"/>
        <v>8289</v>
      </c>
    </row>
    <row r="421" spans="1:20" x14ac:dyDescent="0.15">
      <c r="A421" s="2" t="str">
        <f>IF(AND(OR(C421=查询表!$D$2,查询表!$D$2=""),OR(D421=查询表!$H$2,查询表!$H$2="")),ROW()&amp;"-","")</f>
        <v/>
      </c>
      <c r="B421" s="9">
        <v>419</v>
      </c>
      <c r="C421" s="9" t="s">
        <v>450</v>
      </c>
      <c r="D421" s="9" t="s">
        <v>39</v>
      </c>
      <c r="E421" s="9">
        <v>2418</v>
      </c>
      <c r="F421" s="9">
        <v>1418</v>
      </c>
      <c r="G421" s="9">
        <v>1418</v>
      </c>
      <c r="H421" s="9">
        <v>2418</v>
      </c>
      <c r="I421" s="9">
        <v>1418</v>
      </c>
      <c r="J421" s="9">
        <v>1018</v>
      </c>
      <c r="K421" s="9">
        <v>718</v>
      </c>
      <c r="L421" s="9">
        <v>618</v>
      </c>
      <c r="M421" s="9">
        <f t="shared" si="14"/>
        <v>11444</v>
      </c>
      <c r="N421" s="9">
        <v>718</v>
      </c>
      <c r="O421" s="9">
        <v>518</v>
      </c>
      <c r="P421" s="9">
        <v>438</v>
      </c>
      <c r="Q421" s="9">
        <v>448</v>
      </c>
      <c r="R421" s="9">
        <v>478</v>
      </c>
      <c r="S421" s="9">
        <v>553</v>
      </c>
      <c r="T421" s="9">
        <f t="shared" si="15"/>
        <v>8291</v>
      </c>
    </row>
    <row r="422" spans="1:20" x14ac:dyDescent="0.15">
      <c r="A422" s="2" t="str">
        <f>IF(AND(OR(C422=查询表!$D$2,查询表!$D$2=""),OR(D422=查询表!$H$2,查询表!$H$2="")),ROW()&amp;"-","")</f>
        <v/>
      </c>
      <c r="B422" s="9">
        <v>420</v>
      </c>
      <c r="C422" s="9" t="s">
        <v>451</v>
      </c>
      <c r="D422" s="9" t="s">
        <v>41</v>
      </c>
      <c r="E422" s="9">
        <v>2419</v>
      </c>
      <c r="F422" s="9">
        <v>1419</v>
      </c>
      <c r="G422" s="9">
        <v>1419</v>
      </c>
      <c r="H422" s="9">
        <v>2419</v>
      </c>
      <c r="I422" s="9">
        <v>1419</v>
      </c>
      <c r="J422" s="9">
        <v>1019</v>
      </c>
      <c r="K422" s="9">
        <v>719</v>
      </c>
      <c r="L422" s="9">
        <v>619</v>
      </c>
      <c r="M422" s="9">
        <f t="shared" si="14"/>
        <v>11452</v>
      </c>
      <c r="N422" s="9">
        <v>719</v>
      </c>
      <c r="O422" s="9">
        <v>519</v>
      </c>
      <c r="P422" s="9">
        <v>439</v>
      </c>
      <c r="Q422" s="9">
        <v>449</v>
      </c>
      <c r="R422" s="9">
        <v>479</v>
      </c>
      <c r="S422" s="9">
        <v>554</v>
      </c>
      <c r="T422" s="9">
        <f t="shared" si="15"/>
        <v>8293</v>
      </c>
    </row>
    <row r="423" spans="1:20" x14ac:dyDescent="0.15">
      <c r="A423" s="2" t="str">
        <f>IF(AND(OR(C423=查询表!$D$2,查询表!$D$2=""),OR(D423=查询表!$H$2,查询表!$H$2="")),ROW()&amp;"-","")</f>
        <v>423-</v>
      </c>
      <c r="B423" s="9">
        <v>421</v>
      </c>
      <c r="C423" s="9" t="s">
        <v>452</v>
      </c>
      <c r="D423" s="9" t="s">
        <v>23</v>
      </c>
      <c r="E423" s="9">
        <v>2420</v>
      </c>
      <c r="F423" s="9">
        <v>1420</v>
      </c>
      <c r="G423" s="9">
        <v>1420</v>
      </c>
      <c r="H423" s="9">
        <v>2420</v>
      </c>
      <c r="I423" s="9">
        <v>1420</v>
      </c>
      <c r="J423" s="9">
        <v>1020</v>
      </c>
      <c r="K423" s="9">
        <v>720</v>
      </c>
      <c r="L423" s="9">
        <v>620</v>
      </c>
      <c r="M423" s="9">
        <f t="shared" si="14"/>
        <v>11460</v>
      </c>
      <c r="N423" s="9">
        <v>720</v>
      </c>
      <c r="O423" s="9">
        <v>520</v>
      </c>
      <c r="P423" s="9">
        <v>440</v>
      </c>
      <c r="Q423" s="9">
        <v>450</v>
      </c>
      <c r="R423" s="9">
        <v>480</v>
      </c>
      <c r="S423" s="9">
        <v>555</v>
      </c>
      <c r="T423" s="9">
        <f t="shared" si="15"/>
        <v>8295</v>
      </c>
    </row>
    <row r="424" spans="1:20" x14ac:dyDescent="0.15">
      <c r="A424" s="2" t="str">
        <f>IF(AND(OR(C424=查询表!$D$2,查询表!$D$2=""),OR(D424=查询表!$H$2,查询表!$H$2="")),ROW()&amp;"-","")</f>
        <v/>
      </c>
      <c r="B424" s="9">
        <v>422</v>
      </c>
      <c r="C424" s="9" t="s">
        <v>453</v>
      </c>
      <c r="D424" s="9" t="s">
        <v>25</v>
      </c>
      <c r="E424" s="9">
        <v>2421</v>
      </c>
      <c r="F424" s="9">
        <v>1421</v>
      </c>
      <c r="G424" s="9">
        <v>1421</v>
      </c>
      <c r="H424" s="9">
        <v>2421</v>
      </c>
      <c r="I424" s="9">
        <v>1421</v>
      </c>
      <c r="J424" s="9">
        <v>1021</v>
      </c>
      <c r="K424" s="9">
        <v>721</v>
      </c>
      <c r="L424" s="9">
        <v>621</v>
      </c>
      <c r="M424" s="9">
        <f t="shared" si="14"/>
        <v>11468</v>
      </c>
      <c r="N424" s="9">
        <v>721</v>
      </c>
      <c r="O424" s="9">
        <v>521</v>
      </c>
      <c r="P424" s="9">
        <v>441</v>
      </c>
      <c r="Q424" s="9">
        <v>451</v>
      </c>
      <c r="R424" s="9">
        <v>481</v>
      </c>
      <c r="S424" s="9">
        <v>556</v>
      </c>
      <c r="T424" s="9">
        <f t="shared" si="15"/>
        <v>8297</v>
      </c>
    </row>
    <row r="425" spans="1:20" x14ac:dyDescent="0.15">
      <c r="A425" s="2" t="str">
        <f>IF(AND(OR(C425=查询表!$D$2,查询表!$D$2=""),OR(D425=查询表!$H$2,查询表!$H$2="")),ROW()&amp;"-","")</f>
        <v/>
      </c>
      <c r="B425" s="9">
        <v>423</v>
      </c>
      <c r="C425" s="9" t="s">
        <v>454</v>
      </c>
      <c r="D425" s="9" t="s">
        <v>27</v>
      </c>
      <c r="E425" s="9">
        <v>2422</v>
      </c>
      <c r="F425" s="9">
        <v>1422</v>
      </c>
      <c r="G425" s="9">
        <v>1422</v>
      </c>
      <c r="H425" s="9">
        <v>2422</v>
      </c>
      <c r="I425" s="9">
        <v>1422</v>
      </c>
      <c r="J425" s="9">
        <v>1022</v>
      </c>
      <c r="K425" s="9">
        <v>722</v>
      </c>
      <c r="L425" s="9">
        <v>622</v>
      </c>
      <c r="M425" s="9">
        <f t="shared" si="14"/>
        <v>11476</v>
      </c>
      <c r="N425" s="9">
        <v>722</v>
      </c>
      <c r="O425" s="9">
        <v>522</v>
      </c>
      <c r="P425" s="9">
        <v>442</v>
      </c>
      <c r="Q425" s="9">
        <v>452</v>
      </c>
      <c r="R425" s="9">
        <v>482</v>
      </c>
      <c r="S425" s="9">
        <v>557</v>
      </c>
      <c r="T425" s="9">
        <f t="shared" si="15"/>
        <v>8299</v>
      </c>
    </row>
    <row r="426" spans="1:20" x14ac:dyDescent="0.15">
      <c r="A426" s="2" t="str">
        <f>IF(AND(OR(C426=查询表!$D$2,查询表!$D$2=""),OR(D426=查询表!$H$2,查询表!$H$2="")),ROW()&amp;"-","")</f>
        <v/>
      </c>
      <c r="B426" s="9">
        <v>424</v>
      </c>
      <c r="C426" s="9" t="s">
        <v>455</v>
      </c>
      <c r="D426" s="9" t="s">
        <v>29</v>
      </c>
      <c r="E426" s="9">
        <v>2423</v>
      </c>
      <c r="F426" s="9">
        <v>1423</v>
      </c>
      <c r="G426" s="9">
        <v>1423</v>
      </c>
      <c r="H426" s="9">
        <v>2423</v>
      </c>
      <c r="I426" s="9">
        <v>1423</v>
      </c>
      <c r="J426" s="9">
        <v>1023</v>
      </c>
      <c r="K426" s="9">
        <v>723</v>
      </c>
      <c r="L426" s="9">
        <v>623</v>
      </c>
      <c r="M426" s="9">
        <f t="shared" si="14"/>
        <v>11484</v>
      </c>
      <c r="N426" s="9">
        <v>723</v>
      </c>
      <c r="O426" s="9">
        <v>523</v>
      </c>
      <c r="P426" s="9">
        <v>443</v>
      </c>
      <c r="Q426" s="9">
        <v>453</v>
      </c>
      <c r="R426" s="9">
        <v>483</v>
      </c>
      <c r="S426" s="9">
        <v>558</v>
      </c>
      <c r="T426" s="9">
        <f t="shared" si="15"/>
        <v>8301</v>
      </c>
    </row>
    <row r="427" spans="1:20" x14ac:dyDescent="0.15">
      <c r="A427" s="2" t="str">
        <f>IF(AND(OR(C427=查询表!$D$2,查询表!$D$2=""),OR(D427=查询表!$H$2,查询表!$H$2="")),ROW()&amp;"-","")</f>
        <v/>
      </c>
      <c r="B427" s="9">
        <v>425</v>
      </c>
      <c r="C427" s="9" t="s">
        <v>456</v>
      </c>
      <c r="D427" s="9" t="s">
        <v>31</v>
      </c>
      <c r="E427" s="9">
        <v>2424</v>
      </c>
      <c r="F427" s="9">
        <v>1424</v>
      </c>
      <c r="G427" s="9">
        <v>1424</v>
      </c>
      <c r="H427" s="9">
        <v>2424</v>
      </c>
      <c r="I427" s="9">
        <v>1424</v>
      </c>
      <c r="J427" s="9">
        <v>1024</v>
      </c>
      <c r="K427" s="9">
        <v>724</v>
      </c>
      <c r="L427" s="9">
        <v>624</v>
      </c>
      <c r="M427" s="9">
        <f t="shared" si="14"/>
        <v>11492</v>
      </c>
      <c r="N427" s="9">
        <v>724</v>
      </c>
      <c r="O427" s="9">
        <v>524</v>
      </c>
      <c r="P427" s="9">
        <v>444</v>
      </c>
      <c r="Q427" s="9">
        <v>454</v>
      </c>
      <c r="R427" s="9">
        <v>484</v>
      </c>
      <c r="S427" s="9">
        <v>559</v>
      </c>
      <c r="T427" s="9">
        <f t="shared" si="15"/>
        <v>8303</v>
      </c>
    </row>
    <row r="428" spans="1:20" x14ac:dyDescent="0.15">
      <c r="A428" s="2" t="str">
        <f>IF(AND(OR(C428=查询表!$D$2,查询表!$D$2=""),OR(D428=查询表!$H$2,查询表!$H$2="")),ROW()&amp;"-","")</f>
        <v/>
      </c>
      <c r="B428" s="9">
        <v>426</v>
      </c>
      <c r="C428" s="9" t="s">
        <v>457</v>
      </c>
      <c r="D428" s="9" t="s">
        <v>33</v>
      </c>
      <c r="E428" s="9">
        <v>2425</v>
      </c>
      <c r="F428" s="9">
        <v>1425</v>
      </c>
      <c r="G428" s="9">
        <v>1425</v>
      </c>
      <c r="H428" s="9">
        <v>2425</v>
      </c>
      <c r="I428" s="9">
        <v>1425</v>
      </c>
      <c r="J428" s="9">
        <v>1025</v>
      </c>
      <c r="K428" s="9">
        <v>725</v>
      </c>
      <c r="L428" s="9">
        <v>625</v>
      </c>
      <c r="M428" s="9">
        <f t="shared" si="14"/>
        <v>11500</v>
      </c>
      <c r="N428" s="9">
        <v>725</v>
      </c>
      <c r="O428" s="9">
        <v>525</v>
      </c>
      <c r="P428" s="9">
        <v>445</v>
      </c>
      <c r="Q428" s="9">
        <v>455</v>
      </c>
      <c r="R428" s="9">
        <v>485</v>
      </c>
      <c r="S428" s="9">
        <v>560</v>
      </c>
      <c r="T428" s="9">
        <f t="shared" si="15"/>
        <v>8305</v>
      </c>
    </row>
    <row r="429" spans="1:20" x14ac:dyDescent="0.15">
      <c r="A429" s="2" t="str">
        <f>IF(AND(OR(C429=查询表!$D$2,查询表!$D$2=""),OR(D429=查询表!$H$2,查询表!$H$2="")),ROW()&amp;"-","")</f>
        <v/>
      </c>
      <c r="B429" s="9">
        <v>427</v>
      </c>
      <c r="C429" s="9" t="s">
        <v>458</v>
      </c>
      <c r="D429" s="9" t="s">
        <v>35</v>
      </c>
      <c r="E429" s="9">
        <v>2426</v>
      </c>
      <c r="F429" s="9">
        <v>1426</v>
      </c>
      <c r="G429" s="9">
        <v>1426</v>
      </c>
      <c r="H429" s="9">
        <v>2426</v>
      </c>
      <c r="I429" s="9">
        <v>1426</v>
      </c>
      <c r="J429" s="9">
        <v>1026</v>
      </c>
      <c r="K429" s="9">
        <v>726</v>
      </c>
      <c r="L429" s="9">
        <v>626</v>
      </c>
      <c r="M429" s="9">
        <f t="shared" si="14"/>
        <v>11508</v>
      </c>
      <c r="N429" s="9">
        <v>726</v>
      </c>
      <c r="O429" s="9">
        <v>526</v>
      </c>
      <c r="P429" s="9">
        <v>446</v>
      </c>
      <c r="Q429" s="9">
        <v>456</v>
      </c>
      <c r="R429" s="9">
        <v>486</v>
      </c>
      <c r="S429" s="9">
        <v>561</v>
      </c>
      <c r="T429" s="9">
        <f t="shared" si="15"/>
        <v>8307</v>
      </c>
    </row>
    <row r="430" spans="1:20" x14ac:dyDescent="0.15">
      <c r="A430" s="2" t="str">
        <f>IF(AND(OR(C430=查询表!$D$2,查询表!$D$2=""),OR(D430=查询表!$H$2,查询表!$H$2="")),ROW()&amp;"-","")</f>
        <v/>
      </c>
      <c r="B430" s="9">
        <v>428</v>
      </c>
      <c r="C430" s="9" t="s">
        <v>459</v>
      </c>
      <c r="D430" s="9" t="s">
        <v>37</v>
      </c>
      <c r="E430" s="9">
        <v>2427</v>
      </c>
      <c r="F430" s="9">
        <v>1427</v>
      </c>
      <c r="G430" s="9">
        <v>1427</v>
      </c>
      <c r="H430" s="9">
        <v>2427</v>
      </c>
      <c r="I430" s="9">
        <v>1427</v>
      </c>
      <c r="J430" s="9">
        <v>1027</v>
      </c>
      <c r="K430" s="9">
        <v>727</v>
      </c>
      <c r="L430" s="9">
        <v>627</v>
      </c>
      <c r="M430" s="9">
        <f t="shared" si="14"/>
        <v>11516</v>
      </c>
      <c r="N430" s="9">
        <v>727</v>
      </c>
      <c r="O430" s="9">
        <v>527</v>
      </c>
      <c r="P430" s="9">
        <v>447</v>
      </c>
      <c r="Q430" s="9">
        <v>457</v>
      </c>
      <c r="R430" s="9">
        <v>487</v>
      </c>
      <c r="S430" s="9">
        <v>562</v>
      </c>
      <c r="T430" s="9">
        <f t="shared" si="15"/>
        <v>8309</v>
      </c>
    </row>
    <row r="431" spans="1:20" x14ac:dyDescent="0.15">
      <c r="A431" s="2" t="str">
        <f>IF(AND(OR(C431=查询表!$D$2,查询表!$D$2=""),OR(D431=查询表!$H$2,查询表!$H$2="")),ROW()&amp;"-","")</f>
        <v/>
      </c>
      <c r="B431" s="9">
        <v>429</v>
      </c>
      <c r="C431" s="9" t="s">
        <v>460</v>
      </c>
      <c r="D431" s="9" t="s">
        <v>39</v>
      </c>
      <c r="E431" s="9">
        <v>2428</v>
      </c>
      <c r="F431" s="9">
        <v>1428</v>
      </c>
      <c r="G431" s="9">
        <v>1428</v>
      </c>
      <c r="H431" s="9">
        <v>2428</v>
      </c>
      <c r="I431" s="9">
        <v>1428</v>
      </c>
      <c r="J431" s="9">
        <v>1028</v>
      </c>
      <c r="K431" s="9">
        <v>728</v>
      </c>
      <c r="L431" s="9">
        <v>628</v>
      </c>
      <c r="M431" s="9">
        <f t="shared" si="14"/>
        <v>11524</v>
      </c>
      <c r="N431" s="9">
        <v>728</v>
      </c>
      <c r="O431" s="9">
        <v>528</v>
      </c>
      <c r="P431" s="9">
        <v>448</v>
      </c>
      <c r="Q431" s="9">
        <v>458</v>
      </c>
      <c r="R431" s="9">
        <v>488</v>
      </c>
      <c r="S431" s="9">
        <v>563</v>
      </c>
      <c r="T431" s="9">
        <f t="shared" si="15"/>
        <v>8311</v>
      </c>
    </row>
    <row r="432" spans="1:20" x14ac:dyDescent="0.15">
      <c r="A432" s="2" t="str">
        <f>IF(AND(OR(C432=查询表!$D$2,查询表!$D$2=""),OR(D432=查询表!$H$2,查询表!$H$2="")),ROW()&amp;"-","")</f>
        <v/>
      </c>
      <c r="B432" s="9">
        <v>430</v>
      </c>
      <c r="C432" s="9" t="s">
        <v>461</v>
      </c>
      <c r="D432" s="9" t="s">
        <v>41</v>
      </c>
      <c r="E432" s="9">
        <v>2429</v>
      </c>
      <c r="F432" s="9">
        <v>1429</v>
      </c>
      <c r="G432" s="9">
        <v>1429</v>
      </c>
      <c r="H432" s="9">
        <v>2429</v>
      </c>
      <c r="I432" s="9">
        <v>1429</v>
      </c>
      <c r="J432" s="9">
        <v>1029</v>
      </c>
      <c r="K432" s="9">
        <v>729</v>
      </c>
      <c r="L432" s="9">
        <v>629</v>
      </c>
      <c r="M432" s="9">
        <f t="shared" si="14"/>
        <v>11532</v>
      </c>
      <c r="N432" s="9">
        <v>729</v>
      </c>
      <c r="O432" s="9">
        <v>529</v>
      </c>
      <c r="P432" s="9">
        <v>449</v>
      </c>
      <c r="Q432" s="9">
        <v>459</v>
      </c>
      <c r="R432" s="9">
        <v>489</v>
      </c>
      <c r="S432" s="9">
        <v>564</v>
      </c>
      <c r="T432" s="9">
        <f t="shared" si="15"/>
        <v>8313</v>
      </c>
    </row>
    <row r="433" spans="1:20" x14ac:dyDescent="0.15">
      <c r="A433" s="2" t="str">
        <f>IF(AND(OR(C433=查询表!$D$2,查询表!$D$2=""),OR(D433=查询表!$H$2,查询表!$H$2="")),ROW()&amp;"-","")</f>
        <v>433-</v>
      </c>
      <c r="B433" s="9">
        <v>431</v>
      </c>
      <c r="C433" s="9" t="s">
        <v>462</v>
      </c>
      <c r="D433" s="9" t="s">
        <v>23</v>
      </c>
      <c r="E433" s="9">
        <v>2430</v>
      </c>
      <c r="F433" s="9">
        <v>1430</v>
      </c>
      <c r="G433" s="9">
        <v>1430</v>
      </c>
      <c r="H433" s="9">
        <v>2430</v>
      </c>
      <c r="I433" s="9">
        <v>1430</v>
      </c>
      <c r="J433" s="9">
        <v>1030</v>
      </c>
      <c r="K433" s="9">
        <v>730</v>
      </c>
      <c r="L433" s="9">
        <v>630</v>
      </c>
      <c r="M433" s="9">
        <f t="shared" si="14"/>
        <v>11540</v>
      </c>
      <c r="N433" s="9">
        <v>730</v>
      </c>
      <c r="O433" s="9">
        <v>530</v>
      </c>
      <c r="P433" s="9">
        <v>450</v>
      </c>
      <c r="Q433" s="9">
        <v>460</v>
      </c>
      <c r="R433" s="9">
        <v>490</v>
      </c>
      <c r="S433" s="9">
        <v>565</v>
      </c>
      <c r="T433" s="9">
        <f t="shared" si="15"/>
        <v>8315</v>
      </c>
    </row>
    <row r="434" spans="1:20" x14ac:dyDescent="0.15">
      <c r="A434" s="2" t="str">
        <f>IF(AND(OR(C434=查询表!$D$2,查询表!$D$2=""),OR(D434=查询表!$H$2,查询表!$H$2="")),ROW()&amp;"-","")</f>
        <v/>
      </c>
      <c r="B434" s="9">
        <v>432</v>
      </c>
      <c r="C434" s="9" t="s">
        <v>463</v>
      </c>
      <c r="D434" s="9" t="s">
        <v>25</v>
      </c>
      <c r="E434" s="9">
        <v>2431</v>
      </c>
      <c r="F434" s="9">
        <v>1431</v>
      </c>
      <c r="G434" s="9">
        <v>1431</v>
      </c>
      <c r="H434" s="9">
        <v>2431</v>
      </c>
      <c r="I434" s="9">
        <v>1431</v>
      </c>
      <c r="J434" s="9">
        <v>1031</v>
      </c>
      <c r="K434" s="9">
        <v>731</v>
      </c>
      <c r="L434" s="9">
        <v>631</v>
      </c>
      <c r="M434" s="9">
        <f t="shared" si="14"/>
        <v>11548</v>
      </c>
      <c r="N434" s="9">
        <v>731</v>
      </c>
      <c r="O434" s="9">
        <v>531</v>
      </c>
      <c r="P434" s="9">
        <v>451</v>
      </c>
      <c r="Q434" s="9">
        <v>461</v>
      </c>
      <c r="R434" s="9">
        <v>491</v>
      </c>
      <c r="S434" s="9">
        <v>566</v>
      </c>
      <c r="T434" s="9">
        <f t="shared" si="15"/>
        <v>8317</v>
      </c>
    </row>
    <row r="435" spans="1:20" x14ac:dyDescent="0.15">
      <c r="A435" s="2" t="str">
        <f>IF(AND(OR(C435=查询表!$D$2,查询表!$D$2=""),OR(D435=查询表!$H$2,查询表!$H$2="")),ROW()&amp;"-","")</f>
        <v/>
      </c>
      <c r="B435" s="9">
        <v>433</v>
      </c>
      <c r="C435" s="9" t="s">
        <v>464</v>
      </c>
      <c r="D435" s="9" t="s">
        <v>27</v>
      </c>
      <c r="E435" s="9">
        <v>2432</v>
      </c>
      <c r="F435" s="9">
        <v>1432</v>
      </c>
      <c r="G435" s="9">
        <v>1432</v>
      </c>
      <c r="H435" s="9">
        <v>2432</v>
      </c>
      <c r="I435" s="9">
        <v>1432</v>
      </c>
      <c r="J435" s="9">
        <v>1032</v>
      </c>
      <c r="K435" s="9">
        <v>732</v>
      </c>
      <c r="L435" s="9">
        <v>632</v>
      </c>
      <c r="M435" s="9">
        <f t="shared" si="14"/>
        <v>11556</v>
      </c>
      <c r="N435" s="9">
        <v>732</v>
      </c>
      <c r="O435" s="9">
        <v>532</v>
      </c>
      <c r="P435" s="9">
        <v>452</v>
      </c>
      <c r="Q435" s="9">
        <v>462</v>
      </c>
      <c r="R435" s="9">
        <v>492</v>
      </c>
      <c r="S435" s="9">
        <v>567</v>
      </c>
      <c r="T435" s="9">
        <f t="shared" si="15"/>
        <v>8319</v>
      </c>
    </row>
    <row r="436" spans="1:20" x14ac:dyDescent="0.15">
      <c r="A436" s="2" t="str">
        <f>IF(AND(OR(C436=查询表!$D$2,查询表!$D$2=""),OR(D436=查询表!$H$2,查询表!$H$2="")),ROW()&amp;"-","")</f>
        <v/>
      </c>
      <c r="B436" s="9">
        <v>434</v>
      </c>
      <c r="C436" s="9" t="s">
        <v>465</v>
      </c>
      <c r="D436" s="9" t="s">
        <v>29</v>
      </c>
      <c r="E436" s="9">
        <v>2433</v>
      </c>
      <c r="F436" s="9">
        <v>1433</v>
      </c>
      <c r="G436" s="9">
        <v>1433</v>
      </c>
      <c r="H436" s="9">
        <v>2433</v>
      </c>
      <c r="I436" s="9">
        <v>1433</v>
      </c>
      <c r="J436" s="9">
        <v>1033</v>
      </c>
      <c r="K436" s="9">
        <v>733</v>
      </c>
      <c r="L436" s="9">
        <v>633</v>
      </c>
      <c r="M436" s="9">
        <f t="shared" si="14"/>
        <v>11564</v>
      </c>
      <c r="N436" s="9">
        <v>733</v>
      </c>
      <c r="O436" s="9">
        <v>533</v>
      </c>
      <c r="P436" s="9">
        <v>453</v>
      </c>
      <c r="Q436" s="9">
        <v>463</v>
      </c>
      <c r="R436" s="9">
        <v>493</v>
      </c>
      <c r="S436" s="9">
        <v>568</v>
      </c>
      <c r="T436" s="9">
        <f t="shared" si="15"/>
        <v>8321</v>
      </c>
    </row>
    <row r="437" spans="1:20" x14ac:dyDescent="0.15">
      <c r="A437" s="2" t="str">
        <f>IF(AND(OR(C437=查询表!$D$2,查询表!$D$2=""),OR(D437=查询表!$H$2,查询表!$H$2="")),ROW()&amp;"-","")</f>
        <v/>
      </c>
      <c r="B437" s="9">
        <v>435</v>
      </c>
      <c r="C437" s="9" t="s">
        <v>466</v>
      </c>
      <c r="D437" s="9" t="s">
        <v>31</v>
      </c>
      <c r="E437" s="9">
        <v>2434</v>
      </c>
      <c r="F437" s="9">
        <v>1434</v>
      </c>
      <c r="G437" s="9">
        <v>1434</v>
      </c>
      <c r="H437" s="9">
        <v>2434</v>
      </c>
      <c r="I437" s="9">
        <v>1434</v>
      </c>
      <c r="J437" s="9">
        <v>1034</v>
      </c>
      <c r="K437" s="9">
        <v>734</v>
      </c>
      <c r="L437" s="9">
        <v>634</v>
      </c>
      <c r="M437" s="9">
        <f t="shared" si="14"/>
        <v>11572</v>
      </c>
      <c r="N437" s="9">
        <v>734</v>
      </c>
      <c r="O437" s="9">
        <v>534</v>
      </c>
      <c r="P437" s="9">
        <v>454</v>
      </c>
      <c r="Q437" s="9">
        <v>464</v>
      </c>
      <c r="R437" s="9">
        <v>494</v>
      </c>
      <c r="S437" s="9">
        <v>569</v>
      </c>
      <c r="T437" s="9">
        <f t="shared" si="15"/>
        <v>8323</v>
      </c>
    </row>
    <row r="438" spans="1:20" x14ac:dyDescent="0.15">
      <c r="A438" s="2" t="str">
        <f>IF(AND(OR(C438=查询表!$D$2,查询表!$D$2=""),OR(D438=查询表!$H$2,查询表!$H$2="")),ROW()&amp;"-","")</f>
        <v/>
      </c>
      <c r="B438" s="9">
        <v>436</v>
      </c>
      <c r="C438" s="9" t="s">
        <v>467</v>
      </c>
      <c r="D438" s="9" t="s">
        <v>33</v>
      </c>
      <c r="E438" s="9">
        <v>2435</v>
      </c>
      <c r="F438" s="9">
        <v>1435</v>
      </c>
      <c r="G438" s="9">
        <v>1435</v>
      </c>
      <c r="H438" s="9">
        <v>2435</v>
      </c>
      <c r="I438" s="9">
        <v>1435</v>
      </c>
      <c r="J438" s="9">
        <v>1035</v>
      </c>
      <c r="K438" s="9">
        <v>735</v>
      </c>
      <c r="L438" s="9">
        <v>635</v>
      </c>
      <c r="M438" s="9">
        <f t="shared" si="14"/>
        <v>11580</v>
      </c>
      <c r="N438" s="9">
        <v>735</v>
      </c>
      <c r="O438" s="9">
        <v>535</v>
      </c>
      <c r="P438" s="9">
        <v>455</v>
      </c>
      <c r="Q438" s="9">
        <v>465</v>
      </c>
      <c r="R438" s="9">
        <v>495</v>
      </c>
      <c r="S438" s="9">
        <v>570</v>
      </c>
      <c r="T438" s="9">
        <f t="shared" si="15"/>
        <v>8325</v>
      </c>
    </row>
    <row r="439" spans="1:20" x14ac:dyDescent="0.15">
      <c r="A439" s="2" t="str">
        <f>IF(AND(OR(C439=查询表!$D$2,查询表!$D$2=""),OR(D439=查询表!$H$2,查询表!$H$2="")),ROW()&amp;"-","")</f>
        <v/>
      </c>
      <c r="B439" s="9">
        <v>437</v>
      </c>
      <c r="C439" s="9" t="s">
        <v>468</v>
      </c>
      <c r="D439" s="9" t="s">
        <v>35</v>
      </c>
      <c r="E439" s="9">
        <v>2436</v>
      </c>
      <c r="F439" s="9">
        <v>1436</v>
      </c>
      <c r="G439" s="9">
        <v>1436</v>
      </c>
      <c r="H439" s="9">
        <v>2436</v>
      </c>
      <c r="I439" s="9">
        <v>1436</v>
      </c>
      <c r="J439" s="9">
        <v>1036</v>
      </c>
      <c r="K439" s="9">
        <v>736</v>
      </c>
      <c r="L439" s="9">
        <v>636</v>
      </c>
      <c r="M439" s="9">
        <f t="shared" si="14"/>
        <v>11588</v>
      </c>
      <c r="N439" s="9">
        <v>736</v>
      </c>
      <c r="O439" s="9">
        <v>536</v>
      </c>
      <c r="P439" s="9">
        <v>456</v>
      </c>
      <c r="Q439" s="9">
        <v>466</v>
      </c>
      <c r="R439" s="9">
        <v>496</v>
      </c>
      <c r="S439" s="9">
        <v>571</v>
      </c>
      <c r="T439" s="9">
        <f t="shared" si="15"/>
        <v>8327</v>
      </c>
    </row>
    <row r="440" spans="1:20" x14ac:dyDescent="0.15">
      <c r="A440" s="2" t="str">
        <f>IF(AND(OR(C440=查询表!$D$2,查询表!$D$2=""),OR(D440=查询表!$H$2,查询表!$H$2="")),ROW()&amp;"-","")</f>
        <v/>
      </c>
      <c r="B440" s="9">
        <v>438</v>
      </c>
      <c r="C440" s="9" t="s">
        <v>469</v>
      </c>
      <c r="D440" s="9" t="s">
        <v>37</v>
      </c>
      <c r="E440" s="9">
        <v>2437</v>
      </c>
      <c r="F440" s="9">
        <v>1437</v>
      </c>
      <c r="G440" s="9">
        <v>1437</v>
      </c>
      <c r="H440" s="9">
        <v>2437</v>
      </c>
      <c r="I440" s="9">
        <v>1437</v>
      </c>
      <c r="J440" s="9">
        <v>1037</v>
      </c>
      <c r="K440" s="9">
        <v>737</v>
      </c>
      <c r="L440" s="9">
        <v>637</v>
      </c>
      <c r="M440" s="9">
        <f t="shared" si="14"/>
        <v>11596</v>
      </c>
      <c r="N440" s="9">
        <v>737</v>
      </c>
      <c r="O440" s="9">
        <v>537</v>
      </c>
      <c r="P440" s="9">
        <v>457</v>
      </c>
      <c r="Q440" s="9">
        <v>467</v>
      </c>
      <c r="R440" s="9">
        <v>497</v>
      </c>
      <c r="S440" s="9">
        <v>572</v>
      </c>
      <c r="T440" s="9">
        <f t="shared" si="15"/>
        <v>8329</v>
      </c>
    </row>
    <row r="441" spans="1:20" x14ac:dyDescent="0.15">
      <c r="A441" s="2" t="str">
        <f>IF(AND(OR(C441=查询表!$D$2,查询表!$D$2=""),OR(D441=查询表!$H$2,查询表!$H$2="")),ROW()&amp;"-","")</f>
        <v/>
      </c>
      <c r="B441" s="9">
        <v>439</v>
      </c>
      <c r="C441" s="9" t="s">
        <v>470</v>
      </c>
      <c r="D441" s="9" t="s">
        <v>39</v>
      </c>
      <c r="E441" s="9">
        <v>2438</v>
      </c>
      <c r="F441" s="9">
        <v>1438</v>
      </c>
      <c r="G441" s="9">
        <v>1438</v>
      </c>
      <c r="H441" s="9">
        <v>2438</v>
      </c>
      <c r="I441" s="9">
        <v>1438</v>
      </c>
      <c r="J441" s="9">
        <v>1038</v>
      </c>
      <c r="K441" s="9">
        <v>738</v>
      </c>
      <c r="L441" s="9">
        <v>638</v>
      </c>
      <c r="M441" s="9">
        <f t="shared" si="14"/>
        <v>11604</v>
      </c>
      <c r="N441" s="9">
        <v>738</v>
      </c>
      <c r="O441" s="9">
        <v>538</v>
      </c>
      <c r="P441" s="9">
        <v>458</v>
      </c>
      <c r="Q441" s="9">
        <v>468</v>
      </c>
      <c r="R441" s="9">
        <v>498</v>
      </c>
      <c r="S441" s="9">
        <v>573</v>
      </c>
      <c r="T441" s="9">
        <f t="shared" si="15"/>
        <v>8331</v>
      </c>
    </row>
    <row r="442" spans="1:20" x14ac:dyDescent="0.15">
      <c r="A442" s="2" t="str">
        <f>IF(AND(OR(C442=查询表!$D$2,查询表!$D$2=""),OR(D442=查询表!$H$2,查询表!$H$2="")),ROW()&amp;"-","")</f>
        <v/>
      </c>
      <c r="B442" s="9">
        <v>440</v>
      </c>
      <c r="C442" s="9" t="s">
        <v>471</v>
      </c>
      <c r="D442" s="9" t="s">
        <v>41</v>
      </c>
      <c r="E442" s="9">
        <v>2439</v>
      </c>
      <c r="F442" s="9">
        <v>1439</v>
      </c>
      <c r="G442" s="9">
        <v>1439</v>
      </c>
      <c r="H442" s="9">
        <v>2439</v>
      </c>
      <c r="I442" s="9">
        <v>1439</v>
      </c>
      <c r="J442" s="9">
        <v>1039</v>
      </c>
      <c r="K442" s="9">
        <v>739</v>
      </c>
      <c r="L442" s="9">
        <v>639</v>
      </c>
      <c r="M442" s="9">
        <f t="shared" si="14"/>
        <v>11612</v>
      </c>
      <c r="N442" s="9">
        <v>739</v>
      </c>
      <c r="O442" s="9">
        <v>539</v>
      </c>
      <c r="P442" s="9">
        <v>459</v>
      </c>
      <c r="Q442" s="9">
        <v>469</v>
      </c>
      <c r="R442" s="9">
        <v>499</v>
      </c>
      <c r="S442" s="9">
        <v>574</v>
      </c>
      <c r="T442" s="9">
        <f t="shared" si="15"/>
        <v>8333</v>
      </c>
    </row>
    <row r="443" spans="1:20" x14ac:dyDescent="0.15">
      <c r="A443" s="2" t="str">
        <f>IF(AND(OR(C443=查询表!$D$2,查询表!$D$2=""),OR(D443=查询表!$H$2,查询表!$H$2="")),ROW()&amp;"-","")</f>
        <v>443-</v>
      </c>
      <c r="B443" s="9">
        <v>441</v>
      </c>
      <c r="C443" s="9" t="s">
        <v>472</v>
      </c>
      <c r="D443" s="9" t="s">
        <v>23</v>
      </c>
      <c r="E443" s="9">
        <v>2440</v>
      </c>
      <c r="F443" s="9">
        <v>1440</v>
      </c>
      <c r="G443" s="9">
        <v>1440</v>
      </c>
      <c r="H443" s="9">
        <v>2440</v>
      </c>
      <c r="I443" s="9">
        <v>1440</v>
      </c>
      <c r="J443" s="9">
        <v>1040</v>
      </c>
      <c r="K443" s="9">
        <v>740</v>
      </c>
      <c r="L443" s="9">
        <v>640</v>
      </c>
      <c r="M443" s="9">
        <f t="shared" si="14"/>
        <v>11620</v>
      </c>
      <c r="N443" s="9">
        <v>740</v>
      </c>
      <c r="O443" s="9">
        <v>540</v>
      </c>
      <c r="P443" s="9">
        <v>460</v>
      </c>
      <c r="Q443" s="9">
        <v>470</v>
      </c>
      <c r="R443" s="9">
        <v>500</v>
      </c>
      <c r="S443" s="9">
        <v>575</v>
      </c>
      <c r="T443" s="9">
        <f t="shared" si="15"/>
        <v>8335</v>
      </c>
    </row>
    <row r="444" spans="1:20" x14ac:dyDescent="0.15">
      <c r="A444" s="2" t="str">
        <f>IF(AND(OR(C444=查询表!$D$2,查询表!$D$2=""),OR(D444=查询表!$H$2,查询表!$H$2="")),ROW()&amp;"-","")</f>
        <v/>
      </c>
      <c r="B444" s="9">
        <v>442</v>
      </c>
      <c r="C444" s="9" t="s">
        <v>473</v>
      </c>
      <c r="D444" s="9" t="s">
        <v>25</v>
      </c>
      <c r="E444" s="9">
        <v>2441</v>
      </c>
      <c r="F444" s="9">
        <v>1441</v>
      </c>
      <c r="G444" s="9">
        <v>1441</v>
      </c>
      <c r="H444" s="9">
        <v>2441</v>
      </c>
      <c r="I444" s="9">
        <v>1441</v>
      </c>
      <c r="J444" s="9">
        <v>1041</v>
      </c>
      <c r="K444" s="9">
        <v>741</v>
      </c>
      <c r="L444" s="9">
        <v>641</v>
      </c>
      <c r="M444" s="9">
        <f t="shared" si="14"/>
        <v>11628</v>
      </c>
      <c r="N444" s="9">
        <v>741</v>
      </c>
      <c r="O444" s="9">
        <v>541</v>
      </c>
      <c r="P444" s="9">
        <v>461</v>
      </c>
      <c r="Q444" s="9">
        <v>471</v>
      </c>
      <c r="R444" s="9">
        <v>501</v>
      </c>
      <c r="S444" s="9">
        <v>576</v>
      </c>
      <c r="T444" s="9">
        <f t="shared" si="15"/>
        <v>8337</v>
      </c>
    </row>
    <row r="445" spans="1:20" x14ac:dyDescent="0.15">
      <c r="A445" s="2" t="str">
        <f>IF(AND(OR(C445=查询表!$D$2,查询表!$D$2=""),OR(D445=查询表!$H$2,查询表!$H$2="")),ROW()&amp;"-","")</f>
        <v/>
      </c>
      <c r="B445" s="9">
        <v>443</v>
      </c>
      <c r="C445" s="9" t="s">
        <v>474</v>
      </c>
      <c r="D445" s="9" t="s">
        <v>27</v>
      </c>
      <c r="E445" s="9">
        <v>2442</v>
      </c>
      <c r="F445" s="9">
        <v>1442</v>
      </c>
      <c r="G445" s="9">
        <v>1442</v>
      </c>
      <c r="H445" s="9">
        <v>2442</v>
      </c>
      <c r="I445" s="9">
        <v>1442</v>
      </c>
      <c r="J445" s="9">
        <v>1042</v>
      </c>
      <c r="K445" s="9">
        <v>742</v>
      </c>
      <c r="L445" s="9">
        <v>642</v>
      </c>
      <c r="M445" s="9">
        <f t="shared" si="14"/>
        <v>11636</v>
      </c>
      <c r="N445" s="9">
        <v>742</v>
      </c>
      <c r="O445" s="9">
        <v>542</v>
      </c>
      <c r="P445" s="9">
        <v>462</v>
      </c>
      <c r="Q445" s="9">
        <v>472</v>
      </c>
      <c r="R445" s="9">
        <v>502</v>
      </c>
      <c r="S445" s="9">
        <v>577</v>
      </c>
      <c r="T445" s="9">
        <f t="shared" si="15"/>
        <v>8339</v>
      </c>
    </row>
    <row r="446" spans="1:20" x14ac:dyDescent="0.15">
      <c r="A446" s="2" t="str">
        <f>IF(AND(OR(C446=查询表!$D$2,查询表!$D$2=""),OR(D446=查询表!$H$2,查询表!$H$2="")),ROW()&amp;"-","")</f>
        <v/>
      </c>
      <c r="B446" s="9">
        <v>444</v>
      </c>
      <c r="C446" s="9" t="s">
        <v>475</v>
      </c>
      <c r="D446" s="9" t="s">
        <v>29</v>
      </c>
      <c r="E446" s="9">
        <v>2443</v>
      </c>
      <c r="F446" s="9">
        <v>1443</v>
      </c>
      <c r="G446" s="9">
        <v>1443</v>
      </c>
      <c r="H446" s="9">
        <v>2443</v>
      </c>
      <c r="I446" s="9">
        <v>1443</v>
      </c>
      <c r="J446" s="9">
        <v>1043</v>
      </c>
      <c r="K446" s="9">
        <v>743</v>
      </c>
      <c r="L446" s="9">
        <v>643</v>
      </c>
      <c r="M446" s="9">
        <f t="shared" si="14"/>
        <v>11644</v>
      </c>
      <c r="N446" s="9">
        <v>743</v>
      </c>
      <c r="O446" s="9">
        <v>543</v>
      </c>
      <c r="P446" s="9">
        <v>463</v>
      </c>
      <c r="Q446" s="9">
        <v>473</v>
      </c>
      <c r="R446" s="9">
        <v>503</v>
      </c>
      <c r="S446" s="9">
        <v>578</v>
      </c>
      <c r="T446" s="9">
        <f t="shared" si="15"/>
        <v>8341</v>
      </c>
    </row>
    <row r="447" spans="1:20" x14ac:dyDescent="0.15">
      <c r="A447" s="2" t="str">
        <f>IF(AND(OR(C447=查询表!$D$2,查询表!$D$2=""),OR(D447=查询表!$H$2,查询表!$H$2="")),ROW()&amp;"-","")</f>
        <v/>
      </c>
      <c r="B447" s="9">
        <v>445</v>
      </c>
      <c r="C447" s="9" t="s">
        <v>476</v>
      </c>
      <c r="D447" s="9" t="s">
        <v>31</v>
      </c>
      <c r="E447" s="9">
        <v>2444</v>
      </c>
      <c r="F447" s="9">
        <v>1444</v>
      </c>
      <c r="G447" s="9">
        <v>1444</v>
      </c>
      <c r="H447" s="9">
        <v>2444</v>
      </c>
      <c r="I447" s="9">
        <v>1444</v>
      </c>
      <c r="J447" s="9">
        <v>1044</v>
      </c>
      <c r="K447" s="9">
        <v>744</v>
      </c>
      <c r="L447" s="9">
        <v>644</v>
      </c>
      <c r="M447" s="9">
        <f t="shared" si="14"/>
        <v>11652</v>
      </c>
      <c r="N447" s="9">
        <v>744</v>
      </c>
      <c r="O447" s="9">
        <v>544</v>
      </c>
      <c r="P447" s="9">
        <v>464</v>
      </c>
      <c r="Q447" s="9">
        <v>474</v>
      </c>
      <c r="R447" s="9">
        <v>504</v>
      </c>
      <c r="S447" s="9">
        <v>579</v>
      </c>
      <c r="T447" s="9">
        <f t="shared" si="15"/>
        <v>8343</v>
      </c>
    </row>
    <row r="448" spans="1:20" x14ac:dyDescent="0.15">
      <c r="A448" s="2" t="str">
        <f>IF(AND(OR(C448=查询表!$D$2,查询表!$D$2=""),OR(D448=查询表!$H$2,查询表!$H$2="")),ROW()&amp;"-","")</f>
        <v/>
      </c>
      <c r="B448" s="9">
        <v>446</v>
      </c>
      <c r="C448" s="9" t="s">
        <v>477</v>
      </c>
      <c r="D448" s="9" t="s">
        <v>33</v>
      </c>
      <c r="E448" s="9">
        <v>2445</v>
      </c>
      <c r="F448" s="9">
        <v>1445</v>
      </c>
      <c r="G448" s="9">
        <v>1445</v>
      </c>
      <c r="H448" s="9">
        <v>2445</v>
      </c>
      <c r="I448" s="9">
        <v>1445</v>
      </c>
      <c r="J448" s="9">
        <v>1045</v>
      </c>
      <c r="K448" s="9">
        <v>745</v>
      </c>
      <c r="L448" s="9">
        <v>645</v>
      </c>
      <c r="M448" s="9">
        <f t="shared" si="14"/>
        <v>11660</v>
      </c>
      <c r="N448" s="9">
        <v>745</v>
      </c>
      <c r="O448" s="9">
        <v>545</v>
      </c>
      <c r="P448" s="9">
        <v>465</v>
      </c>
      <c r="Q448" s="9">
        <v>475</v>
      </c>
      <c r="R448" s="9">
        <v>505</v>
      </c>
      <c r="S448" s="9">
        <v>580</v>
      </c>
      <c r="T448" s="9">
        <f t="shared" si="15"/>
        <v>8345</v>
      </c>
    </row>
    <row r="449" spans="1:20" x14ac:dyDescent="0.15">
      <c r="A449" s="2" t="str">
        <f>IF(AND(OR(C449=查询表!$D$2,查询表!$D$2=""),OR(D449=查询表!$H$2,查询表!$H$2="")),ROW()&amp;"-","")</f>
        <v/>
      </c>
      <c r="B449" s="9">
        <v>447</v>
      </c>
      <c r="C449" s="9" t="s">
        <v>478</v>
      </c>
      <c r="D449" s="9" t="s">
        <v>35</v>
      </c>
      <c r="E449" s="9">
        <v>2446</v>
      </c>
      <c r="F449" s="9">
        <v>1446</v>
      </c>
      <c r="G449" s="9">
        <v>1446</v>
      </c>
      <c r="H449" s="9">
        <v>2446</v>
      </c>
      <c r="I449" s="9">
        <v>1446</v>
      </c>
      <c r="J449" s="9">
        <v>1046</v>
      </c>
      <c r="K449" s="9">
        <v>746</v>
      </c>
      <c r="L449" s="9">
        <v>646</v>
      </c>
      <c r="M449" s="9">
        <f t="shared" si="14"/>
        <v>11668</v>
      </c>
      <c r="N449" s="9">
        <v>746</v>
      </c>
      <c r="O449" s="9">
        <v>546</v>
      </c>
      <c r="P449" s="9">
        <v>466</v>
      </c>
      <c r="Q449" s="9">
        <v>476</v>
      </c>
      <c r="R449" s="9">
        <v>506</v>
      </c>
      <c r="S449" s="9">
        <v>581</v>
      </c>
      <c r="T449" s="9">
        <f t="shared" si="15"/>
        <v>8347</v>
      </c>
    </row>
    <row r="450" spans="1:20" x14ac:dyDescent="0.15">
      <c r="A450" s="2" t="str">
        <f>IF(AND(OR(C450=查询表!$D$2,查询表!$D$2=""),OR(D450=查询表!$H$2,查询表!$H$2="")),ROW()&amp;"-","")</f>
        <v/>
      </c>
      <c r="B450" s="9">
        <v>448</v>
      </c>
      <c r="C450" s="9" t="s">
        <v>479</v>
      </c>
      <c r="D450" s="9" t="s">
        <v>37</v>
      </c>
      <c r="E450" s="9">
        <v>2447</v>
      </c>
      <c r="F450" s="9">
        <v>1447</v>
      </c>
      <c r="G450" s="9">
        <v>1447</v>
      </c>
      <c r="H450" s="9">
        <v>2447</v>
      </c>
      <c r="I450" s="9">
        <v>1447</v>
      </c>
      <c r="J450" s="9">
        <v>1047</v>
      </c>
      <c r="K450" s="9">
        <v>747</v>
      </c>
      <c r="L450" s="9">
        <v>647</v>
      </c>
      <c r="M450" s="9">
        <f t="shared" si="14"/>
        <v>11676</v>
      </c>
      <c r="N450" s="9">
        <v>747</v>
      </c>
      <c r="O450" s="9">
        <v>547</v>
      </c>
      <c r="P450" s="9">
        <v>467</v>
      </c>
      <c r="Q450" s="9">
        <v>477</v>
      </c>
      <c r="R450" s="9">
        <v>507</v>
      </c>
      <c r="S450" s="9">
        <v>582</v>
      </c>
      <c r="T450" s="9">
        <f t="shared" si="15"/>
        <v>8349</v>
      </c>
    </row>
    <row r="451" spans="1:20" x14ac:dyDescent="0.15">
      <c r="A451" s="2" t="str">
        <f>IF(AND(OR(C451=查询表!$D$2,查询表!$D$2=""),OR(D451=查询表!$H$2,查询表!$H$2="")),ROW()&amp;"-","")</f>
        <v/>
      </c>
      <c r="B451" s="9">
        <v>449</v>
      </c>
      <c r="C451" s="9" t="s">
        <v>480</v>
      </c>
      <c r="D451" s="9" t="s">
        <v>39</v>
      </c>
      <c r="E451" s="9">
        <v>2448</v>
      </c>
      <c r="F451" s="9">
        <v>1448</v>
      </c>
      <c r="G451" s="9">
        <v>1448</v>
      </c>
      <c r="H451" s="9">
        <v>2448</v>
      </c>
      <c r="I451" s="9">
        <v>1448</v>
      </c>
      <c r="J451" s="9">
        <v>1048</v>
      </c>
      <c r="K451" s="9">
        <v>748</v>
      </c>
      <c r="L451" s="9">
        <v>648</v>
      </c>
      <c r="M451" s="9">
        <f t="shared" si="14"/>
        <v>11684</v>
      </c>
      <c r="N451" s="9">
        <v>748</v>
      </c>
      <c r="O451" s="9">
        <v>548</v>
      </c>
      <c r="P451" s="9">
        <v>468</v>
      </c>
      <c r="Q451" s="9">
        <v>478</v>
      </c>
      <c r="R451" s="9">
        <v>508</v>
      </c>
      <c r="S451" s="9">
        <v>583</v>
      </c>
      <c r="T451" s="9">
        <f t="shared" si="15"/>
        <v>8351</v>
      </c>
    </row>
    <row r="452" spans="1:20" x14ac:dyDescent="0.15">
      <c r="A452" s="2" t="str">
        <f>IF(AND(OR(C452=查询表!$D$2,查询表!$D$2=""),OR(D452=查询表!$H$2,查询表!$H$2="")),ROW()&amp;"-","")</f>
        <v/>
      </c>
      <c r="B452" s="9">
        <v>450</v>
      </c>
      <c r="C452" s="9" t="s">
        <v>481</v>
      </c>
      <c r="D452" s="9" t="s">
        <v>41</v>
      </c>
      <c r="E452" s="9">
        <v>2449</v>
      </c>
      <c r="F452" s="9">
        <v>1449</v>
      </c>
      <c r="G452" s="9">
        <v>1449</v>
      </c>
      <c r="H452" s="9">
        <v>2449</v>
      </c>
      <c r="I452" s="9">
        <v>1449</v>
      </c>
      <c r="J452" s="9">
        <v>1049</v>
      </c>
      <c r="K452" s="9">
        <v>749</v>
      </c>
      <c r="L452" s="9">
        <v>649</v>
      </c>
      <c r="M452" s="9">
        <f t="shared" si="14"/>
        <v>11692</v>
      </c>
      <c r="N452" s="9">
        <v>749</v>
      </c>
      <c r="O452" s="9">
        <v>549</v>
      </c>
      <c r="P452" s="9">
        <v>469</v>
      </c>
      <c r="Q452" s="9">
        <v>479</v>
      </c>
      <c r="R452" s="9">
        <v>509</v>
      </c>
      <c r="S452" s="9">
        <v>584</v>
      </c>
      <c r="T452" s="9">
        <f t="shared" si="15"/>
        <v>8353</v>
      </c>
    </row>
    <row r="453" spans="1:20" x14ac:dyDescent="0.15">
      <c r="A453" s="2" t="str">
        <f>IF(AND(OR(C453=查询表!$D$2,查询表!$D$2=""),OR(D453=查询表!$H$2,查询表!$H$2="")),ROW()&amp;"-","")</f>
        <v>453-</v>
      </c>
      <c r="B453" s="9">
        <v>451</v>
      </c>
      <c r="C453" s="9" t="s">
        <v>482</v>
      </c>
      <c r="D453" s="9" t="s">
        <v>23</v>
      </c>
      <c r="E453" s="9">
        <v>2450</v>
      </c>
      <c r="F453" s="9">
        <v>1450</v>
      </c>
      <c r="G453" s="9">
        <v>1450</v>
      </c>
      <c r="H453" s="9">
        <v>2450</v>
      </c>
      <c r="I453" s="9">
        <v>1450</v>
      </c>
      <c r="J453" s="9">
        <v>1050</v>
      </c>
      <c r="K453" s="9">
        <v>750</v>
      </c>
      <c r="L453" s="9">
        <v>650</v>
      </c>
      <c r="M453" s="9">
        <f t="shared" si="14"/>
        <v>11700</v>
      </c>
      <c r="N453" s="9">
        <v>750</v>
      </c>
      <c r="O453" s="9">
        <v>550</v>
      </c>
      <c r="P453" s="9">
        <v>470</v>
      </c>
      <c r="Q453" s="9">
        <v>480</v>
      </c>
      <c r="R453" s="9">
        <v>510</v>
      </c>
      <c r="S453" s="9">
        <v>585</v>
      </c>
      <c r="T453" s="9">
        <f t="shared" si="15"/>
        <v>8355</v>
      </c>
    </row>
    <row r="454" spans="1:20" x14ac:dyDescent="0.15">
      <c r="A454" s="2" t="str">
        <f>IF(AND(OR(C454=查询表!$D$2,查询表!$D$2=""),OR(D454=查询表!$H$2,查询表!$H$2="")),ROW()&amp;"-","")</f>
        <v/>
      </c>
      <c r="B454" s="9">
        <v>452</v>
      </c>
      <c r="C454" s="9" t="s">
        <v>483</v>
      </c>
      <c r="D454" s="9" t="s">
        <v>25</v>
      </c>
      <c r="E454" s="9">
        <v>2451</v>
      </c>
      <c r="F454" s="9">
        <v>1451</v>
      </c>
      <c r="G454" s="9">
        <v>1451</v>
      </c>
      <c r="H454" s="9">
        <v>2451</v>
      </c>
      <c r="I454" s="9">
        <v>1451</v>
      </c>
      <c r="J454" s="9">
        <v>1051</v>
      </c>
      <c r="K454" s="9">
        <v>751</v>
      </c>
      <c r="L454" s="9">
        <v>651</v>
      </c>
      <c r="M454" s="9">
        <f t="shared" si="14"/>
        <v>11708</v>
      </c>
      <c r="N454" s="9">
        <v>751</v>
      </c>
      <c r="O454" s="9">
        <v>551</v>
      </c>
      <c r="P454" s="9">
        <v>471</v>
      </c>
      <c r="Q454" s="9">
        <v>481</v>
      </c>
      <c r="R454" s="9">
        <v>511</v>
      </c>
      <c r="S454" s="9">
        <v>586</v>
      </c>
      <c r="T454" s="9">
        <f t="shared" si="15"/>
        <v>8357</v>
      </c>
    </row>
    <row r="455" spans="1:20" x14ac:dyDescent="0.15">
      <c r="A455" s="2" t="str">
        <f>IF(AND(OR(C455=查询表!$D$2,查询表!$D$2=""),OR(D455=查询表!$H$2,查询表!$H$2="")),ROW()&amp;"-","")</f>
        <v/>
      </c>
      <c r="B455" s="9">
        <v>453</v>
      </c>
      <c r="C455" s="9" t="s">
        <v>484</v>
      </c>
      <c r="D455" s="9" t="s">
        <v>27</v>
      </c>
      <c r="E455" s="9">
        <v>2452</v>
      </c>
      <c r="F455" s="9">
        <v>1452</v>
      </c>
      <c r="G455" s="9">
        <v>1452</v>
      </c>
      <c r="H455" s="9">
        <v>2452</v>
      </c>
      <c r="I455" s="9">
        <v>1452</v>
      </c>
      <c r="J455" s="9">
        <v>1052</v>
      </c>
      <c r="K455" s="9">
        <v>752</v>
      </c>
      <c r="L455" s="9">
        <v>652</v>
      </c>
      <c r="M455" s="9">
        <f t="shared" si="14"/>
        <v>11716</v>
      </c>
      <c r="N455" s="9">
        <v>752</v>
      </c>
      <c r="O455" s="9">
        <v>552</v>
      </c>
      <c r="P455" s="9">
        <v>472</v>
      </c>
      <c r="Q455" s="9">
        <v>482</v>
      </c>
      <c r="R455" s="9">
        <v>512</v>
      </c>
      <c r="S455" s="9">
        <v>587</v>
      </c>
      <c r="T455" s="9">
        <f t="shared" si="15"/>
        <v>8359</v>
      </c>
    </row>
    <row r="456" spans="1:20" x14ac:dyDescent="0.15">
      <c r="A456" s="2" t="str">
        <f>IF(AND(OR(C456=查询表!$D$2,查询表!$D$2=""),OR(D456=查询表!$H$2,查询表!$H$2="")),ROW()&amp;"-","")</f>
        <v/>
      </c>
      <c r="B456" s="9">
        <v>454</v>
      </c>
      <c r="C456" s="9" t="s">
        <v>485</v>
      </c>
      <c r="D456" s="9" t="s">
        <v>29</v>
      </c>
      <c r="E456" s="9">
        <v>2453</v>
      </c>
      <c r="F456" s="9">
        <v>1453</v>
      </c>
      <c r="G456" s="9">
        <v>1453</v>
      </c>
      <c r="H456" s="9">
        <v>2453</v>
      </c>
      <c r="I456" s="9">
        <v>1453</v>
      </c>
      <c r="J456" s="9">
        <v>1053</v>
      </c>
      <c r="K456" s="9">
        <v>753</v>
      </c>
      <c r="L456" s="9">
        <v>653</v>
      </c>
      <c r="M456" s="9">
        <f t="shared" si="14"/>
        <v>11724</v>
      </c>
      <c r="N456" s="9">
        <v>753</v>
      </c>
      <c r="O456" s="9">
        <v>553</v>
      </c>
      <c r="P456" s="9">
        <v>473</v>
      </c>
      <c r="Q456" s="9">
        <v>483</v>
      </c>
      <c r="R456" s="9">
        <v>513</v>
      </c>
      <c r="S456" s="9">
        <v>588</v>
      </c>
      <c r="T456" s="9">
        <f t="shared" si="15"/>
        <v>8361</v>
      </c>
    </row>
    <row r="457" spans="1:20" x14ac:dyDescent="0.15">
      <c r="A457" s="2" t="str">
        <f>IF(AND(OR(C457=查询表!$D$2,查询表!$D$2=""),OR(D457=查询表!$H$2,查询表!$H$2="")),ROW()&amp;"-","")</f>
        <v/>
      </c>
      <c r="B457" s="9">
        <v>455</v>
      </c>
      <c r="C457" s="9" t="s">
        <v>486</v>
      </c>
      <c r="D457" s="9" t="s">
        <v>31</v>
      </c>
      <c r="E457" s="9">
        <v>2454</v>
      </c>
      <c r="F457" s="9">
        <v>1454</v>
      </c>
      <c r="G457" s="9">
        <v>1454</v>
      </c>
      <c r="H457" s="9">
        <v>2454</v>
      </c>
      <c r="I457" s="9">
        <v>1454</v>
      </c>
      <c r="J457" s="9">
        <v>1054</v>
      </c>
      <c r="K457" s="9">
        <v>754</v>
      </c>
      <c r="L457" s="9">
        <v>654</v>
      </c>
      <c r="M457" s="9">
        <f t="shared" si="14"/>
        <v>11732</v>
      </c>
      <c r="N457" s="9">
        <v>754</v>
      </c>
      <c r="O457" s="9">
        <v>554</v>
      </c>
      <c r="P457" s="9">
        <v>474</v>
      </c>
      <c r="Q457" s="9">
        <v>484</v>
      </c>
      <c r="R457" s="9">
        <v>514</v>
      </c>
      <c r="S457" s="9">
        <v>589</v>
      </c>
      <c r="T457" s="9">
        <f t="shared" si="15"/>
        <v>8363</v>
      </c>
    </row>
    <row r="458" spans="1:20" x14ac:dyDescent="0.15">
      <c r="A458" s="2" t="str">
        <f>IF(AND(OR(C458=查询表!$D$2,查询表!$D$2=""),OR(D458=查询表!$H$2,查询表!$H$2="")),ROW()&amp;"-","")</f>
        <v/>
      </c>
      <c r="B458" s="9">
        <v>456</v>
      </c>
      <c r="C458" s="9" t="s">
        <v>487</v>
      </c>
      <c r="D458" s="9" t="s">
        <v>33</v>
      </c>
      <c r="E458" s="9">
        <v>2455</v>
      </c>
      <c r="F458" s="9">
        <v>1455</v>
      </c>
      <c r="G458" s="9">
        <v>1455</v>
      </c>
      <c r="H458" s="9">
        <v>2455</v>
      </c>
      <c r="I458" s="9">
        <v>1455</v>
      </c>
      <c r="J458" s="9">
        <v>1055</v>
      </c>
      <c r="K458" s="9">
        <v>755</v>
      </c>
      <c r="L458" s="9">
        <v>655</v>
      </c>
      <c r="M458" s="9">
        <f t="shared" si="14"/>
        <v>11740</v>
      </c>
      <c r="N458" s="9">
        <v>755</v>
      </c>
      <c r="O458" s="9">
        <v>555</v>
      </c>
      <c r="P458" s="9">
        <v>475</v>
      </c>
      <c r="Q458" s="9">
        <v>485</v>
      </c>
      <c r="R458" s="9">
        <v>515</v>
      </c>
      <c r="S458" s="9">
        <v>590</v>
      </c>
      <c r="T458" s="9">
        <f t="shared" si="15"/>
        <v>8365</v>
      </c>
    </row>
    <row r="459" spans="1:20" x14ac:dyDescent="0.15">
      <c r="A459" s="2" t="str">
        <f>IF(AND(OR(C459=查询表!$D$2,查询表!$D$2=""),OR(D459=查询表!$H$2,查询表!$H$2="")),ROW()&amp;"-","")</f>
        <v/>
      </c>
      <c r="B459" s="9">
        <v>457</v>
      </c>
      <c r="C459" s="9" t="s">
        <v>488</v>
      </c>
      <c r="D459" s="9" t="s">
        <v>35</v>
      </c>
      <c r="E459" s="9">
        <v>2456</v>
      </c>
      <c r="F459" s="9">
        <v>1456</v>
      </c>
      <c r="G459" s="9">
        <v>1456</v>
      </c>
      <c r="H459" s="9">
        <v>2456</v>
      </c>
      <c r="I459" s="9">
        <v>1456</v>
      </c>
      <c r="J459" s="9">
        <v>1056</v>
      </c>
      <c r="K459" s="9">
        <v>756</v>
      </c>
      <c r="L459" s="9">
        <v>656</v>
      </c>
      <c r="M459" s="9">
        <f t="shared" si="14"/>
        <v>11748</v>
      </c>
      <c r="N459" s="9">
        <v>756</v>
      </c>
      <c r="O459" s="9">
        <v>556</v>
      </c>
      <c r="P459" s="9">
        <v>476</v>
      </c>
      <c r="Q459" s="9">
        <v>486</v>
      </c>
      <c r="R459" s="9">
        <v>516</v>
      </c>
      <c r="S459" s="9">
        <v>591</v>
      </c>
      <c r="T459" s="9">
        <f t="shared" si="15"/>
        <v>8367</v>
      </c>
    </row>
    <row r="460" spans="1:20" x14ac:dyDescent="0.15">
      <c r="A460" s="2" t="str">
        <f>IF(AND(OR(C460=查询表!$D$2,查询表!$D$2=""),OR(D460=查询表!$H$2,查询表!$H$2="")),ROW()&amp;"-","")</f>
        <v/>
      </c>
      <c r="B460" s="9">
        <v>458</v>
      </c>
      <c r="C460" s="9" t="s">
        <v>489</v>
      </c>
      <c r="D460" s="9" t="s">
        <v>37</v>
      </c>
      <c r="E460" s="9">
        <v>2457</v>
      </c>
      <c r="F460" s="9">
        <v>1457</v>
      </c>
      <c r="G460" s="9">
        <v>1457</v>
      </c>
      <c r="H460" s="9">
        <v>2457</v>
      </c>
      <c r="I460" s="9">
        <v>1457</v>
      </c>
      <c r="J460" s="9">
        <v>1057</v>
      </c>
      <c r="K460" s="9">
        <v>757</v>
      </c>
      <c r="L460" s="9">
        <v>657</v>
      </c>
      <c r="M460" s="9">
        <f t="shared" si="14"/>
        <v>11756</v>
      </c>
      <c r="N460" s="9">
        <v>757</v>
      </c>
      <c r="O460" s="9">
        <v>557</v>
      </c>
      <c r="P460" s="9">
        <v>477</v>
      </c>
      <c r="Q460" s="9">
        <v>487</v>
      </c>
      <c r="R460" s="9">
        <v>517</v>
      </c>
      <c r="S460" s="9">
        <v>592</v>
      </c>
      <c r="T460" s="9">
        <f t="shared" si="15"/>
        <v>8369</v>
      </c>
    </row>
    <row r="461" spans="1:20" x14ac:dyDescent="0.15">
      <c r="A461" s="2" t="str">
        <f>IF(AND(OR(C461=查询表!$D$2,查询表!$D$2=""),OR(D461=查询表!$H$2,查询表!$H$2="")),ROW()&amp;"-","")</f>
        <v/>
      </c>
      <c r="B461" s="9">
        <v>459</v>
      </c>
      <c r="C461" s="9" t="s">
        <v>490</v>
      </c>
      <c r="D461" s="9" t="s">
        <v>39</v>
      </c>
      <c r="E461" s="9">
        <v>2458</v>
      </c>
      <c r="F461" s="9">
        <v>1458</v>
      </c>
      <c r="G461" s="9">
        <v>1458</v>
      </c>
      <c r="H461" s="9">
        <v>2458</v>
      </c>
      <c r="I461" s="9">
        <v>1458</v>
      </c>
      <c r="J461" s="9">
        <v>1058</v>
      </c>
      <c r="K461" s="9">
        <v>758</v>
      </c>
      <c r="L461" s="9">
        <v>658</v>
      </c>
      <c r="M461" s="9">
        <f t="shared" si="14"/>
        <v>11764</v>
      </c>
      <c r="N461" s="9">
        <v>758</v>
      </c>
      <c r="O461" s="9">
        <v>558</v>
      </c>
      <c r="P461" s="9">
        <v>478</v>
      </c>
      <c r="Q461" s="9">
        <v>488</v>
      </c>
      <c r="R461" s="9">
        <v>518</v>
      </c>
      <c r="S461" s="9">
        <v>593</v>
      </c>
      <c r="T461" s="9">
        <f t="shared" si="15"/>
        <v>8371</v>
      </c>
    </row>
    <row r="462" spans="1:20" x14ac:dyDescent="0.15">
      <c r="A462" s="2" t="str">
        <f>IF(AND(OR(C462=查询表!$D$2,查询表!$D$2=""),OR(D462=查询表!$H$2,查询表!$H$2="")),ROW()&amp;"-","")</f>
        <v/>
      </c>
      <c r="B462" s="9">
        <v>460</v>
      </c>
      <c r="C462" s="9" t="s">
        <v>491</v>
      </c>
      <c r="D462" s="9" t="s">
        <v>41</v>
      </c>
      <c r="E462" s="9">
        <v>2459</v>
      </c>
      <c r="F462" s="9">
        <v>1459</v>
      </c>
      <c r="G462" s="9">
        <v>1459</v>
      </c>
      <c r="H462" s="9">
        <v>2459</v>
      </c>
      <c r="I462" s="9">
        <v>1459</v>
      </c>
      <c r="J462" s="9">
        <v>1059</v>
      </c>
      <c r="K462" s="9">
        <v>759</v>
      </c>
      <c r="L462" s="9">
        <v>659</v>
      </c>
      <c r="M462" s="9">
        <f t="shared" ref="M462:M502" si="16">SUM(E462:L462)</f>
        <v>11772</v>
      </c>
      <c r="N462" s="9">
        <v>759</v>
      </c>
      <c r="O462" s="9">
        <v>559</v>
      </c>
      <c r="P462" s="9">
        <v>479</v>
      </c>
      <c r="Q462" s="9">
        <v>489</v>
      </c>
      <c r="R462" s="9">
        <v>519</v>
      </c>
      <c r="S462" s="9">
        <v>594</v>
      </c>
      <c r="T462" s="9">
        <f t="shared" ref="T462:T502" si="17">M462-SUM(N462:S462)</f>
        <v>8373</v>
      </c>
    </row>
    <row r="463" spans="1:20" x14ac:dyDescent="0.15">
      <c r="A463" s="2" t="str">
        <f>IF(AND(OR(C463=查询表!$D$2,查询表!$D$2=""),OR(D463=查询表!$H$2,查询表!$H$2="")),ROW()&amp;"-","")</f>
        <v>463-</v>
      </c>
      <c r="B463" s="9">
        <v>461</v>
      </c>
      <c r="C463" s="9" t="s">
        <v>492</v>
      </c>
      <c r="D463" s="9" t="s">
        <v>23</v>
      </c>
      <c r="E463" s="9">
        <v>2460</v>
      </c>
      <c r="F463" s="9">
        <v>1460</v>
      </c>
      <c r="G463" s="9">
        <v>1460</v>
      </c>
      <c r="H463" s="9">
        <v>2460</v>
      </c>
      <c r="I463" s="9">
        <v>1460</v>
      </c>
      <c r="J463" s="9">
        <v>1060</v>
      </c>
      <c r="K463" s="9">
        <v>760</v>
      </c>
      <c r="L463" s="9">
        <v>660</v>
      </c>
      <c r="M463" s="9">
        <f t="shared" si="16"/>
        <v>11780</v>
      </c>
      <c r="N463" s="9">
        <v>760</v>
      </c>
      <c r="O463" s="9">
        <v>560</v>
      </c>
      <c r="P463" s="9">
        <v>480</v>
      </c>
      <c r="Q463" s="9">
        <v>490</v>
      </c>
      <c r="R463" s="9">
        <v>520</v>
      </c>
      <c r="S463" s="9">
        <v>595</v>
      </c>
      <c r="T463" s="9">
        <f t="shared" si="17"/>
        <v>8375</v>
      </c>
    </row>
    <row r="464" spans="1:20" x14ac:dyDescent="0.15">
      <c r="A464" s="2" t="str">
        <f>IF(AND(OR(C464=查询表!$D$2,查询表!$D$2=""),OR(D464=查询表!$H$2,查询表!$H$2="")),ROW()&amp;"-","")</f>
        <v/>
      </c>
      <c r="B464" s="9">
        <v>462</v>
      </c>
      <c r="C464" s="9" t="s">
        <v>493</v>
      </c>
      <c r="D464" s="9" t="s">
        <v>25</v>
      </c>
      <c r="E464" s="9">
        <v>2461</v>
      </c>
      <c r="F464" s="9">
        <v>1461</v>
      </c>
      <c r="G464" s="9">
        <v>1461</v>
      </c>
      <c r="H464" s="9">
        <v>2461</v>
      </c>
      <c r="I464" s="9">
        <v>1461</v>
      </c>
      <c r="J464" s="9">
        <v>1061</v>
      </c>
      <c r="K464" s="9">
        <v>761</v>
      </c>
      <c r="L464" s="9">
        <v>661</v>
      </c>
      <c r="M464" s="9">
        <f t="shared" si="16"/>
        <v>11788</v>
      </c>
      <c r="N464" s="9">
        <v>761</v>
      </c>
      <c r="O464" s="9">
        <v>561</v>
      </c>
      <c r="P464" s="9">
        <v>481</v>
      </c>
      <c r="Q464" s="9">
        <v>491</v>
      </c>
      <c r="R464" s="9">
        <v>521</v>
      </c>
      <c r="S464" s="9">
        <v>596</v>
      </c>
      <c r="T464" s="9">
        <f t="shared" si="17"/>
        <v>8377</v>
      </c>
    </row>
    <row r="465" spans="1:20" x14ac:dyDescent="0.15">
      <c r="A465" s="2" t="str">
        <f>IF(AND(OR(C465=查询表!$D$2,查询表!$D$2=""),OR(D465=查询表!$H$2,查询表!$H$2="")),ROW()&amp;"-","")</f>
        <v/>
      </c>
      <c r="B465" s="9">
        <v>463</v>
      </c>
      <c r="C465" s="9" t="s">
        <v>494</v>
      </c>
      <c r="D465" s="9" t="s">
        <v>27</v>
      </c>
      <c r="E465" s="9">
        <v>2462</v>
      </c>
      <c r="F465" s="9">
        <v>1462</v>
      </c>
      <c r="G465" s="9">
        <v>1462</v>
      </c>
      <c r="H465" s="9">
        <v>2462</v>
      </c>
      <c r="I465" s="9">
        <v>1462</v>
      </c>
      <c r="J465" s="9">
        <v>1062</v>
      </c>
      <c r="K465" s="9">
        <v>762</v>
      </c>
      <c r="L465" s="9">
        <v>662</v>
      </c>
      <c r="M465" s="9">
        <f t="shared" si="16"/>
        <v>11796</v>
      </c>
      <c r="N465" s="9">
        <v>762</v>
      </c>
      <c r="O465" s="9">
        <v>562</v>
      </c>
      <c r="P465" s="9">
        <v>482</v>
      </c>
      <c r="Q465" s="9">
        <v>492</v>
      </c>
      <c r="R465" s="9">
        <v>522</v>
      </c>
      <c r="S465" s="9">
        <v>597</v>
      </c>
      <c r="T465" s="9">
        <f t="shared" si="17"/>
        <v>8379</v>
      </c>
    </row>
    <row r="466" spans="1:20" x14ac:dyDescent="0.15">
      <c r="A466" s="2" t="str">
        <f>IF(AND(OR(C466=查询表!$D$2,查询表!$D$2=""),OR(D466=查询表!$H$2,查询表!$H$2="")),ROW()&amp;"-","")</f>
        <v/>
      </c>
      <c r="B466" s="9">
        <v>464</v>
      </c>
      <c r="C466" s="9" t="s">
        <v>495</v>
      </c>
      <c r="D466" s="9" t="s">
        <v>29</v>
      </c>
      <c r="E466" s="9">
        <v>2463</v>
      </c>
      <c r="F466" s="9">
        <v>1463</v>
      </c>
      <c r="G466" s="9">
        <v>1463</v>
      </c>
      <c r="H466" s="9">
        <v>2463</v>
      </c>
      <c r="I466" s="9">
        <v>1463</v>
      </c>
      <c r="J466" s="9">
        <v>1063</v>
      </c>
      <c r="K466" s="9">
        <v>763</v>
      </c>
      <c r="L466" s="9">
        <v>663</v>
      </c>
      <c r="M466" s="9">
        <f t="shared" si="16"/>
        <v>11804</v>
      </c>
      <c r="N466" s="9">
        <v>763</v>
      </c>
      <c r="O466" s="9">
        <v>563</v>
      </c>
      <c r="P466" s="9">
        <v>483</v>
      </c>
      <c r="Q466" s="9">
        <v>493</v>
      </c>
      <c r="R466" s="9">
        <v>523</v>
      </c>
      <c r="S466" s="9">
        <v>598</v>
      </c>
      <c r="T466" s="9">
        <f t="shared" si="17"/>
        <v>8381</v>
      </c>
    </row>
    <row r="467" spans="1:20" x14ac:dyDescent="0.15">
      <c r="A467" s="2" t="str">
        <f>IF(AND(OR(C467=查询表!$D$2,查询表!$D$2=""),OR(D467=查询表!$H$2,查询表!$H$2="")),ROW()&amp;"-","")</f>
        <v/>
      </c>
      <c r="B467" s="9">
        <v>465</v>
      </c>
      <c r="C467" s="9" t="s">
        <v>496</v>
      </c>
      <c r="D467" s="9" t="s">
        <v>31</v>
      </c>
      <c r="E467" s="9">
        <v>2464</v>
      </c>
      <c r="F467" s="9">
        <v>1464</v>
      </c>
      <c r="G467" s="9">
        <v>1464</v>
      </c>
      <c r="H467" s="9">
        <v>2464</v>
      </c>
      <c r="I467" s="9">
        <v>1464</v>
      </c>
      <c r="J467" s="9">
        <v>1064</v>
      </c>
      <c r="K467" s="9">
        <v>764</v>
      </c>
      <c r="L467" s="9">
        <v>664</v>
      </c>
      <c r="M467" s="9">
        <f t="shared" si="16"/>
        <v>11812</v>
      </c>
      <c r="N467" s="9">
        <v>764</v>
      </c>
      <c r="O467" s="9">
        <v>564</v>
      </c>
      <c r="P467" s="9">
        <v>484</v>
      </c>
      <c r="Q467" s="9">
        <v>494</v>
      </c>
      <c r="R467" s="9">
        <v>524</v>
      </c>
      <c r="S467" s="9">
        <v>599</v>
      </c>
      <c r="T467" s="9">
        <f t="shared" si="17"/>
        <v>8383</v>
      </c>
    </row>
    <row r="468" spans="1:20" x14ac:dyDescent="0.15">
      <c r="A468" s="2" t="str">
        <f>IF(AND(OR(C468=查询表!$D$2,查询表!$D$2=""),OR(D468=查询表!$H$2,查询表!$H$2="")),ROW()&amp;"-","")</f>
        <v/>
      </c>
      <c r="B468" s="9">
        <v>466</v>
      </c>
      <c r="C468" s="9" t="s">
        <v>497</v>
      </c>
      <c r="D468" s="9" t="s">
        <v>33</v>
      </c>
      <c r="E468" s="9">
        <v>2465</v>
      </c>
      <c r="F468" s="9">
        <v>1465</v>
      </c>
      <c r="G468" s="9">
        <v>1465</v>
      </c>
      <c r="H468" s="9">
        <v>2465</v>
      </c>
      <c r="I468" s="9">
        <v>1465</v>
      </c>
      <c r="J468" s="9">
        <v>1065</v>
      </c>
      <c r="K468" s="9">
        <v>765</v>
      </c>
      <c r="L468" s="9">
        <v>665</v>
      </c>
      <c r="M468" s="9">
        <f t="shared" si="16"/>
        <v>11820</v>
      </c>
      <c r="N468" s="9">
        <v>765</v>
      </c>
      <c r="O468" s="9">
        <v>565</v>
      </c>
      <c r="P468" s="9">
        <v>485</v>
      </c>
      <c r="Q468" s="9">
        <v>495</v>
      </c>
      <c r="R468" s="9">
        <v>525</v>
      </c>
      <c r="S468" s="9">
        <v>600</v>
      </c>
      <c r="T468" s="9">
        <f t="shared" si="17"/>
        <v>8385</v>
      </c>
    </row>
    <row r="469" spans="1:20" x14ac:dyDescent="0.15">
      <c r="A469" s="2" t="str">
        <f>IF(AND(OR(C469=查询表!$D$2,查询表!$D$2=""),OR(D469=查询表!$H$2,查询表!$H$2="")),ROW()&amp;"-","")</f>
        <v/>
      </c>
      <c r="B469" s="9">
        <v>467</v>
      </c>
      <c r="C469" s="9" t="s">
        <v>498</v>
      </c>
      <c r="D469" s="9" t="s">
        <v>35</v>
      </c>
      <c r="E469" s="9">
        <v>2466</v>
      </c>
      <c r="F469" s="9">
        <v>1466</v>
      </c>
      <c r="G469" s="9">
        <v>1466</v>
      </c>
      <c r="H469" s="9">
        <v>2466</v>
      </c>
      <c r="I469" s="9">
        <v>1466</v>
      </c>
      <c r="J469" s="9">
        <v>1066</v>
      </c>
      <c r="K469" s="9">
        <v>766</v>
      </c>
      <c r="L469" s="9">
        <v>666</v>
      </c>
      <c r="M469" s="9">
        <f t="shared" si="16"/>
        <v>11828</v>
      </c>
      <c r="N469" s="9">
        <v>766</v>
      </c>
      <c r="O469" s="9">
        <v>566</v>
      </c>
      <c r="P469" s="9">
        <v>486</v>
      </c>
      <c r="Q469" s="9">
        <v>496</v>
      </c>
      <c r="R469" s="9">
        <v>526</v>
      </c>
      <c r="S469" s="9">
        <v>601</v>
      </c>
      <c r="T469" s="9">
        <f t="shared" si="17"/>
        <v>8387</v>
      </c>
    </row>
    <row r="470" spans="1:20" x14ac:dyDescent="0.15">
      <c r="A470" s="2" t="str">
        <f>IF(AND(OR(C470=查询表!$D$2,查询表!$D$2=""),OR(D470=查询表!$H$2,查询表!$H$2="")),ROW()&amp;"-","")</f>
        <v/>
      </c>
      <c r="B470" s="9">
        <v>468</v>
      </c>
      <c r="C470" s="9" t="s">
        <v>499</v>
      </c>
      <c r="D470" s="9" t="s">
        <v>37</v>
      </c>
      <c r="E470" s="9">
        <v>2467</v>
      </c>
      <c r="F470" s="9">
        <v>1467</v>
      </c>
      <c r="G470" s="9">
        <v>1467</v>
      </c>
      <c r="H470" s="9">
        <v>2467</v>
      </c>
      <c r="I470" s="9">
        <v>1467</v>
      </c>
      <c r="J470" s="9">
        <v>1067</v>
      </c>
      <c r="K470" s="9">
        <v>767</v>
      </c>
      <c r="L470" s="9">
        <v>667</v>
      </c>
      <c r="M470" s="9">
        <f t="shared" si="16"/>
        <v>11836</v>
      </c>
      <c r="N470" s="9">
        <v>767</v>
      </c>
      <c r="O470" s="9">
        <v>567</v>
      </c>
      <c r="P470" s="9">
        <v>487</v>
      </c>
      <c r="Q470" s="9">
        <v>497</v>
      </c>
      <c r="R470" s="9">
        <v>527</v>
      </c>
      <c r="S470" s="9">
        <v>602</v>
      </c>
      <c r="T470" s="9">
        <f t="shared" si="17"/>
        <v>8389</v>
      </c>
    </row>
    <row r="471" spans="1:20" x14ac:dyDescent="0.15">
      <c r="A471" s="2" t="str">
        <f>IF(AND(OR(C471=查询表!$D$2,查询表!$D$2=""),OR(D471=查询表!$H$2,查询表!$H$2="")),ROW()&amp;"-","")</f>
        <v/>
      </c>
      <c r="B471" s="9">
        <v>469</v>
      </c>
      <c r="C471" s="9" t="s">
        <v>500</v>
      </c>
      <c r="D471" s="9" t="s">
        <v>39</v>
      </c>
      <c r="E471" s="9">
        <v>2468</v>
      </c>
      <c r="F471" s="9">
        <v>1468</v>
      </c>
      <c r="G471" s="9">
        <v>1468</v>
      </c>
      <c r="H471" s="9">
        <v>2468</v>
      </c>
      <c r="I471" s="9">
        <v>1468</v>
      </c>
      <c r="J471" s="9">
        <v>1068</v>
      </c>
      <c r="K471" s="9">
        <v>768</v>
      </c>
      <c r="L471" s="9">
        <v>668</v>
      </c>
      <c r="M471" s="9">
        <f t="shared" si="16"/>
        <v>11844</v>
      </c>
      <c r="N471" s="9">
        <v>768</v>
      </c>
      <c r="O471" s="9">
        <v>568</v>
      </c>
      <c r="P471" s="9">
        <v>488</v>
      </c>
      <c r="Q471" s="9">
        <v>498</v>
      </c>
      <c r="R471" s="9">
        <v>528</v>
      </c>
      <c r="S471" s="9">
        <v>603</v>
      </c>
      <c r="T471" s="9">
        <f t="shared" si="17"/>
        <v>8391</v>
      </c>
    </row>
    <row r="472" spans="1:20" x14ac:dyDescent="0.15">
      <c r="A472" s="2" t="str">
        <f>IF(AND(OR(C472=查询表!$D$2,查询表!$D$2=""),OR(D472=查询表!$H$2,查询表!$H$2="")),ROW()&amp;"-","")</f>
        <v/>
      </c>
      <c r="B472" s="9">
        <v>470</v>
      </c>
      <c r="C472" s="9" t="s">
        <v>501</v>
      </c>
      <c r="D472" s="9" t="s">
        <v>41</v>
      </c>
      <c r="E472" s="9">
        <v>2469</v>
      </c>
      <c r="F472" s="9">
        <v>1469</v>
      </c>
      <c r="G472" s="9">
        <v>1469</v>
      </c>
      <c r="H472" s="9">
        <v>2469</v>
      </c>
      <c r="I472" s="9">
        <v>1469</v>
      </c>
      <c r="J472" s="9">
        <v>1069</v>
      </c>
      <c r="K472" s="9">
        <v>769</v>
      </c>
      <c r="L472" s="9">
        <v>669</v>
      </c>
      <c r="M472" s="9">
        <f t="shared" si="16"/>
        <v>11852</v>
      </c>
      <c r="N472" s="9">
        <v>769</v>
      </c>
      <c r="O472" s="9">
        <v>569</v>
      </c>
      <c r="P472" s="9">
        <v>489</v>
      </c>
      <c r="Q472" s="9">
        <v>499</v>
      </c>
      <c r="R472" s="9">
        <v>529</v>
      </c>
      <c r="S472" s="9">
        <v>604</v>
      </c>
      <c r="T472" s="9">
        <f t="shared" si="17"/>
        <v>8393</v>
      </c>
    </row>
    <row r="473" spans="1:20" x14ac:dyDescent="0.15">
      <c r="A473" s="2" t="str">
        <f>IF(AND(OR(C473=查询表!$D$2,查询表!$D$2=""),OR(D473=查询表!$H$2,查询表!$H$2="")),ROW()&amp;"-","")</f>
        <v>473-</v>
      </c>
      <c r="B473" s="9">
        <v>471</v>
      </c>
      <c r="C473" s="9" t="s">
        <v>502</v>
      </c>
      <c r="D473" s="9" t="s">
        <v>23</v>
      </c>
      <c r="E473" s="9">
        <v>2470</v>
      </c>
      <c r="F473" s="9">
        <v>1470</v>
      </c>
      <c r="G473" s="9">
        <v>1470</v>
      </c>
      <c r="H473" s="9">
        <v>2470</v>
      </c>
      <c r="I473" s="9">
        <v>1470</v>
      </c>
      <c r="J473" s="9">
        <v>1070</v>
      </c>
      <c r="K473" s="9">
        <v>770</v>
      </c>
      <c r="L473" s="9">
        <v>670</v>
      </c>
      <c r="M473" s="9">
        <f t="shared" si="16"/>
        <v>11860</v>
      </c>
      <c r="N473" s="9">
        <v>770</v>
      </c>
      <c r="O473" s="9">
        <v>570</v>
      </c>
      <c r="P473" s="9">
        <v>490</v>
      </c>
      <c r="Q473" s="9">
        <v>500</v>
      </c>
      <c r="R473" s="9">
        <v>530</v>
      </c>
      <c r="S473" s="9">
        <v>605</v>
      </c>
      <c r="T473" s="9">
        <f t="shared" si="17"/>
        <v>8395</v>
      </c>
    </row>
    <row r="474" spans="1:20" x14ac:dyDescent="0.15">
      <c r="A474" s="2" t="str">
        <f>IF(AND(OR(C474=查询表!$D$2,查询表!$D$2=""),OR(D474=查询表!$H$2,查询表!$H$2="")),ROW()&amp;"-","")</f>
        <v/>
      </c>
      <c r="B474" s="9">
        <v>472</v>
      </c>
      <c r="C474" s="9" t="s">
        <v>503</v>
      </c>
      <c r="D474" s="9" t="s">
        <v>25</v>
      </c>
      <c r="E474" s="9">
        <v>2471</v>
      </c>
      <c r="F474" s="9">
        <v>1471</v>
      </c>
      <c r="G474" s="9">
        <v>1471</v>
      </c>
      <c r="H474" s="9">
        <v>2471</v>
      </c>
      <c r="I474" s="9">
        <v>1471</v>
      </c>
      <c r="J474" s="9">
        <v>1071</v>
      </c>
      <c r="K474" s="9">
        <v>771</v>
      </c>
      <c r="L474" s="9">
        <v>671</v>
      </c>
      <c r="M474" s="9">
        <f t="shared" si="16"/>
        <v>11868</v>
      </c>
      <c r="N474" s="9">
        <v>771</v>
      </c>
      <c r="O474" s="9">
        <v>571</v>
      </c>
      <c r="P474" s="9">
        <v>491</v>
      </c>
      <c r="Q474" s="9">
        <v>501</v>
      </c>
      <c r="R474" s="9">
        <v>531</v>
      </c>
      <c r="S474" s="9">
        <v>606</v>
      </c>
      <c r="T474" s="9">
        <f t="shared" si="17"/>
        <v>8397</v>
      </c>
    </row>
    <row r="475" spans="1:20" x14ac:dyDescent="0.15">
      <c r="A475" s="2" t="str">
        <f>IF(AND(OR(C475=查询表!$D$2,查询表!$D$2=""),OR(D475=查询表!$H$2,查询表!$H$2="")),ROW()&amp;"-","")</f>
        <v/>
      </c>
      <c r="B475" s="9">
        <v>473</v>
      </c>
      <c r="C475" s="9" t="s">
        <v>504</v>
      </c>
      <c r="D475" s="9" t="s">
        <v>27</v>
      </c>
      <c r="E475" s="9">
        <v>2472</v>
      </c>
      <c r="F475" s="9">
        <v>1472</v>
      </c>
      <c r="G475" s="9">
        <v>1472</v>
      </c>
      <c r="H475" s="9">
        <v>2472</v>
      </c>
      <c r="I475" s="9">
        <v>1472</v>
      </c>
      <c r="J475" s="9">
        <v>1072</v>
      </c>
      <c r="K475" s="9">
        <v>772</v>
      </c>
      <c r="L475" s="9">
        <v>672</v>
      </c>
      <c r="M475" s="9">
        <f t="shared" si="16"/>
        <v>11876</v>
      </c>
      <c r="N475" s="9">
        <v>772</v>
      </c>
      <c r="O475" s="9">
        <v>572</v>
      </c>
      <c r="P475" s="9">
        <v>492</v>
      </c>
      <c r="Q475" s="9">
        <v>502</v>
      </c>
      <c r="R475" s="9">
        <v>532</v>
      </c>
      <c r="S475" s="9">
        <v>607</v>
      </c>
      <c r="T475" s="9">
        <f t="shared" si="17"/>
        <v>8399</v>
      </c>
    </row>
    <row r="476" spans="1:20" x14ac:dyDescent="0.15">
      <c r="A476" s="2" t="str">
        <f>IF(AND(OR(C476=查询表!$D$2,查询表!$D$2=""),OR(D476=查询表!$H$2,查询表!$H$2="")),ROW()&amp;"-","")</f>
        <v/>
      </c>
      <c r="B476" s="9">
        <v>474</v>
      </c>
      <c r="C476" s="9" t="s">
        <v>505</v>
      </c>
      <c r="D476" s="9" t="s">
        <v>29</v>
      </c>
      <c r="E476" s="9">
        <v>2473</v>
      </c>
      <c r="F476" s="9">
        <v>1473</v>
      </c>
      <c r="G476" s="9">
        <v>1473</v>
      </c>
      <c r="H476" s="9">
        <v>2473</v>
      </c>
      <c r="I476" s="9">
        <v>1473</v>
      </c>
      <c r="J476" s="9">
        <v>1073</v>
      </c>
      <c r="K476" s="9">
        <v>773</v>
      </c>
      <c r="L476" s="9">
        <v>673</v>
      </c>
      <c r="M476" s="9">
        <f t="shared" si="16"/>
        <v>11884</v>
      </c>
      <c r="N476" s="9">
        <v>773</v>
      </c>
      <c r="O476" s="9">
        <v>573</v>
      </c>
      <c r="P476" s="9">
        <v>493</v>
      </c>
      <c r="Q476" s="9">
        <v>503</v>
      </c>
      <c r="R476" s="9">
        <v>533</v>
      </c>
      <c r="S476" s="9">
        <v>608</v>
      </c>
      <c r="T476" s="9">
        <f t="shared" si="17"/>
        <v>8401</v>
      </c>
    </row>
    <row r="477" spans="1:20" x14ac:dyDescent="0.15">
      <c r="A477" s="2" t="str">
        <f>IF(AND(OR(C477=查询表!$D$2,查询表!$D$2=""),OR(D477=查询表!$H$2,查询表!$H$2="")),ROW()&amp;"-","")</f>
        <v/>
      </c>
      <c r="B477" s="9">
        <v>475</v>
      </c>
      <c r="C477" s="9" t="s">
        <v>506</v>
      </c>
      <c r="D477" s="9" t="s">
        <v>31</v>
      </c>
      <c r="E477" s="9">
        <v>2474</v>
      </c>
      <c r="F477" s="9">
        <v>1474</v>
      </c>
      <c r="G477" s="9">
        <v>1474</v>
      </c>
      <c r="H477" s="9">
        <v>2474</v>
      </c>
      <c r="I477" s="9">
        <v>1474</v>
      </c>
      <c r="J477" s="9">
        <v>1074</v>
      </c>
      <c r="K477" s="9">
        <v>774</v>
      </c>
      <c r="L477" s="9">
        <v>674</v>
      </c>
      <c r="M477" s="9">
        <f t="shared" si="16"/>
        <v>11892</v>
      </c>
      <c r="N477" s="9">
        <v>774</v>
      </c>
      <c r="O477" s="9">
        <v>574</v>
      </c>
      <c r="P477" s="9">
        <v>494</v>
      </c>
      <c r="Q477" s="9">
        <v>504</v>
      </c>
      <c r="R477" s="9">
        <v>534</v>
      </c>
      <c r="S477" s="9">
        <v>609</v>
      </c>
      <c r="T477" s="9">
        <f t="shared" si="17"/>
        <v>8403</v>
      </c>
    </row>
    <row r="478" spans="1:20" x14ac:dyDescent="0.15">
      <c r="A478" s="2" t="str">
        <f>IF(AND(OR(C478=查询表!$D$2,查询表!$D$2=""),OR(D478=查询表!$H$2,查询表!$H$2="")),ROW()&amp;"-","")</f>
        <v/>
      </c>
      <c r="B478" s="9">
        <v>476</v>
      </c>
      <c r="C478" s="9" t="s">
        <v>507</v>
      </c>
      <c r="D478" s="9" t="s">
        <v>33</v>
      </c>
      <c r="E478" s="9">
        <v>2475</v>
      </c>
      <c r="F478" s="9">
        <v>1475</v>
      </c>
      <c r="G478" s="9">
        <v>1475</v>
      </c>
      <c r="H478" s="9">
        <v>2475</v>
      </c>
      <c r="I478" s="9">
        <v>1475</v>
      </c>
      <c r="J478" s="9">
        <v>1075</v>
      </c>
      <c r="K478" s="9">
        <v>775</v>
      </c>
      <c r="L478" s="9">
        <v>675</v>
      </c>
      <c r="M478" s="9">
        <f t="shared" si="16"/>
        <v>11900</v>
      </c>
      <c r="N478" s="9">
        <v>775</v>
      </c>
      <c r="O478" s="9">
        <v>575</v>
      </c>
      <c r="P478" s="9">
        <v>495</v>
      </c>
      <c r="Q478" s="9">
        <v>505</v>
      </c>
      <c r="R478" s="9">
        <v>535</v>
      </c>
      <c r="S478" s="9">
        <v>610</v>
      </c>
      <c r="T478" s="9">
        <f t="shared" si="17"/>
        <v>8405</v>
      </c>
    </row>
    <row r="479" spans="1:20" x14ac:dyDescent="0.15">
      <c r="A479" s="2" t="str">
        <f>IF(AND(OR(C479=查询表!$D$2,查询表!$D$2=""),OR(D479=查询表!$H$2,查询表!$H$2="")),ROW()&amp;"-","")</f>
        <v/>
      </c>
      <c r="B479" s="9">
        <v>477</v>
      </c>
      <c r="C479" s="9" t="s">
        <v>508</v>
      </c>
      <c r="D479" s="9" t="s">
        <v>35</v>
      </c>
      <c r="E479" s="9">
        <v>2476</v>
      </c>
      <c r="F479" s="9">
        <v>1476</v>
      </c>
      <c r="G479" s="9">
        <v>1476</v>
      </c>
      <c r="H479" s="9">
        <v>2476</v>
      </c>
      <c r="I479" s="9">
        <v>1476</v>
      </c>
      <c r="J479" s="9">
        <v>1076</v>
      </c>
      <c r="K479" s="9">
        <v>776</v>
      </c>
      <c r="L479" s="9">
        <v>676</v>
      </c>
      <c r="M479" s="9">
        <f t="shared" si="16"/>
        <v>11908</v>
      </c>
      <c r="N479" s="9">
        <v>776</v>
      </c>
      <c r="O479" s="9">
        <v>576</v>
      </c>
      <c r="P479" s="9">
        <v>496</v>
      </c>
      <c r="Q479" s="9">
        <v>506</v>
      </c>
      <c r="R479" s="9">
        <v>536</v>
      </c>
      <c r="S479" s="9">
        <v>611</v>
      </c>
      <c r="T479" s="9">
        <f t="shared" si="17"/>
        <v>8407</v>
      </c>
    </row>
    <row r="480" spans="1:20" x14ac:dyDescent="0.15">
      <c r="A480" s="2" t="str">
        <f>IF(AND(OR(C480=查询表!$D$2,查询表!$D$2=""),OR(D480=查询表!$H$2,查询表!$H$2="")),ROW()&amp;"-","")</f>
        <v/>
      </c>
      <c r="B480" s="9">
        <v>478</v>
      </c>
      <c r="C480" s="9" t="s">
        <v>509</v>
      </c>
      <c r="D480" s="9" t="s">
        <v>37</v>
      </c>
      <c r="E480" s="9">
        <v>2477</v>
      </c>
      <c r="F480" s="9">
        <v>1477</v>
      </c>
      <c r="G480" s="9">
        <v>1477</v>
      </c>
      <c r="H480" s="9">
        <v>2477</v>
      </c>
      <c r="I480" s="9">
        <v>1477</v>
      </c>
      <c r="J480" s="9">
        <v>1077</v>
      </c>
      <c r="K480" s="9">
        <v>777</v>
      </c>
      <c r="L480" s="9">
        <v>677</v>
      </c>
      <c r="M480" s="9">
        <f t="shared" si="16"/>
        <v>11916</v>
      </c>
      <c r="N480" s="9">
        <v>777</v>
      </c>
      <c r="O480" s="9">
        <v>577</v>
      </c>
      <c r="P480" s="9">
        <v>497</v>
      </c>
      <c r="Q480" s="9">
        <v>507</v>
      </c>
      <c r="R480" s="9">
        <v>537</v>
      </c>
      <c r="S480" s="9">
        <v>612</v>
      </c>
      <c r="T480" s="9">
        <f t="shared" si="17"/>
        <v>8409</v>
      </c>
    </row>
    <row r="481" spans="1:20" x14ac:dyDescent="0.15">
      <c r="A481" s="2" t="str">
        <f>IF(AND(OR(C481=查询表!$D$2,查询表!$D$2=""),OR(D481=查询表!$H$2,查询表!$H$2="")),ROW()&amp;"-","")</f>
        <v/>
      </c>
      <c r="B481" s="9">
        <v>479</v>
      </c>
      <c r="C481" s="9" t="s">
        <v>510</v>
      </c>
      <c r="D481" s="9" t="s">
        <v>39</v>
      </c>
      <c r="E481" s="9">
        <v>2478</v>
      </c>
      <c r="F481" s="9">
        <v>1478</v>
      </c>
      <c r="G481" s="9">
        <v>1478</v>
      </c>
      <c r="H481" s="9">
        <v>2478</v>
      </c>
      <c r="I481" s="9">
        <v>1478</v>
      </c>
      <c r="J481" s="9">
        <v>1078</v>
      </c>
      <c r="K481" s="9">
        <v>778</v>
      </c>
      <c r="L481" s="9">
        <v>678</v>
      </c>
      <c r="M481" s="9">
        <f t="shared" si="16"/>
        <v>11924</v>
      </c>
      <c r="N481" s="9">
        <v>778</v>
      </c>
      <c r="O481" s="9">
        <v>578</v>
      </c>
      <c r="P481" s="9">
        <v>498</v>
      </c>
      <c r="Q481" s="9">
        <v>508</v>
      </c>
      <c r="R481" s="9">
        <v>538</v>
      </c>
      <c r="S481" s="9">
        <v>613</v>
      </c>
      <c r="T481" s="9">
        <f t="shared" si="17"/>
        <v>8411</v>
      </c>
    </row>
    <row r="482" spans="1:20" x14ac:dyDescent="0.15">
      <c r="A482" s="2" t="str">
        <f>IF(AND(OR(C482=查询表!$D$2,查询表!$D$2=""),OR(D482=查询表!$H$2,查询表!$H$2="")),ROW()&amp;"-","")</f>
        <v/>
      </c>
      <c r="B482" s="9">
        <v>480</v>
      </c>
      <c r="C482" s="9" t="s">
        <v>511</v>
      </c>
      <c r="D482" s="9" t="s">
        <v>41</v>
      </c>
      <c r="E482" s="9">
        <v>2479</v>
      </c>
      <c r="F482" s="9">
        <v>1479</v>
      </c>
      <c r="G482" s="9">
        <v>1479</v>
      </c>
      <c r="H482" s="9">
        <v>2479</v>
      </c>
      <c r="I482" s="9">
        <v>1479</v>
      </c>
      <c r="J482" s="9">
        <v>1079</v>
      </c>
      <c r="K482" s="9">
        <v>779</v>
      </c>
      <c r="L482" s="9">
        <v>679</v>
      </c>
      <c r="M482" s="9">
        <f t="shared" si="16"/>
        <v>11932</v>
      </c>
      <c r="N482" s="9">
        <v>779</v>
      </c>
      <c r="O482" s="9">
        <v>579</v>
      </c>
      <c r="P482" s="9">
        <v>499</v>
      </c>
      <c r="Q482" s="9">
        <v>509</v>
      </c>
      <c r="R482" s="9">
        <v>539</v>
      </c>
      <c r="S482" s="9">
        <v>614</v>
      </c>
      <c r="T482" s="9">
        <f t="shared" si="17"/>
        <v>8413</v>
      </c>
    </row>
    <row r="483" spans="1:20" x14ac:dyDescent="0.15">
      <c r="A483" s="2" t="str">
        <f>IF(AND(OR(C483=查询表!$D$2,查询表!$D$2=""),OR(D483=查询表!$H$2,查询表!$H$2="")),ROW()&amp;"-","")</f>
        <v>483-</v>
      </c>
      <c r="B483" s="9">
        <v>481</v>
      </c>
      <c r="C483" s="9" t="s">
        <v>512</v>
      </c>
      <c r="D483" s="9" t="s">
        <v>23</v>
      </c>
      <c r="E483" s="9">
        <v>2480</v>
      </c>
      <c r="F483" s="9">
        <v>1480</v>
      </c>
      <c r="G483" s="9">
        <v>1480</v>
      </c>
      <c r="H483" s="9">
        <v>2480</v>
      </c>
      <c r="I483" s="9">
        <v>1480</v>
      </c>
      <c r="J483" s="9">
        <v>1080</v>
      </c>
      <c r="K483" s="9">
        <v>780</v>
      </c>
      <c r="L483" s="9">
        <v>680</v>
      </c>
      <c r="M483" s="9">
        <f t="shared" si="16"/>
        <v>11940</v>
      </c>
      <c r="N483" s="9">
        <v>780</v>
      </c>
      <c r="O483" s="9">
        <v>580</v>
      </c>
      <c r="P483" s="9">
        <v>500</v>
      </c>
      <c r="Q483" s="9">
        <v>510</v>
      </c>
      <c r="R483" s="9">
        <v>540</v>
      </c>
      <c r="S483" s="9">
        <v>615</v>
      </c>
      <c r="T483" s="9">
        <f t="shared" si="17"/>
        <v>8415</v>
      </c>
    </row>
    <row r="484" spans="1:20" x14ac:dyDescent="0.15">
      <c r="A484" s="2" t="str">
        <f>IF(AND(OR(C484=查询表!$D$2,查询表!$D$2=""),OR(D484=查询表!$H$2,查询表!$H$2="")),ROW()&amp;"-","")</f>
        <v/>
      </c>
      <c r="B484" s="9">
        <v>482</v>
      </c>
      <c r="C484" s="9" t="s">
        <v>513</v>
      </c>
      <c r="D484" s="9" t="s">
        <v>25</v>
      </c>
      <c r="E484" s="9">
        <v>2481</v>
      </c>
      <c r="F484" s="9">
        <v>1481</v>
      </c>
      <c r="G484" s="9">
        <v>1481</v>
      </c>
      <c r="H484" s="9">
        <v>2481</v>
      </c>
      <c r="I484" s="9">
        <v>1481</v>
      </c>
      <c r="J484" s="9">
        <v>1081</v>
      </c>
      <c r="K484" s="9">
        <v>781</v>
      </c>
      <c r="L484" s="9">
        <v>681</v>
      </c>
      <c r="M484" s="9">
        <f t="shared" si="16"/>
        <v>11948</v>
      </c>
      <c r="N484" s="9">
        <v>781</v>
      </c>
      <c r="O484" s="9">
        <v>581</v>
      </c>
      <c r="P484" s="9">
        <v>501</v>
      </c>
      <c r="Q484" s="9">
        <v>511</v>
      </c>
      <c r="R484" s="9">
        <v>541</v>
      </c>
      <c r="S484" s="9">
        <v>616</v>
      </c>
      <c r="T484" s="9">
        <f t="shared" si="17"/>
        <v>8417</v>
      </c>
    </row>
    <row r="485" spans="1:20" x14ac:dyDescent="0.15">
      <c r="A485" s="2" t="str">
        <f>IF(AND(OR(C485=查询表!$D$2,查询表!$D$2=""),OR(D485=查询表!$H$2,查询表!$H$2="")),ROW()&amp;"-","")</f>
        <v/>
      </c>
      <c r="B485" s="9">
        <v>483</v>
      </c>
      <c r="C485" s="9" t="s">
        <v>514</v>
      </c>
      <c r="D485" s="9" t="s">
        <v>27</v>
      </c>
      <c r="E485" s="9">
        <v>2482</v>
      </c>
      <c r="F485" s="9">
        <v>1482</v>
      </c>
      <c r="G485" s="9">
        <v>1482</v>
      </c>
      <c r="H485" s="9">
        <v>2482</v>
      </c>
      <c r="I485" s="9">
        <v>1482</v>
      </c>
      <c r="J485" s="9">
        <v>1082</v>
      </c>
      <c r="K485" s="9">
        <v>782</v>
      </c>
      <c r="L485" s="9">
        <v>682</v>
      </c>
      <c r="M485" s="9">
        <f t="shared" si="16"/>
        <v>11956</v>
      </c>
      <c r="N485" s="9">
        <v>782</v>
      </c>
      <c r="O485" s="9">
        <v>582</v>
      </c>
      <c r="P485" s="9">
        <v>502</v>
      </c>
      <c r="Q485" s="9">
        <v>512</v>
      </c>
      <c r="R485" s="9">
        <v>542</v>
      </c>
      <c r="S485" s="9">
        <v>617</v>
      </c>
      <c r="T485" s="9">
        <f t="shared" si="17"/>
        <v>8419</v>
      </c>
    </row>
    <row r="486" spans="1:20" x14ac:dyDescent="0.15">
      <c r="A486" s="2" t="str">
        <f>IF(AND(OR(C486=查询表!$D$2,查询表!$D$2=""),OR(D486=查询表!$H$2,查询表!$H$2="")),ROW()&amp;"-","")</f>
        <v/>
      </c>
      <c r="B486" s="9">
        <v>484</v>
      </c>
      <c r="C486" s="9" t="s">
        <v>515</v>
      </c>
      <c r="D486" s="9" t="s">
        <v>29</v>
      </c>
      <c r="E486" s="9">
        <v>2483</v>
      </c>
      <c r="F486" s="9">
        <v>1483</v>
      </c>
      <c r="G486" s="9">
        <v>1483</v>
      </c>
      <c r="H486" s="9">
        <v>2483</v>
      </c>
      <c r="I486" s="9">
        <v>1483</v>
      </c>
      <c r="J486" s="9">
        <v>1083</v>
      </c>
      <c r="K486" s="9">
        <v>783</v>
      </c>
      <c r="L486" s="9">
        <v>683</v>
      </c>
      <c r="M486" s="9">
        <f t="shared" si="16"/>
        <v>11964</v>
      </c>
      <c r="N486" s="9">
        <v>783</v>
      </c>
      <c r="O486" s="9">
        <v>583</v>
      </c>
      <c r="P486" s="9">
        <v>503</v>
      </c>
      <c r="Q486" s="9">
        <v>513</v>
      </c>
      <c r="R486" s="9">
        <v>543</v>
      </c>
      <c r="S486" s="9">
        <v>618</v>
      </c>
      <c r="T486" s="9">
        <f t="shared" si="17"/>
        <v>8421</v>
      </c>
    </row>
    <row r="487" spans="1:20" x14ac:dyDescent="0.15">
      <c r="A487" s="2" t="str">
        <f>IF(AND(OR(C487=查询表!$D$2,查询表!$D$2=""),OR(D487=查询表!$H$2,查询表!$H$2="")),ROW()&amp;"-","")</f>
        <v/>
      </c>
      <c r="B487" s="9">
        <v>485</v>
      </c>
      <c r="C487" s="9" t="s">
        <v>516</v>
      </c>
      <c r="D487" s="9" t="s">
        <v>31</v>
      </c>
      <c r="E487" s="9">
        <v>2484</v>
      </c>
      <c r="F487" s="9">
        <v>1484</v>
      </c>
      <c r="G487" s="9">
        <v>1484</v>
      </c>
      <c r="H487" s="9">
        <v>2484</v>
      </c>
      <c r="I487" s="9">
        <v>1484</v>
      </c>
      <c r="J487" s="9">
        <v>1084</v>
      </c>
      <c r="K487" s="9">
        <v>784</v>
      </c>
      <c r="L487" s="9">
        <v>684</v>
      </c>
      <c r="M487" s="9">
        <f t="shared" si="16"/>
        <v>11972</v>
      </c>
      <c r="N487" s="9">
        <v>784</v>
      </c>
      <c r="O487" s="9">
        <v>584</v>
      </c>
      <c r="P487" s="9">
        <v>504</v>
      </c>
      <c r="Q487" s="9">
        <v>514</v>
      </c>
      <c r="R487" s="9">
        <v>544</v>
      </c>
      <c r="S487" s="9">
        <v>619</v>
      </c>
      <c r="T487" s="9">
        <f t="shared" si="17"/>
        <v>8423</v>
      </c>
    </row>
    <row r="488" spans="1:20" x14ac:dyDescent="0.15">
      <c r="A488" s="2" t="str">
        <f>IF(AND(OR(C488=查询表!$D$2,查询表!$D$2=""),OR(D488=查询表!$H$2,查询表!$H$2="")),ROW()&amp;"-","")</f>
        <v/>
      </c>
      <c r="B488" s="9">
        <v>486</v>
      </c>
      <c r="C488" s="9" t="s">
        <v>517</v>
      </c>
      <c r="D488" s="9" t="s">
        <v>33</v>
      </c>
      <c r="E488" s="9">
        <v>2485</v>
      </c>
      <c r="F488" s="9">
        <v>1485</v>
      </c>
      <c r="G488" s="9">
        <v>1485</v>
      </c>
      <c r="H488" s="9">
        <v>2485</v>
      </c>
      <c r="I488" s="9">
        <v>1485</v>
      </c>
      <c r="J488" s="9">
        <v>1085</v>
      </c>
      <c r="K488" s="9">
        <v>785</v>
      </c>
      <c r="L488" s="9">
        <v>685</v>
      </c>
      <c r="M488" s="9">
        <f t="shared" si="16"/>
        <v>11980</v>
      </c>
      <c r="N488" s="9">
        <v>785</v>
      </c>
      <c r="O488" s="9">
        <v>585</v>
      </c>
      <c r="P488" s="9">
        <v>505</v>
      </c>
      <c r="Q488" s="9">
        <v>515</v>
      </c>
      <c r="R488" s="9">
        <v>545</v>
      </c>
      <c r="S488" s="9">
        <v>620</v>
      </c>
      <c r="T488" s="9">
        <f t="shared" si="17"/>
        <v>8425</v>
      </c>
    </row>
    <row r="489" spans="1:20" x14ac:dyDescent="0.15">
      <c r="A489" s="2" t="str">
        <f>IF(AND(OR(C489=查询表!$D$2,查询表!$D$2=""),OR(D489=查询表!$H$2,查询表!$H$2="")),ROW()&amp;"-","")</f>
        <v/>
      </c>
      <c r="B489" s="9">
        <v>487</v>
      </c>
      <c r="C489" s="9" t="s">
        <v>518</v>
      </c>
      <c r="D489" s="9" t="s">
        <v>35</v>
      </c>
      <c r="E489" s="9">
        <v>2486</v>
      </c>
      <c r="F489" s="9">
        <v>1486</v>
      </c>
      <c r="G489" s="9">
        <v>1486</v>
      </c>
      <c r="H489" s="9">
        <v>2486</v>
      </c>
      <c r="I489" s="9">
        <v>1486</v>
      </c>
      <c r="J489" s="9">
        <v>1086</v>
      </c>
      <c r="K489" s="9">
        <v>786</v>
      </c>
      <c r="L489" s="9">
        <v>686</v>
      </c>
      <c r="M489" s="9">
        <f t="shared" si="16"/>
        <v>11988</v>
      </c>
      <c r="N489" s="9">
        <v>786</v>
      </c>
      <c r="O489" s="9">
        <v>586</v>
      </c>
      <c r="P489" s="9">
        <v>506</v>
      </c>
      <c r="Q489" s="9">
        <v>516</v>
      </c>
      <c r="R489" s="9">
        <v>546</v>
      </c>
      <c r="S489" s="9">
        <v>621</v>
      </c>
      <c r="T489" s="9">
        <f t="shared" si="17"/>
        <v>8427</v>
      </c>
    </row>
    <row r="490" spans="1:20" x14ac:dyDescent="0.15">
      <c r="A490" s="2" t="str">
        <f>IF(AND(OR(C490=查询表!$D$2,查询表!$D$2=""),OR(D490=查询表!$H$2,查询表!$H$2="")),ROW()&amp;"-","")</f>
        <v/>
      </c>
      <c r="B490" s="9">
        <v>488</v>
      </c>
      <c r="C490" s="9" t="s">
        <v>519</v>
      </c>
      <c r="D490" s="9" t="s">
        <v>37</v>
      </c>
      <c r="E490" s="9">
        <v>2487</v>
      </c>
      <c r="F490" s="9">
        <v>1487</v>
      </c>
      <c r="G490" s="9">
        <v>1487</v>
      </c>
      <c r="H490" s="9">
        <v>2487</v>
      </c>
      <c r="I490" s="9">
        <v>1487</v>
      </c>
      <c r="J490" s="9">
        <v>1087</v>
      </c>
      <c r="K490" s="9">
        <v>787</v>
      </c>
      <c r="L490" s="9">
        <v>687</v>
      </c>
      <c r="M490" s="9">
        <f t="shared" si="16"/>
        <v>11996</v>
      </c>
      <c r="N490" s="9">
        <v>787</v>
      </c>
      <c r="O490" s="9">
        <v>587</v>
      </c>
      <c r="P490" s="9">
        <v>507</v>
      </c>
      <c r="Q490" s="9">
        <v>517</v>
      </c>
      <c r="R490" s="9">
        <v>547</v>
      </c>
      <c r="S490" s="9">
        <v>622</v>
      </c>
      <c r="T490" s="9">
        <f t="shared" si="17"/>
        <v>8429</v>
      </c>
    </row>
    <row r="491" spans="1:20" x14ac:dyDescent="0.15">
      <c r="A491" s="2" t="str">
        <f>IF(AND(OR(C491=查询表!$D$2,查询表!$D$2=""),OR(D491=查询表!$H$2,查询表!$H$2="")),ROW()&amp;"-","")</f>
        <v/>
      </c>
      <c r="B491" s="9">
        <v>489</v>
      </c>
      <c r="C491" s="9" t="s">
        <v>520</v>
      </c>
      <c r="D491" s="9" t="s">
        <v>39</v>
      </c>
      <c r="E491" s="9">
        <v>2488</v>
      </c>
      <c r="F491" s="9">
        <v>1488</v>
      </c>
      <c r="G491" s="9">
        <v>1488</v>
      </c>
      <c r="H491" s="9">
        <v>2488</v>
      </c>
      <c r="I491" s="9">
        <v>1488</v>
      </c>
      <c r="J491" s="9">
        <v>1088</v>
      </c>
      <c r="K491" s="9">
        <v>788</v>
      </c>
      <c r="L491" s="9">
        <v>688</v>
      </c>
      <c r="M491" s="9">
        <f t="shared" si="16"/>
        <v>12004</v>
      </c>
      <c r="N491" s="9">
        <v>788</v>
      </c>
      <c r="O491" s="9">
        <v>588</v>
      </c>
      <c r="P491" s="9">
        <v>508</v>
      </c>
      <c r="Q491" s="9">
        <v>518</v>
      </c>
      <c r="R491" s="9">
        <v>548</v>
      </c>
      <c r="S491" s="9">
        <v>623</v>
      </c>
      <c r="T491" s="9">
        <f t="shared" si="17"/>
        <v>8431</v>
      </c>
    </row>
    <row r="492" spans="1:20" x14ac:dyDescent="0.15">
      <c r="A492" s="2" t="str">
        <f>IF(AND(OR(C492=查询表!$D$2,查询表!$D$2=""),OR(D492=查询表!$H$2,查询表!$H$2="")),ROW()&amp;"-","")</f>
        <v/>
      </c>
      <c r="B492" s="9">
        <v>490</v>
      </c>
      <c r="C492" s="9" t="s">
        <v>521</v>
      </c>
      <c r="D492" s="9" t="s">
        <v>41</v>
      </c>
      <c r="E492" s="9">
        <v>2489</v>
      </c>
      <c r="F492" s="9">
        <v>1489</v>
      </c>
      <c r="G492" s="9">
        <v>1489</v>
      </c>
      <c r="H492" s="9">
        <v>2489</v>
      </c>
      <c r="I492" s="9">
        <v>1489</v>
      </c>
      <c r="J492" s="9">
        <v>1089</v>
      </c>
      <c r="K492" s="9">
        <v>789</v>
      </c>
      <c r="L492" s="9">
        <v>689</v>
      </c>
      <c r="M492" s="9">
        <f t="shared" si="16"/>
        <v>12012</v>
      </c>
      <c r="N492" s="9">
        <v>789</v>
      </c>
      <c r="O492" s="9">
        <v>589</v>
      </c>
      <c r="P492" s="9">
        <v>509</v>
      </c>
      <c r="Q492" s="9">
        <v>519</v>
      </c>
      <c r="R492" s="9">
        <v>549</v>
      </c>
      <c r="S492" s="9">
        <v>624</v>
      </c>
      <c r="T492" s="9">
        <f t="shared" si="17"/>
        <v>8433</v>
      </c>
    </row>
    <row r="493" spans="1:20" x14ac:dyDescent="0.15">
      <c r="A493" s="2" t="str">
        <f>IF(AND(OR(C493=查询表!$D$2,查询表!$D$2=""),OR(D493=查询表!$H$2,查询表!$H$2="")),ROW()&amp;"-","")</f>
        <v>493-</v>
      </c>
      <c r="B493" s="9">
        <v>491</v>
      </c>
      <c r="C493" s="9" t="s">
        <v>522</v>
      </c>
      <c r="D493" s="9" t="s">
        <v>23</v>
      </c>
      <c r="E493" s="9">
        <v>2490</v>
      </c>
      <c r="F493" s="9">
        <v>1490</v>
      </c>
      <c r="G493" s="9">
        <v>1490</v>
      </c>
      <c r="H493" s="9">
        <v>2490</v>
      </c>
      <c r="I493" s="9">
        <v>1490</v>
      </c>
      <c r="J493" s="9">
        <v>1090</v>
      </c>
      <c r="K493" s="9">
        <v>790</v>
      </c>
      <c r="L493" s="9">
        <v>690</v>
      </c>
      <c r="M493" s="9">
        <f t="shared" si="16"/>
        <v>12020</v>
      </c>
      <c r="N493" s="9">
        <v>790</v>
      </c>
      <c r="O493" s="9">
        <v>590</v>
      </c>
      <c r="P493" s="9">
        <v>510</v>
      </c>
      <c r="Q493" s="9">
        <v>520</v>
      </c>
      <c r="R493" s="9">
        <v>550</v>
      </c>
      <c r="S493" s="9">
        <v>625</v>
      </c>
      <c r="T493" s="9">
        <f t="shared" si="17"/>
        <v>8435</v>
      </c>
    </row>
    <row r="494" spans="1:20" x14ac:dyDescent="0.15">
      <c r="A494" s="2" t="str">
        <f>IF(AND(OR(C494=查询表!$D$2,查询表!$D$2=""),OR(D494=查询表!$H$2,查询表!$H$2="")),ROW()&amp;"-","")</f>
        <v/>
      </c>
      <c r="B494" s="9">
        <v>492</v>
      </c>
      <c r="C494" s="9" t="s">
        <v>523</v>
      </c>
      <c r="D494" s="9" t="s">
        <v>25</v>
      </c>
      <c r="E494" s="9">
        <v>2491</v>
      </c>
      <c r="F494" s="9">
        <v>1491</v>
      </c>
      <c r="G494" s="9">
        <v>1491</v>
      </c>
      <c r="H494" s="9">
        <v>2491</v>
      </c>
      <c r="I494" s="9">
        <v>1491</v>
      </c>
      <c r="J494" s="9">
        <v>1091</v>
      </c>
      <c r="K494" s="9">
        <v>791</v>
      </c>
      <c r="L494" s="9">
        <v>691</v>
      </c>
      <c r="M494" s="9">
        <f t="shared" si="16"/>
        <v>12028</v>
      </c>
      <c r="N494" s="9">
        <v>791</v>
      </c>
      <c r="O494" s="9">
        <v>591</v>
      </c>
      <c r="P494" s="9">
        <v>511</v>
      </c>
      <c r="Q494" s="9">
        <v>521</v>
      </c>
      <c r="R494" s="9">
        <v>551</v>
      </c>
      <c r="S494" s="9">
        <v>626</v>
      </c>
      <c r="T494" s="9">
        <f t="shared" si="17"/>
        <v>8437</v>
      </c>
    </row>
    <row r="495" spans="1:20" x14ac:dyDescent="0.15">
      <c r="A495" s="2" t="str">
        <f>IF(AND(OR(C495=查询表!$D$2,查询表!$D$2=""),OR(D495=查询表!$H$2,查询表!$H$2="")),ROW()&amp;"-","")</f>
        <v/>
      </c>
      <c r="B495" s="9">
        <v>493</v>
      </c>
      <c r="C495" s="9" t="s">
        <v>524</v>
      </c>
      <c r="D495" s="9" t="s">
        <v>27</v>
      </c>
      <c r="E495" s="9">
        <v>2492</v>
      </c>
      <c r="F495" s="9">
        <v>1492</v>
      </c>
      <c r="G495" s="9">
        <v>1492</v>
      </c>
      <c r="H495" s="9">
        <v>2492</v>
      </c>
      <c r="I495" s="9">
        <v>1492</v>
      </c>
      <c r="J495" s="9">
        <v>1092</v>
      </c>
      <c r="K495" s="9">
        <v>792</v>
      </c>
      <c r="L495" s="9">
        <v>692</v>
      </c>
      <c r="M495" s="9">
        <f t="shared" si="16"/>
        <v>12036</v>
      </c>
      <c r="N495" s="9">
        <v>792</v>
      </c>
      <c r="O495" s="9">
        <v>592</v>
      </c>
      <c r="P495" s="9">
        <v>512</v>
      </c>
      <c r="Q495" s="9">
        <v>522</v>
      </c>
      <c r="R495" s="9">
        <v>552</v>
      </c>
      <c r="S495" s="9">
        <v>627</v>
      </c>
      <c r="T495" s="9">
        <f t="shared" si="17"/>
        <v>8439</v>
      </c>
    </row>
    <row r="496" spans="1:20" x14ac:dyDescent="0.15">
      <c r="A496" s="2" t="str">
        <f>IF(AND(OR(C496=查询表!$D$2,查询表!$D$2=""),OR(D496=查询表!$H$2,查询表!$H$2="")),ROW()&amp;"-","")</f>
        <v/>
      </c>
      <c r="B496" s="9">
        <v>494</v>
      </c>
      <c r="C496" s="9" t="s">
        <v>525</v>
      </c>
      <c r="D496" s="9" t="s">
        <v>29</v>
      </c>
      <c r="E496" s="9">
        <v>2493</v>
      </c>
      <c r="F496" s="9">
        <v>1493</v>
      </c>
      <c r="G496" s="9">
        <v>1493</v>
      </c>
      <c r="H496" s="9">
        <v>2493</v>
      </c>
      <c r="I496" s="9">
        <v>1493</v>
      </c>
      <c r="J496" s="9">
        <v>1093</v>
      </c>
      <c r="K496" s="9">
        <v>793</v>
      </c>
      <c r="L496" s="9">
        <v>693</v>
      </c>
      <c r="M496" s="9">
        <f t="shared" si="16"/>
        <v>12044</v>
      </c>
      <c r="N496" s="9">
        <v>793</v>
      </c>
      <c r="O496" s="9">
        <v>593</v>
      </c>
      <c r="P496" s="9">
        <v>513</v>
      </c>
      <c r="Q496" s="9">
        <v>523</v>
      </c>
      <c r="R496" s="9">
        <v>553</v>
      </c>
      <c r="S496" s="9">
        <v>628</v>
      </c>
      <c r="T496" s="9">
        <f t="shared" si="17"/>
        <v>8441</v>
      </c>
    </row>
    <row r="497" spans="1:20" x14ac:dyDescent="0.15">
      <c r="A497" s="2" t="str">
        <f>IF(AND(OR(C497=查询表!$D$2,查询表!$D$2=""),OR(D497=查询表!$H$2,查询表!$H$2="")),ROW()&amp;"-","")</f>
        <v/>
      </c>
      <c r="B497" s="9">
        <v>495</v>
      </c>
      <c r="C497" s="9" t="s">
        <v>526</v>
      </c>
      <c r="D497" s="9" t="s">
        <v>31</v>
      </c>
      <c r="E497" s="9">
        <v>2494</v>
      </c>
      <c r="F497" s="9">
        <v>1494</v>
      </c>
      <c r="G497" s="9">
        <v>1494</v>
      </c>
      <c r="H497" s="9">
        <v>2494</v>
      </c>
      <c r="I497" s="9">
        <v>1494</v>
      </c>
      <c r="J497" s="9">
        <v>1094</v>
      </c>
      <c r="K497" s="9">
        <v>794</v>
      </c>
      <c r="L497" s="9">
        <v>694</v>
      </c>
      <c r="M497" s="9">
        <f t="shared" si="16"/>
        <v>12052</v>
      </c>
      <c r="N497" s="9">
        <v>794</v>
      </c>
      <c r="O497" s="9">
        <v>594</v>
      </c>
      <c r="P497" s="9">
        <v>514</v>
      </c>
      <c r="Q497" s="9">
        <v>524</v>
      </c>
      <c r="R497" s="9">
        <v>554</v>
      </c>
      <c r="S497" s="9">
        <v>629</v>
      </c>
      <c r="T497" s="9">
        <f t="shared" si="17"/>
        <v>8443</v>
      </c>
    </row>
    <row r="498" spans="1:20" x14ac:dyDescent="0.15">
      <c r="A498" s="2" t="str">
        <f>IF(AND(OR(C498=查询表!$D$2,查询表!$D$2=""),OR(D498=查询表!$H$2,查询表!$H$2="")),ROW()&amp;"-","")</f>
        <v/>
      </c>
      <c r="B498" s="9">
        <v>496</v>
      </c>
      <c r="C498" s="9" t="s">
        <v>527</v>
      </c>
      <c r="D498" s="9" t="s">
        <v>33</v>
      </c>
      <c r="E498" s="9">
        <v>2495</v>
      </c>
      <c r="F498" s="9">
        <v>1495</v>
      </c>
      <c r="G498" s="9">
        <v>1495</v>
      </c>
      <c r="H498" s="9">
        <v>2495</v>
      </c>
      <c r="I498" s="9">
        <v>1495</v>
      </c>
      <c r="J498" s="9">
        <v>1095</v>
      </c>
      <c r="K498" s="9">
        <v>795</v>
      </c>
      <c r="L498" s="9">
        <v>695</v>
      </c>
      <c r="M498" s="9">
        <f t="shared" si="16"/>
        <v>12060</v>
      </c>
      <c r="N498" s="9">
        <v>795</v>
      </c>
      <c r="O498" s="9">
        <v>595</v>
      </c>
      <c r="P498" s="9">
        <v>515</v>
      </c>
      <c r="Q498" s="9">
        <v>525</v>
      </c>
      <c r="R498" s="9">
        <v>555</v>
      </c>
      <c r="S498" s="9">
        <v>630</v>
      </c>
      <c r="T498" s="9">
        <f t="shared" si="17"/>
        <v>8445</v>
      </c>
    </row>
    <row r="499" spans="1:20" x14ac:dyDescent="0.15">
      <c r="A499" s="2" t="str">
        <f>IF(AND(OR(C499=查询表!$D$2,查询表!$D$2=""),OR(D499=查询表!$H$2,查询表!$H$2="")),ROW()&amp;"-","")</f>
        <v/>
      </c>
      <c r="B499" s="9">
        <v>497</v>
      </c>
      <c r="C499" s="9" t="s">
        <v>528</v>
      </c>
      <c r="D499" s="9" t="s">
        <v>35</v>
      </c>
      <c r="E499" s="9">
        <v>2496</v>
      </c>
      <c r="F499" s="9">
        <v>1496</v>
      </c>
      <c r="G499" s="9">
        <v>1496</v>
      </c>
      <c r="H499" s="9">
        <v>2496</v>
      </c>
      <c r="I499" s="9">
        <v>1496</v>
      </c>
      <c r="J499" s="9">
        <v>1096</v>
      </c>
      <c r="K499" s="9">
        <v>796</v>
      </c>
      <c r="L499" s="9">
        <v>696</v>
      </c>
      <c r="M499" s="9">
        <f t="shared" si="16"/>
        <v>12068</v>
      </c>
      <c r="N499" s="9">
        <v>796</v>
      </c>
      <c r="O499" s="9">
        <v>596</v>
      </c>
      <c r="P499" s="9">
        <v>516</v>
      </c>
      <c r="Q499" s="9">
        <v>526</v>
      </c>
      <c r="R499" s="9">
        <v>556</v>
      </c>
      <c r="S499" s="9">
        <v>631</v>
      </c>
      <c r="T499" s="9">
        <f t="shared" si="17"/>
        <v>8447</v>
      </c>
    </row>
    <row r="500" spans="1:20" x14ac:dyDescent="0.15">
      <c r="A500" s="2" t="str">
        <f>IF(AND(OR(C500=查询表!$D$2,查询表!$D$2=""),OR(D500=查询表!$H$2,查询表!$H$2="")),ROW()&amp;"-","")</f>
        <v/>
      </c>
      <c r="B500" s="9">
        <v>498</v>
      </c>
      <c r="C500" s="9" t="s">
        <v>529</v>
      </c>
      <c r="D500" s="9" t="s">
        <v>37</v>
      </c>
      <c r="E500" s="9">
        <v>2497</v>
      </c>
      <c r="F500" s="9">
        <v>1497</v>
      </c>
      <c r="G500" s="9">
        <v>1497</v>
      </c>
      <c r="H500" s="9">
        <v>2497</v>
      </c>
      <c r="I500" s="9">
        <v>1497</v>
      </c>
      <c r="J500" s="9">
        <v>1097</v>
      </c>
      <c r="K500" s="9">
        <v>797</v>
      </c>
      <c r="L500" s="9">
        <v>697</v>
      </c>
      <c r="M500" s="9">
        <f t="shared" si="16"/>
        <v>12076</v>
      </c>
      <c r="N500" s="9">
        <v>797</v>
      </c>
      <c r="O500" s="9">
        <v>597</v>
      </c>
      <c r="P500" s="9">
        <v>517</v>
      </c>
      <c r="Q500" s="9">
        <v>527</v>
      </c>
      <c r="R500" s="9">
        <v>557</v>
      </c>
      <c r="S500" s="9">
        <v>632</v>
      </c>
      <c r="T500" s="9">
        <f t="shared" si="17"/>
        <v>8449</v>
      </c>
    </row>
    <row r="501" spans="1:20" x14ac:dyDescent="0.15">
      <c r="A501" s="2" t="str">
        <f>IF(AND(OR(C501=查询表!$D$2,查询表!$D$2=""),OR(D501=查询表!$H$2,查询表!$H$2="")),ROW()&amp;"-","")</f>
        <v/>
      </c>
      <c r="B501" s="9">
        <v>499</v>
      </c>
      <c r="C501" s="9" t="s">
        <v>530</v>
      </c>
      <c r="D501" s="9" t="s">
        <v>39</v>
      </c>
      <c r="E501" s="9">
        <v>2498</v>
      </c>
      <c r="F501" s="9">
        <v>1498</v>
      </c>
      <c r="G501" s="9">
        <v>1498</v>
      </c>
      <c r="H501" s="9">
        <v>2498</v>
      </c>
      <c r="I501" s="9">
        <v>1498</v>
      </c>
      <c r="J501" s="9">
        <v>1098</v>
      </c>
      <c r="K501" s="9">
        <v>798</v>
      </c>
      <c r="L501" s="9">
        <v>698</v>
      </c>
      <c r="M501" s="9">
        <f t="shared" si="16"/>
        <v>12084</v>
      </c>
      <c r="N501" s="9">
        <v>798</v>
      </c>
      <c r="O501" s="9">
        <v>598</v>
      </c>
      <c r="P501" s="9">
        <v>518</v>
      </c>
      <c r="Q501" s="9">
        <v>528</v>
      </c>
      <c r="R501" s="9">
        <v>558</v>
      </c>
      <c r="S501" s="9">
        <v>633</v>
      </c>
      <c r="T501" s="9">
        <f t="shared" si="17"/>
        <v>8451</v>
      </c>
    </row>
    <row r="502" spans="1:20" x14ac:dyDescent="0.15">
      <c r="A502" s="2" t="str">
        <f>IF(AND(OR(C502=查询表!$D$2,查询表!$D$2=""),OR(D502=查询表!$H$2,查询表!$H$2="")),ROW()&amp;"-","")</f>
        <v/>
      </c>
      <c r="B502" s="9">
        <v>500</v>
      </c>
      <c r="C502" s="9" t="s">
        <v>531</v>
      </c>
      <c r="D502" s="9" t="s">
        <v>41</v>
      </c>
      <c r="E502" s="9">
        <v>2499</v>
      </c>
      <c r="F502" s="9">
        <v>1499</v>
      </c>
      <c r="G502" s="9">
        <v>1499</v>
      </c>
      <c r="H502" s="9">
        <v>2499</v>
      </c>
      <c r="I502" s="9">
        <v>1499</v>
      </c>
      <c r="J502" s="9">
        <v>1099</v>
      </c>
      <c r="K502" s="9">
        <v>799</v>
      </c>
      <c r="L502" s="9">
        <v>699</v>
      </c>
      <c r="M502" s="9">
        <f t="shared" si="16"/>
        <v>12092</v>
      </c>
      <c r="N502" s="9">
        <v>799</v>
      </c>
      <c r="O502" s="9">
        <v>599</v>
      </c>
      <c r="P502" s="9">
        <v>519</v>
      </c>
      <c r="Q502" s="9">
        <v>529</v>
      </c>
      <c r="R502" s="9">
        <v>559</v>
      </c>
      <c r="S502" s="9">
        <v>634</v>
      </c>
      <c r="T502" s="9">
        <f t="shared" si="17"/>
        <v>8453</v>
      </c>
    </row>
  </sheetData>
  <phoneticPr fontId="9" type="noConversion"/>
  <pageMargins left="0.235416666666667" right="0.15625" top="0.75" bottom="0.75" header="0.3" footer="0.3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2000"/>
  <sheetViews>
    <sheetView showGridLines="0" workbookViewId="0">
      <selection activeCell="T6" sqref="T6"/>
    </sheetView>
  </sheetViews>
  <sheetFormatPr defaultColWidth="9" defaultRowHeight="13.5" x14ac:dyDescent="0.15"/>
  <cols>
    <col min="1" max="1" width="4.625" style="12" customWidth="1"/>
    <col min="2" max="3" width="7.625" style="12" customWidth="1"/>
    <col min="4" max="6" width="7.875" style="12" customWidth="1"/>
    <col min="7" max="7" width="4.875" style="12" customWidth="1"/>
    <col min="8" max="8" width="6.25" style="12" customWidth="1"/>
    <col min="9" max="16" width="7.875" style="12" customWidth="1"/>
    <col min="17" max="17" width="6.25" style="12" customWidth="1"/>
    <col min="18" max="18" width="9.5" style="12" customWidth="1"/>
    <col min="19" max="19" width="7.875" style="12" customWidth="1"/>
    <col min="20" max="20" width="9" customWidth="1"/>
  </cols>
  <sheetData>
    <row r="2" spans="1:19" x14ac:dyDescent="0.15">
      <c r="A2" s="13"/>
      <c r="B2" s="13"/>
      <c r="C2" s="13"/>
      <c r="D2" s="13"/>
      <c r="E2" s="13"/>
      <c r="F2" s="13"/>
      <c r="G2" s="13"/>
      <c r="H2" s="14">
        <f>工资表!$I$1</f>
        <v>2017</v>
      </c>
      <c r="I2" s="14" t="str">
        <f>工资表!$J$1</f>
        <v>年</v>
      </c>
      <c r="J2" s="14" t="str">
        <f>工资表!$K$1</f>
        <v>2月</v>
      </c>
      <c r="K2" s="14" t="str">
        <f>工资表!$L$1</f>
        <v>工资</v>
      </c>
      <c r="L2" s="13"/>
      <c r="M2" s="13"/>
      <c r="N2" s="13"/>
      <c r="O2" s="13"/>
      <c r="P2" s="13"/>
      <c r="Q2" s="13"/>
      <c r="R2" s="13"/>
      <c r="S2" s="13"/>
    </row>
    <row r="3" spans="1:19" x14ac:dyDescent="0.15">
      <c r="A3" s="15" t="str">
        <f>工资表!$B$2</f>
        <v>序号</v>
      </c>
      <c r="B3" s="15" t="str">
        <f>工资表!$C$2</f>
        <v>姓名</v>
      </c>
      <c r="C3" s="15" t="str">
        <f>工资表!$D$2</f>
        <v>部门</v>
      </c>
      <c r="D3" s="15" t="str">
        <f>工资表!$E$2</f>
        <v>基本工资</v>
      </c>
      <c r="E3" s="15" t="str">
        <f>工资表!$F$2</f>
        <v>岗位工资</v>
      </c>
      <c r="F3" s="15" t="str">
        <f>工资表!$G$2</f>
        <v>绩效工资</v>
      </c>
      <c r="G3" s="15" t="str">
        <f>工资表!$H$2</f>
        <v>奖金</v>
      </c>
      <c r="H3" s="15" t="str">
        <f>工资表!$I$2</f>
        <v>加班费</v>
      </c>
      <c r="I3" s="15" t="str">
        <f>工资表!$J$2</f>
        <v>住房补助</v>
      </c>
      <c r="J3" s="15" t="str">
        <f>工资表!$K$2</f>
        <v>交通补助</v>
      </c>
      <c r="K3" s="15" t="str">
        <f>工资表!$L$2</f>
        <v>工龄工资</v>
      </c>
      <c r="L3" s="15" t="str">
        <f>工资表!$M$2</f>
        <v>当月应发</v>
      </c>
      <c r="M3" s="15" t="str">
        <f>工资表!$N$2</f>
        <v>养老保险</v>
      </c>
      <c r="N3" s="15" t="str">
        <f>工资表!$O$2</f>
        <v>医疗保险</v>
      </c>
      <c r="O3" s="15" t="str">
        <f>工资表!$P$2</f>
        <v>失业保险</v>
      </c>
      <c r="P3" s="15" t="str">
        <f>工资表!$Q$2</f>
        <v>大病统筹</v>
      </c>
      <c r="Q3" s="15" t="str">
        <f>工资表!$R$2</f>
        <v>公积金</v>
      </c>
      <c r="R3" s="15" t="str">
        <f>工资表!$S$2</f>
        <v>个人所得税</v>
      </c>
      <c r="S3" s="15" t="str">
        <f>工资表!$T$2</f>
        <v>实发工资</v>
      </c>
    </row>
    <row r="4" spans="1:19" x14ac:dyDescent="0.15">
      <c r="A4" s="16">
        <f>工资表!B3</f>
        <v>1</v>
      </c>
      <c r="B4" s="16" t="str">
        <f>工资表!C3</f>
        <v>N1</v>
      </c>
      <c r="C4" s="16" t="str">
        <f>工资表!D3</f>
        <v>采购</v>
      </c>
      <c r="D4" s="16">
        <f>工资表!E3</f>
        <v>2000</v>
      </c>
      <c r="E4" s="16">
        <f>工资表!F3</f>
        <v>1000</v>
      </c>
      <c r="F4" s="16">
        <f>工资表!G3</f>
        <v>1000</v>
      </c>
      <c r="G4" s="16">
        <f>工资表!H3</f>
        <v>2000</v>
      </c>
      <c r="H4" s="16">
        <f>工资表!I3</f>
        <v>1000</v>
      </c>
      <c r="I4" s="16">
        <f>工资表!J3</f>
        <v>600</v>
      </c>
      <c r="J4" s="16">
        <f>工资表!K3</f>
        <v>300</v>
      </c>
      <c r="K4" s="16">
        <f>工资表!L3</f>
        <v>200</v>
      </c>
      <c r="L4" s="16">
        <f>工资表!M3</f>
        <v>8100</v>
      </c>
      <c r="M4" s="16">
        <f>工资表!N3</f>
        <v>300</v>
      </c>
      <c r="N4" s="16">
        <f>工资表!O3</f>
        <v>100</v>
      </c>
      <c r="O4" s="16">
        <f>工资表!P3</f>
        <v>20</v>
      </c>
      <c r="P4" s="16">
        <f>工资表!Q3</f>
        <v>30</v>
      </c>
      <c r="Q4" s="16">
        <f>工资表!R3</f>
        <v>60</v>
      </c>
      <c r="R4" s="16">
        <f>工资表!S3</f>
        <v>135</v>
      </c>
      <c r="S4" s="16">
        <f>工资表!T3</f>
        <v>7455</v>
      </c>
    </row>
    <row r="5" spans="1:19" ht="13.5" customHeight="1" x14ac:dyDescent="0.15"/>
    <row r="6" spans="1:19" x14ac:dyDescent="0.15">
      <c r="A6" s="13"/>
      <c r="B6" s="13"/>
      <c r="C6" s="13"/>
      <c r="D6" s="13"/>
      <c r="E6" s="13"/>
      <c r="F6" s="13"/>
      <c r="G6" s="13"/>
      <c r="H6" s="14">
        <f>工资表!$I$1</f>
        <v>2017</v>
      </c>
      <c r="I6" s="14" t="str">
        <f>工资表!$J$1</f>
        <v>年</v>
      </c>
      <c r="J6" s="14" t="str">
        <f>工资表!$K$1</f>
        <v>2月</v>
      </c>
      <c r="K6" s="14" t="str">
        <f>工资表!$L$1</f>
        <v>工资</v>
      </c>
      <c r="L6" s="13"/>
      <c r="M6" s="13"/>
      <c r="N6" s="13"/>
      <c r="O6" s="13"/>
      <c r="P6" s="13"/>
      <c r="Q6" s="13"/>
      <c r="R6" s="13"/>
      <c r="S6" s="13"/>
    </row>
    <row r="7" spans="1:19" x14ac:dyDescent="0.15">
      <c r="A7" s="15" t="str">
        <f>工资表!$B$2</f>
        <v>序号</v>
      </c>
      <c r="B7" s="15" t="str">
        <f>工资表!$C$2</f>
        <v>姓名</v>
      </c>
      <c r="C7" s="15" t="str">
        <f>工资表!$D$2</f>
        <v>部门</v>
      </c>
      <c r="D7" s="15" t="str">
        <f>工资表!$E$2</f>
        <v>基本工资</v>
      </c>
      <c r="E7" s="15" t="str">
        <f>工资表!$F$2</f>
        <v>岗位工资</v>
      </c>
      <c r="F7" s="15" t="str">
        <f>工资表!$G$2</f>
        <v>绩效工资</v>
      </c>
      <c r="G7" s="15" t="str">
        <f>工资表!$H$2</f>
        <v>奖金</v>
      </c>
      <c r="H7" s="15" t="str">
        <f>工资表!$I$2</f>
        <v>加班费</v>
      </c>
      <c r="I7" s="15" t="str">
        <f>工资表!$J$2</f>
        <v>住房补助</v>
      </c>
      <c r="J7" s="15" t="str">
        <f>工资表!$K$2</f>
        <v>交通补助</v>
      </c>
      <c r="K7" s="15" t="str">
        <f>工资表!$L$2</f>
        <v>工龄工资</v>
      </c>
      <c r="L7" s="15" t="str">
        <f>工资表!$M$2</f>
        <v>当月应发</v>
      </c>
      <c r="M7" s="15" t="str">
        <f>工资表!$N$2</f>
        <v>养老保险</v>
      </c>
      <c r="N7" s="15" t="str">
        <f>工资表!$O$2</f>
        <v>医疗保险</v>
      </c>
      <c r="O7" s="15" t="str">
        <f>工资表!$P$2</f>
        <v>失业保险</v>
      </c>
      <c r="P7" s="15" t="str">
        <f>工资表!$Q$2</f>
        <v>大病统筹</v>
      </c>
      <c r="Q7" s="15" t="str">
        <f>工资表!$R$2</f>
        <v>公积金</v>
      </c>
      <c r="R7" s="15" t="str">
        <f>工资表!$S$2</f>
        <v>个人所得税</v>
      </c>
      <c r="S7" s="15" t="str">
        <f>工资表!$T$2</f>
        <v>实发工资</v>
      </c>
    </row>
    <row r="8" spans="1:19" x14ac:dyDescent="0.15">
      <c r="A8" s="16">
        <f>工资表!B4</f>
        <v>2</v>
      </c>
      <c r="B8" s="16" t="str">
        <f>工资表!C4</f>
        <v>N2</v>
      </c>
      <c r="C8" s="16" t="str">
        <f>工资表!D4</f>
        <v>生产</v>
      </c>
      <c r="D8" s="16">
        <f>工资表!E4</f>
        <v>2001</v>
      </c>
      <c r="E8" s="16">
        <f>工资表!F4</f>
        <v>1001</v>
      </c>
      <c r="F8" s="16">
        <f>工资表!G4</f>
        <v>1001</v>
      </c>
      <c r="G8" s="16">
        <f>工资表!H4</f>
        <v>2001</v>
      </c>
      <c r="H8" s="16">
        <f>工资表!I4</f>
        <v>1001</v>
      </c>
      <c r="I8" s="16">
        <f>工资表!J4</f>
        <v>601</v>
      </c>
      <c r="J8" s="16">
        <f>工资表!K4</f>
        <v>301</v>
      </c>
      <c r="K8" s="16">
        <f>工资表!L4</f>
        <v>201</v>
      </c>
      <c r="L8" s="16">
        <f>工资表!M4</f>
        <v>8108</v>
      </c>
      <c r="M8" s="16">
        <f>工资表!N4</f>
        <v>301</v>
      </c>
      <c r="N8" s="16">
        <f>工资表!O4</f>
        <v>101</v>
      </c>
      <c r="O8" s="16">
        <f>工资表!P4</f>
        <v>21</v>
      </c>
      <c r="P8" s="16">
        <f>工资表!Q4</f>
        <v>31</v>
      </c>
      <c r="Q8" s="16">
        <f>工资表!R4</f>
        <v>61</v>
      </c>
      <c r="R8" s="16">
        <f>工资表!S4</f>
        <v>136</v>
      </c>
      <c r="S8" s="16">
        <f>工资表!T4</f>
        <v>7457</v>
      </c>
    </row>
    <row r="10" spans="1:19" x14ac:dyDescent="0.15">
      <c r="A10" s="13"/>
      <c r="B10" s="13"/>
      <c r="C10" s="13"/>
      <c r="D10" s="13"/>
      <c r="E10" s="13"/>
      <c r="F10" s="13"/>
      <c r="G10" s="13"/>
      <c r="H10" s="14">
        <f>工资表!$I$1</f>
        <v>2017</v>
      </c>
      <c r="I10" s="14" t="str">
        <f>工资表!$J$1</f>
        <v>年</v>
      </c>
      <c r="J10" s="14" t="str">
        <f>工资表!$K$1</f>
        <v>2月</v>
      </c>
      <c r="K10" s="14" t="str">
        <f>工资表!$L$1</f>
        <v>工资</v>
      </c>
      <c r="L10" s="13"/>
      <c r="M10" s="13"/>
      <c r="N10" s="13"/>
      <c r="O10" s="13"/>
      <c r="P10" s="13"/>
      <c r="Q10" s="13"/>
      <c r="R10" s="13"/>
      <c r="S10" s="13"/>
    </row>
    <row r="11" spans="1:19" x14ac:dyDescent="0.15">
      <c r="A11" s="15" t="str">
        <f>工资表!$B$2</f>
        <v>序号</v>
      </c>
      <c r="B11" s="15" t="str">
        <f>工资表!$C$2</f>
        <v>姓名</v>
      </c>
      <c r="C11" s="15" t="str">
        <f>工资表!$D$2</f>
        <v>部门</v>
      </c>
      <c r="D11" s="15" t="str">
        <f>工资表!$E$2</f>
        <v>基本工资</v>
      </c>
      <c r="E11" s="15" t="str">
        <f>工资表!$F$2</f>
        <v>岗位工资</v>
      </c>
      <c r="F11" s="15" t="str">
        <f>工资表!$G$2</f>
        <v>绩效工资</v>
      </c>
      <c r="G11" s="15" t="str">
        <f>工资表!$H$2</f>
        <v>奖金</v>
      </c>
      <c r="H11" s="15" t="str">
        <f>工资表!$I$2</f>
        <v>加班费</v>
      </c>
      <c r="I11" s="15" t="str">
        <f>工资表!$J$2</f>
        <v>住房补助</v>
      </c>
      <c r="J11" s="15" t="str">
        <f>工资表!$K$2</f>
        <v>交通补助</v>
      </c>
      <c r="K11" s="15" t="str">
        <f>工资表!$L$2</f>
        <v>工龄工资</v>
      </c>
      <c r="L11" s="15" t="str">
        <f>工资表!$M$2</f>
        <v>当月应发</v>
      </c>
      <c r="M11" s="15" t="str">
        <f>工资表!$N$2</f>
        <v>养老保险</v>
      </c>
      <c r="N11" s="15" t="str">
        <f>工资表!$O$2</f>
        <v>医疗保险</v>
      </c>
      <c r="O11" s="15" t="str">
        <f>工资表!$P$2</f>
        <v>失业保险</v>
      </c>
      <c r="P11" s="15" t="str">
        <f>工资表!$Q$2</f>
        <v>大病统筹</v>
      </c>
      <c r="Q11" s="15" t="str">
        <f>工资表!$R$2</f>
        <v>公积金</v>
      </c>
      <c r="R11" s="15" t="str">
        <f>工资表!$S$2</f>
        <v>个人所得税</v>
      </c>
      <c r="S11" s="15" t="str">
        <f>工资表!$T$2</f>
        <v>实发工资</v>
      </c>
    </row>
    <row r="12" spans="1:19" x14ac:dyDescent="0.15">
      <c r="A12" s="16">
        <f>工资表!B5</f>
        <v>3</v>
      </c>
      <c r="B12" s="16" t="str">
        <f>工资表!C5</f>
        <v>N3</v>
      </c>
      <c r="C12" s="16" t="str">
        <f>工资表!D5</f>
        <v>运营</v>
      </c>
      <c r="D12" s="16">
        <f>工资表!E5</f>
        <v>2002</v>
      </c>
      <c r="E12" s="16">
        <f>工资表!F5</f>
        <v>1002</v>
      </c>
      <c r="F12" s="16">
        <f>工资表!G5</f>
        <v>1002</v>
      </c>
      <c r="G12" s="16">
        <f>工资表!H5</f>
        <v>2002</v>
      </c>
      <c r="H12" s="16">
        <f>工资表!I5</f>
        <v>1002</v>
      </c>
      <c r="I12" s="16">
        <f>工资表!J5</f>
        <v>602</v>
      </c>
      <c r="J12" s="16">
        <f>工资表!K5</f>
        <v>302</v>
      </c>
      <c r="K12" s="16">
        <f>工资表!L5</f>
        <v>202</v>
      </c>
      <c r="L12" s="16">
        <f>工资表!M5</f>
        <v>8116</v>
      </c>
      <c r="M12" s="16">
        <f>工资表!N5</f>
        <v>302</v>
      </c>
      <c r="N12" s="16">
        <f>工资表!O5</f>
        <v>102</v>
      </c>
      <c r="O12" s="16">
        <f>工资表!P5</f>
        <v>22</v>
      </c>
      <c r="P12" s="16">
        <f>工资表!Q5</f>
        <v>32</v>
      </c>
      <c r="Q12" s="16">
        <f>工资表!R5</f>
        <v>62</v>
      </c>
      <c r="R12" s="16">
        <f>工资表!S5</f>
        <v>137</v>
      </c>
      <c r="S12" s="16">
        <f>工资表!T5</f>
        <v>7459</v>
      </c>
    </row>
    <row r="14" spans="1:19" x14ac:dyDescent="0.15">
      <c r="A14" s="13"/>
      <c r="B14" s="13"/>
      <c r="C14" s="13"/>
      <c r="D14" s="13"/>
      <c r="E14" s="13"/>
      <c r="F14" s="13"/>
      <c r="G14" s="13"/>
      <c r="H14" s="14">
        <f>工资表!$I$1</f>
        <v>2017</v>
      </c>
      <c r="I14" s="14" t="str">
        <f>工资表!$J$1</f>
        <v>年</v>
      </c>
      <c r="J14" s="14" t="str">
        <f>工资表!$K$1</f>
        <v>2月</v>
      </c>
      <c r="K14" s="14" t="str">
        <f>工资表!$L$1</f>
        <v>工资</v>
      </c>
      <c r="L14" s="13"/>
      <c r="M14" s="13"/>
      <c r="N14" s="13"/>
      <c r="O14" s="13"/>
      <c r="P14" s="13"/>
      <c r="Q14" s="13"/>
      <c r="R14" s="13"/>
      <c r="S14" s="13"/>
    </row>
    <row r="15" spans="1:19" x14ac:dyDescent="0.15">
      <c r="A15" s="15" t="str">
        <f>工资表!$B$2</f>
        <v>序号</v>
      </c>
      <c r="B15" s="15" t="str">
        <f>工资表!$C$2</f>
        <v>姓名</v>
      </c>
      <c r="C15" s="15" t="str">
        <f>工资表!$D$2</f>
        <v>部门</v>
      </c>
      <c r="D15" s="15" t="str">
        <f>工资表!$E$2</f>
        <v>基本工资</v>
      </c>
      <c r="E15" s="15" t="str">
        <f>工资表!$F$2</f>
        <v>岗位工资</v>
      </c>
      <c r="F15" s="15" t="str">
        <f>工资表!$G$2</f>
        <v>绩效工资</v>
      </c>
      <c r="G15" s="15" t="str">
        <f>工资表!$H$2</f>
        <v>奖金</v>
      </c>
      <c r="H15" s="15" t="str">
        <f>工资表!$I$2</f>
        <v>加班费</v>
      </c>
      <c r="I15" s="15" t="str">
        <f>工资表!$J$2</f>
        <v>住房补助</v>
      </c>
      <c r="J15" s="15" t="str">
        <f>工资表!$K$2</f>
        <v>交通补助</v>
      </c>
      <c r="K15" s="15" t="str">
        <f>工资表!$L$2</f>
        <v>工龄工资</v>
      </c>
      <c r="L15" s="15" t="str">
        <f>工资表!$M$2</f>
        <v>当月应发</v>
      </c>
      <c r="M15" s="15" t="str">
        <f>工资表!$N$2</f>
        <v>养老保险</v>
      </c>
      <c r="N15" s="15" t="str">
        <f>工资表!$O$2</f>
        <v>医疗保险</v>
      </c>
      <c r="O15" s="15" t="str">
        <f>工资表!$P$2</f>
        <v>失业保险</v>
      </c>
      <c r="P15" s="15" t="str">
        <f>工资表!$Q$2</f>
        <v>大病统筹</v>
      </c>
      <c r="Q15" s="15" t="str">
        <f>工资表!$R$2</f>
        <v>公积金</v>
      </c>
      <c r="R15" s="15" t="str">
        <f>工资表!$S$2</f>
        <v>个人所得税</v>
      </c>
      <c r="S15" s="15" t="str">
        <f>工资表!$T$2</f>
        <v>实发工资</v>
      </c>
    </row>
    <row r="16" spans="1:19" x14ac:dyDescent="0.15">
      <c r="A16" s="16">
        <f>工资表!B6</f>
        <v>4</v>
      </c>
      <c r="B16" s="16" t="str">
        <f>工资表!C6</f>
        <v>N4</v>
      </c>
      <c r="C16" s="16" t="str">
        <f>工资表!D6</f>
        <v>财务</v>
      </c>
      <c r="D16" s="16">
        <f>工资表!E6</f>
        <v>2003</v>
      </c>
      <c r="E16" s="16">
        <f>工资表!F6</f>
        <v>1003</v>
      </c>
      <c r="F16" s="16">
        <f>工资表!G6</f>
        <v>1003</v>
      </c>
      <c r="G16" s="16">
        <f>工资表!H6</f>
        <v>2003</v>
      </c>
      <c r="H16" s="16">
        <f>工资表!I6</f>
        <v>1003</v>
      </c>
      <c r="I16" s="16">
        <f>工资表!J6</f>
        <v>603</v>
      </c>
      <c r="J16" s="16">
        <f>工资表!K6</f>
        <v>303</v>
      </c>
      <c r="K16" s="16">
        <f>工资表!L6</f>
        <v>203</v>
      </c>
      <c r="L16" s="16">
        <f>工资表!M6</f>
        <v>8124</v>
      </c>
      <c r="M16" s="16">
        <f>工资表!N6</f>
        <v>303</v>
      </c>
      <c r="N16" s="16">
        <f>工资表!O6</f>
        <v>103</v>
      </c>
      <c r="O16" s="16">
        <f>工资表!P6</f>
        <v>23</v>
      </c>
      <c r="P16" s="16">
        <f>工资表!Q6</f>
        <v>33</v>
      </c>
      <c r="Q16" s="16">
        <f>工资表!R6</f>
        <v>63</v>
      </c>
      <c r="R16" s="16">
        <f>工资表!S6</f>
        <v>138</v>
      </c>
      <c r="S16" s="16">
        <f>工资表!T6</f>
        <v>7461</v>
      </c>
    </row>
    <row r="18" spans="1:19" x14ac:dyDescent="0.15">
      <c r="A18" s="13"/>
      <c r="B18" s="13"/>
      <c r="C18" s="13"/>
      <c r="D18" s="13"/>
      <c r="E18" s="13"/>
      <c r="F18" s="13"/>
      <c r="G18" s="13"/>
      <c r="H18" s="14">
        <f>工资表!$I$1</f>
        <v>2017</v>
      </c>
      <c r="I18" s="14" t="str">
        <f>工资表!$J$1</f>
        <v>年</v>
      </c>
      <c r="J18" s="14" t="str">
        <f>工资表!$K$1</f>
        <v>2月</v>
      </c>
      <c r="K18" s="14" t="str">
        <f>工资表!$L$1</f>
        <v>工资</v>
      </c>
      <c r="L18" s="13"/>
      <c r="M18" s="13"/>
      <c r="N18" s="13"/>
      <c r="O18" s="13"/>
      <c r="P18" s="13"/>
      <c r="Q18" s="13"/>
      <c r="R18" s="13"/>
      <c r="S18" s="13"/>
    </row>
    <row r="19" spans="1:19" x14ac:dyDescent="0.15">
      <c r="A19" s="15" t="str">
        <f>工资表!$B$2</f>
        <v>序号</v>
      </c>
      <c r="B19" s="15" t="str">
        <f>工资表!$C$2</f>
        <v>姓名</v>
      </c>
      <c r="C19" s="15" t="str">
        <f>工资表!$D$2</f>
        <v>部门</v>
      </c>
      <c r="D19" s="15" t="str">
        <f>工资表!$E$2</f>
        <v>基本工资</v>
      </c>
      <c r="E19" s="15" t="str">
        <f>工资表!$F$2</f>
        <v>岗位工资</v>
      </c>
      <c r="F19" s="15" t="str">
        <f>工资表!$G$2</f>
        <v>绩效工资</v>
      </c>
      <c r="G19" s="15" t="str">
        <f>工资表!$H$2</f>
        <v>奖金</v>
      </c>
      <c r="H19" s="15" t="str">
        <f>工资表!$I$2</f>
        <v>加班费</v>
      </c>
      <c r="I19" s="15" t="str">
        <f>工资表!$J$2</f>
        <v>住房补助</v>
      </c>
      <c r="J19" s="15" t="str">
        <f>工资表!$K$2</f>
        <v>交通补助</v>
      </c>
      <c r="K19" s="15" t="str">
        <f>工资表!$L$2</f>
        <v>工龄工资</v>
      </c>
      <c r="L19" s="15" t="str">
        <f>工资表!$M$2</f>
        <v>当月应发</v>
      </c>
      <c r="M19" s="15" t="str">
        <f>工资表!$N$2</f>
        <v>养老保险</v>
      </c>
      <c r="N19" s="15" t="str">
        <f>工资表!$O$2</f>
        <v>医疗保险</v>
      </c>
      <c r="O19" s="15" t="str">
        <f>工资表!$P$2</f>
        <v>失业保险</v>
      </c>
      <c r="P19" s="15" t="str">
        <f>工资表!$Q$2</f>
        <v>大病统筹</v>
      </c>
      <c r="Q19" s="15" t="str">
        <f>工资表!$R$2</f>
        <v>公积金</v>
      </c>
      <c r="R19" s="15" t="str">
        <f>工资表!$S$2</f>
        <v>个人所得税</v>
      </c>
      <c r="S19" s="15" t="str">
        <f>工资表!$T$2</f>
        <v>实发工资</v>
      </c>
    </row>
    <row r="20" spans="1:19" x14ac:dyDescent="0.15">
      <c r="A20" s="16">
        <f>工资表!B7</f>
        <v>5</v>
      </c>
      <c r="B20" s="16" t="str">
        <f>工资表!C7</f>
        <v>N5</v>
      </c>
      <c r="C20" s="16" t="str">
        <f>工资表!D7</f>
        <v>人力</v>
      </c>
      <c r="D20" s="16">
        <f>工资表!E7</f>
        <v>2004</v>
      </c>
      <c r="E20" s="16">
        <f>工资表!F7</f>
        <v>1004</v>
      </c>
      <c r="F20" s="16">
        <f>工资表!G7</f>
        <v>1004</v>
      </c>
      <c r="G20" s="16">
        <f>工资表!H7</f>
        <v>2004</v>
      </c>
      <c r="H20" s="16">
        <f>工资表!I7</f>
        <v>1004</v>
      </c>
      <c r="I20" s="16">
        <f>工资表!J7</f>
        <v>604</v>
      </c>
      <c r="J20" s="16">
        <f>工资表!K7</f>
        <v>304</v>
      </c>
      <c r="K20" s="16">
        <f>工资表!L7</f>
        <v>204</v>
      </c>
      <c r="L20" s="16">
        <f>工资表!M7</f>
        <v>8132</v>
      </c>
      <c r="M20" s="16">
        <f>工资表!N7</f>
        <v>304</v>
      </c>
      <c r="N20" s="16">
        <f>工资表!O7</f>
        <v>104</v>
      </c>
      <c r="O20" s="16">
        <f>工资表!P7</f>
        <v>24</v>
      </c>
      <c r="P20" s="16">
        <f>工资表!Q7</f>
        <v>34</v>
      </c>
      <c r="Q20" s="16">
        <f>工资表!R7</f>
        <v>64</v>
      </c>
      <c r="R20" s="16">
        <f>工资表!S7</f>
        <v>139</v>
      </c>
      <c r="S20" s="16">
        <f>工资表!T7</f>
        <v>7463</v>
      </c>
    </row>
    <row r="22" spans="1:19" x14ac:dyDescent="0.15">
      <c r="A22" s="13"/>
      <c r="B22" s="13"/>
      <c r="C22" s="13"/>
      <c r="D22" s="13"/>
      <c r="E22" s="13"/>
      <c r="F22" s="13"/>
      <c r="G22" s="13"/>
      <c r="H22" s="14">
        <f>工资表!$I$1</f>
        <v>2017</v>
      </c>
      <c r="I22" s="14" t="str">
        <f>工资表!$J$1</f>
        <v>年</v>
      </c>
      <c r="J22" s="14" t="str">
        <f>工资表!$K$1</f>
        <v>2月</v>
      </c>
      <c r="K22" s="14" t="str">
        <f>工资表!$L$1</f>
        <v>工资</v>
      </c>
      <c r="L22" s="13"/>
      <c r="M22" s="13"/>
      <c r="N22" s="13"/>
      <c r="O22" s="13"/>
      <c r="P22" s="13"/>
      <c r="Q22" s="13"/>
      <c r="R22" s="13"/>
      <c r="S22" s="13"/>
    </row>
    <row r="23" spans="1:19" x14ac:dyDescent="0.15">
      <c r="A23" s="15" t="str">
        <f>工资表!$B$2</f>
        <v>序号</v>
      </c>
      <c r="B23" s="15" t="str">
        <f>工资表!$C$2</f>
        <v>姓名</v>
      </c>
      <c r="C23" s="15" t="str">
        <f>工资表!$D$2</f>
        <v>部门</v>
      </c>
      <c r="D23" s="15" t="str">
        <f>工资表!$E$2</f>
        <v>基本工资</v>
      </c>
      <c r="E23" s="15" t="str">
        <f>工资表!$F$2</f>
        <v>岗位工资</v>
      </c>
      <c r="F23" s="15" t="str">
        <f>工资表!$G$2</f>
        <v>绩效工资</v>
      </c>
      <c r="G23" s="15" t="str">
        <f>工资表!$H$2</f>
        <v>奖金</v>
      </c>
      <c r="H23" s="15" t="str">
        <f>工资表!$I$2</f>
        <v>加班费</v>
      </c>
      <c r="I23" s="15" t="str">
        <f>工资表!$J$2</f>
        <v>住房补助</v>
      </c>
      <c r="J23" s="15" t="str">
        <f>工资表!$K$2</f>
        <v>交通补助</v>
      </c>
      <c r="K23" s="15" t="str">
        <f>工资表!$L$2</f>
        <v>工龄工资</v>
      </c>
      <c r="L23" s="15" t="str">
        <f>工资表!$M$2</f>
        <v>当月应发</v>
      </c>
      <c r="M23" s="15" t="str">
        <f>工资表!$N$2</f>
        <v>养老保险</v>
      </c>
      <c r="N23" s="15" t="str">
        <f>工资表!$O$2</f>
        <v>医疗保险</v>
      </c>
      <c r="O23" s="15" t="str">
        <f>工资表!$P$2</f>
        <v>失业保险</v>
      </c>
      <c r="P23" s="15" t="str">
        <f>工资表!$Q$2</f>
        <v>大病统筹</v>
      </c>
      <c r="Q23" s="15" t="str">
        <f>工资表!$R$2</f>
        <v>公积金</v>
      </c>
      <c r="R23" s="15" t="str">
        <f>工资表!$S$2</f>
        <v>个人所得税</v>
      </c>
      <c r="S23" s="15" t="str">
        <f>工资表!$T$2</f>
        <v>实发工资</v>
      </c>
    </row>
    <row r="24" spans="1:19" x14ac:dyDescent="0.15">
      <c r="A24" s="16">
        <f>工资表!B8</f>
        <v>6</v>
      </c>
      <c r="B24" s="16" t="str">
        <f>工资表!C8</f>
        <v>N6</v>
      </c>
      <c r="C24" s="16" t="str">
        <f>工资表!D8</f>
        <v>销售</v>
      </c>
      <c r="D24" s="16">
        <f>工资表!E8</f>
        <v>2005</v>
      </c>
      <c r="E24" s="16">
        <f>工资表!F8</f>
        <v>1005</v>
      </c>
      <c r="F24" s="16">
        <f>工资表!G8</f>
        <v>1005</v>
      </c>
      <c r="G24" s="16">
        <f>工资表!H8</f>
        <v>2005</v>
      </c>
      <c r="H24" s="16">
        <f>工资表!I8</f>
        <v>1005</v>
      </c>
      <c r="I24" s="16">
        <f>工资表!J8</f>
        <v>605</v>
      </c>
      <c r="J24" s="16">
        <f>工资表!K8</f>
        <v>305</v>
      </c>
      <c r="K24" s="16">
        <f>工资表!L8</f>
        <v>205</v>
      </c>
      <c r="L24" s="16">
        <f>工资表!M8</f>
        <v>8140</v>
      </c>
      <c r="M24" s="16">
        <f>工资表!N8</f>
        <v>305</v>
      </c>
      <c r="N24" s="16">
        <f>工资表!O8</f>
        <v>105</v>
      </c>
      <c r="O24" s="16">
        <f>工资表!P8</f>
        <v>25</v>
      </c>
      <c r="P24" s="16">
        <f>工资表!Q8</f>
        <v>35</v>
      </c>
      <c r="Q24" s="16">
        <f>工资表!R8</f>
        <v>65</v>
      </c>
      <c r="R24" s="16">
        <f>工资表!S8</f>
        <v>140</v>
      </c>
      <c r="S24" s="16">
        <f>工资表!T8</f>
        <v>7465</v>
      </c>
    </row>
    <row r="26" spans="1:19" x14ac:dyDescent="0.15">
      <c r="A26" s="13"/>
      <c r="B26" s="13"/>
      <c r="C26" s="13"/>
      <c r="D26" s="13"/>
      <c r="E26" s="13"/>
      <c r="F26" s="13"/>
      <c r="G26" s="13"/>
      <c r="H26" s="14">
        <f>工资表!$I$1</f>
        <v>2017</v>
      </c>
      <c r="I26" s="14" t="str">
        <f>工资表!$J$1</f>
        <v>年</v>
      </c>
      <c r="J26" s="14" t="str">
        <f>工资表!$K$1</f>
        <v>2月</v>
      </c>
      <c r="K26" s="14" t="str">
        <f>工资表!$L$1</f>
        <v>工资</v>
      </c>
      <c r="L26" s="13"/>
      <c r="M26" s="13"/>
      <c r="N26" s="13"/>
      <c r="O26" s="13"/>
      <c r="P26" s="13"/>
      <c r="Q26" s="13"/>
      <c r="R26" s="13"/>
      <c r="S26" s="13"/>
    </row>
    <row r="27" spans="1:19" x14ac:dyDescent="0.15">
      <c r="A27" s="15" t="str">
        <f>工资表!$B$2</f>
        <v>序号</v>
      </c>
      <c r="B27" s="15" t="str">
        <f>工资表!$C$2</f>
        <v>姓名</v>
      </c>
      <c r="C27" s="15" t="str">
        <f>工资表!$D$2</f>
        <v>部门</v>
      </c>
      <c r="D27" s="15" t="str">
        <f>工资表!$E$2</f>
        <v>基本工资</v>
      </c>
      <c r="E27" s="15" t="str">
        <f>工资表!$F$2</f>
        <v>岗位工资</v>
      </c>
      <c r="F27" s="15" t="str">
        <f>工资表!$G$2</f>
        <v>绩效工资</v>
      </c>
      <c r="G27" s="15" t="str">
        <f>工资表!$H$2</f>
        <v>奖金</v>
      </c>
      <c r="H27" s="15" t="str">
        <f>工资表!$I$2</f>
        <v>加班费</v>
      </c>
      <c r="I27" s="15" t="str">
        <f>工资表!$J$2</f>
        <v>住房补助</v>
      </c>
      <c r="J27" s="15" t="str">
        <f>工资表!$K$2</f>
        <v>交通补助</v>
      </c>
      <c r="K27" s="15" t="str">
        <f>工资表!$L$2</f>
        <v>工龄工资</v>
      </c>
      <c r="L27" s="15" t="str">
        <f>工资表!$M$2</f>
        <v>当月应发</v>
      </c>
      <c r="M27" s="15" t="str">
        <f>工资表!$N$2</f>
        <v>养老保险</v>
      </c>
      <c r="N27" s="15" t="str">
        <f>工资表!$O$2</f>
        <v>医疗保险</v>
      </c>
      <c r="O27" s="15" t="str">
        <f>工资表!$P$2</f>
        <v>失业保险</v>
      </c>
      <c r="P27" s="15" t="str">
        <f>工资表!$Q$2</f>
        <v>大病统筹</v>
      </c>
      <c r="Q27" s="15" t="str">
        <f>工资表!$R$2</f>
        <v>公积金</v>
      </c>
      <c r="R27" s="15" t="str">
        <f>工资表!$S$2</f>
        <v>个人所得税</v>
      </c>
      <c r="S27" s="15" t="str">
        <f>工资表!$T$2</f>
        <v>实发工资</v>
      </c>
    </row>
    <row r="28" spans="1:19" x14ac:dyDescent="0.15">
      <c r="A28" s="16">
        <f>工资表!B9</f>
        <v>7</v>
      </c>
      <c r="B28" s="16" t="str">
        <f>工资表!C9</f>
        <v>N7</v>
      </c>
      <c r="C28" s="16" t="str">
        <f>工资表!D9</f>
        <v>研发A</v>
      </c>
      <c r="D28" s="16">
        <f>工资表!E9</f>
        <v>2006</v>
      </c>
      <c r="E28" s="16">
        <f>工资表!F9</f>
        <v>1006</v>
      </c>
      <c r="F28" s="16">
        <f>工资表!G9</f>
        <v>1006</v>
      </c>
      <c r="G28" s="16">
        <f>工资表!H9</f>
        <v>2006</v>
      </c>
      <c r="H28" s="16">
        <f>工资表!I9</f>
        <v>1006</v>
      </c>
      <c r="I28" s="16">
        <f>工资表!J9</f>
        <v>606</v>
      </c>
      <c r="J28" s="16">
        <f>工资表!K9</f>
        <v>306</v>
      </c>
      <c r="K28" s="16">
        <f>工资表!L9</f>
        <v>206</v>
      </c>
      <c r="L28" s="16">
        <f>工资表!M9</f>
        <v>8148</v>
      </c>
      <c r="M28" s="16">
        <f>工资表!N9</f>
        <v>306</v>
      </c>
      <c r="N28" s="16">
        <f>工资表!O9</f>
        <v>106</v>
      </c>
      <c r="O28" s="16">
        <f>工资表!P9</f>
        <v>26</v>
      </c>
      <c r="P28" s="16">
        <f>工资表!Q9</f>
        <v>36</v>
      </c>
      <c r="Q28" s="16">
        <f>工资表!R9</f>
        <v>66</v>
      </c>
      <c r="R28" s="16">
        <f>工资表!S9</f>
        <v>141</v>
      </c>
      <c r="S28" s="16">
        <f>工资表!T9</f>
        <v>7467</v>
      </c>
    </row>
    <row r="30" spans="1:19" x14ac:dyDescent="0.15">
      <c r="A30" s="13"/>
      <c r="B30" s="13"/>
      <c r="C30" s="13"/>
      <c r="D30" s="13"/>
      <c r="E30" s="13"/>
      <c r="F30" s="13"/>
      <c r="G30" s="13"/>
      <c r="H30" s="14">
        <f>工资表!$I$1</f>
        <v>2017</v>
      </c>
      <c r="I30" s="14" t="str">
        <f>工资表!$J$1</f>
        <v>年</v>
      </c>
      <c r="J30" s="14" t="str">
        <f>工资表!$K$1</f>
        <v>2月</v>
      </c>
      <c r="K30" s="14" t="str">
        <f>工资表!$L$1</f>
        <v>工资</v>
      </c>
      <c r="L30" s="13"/>
      <c r="M30" s="13"/>
      <c r="N30" s="13"/>
      <c r="O30" s="13"/>
      <c r="P30" s="13"/>
      <c r="Q30" s="13"/>
      <c r="R30" s="13"/>
      <c r="S30" s="13"/>
    </row>
    <row r="31" spans="1:19" x14ac:dyDescent="0.15">
      <c r="A31" s="15" t="str">
        <f>工资表!$B$2</f>
        <v>序号</v>
      </c>
      <c r="B31" s="15" t="str">
        <f>工资表!$C$2</f>
        <v>姓名</v>
      </c>
      <c r="C31" s="15" t="str">
        <f>工资表!$D$2</f>
        <v>部门</v>
      </c>
      <c r="D31" s="15" t="str">
        <f>工资表!$E$2</f>
        <v>基本工资</v>
      </c>
      <c r="E31" s="15" t="str">
        <f>工资表!$F$2</f>
        <v>岗位工资</v>
      </c>
      <c r="F31" s="15" t="str">
        <f>工资表!$G$2</f>
        <v>绩效工资</v>
      </c>
      <c r="G31" s="15" t="str">
        <f>工资表!$H$2</f>
        <v>奖金</v>
      </c>
      <c r="H31" s="15" t="str">
        <f>工资表!$I$2</f>
        <v>加班费</v>
      </c>
      <c r="I31" s="15" t="str">
        <f>工资表!$J$2</f>
        <v>住房补助</v>
      </c>
      <c r="J31" s="15" t="str">
        <f>工资表!$K$2</f>
        <v>交通补助</v>
      </c>
      <c r="K31" s="15" t="str">
        <f>工资表!$L$2</f>
        <v>工龄工资</v>
      </c>
      <c r="L31" s="15" t="str">
        <f>工资表!$M$2</f>
        <v>当月应发</v>
      </c>
      <c r="M31" s="15" t="str">
        <f>工资表!$N$2</f>
        <v>养老保险</v>
      </c>
      <c r="N31" s="15" t="str">
        <f>工资表!$O$2</f>
        <v>医疗保险</v>
      </c>
      <c r="O31" s="15" t="str">
        <f>工资表!$P$2</f>
        <v>失业保险</v>
      </c>
      <c r="P31" s="15" t="str">
        <f>工资表!$Q$2</f>
        <v>大病统筹</v>
      </c>
      <c r="Q31" s="15" t="str">
        <f>工资表!$R$2</f>
        <v>公积金</v>
      </c>
      <c r="R31" s="15" t="str">
        <f>工资表!$S$2</f>
        <v>个人所得税</v>
      </c>
      <c r="S31" s="15" t="str">
        <f>工资表!$T$2</f>
        <v>实发工资</v>
      </c>
    </row>
    <row r="32" spans="1:19" x14ac:dyDescent="0.15">
      <c r="A32" s="16">
        <f>工资表!B10</f>
        <v>8</v>
      </c>
      <c r="B32" s="16" t="str">
        <f>工资表!C10</f>
        <v>N8</v>
      </c>
      <c r="C32" s="16" t="str">
        <f>工资表!D10</f>
        <v>研发B</v>
      </c>
      <c r="D32" s="16">
        <f>工资表!E10</f>
        <v>2007</v>
      </c>
      <c r="E32" s="16">
        <f>工资表!F10</f>
        <v>1007</v>
      </c>
      <c r="F32" s="16">
        <f>工资表!G10</f>
        <v>1007</v>
      </c>
      <c r="G32" s="16">
        <f>工资表!H10</f>
        <v>2007</v>
      </c>
      <c r="H32" s="16">
        <f>工资表!I10</f>
        <v>1007</v>
      </c>
      <c r="I32" s="16">
        <f>工资表!J10</f>
        <v>607</v>
      </c>
      <c r="J32" s="16">
        <f>工资表!K10</f>
        <v>307</v>
      </c>
      <c r="K32" s="16">
        <f>工资表!L10</f>
        <v>207</v>
      </c>
      <c r="L32" s="16">
        <f>工资表!M10</f>
        <v>8156</v>
      </c>
      <c r="M32" s="16">
        <f>工资表!N10</f>
        <v>307</v>
      </c>
      <c r="N32" s="16">
        <f>工资表!O10</f>
        <v>107</v>
      </c>
      <c r="O32" s="16">
        <f>工资表!P10</f>
        <v>27</v>
      </c>
      <c r="P32" s="16">
        <f>工资表!Q10</f>
        <v>37</v>
      </c>
      <c r="Q32" s="16">
        <f>工资表!R10</f>
        <v>67</v>
      </c>
      <c r="R32" s="16">
        <f>工资表!S10</f>
        <v>142</v>
      </c>
      <c r="S32" s="16">
        <f>工资表!T10</f>
        <v>7469</v>
      </c>
    </row>
    <row r="34" spans="1:19" x14ac:dyDescent="0.15">
      <c r="A34" s="13"/>
      <c r="B34" s="13"/>
      <c r="C34" s="13"/>
      <c r="D34" s="13"/>
      <c r="E34" s="13"/>
      <c r="F34" s="13"/>
      <c r="G34" s="13"/>
      <c r="H34" s="14">
        <f>工资表!$I$1</f>
        <v>2017</v>
      </c>
      <c r="I34" s="14" t="str">
        <f>工资表!$J$1</f>
        <v>年</v>
      </c>
      <c r="J34" s="14" t="str">
        <f>工资表!$K$1</f>
        <v>2月</v>
      </c>
      <c r="K34" s="14" t="str">
        <f>工资表!$L$1</f>
        <v>工资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15">
      <c r="A35" s="15" t="str">
        <f>工资表!$B$2</f>
        <v>序号</v>
      </c>
      <c r="B35" s="15" t="str">
        <f>工资表!$C$2</f>
        <v>姓名</v>
      </c>
      <c r="C35" s="15" t="str">
        <f>工资表!$D$2</f>
        <v>部门</v>
      </c>
      <c r="D35" s="15" t="str">
        <f>工资表!$E$2</f>
        <v>基本工资</v>
      </c>
      <c r="E35" s="15" t="str">
        <f>工资表!$F$2</f>
        <v>岗位工资</v>
      </c>
      <c r="F35" s="15" t="str">
        <f>工资表!$G$2</f>
        <v>绩效工资</v>
      </c>
      <c r="G35" s="15" t="str">
        <f>工资表!$H$2</f>
        <v>奖金</v>
      </c>
      <c r="H35" s="15" t="str">
        <f>工资表!$I$2</f>
        <v>加班费</v>
      </c>
      <c r="I35" s="15" t="str">
        <f>工资表!$J$2</f>
        <v>住房补助</v>
      </c>
      <c r="J35" s="15" t="str">
        <f>工资表!$K$2</f>
        <v>交通补助</v>
      </c>
      <c r="K35" s="15" t="str">
        <f>工资表!$L$2</f>
        <v>工龄工资</v>
      </c>
      <c r="L35" s="15" t="str">
        <f>工资表!$M$2</f>
        <v>当月应发</v>
      </c>
      <c r="M35" s="15" t="str">
        <f>工资表!$N$2</f>
        <v>养老保险</v>
      </c>
      <c r="N35" s="15" t="str">
        <f>工资表!$O$2</f>
        <v>医疗保险</v>
      </c>
      <c r="O35" s="15" t="str">
        <f>工资表!$P$2</f>
        <v>失业保险</v>
      </c>
      <c r="P35" s="15" t="str">
        <f>工资表!$Q$2</f>
        <v>大病统筹</v>
      </c>
      <c r="Q35" s="15" t="str">
        <f>工资表!$R$2</f>
        <v>公积金</v>
      </c>
      <c r="R35" s="15" t="str">
        <f>工资表!$S$2</f>
        <v>个人所得税</v>
      </c>
      <c r="S35" s="15" t="str">
        <f>工资表!$T$2</f>
        <v>实发工资</v>
      </c>
    </row>
    <row r="36" spans="1:19" x14ac:dyDescent="0.15">
      <c r="A36" s="16">
        <f>工资表!B11</f>
        <v>9</v>
      </c>
      <c r="B36" s="16" t="str">
        <f>工资表!C11</f>
        <v>N9</v>
      </c>
      <c r="C36" s="16" t="str">
        <f>工资表!D11</f>
        <v>投资A</v>
      </c>
      <c r="D36" s="16">
        <f>工资表!E11</f>
        <v>2008</v>
      </c>
      <c r="E36" s="16">
        <f>工资表!F11</f>
        <v>1008</v>
      </c>
      <c r="F36" s="16">
        <f>工资表!G11</f>
        <v>1008</v>
      </c>
      <c r="G36" s="16">
        <f>工资表!H11</f>
        <v>2008</v>
      </c>
      <c r="H36" s="16">
        <f>工资表!I11</f>
        <v>1008</v>
      </c>
      <c r="I36" s="16">
        <f>工资表!J11</f>
        <v>608</v>
      </c>
      <c r="J36" s="16">
        <f>工资表!K11</f>
        <v>308</v>
      </c>
      <c r="K36" s="16">
        <f>工资表!L11</f>
        <v>208</v>
      </c>
      <c r="L36" s="16">
        <f>工资表!M11</f>
        <v>8164</v>
      </c>
      <c r="M36" s="16">
        <f>工资表!N11</f>
        <v>308</v>
      </c>
      <c r="N36" s="16">
        <f>工资表!O11</f>
        <v>108</v>
      </c>
      <c r="O36" s="16">
        <f>工资表!P11</f>
        <v>28</v>
      </c>
      <c r="P36" s="16">
        <f>工资表!Q11</f>
        <v>38</v>
      </c>
      <c r="Q36" s="16">
        <f>工资表!R11</f>
        <v>68</v>
      </c>
      <c r="R36" s="16">
        <f>工资表!S11</f>
        <v>143</v>
      </c>
      <c r="S36" s="16">
        <f>工资表!T11</f>
        <v>7471</v>
      </c>
    </row>
    <row r="38" spans="1:19" x14ac:dyDescent="0.15">
      <c r="A38" s="13"/>
      <c r="B38" s="13"/>
      <c r="C38" s="13"/>
      <c r="D38" s="13"/>
      <c r="E38" s="13"/>
      <c r="F38" s="13"/>
      <c r="G38" s="13"/>
      <c r="H38" s="14">
        <f>工资表!$I$1</f>
        <v>2017</v>
      </c>
      <c r="I38" s="14" t="str">
        <f>工资表!$J$1</f>
        <v>年</v>
      </c>
      <c r="J38" s="14" t="str">
        <f>工资表!$K$1</f>
        <v>2月</v>
      </c>
      <c r="K38" s="14" t="str">
        <f>工资表!$L$1</f>
        <v>工资</v>
      </c>
      <c r="L38" s="13"/>
      <c r="M38" s="13"/>
      <c r="N38" s="13"/>
      <c r="O38" s="13"/>
      <c r="P38" s="13"/>
      <c r="Q38" s="13"/>
      <c r="R38" s="13"/>
      <c r="S38" s="13"/>
    </row>
    <row r="39" spans="1:19" x14ac:dyDescent="0.15">
      <c r="A39" s="15" t="str">
        <f>工资表!$B$2</f>
        <v>序号</v>
      </c>
      <c r="B39" s="15" t="str">
        <f>工资表!$C$2</f>
        <v>姓名</v>
      </c>
      <c r="C39" s="15" t="str">
        <f>工资表!$D$2</f>
        <v>部门</v>
      </c>
      <c r="D39" s="15" t="str">
        <f>工资表!$E$2</f>
        <v>基本工资</v>
      </c>
      <c r="E39" s="15" t="str">
        <f>工资表!$F$2</f>
        <v>岗位工资</v>
      </c>
      <c r="F39" s="15" t="str">
        <f>工资表!$G$2</f>
        <v>绩效工资</v>
      </c>
      <c r="G39" s="15" t="str">
        <f>工资表!$H$2</f>
        <v>奖金</v>
      </c>
      <c r="H39" s="15" t="str">
        <f>工资表!$I$2</f>
        <v>加班费</v>
      </c>
      <c r="I39" s="15" t="str">
        <f>工资表!$J$2</f>
        <v>住房补助</v>
      </c>
      <c r="J39" s="15" t="str">
        <f>工资表!$K$2</f>
        <v>交通补助</v>
      </c>
      <c r="K39" s="15" t="str">
        <f>工资表!$L$2</f>
        <v>工龄工资</v>
      </c>
      <c r="L39" s="15" t="str">
        <f>工资表!$M$2</f>
        <v>当月应发</v>
      </c>
      <c r="M39" s="15" t="str">
        <f>工资表!$N$2</f>
        <v>养老保险</v>
      </c>
      <c r="N39" s="15" t="str">
        <f>工资表!$O$2</f>
        <v>医疗保险</v>
      </c>
      <c r="O39" s="15" t="str">
        <f>工资表!$P$2</f>
        <v>失业保险</v>
      </c>
      <c r="P39" s="15" t="str">
        <f>工资表!$Q$2</f>
        <v>大病统筹</v>
      </c>
      <c r="Q39" s="15" t="str">
        <f>工资表!$R$2</f>
        <v>公积金</v>
      </c>
      <c r="R39" s="15" t="str">
        <f>工资表!$S$2</f>
        <v>个人所得税</v>
      </c>
      <c r="S39" s="15" t="str">
        <f>工资表!$T$2</f>
        <v>实发工资</v>
      </c>
    </row>
    <row r="40" spans="1:19" x14ac:dyDescent="0.15">
      <c r="A40" s="16">
        <f>工资表!B12</f>
        <v>10</v>
      </c>
      <c r="B40" s="16" t="str">
        <f>工资表!C12</f>
        <v>N10</v>
      </c>
      <c r="C40" s="16" t="str">
        <f>工资表!D12</f>
        <v>投资B</v>
      </c>
      <c r="D40" s="16">
        <f>工资表!E12</f>
        <v>2009</v>
      </c>
      <c r="E40" s="16">
        <f>工资表!F12</f>
        <v>1009</v>
      </c>
      <c r="F40" s="16">
        <f>工资表!G12</f>
        <v>1009</v>
      </c>
      <c r="G40" s="16">
        <f>工资表!H12</f>
        <v>2009</v>
      </c>
      <c r="H40" s="16">
        <f>工资表!I12</f>
        <v>1009</v>
      </c>
      <c r="I40" s="16">
        <f>工资表!J12</f>
        <v>609</v>
      </c>
      <c r="J40" s="16">
        <f>工资表!K12</f>
        <v>309</v>
      </c>
      <c r="K40" s="16">
        <f>工资表!L12</f>
        <v>209</v>
      </c>
      <c r="L40" s="16">
        <f>工资表!M12</f>
        <v>8172</v>
      </c>
      <c r="M40" s="16">
        <f>工资表!N12</f>
        <v>309</v>
      </c>
      <c r="N40" s="16">
        <f>工资表!O12</f>
        <v>109</v>
      </c>
      <c r="O40" s="16">
        <f>工资表!P12</f>
        <v>29</v>
      </c>
      <c r="P40" s="16">
        <f>工资表!Q12</f>
        <v>39</v>
      </c>
      <c r="Q40" s="16">
        <f>工资表!R12</f>
        <v>69</v>
      </c>
      <c r="R40" s="16">
        <f>工资表!S12</f>
        <v>144</v>
      </c>
      <c r="S40" s="16">
        <f>工资表!T12</f>
        <v>7473</v>
      </c>
    </row>
    <row r="42" spans="1:19" x14ac:dyDescent="0.15">
      <c r="A42" s="13"/>
      <c r="B42" s="13"/>
      <c r="C42" s="13"/>
      <c r="D42" s="13"/>
      <c r="E42" s="13"/>
      <c r="F42" s="13"/>
      <c r="G42" s="13"/>
      <c r="H42" s="14">
        <f>工资表!$I$1</f>
        <v>2017</v>
      </c>
      <c r="I42" s="14" t="str">
        <f>工资表!$J$1</f>
        <v>年</v>
      </c>
      <c r="J42" s="14" t="str">
        <f>工资表!$K$1</f>
        <v>2月</v>
      </c>
      <c r="K42" s="14" t="str">
        <f>工资表!$L$1</f>
        <v>工资</v>
      </c>
      <c r="L42" s="13"/>
      <c r="M42" s="13"/>
      <c r="N42" s="13"/>
      <c r="O42" s="13"/>
      <c r="P42" s="13"/>
      <c r="Q42" s="13"/>
      <c r="R42" s="13"/>
      <c r="S42" s="13"/>
    </row>
    <row r="43" spans="1:19" x14ac:dyDescent="0.15">
      <c r="A43" s="15" t="str">
        <f>工资表!$B$2</f>
        <v>序号</v>
      </c>
      <c r="B43" s="15" t="str">
        <f>工资表!$C$2</f>
        <v>姓名</v>
      </c>
      <c r="C43" s="15" t="str">
        <f>工资表!$D$2</f>
        <v>部门</v>
      </c>
      <c r="D43" s="15" t="str">
        <f>工资表!$E$2</f>
        <v>基本工资</v>
      </c>
      <c r="E43" s="15" t="str">
        <f>工资表!$F$2</f>
        <v>岗位工资</v>
      </c>
      <c r="F43" s="15" t="str">
        <f>工资表!$G$2</f>
        <v>绩效工资</v>
      </c>
      <c r="G43" s="15" t="str">
        <f>工资表!$H$2</f>
        <v>奖金</v>
      </c>
      <c r="H43" s="15" t="str">
        <f>工资表!$I$2</f>
        <v>加班费</v>
      </c>
      <c r="I43" s="15" t="str">
        <f>工资表!$J$2</f>
        <v>住房补助</v>
      </c>
      <c r="J43" s="15" t="str">
        <f>工资表!$K$2</f>
        <v>交通补助</v>
      </c>
      <c r="K43" s="15" t="str">
        <f>工资表!$L$2</f>
        <v>工龄工资</v>
      </c>
      <c r="L43" s="15" t="str">
        <f>工资表!$M$2</f>
        <v>当月应发</v>
      </c>
      <c r="M43" s="15" t="str">
        <f>工资表!$N$2</f>
        <v>养老保险</v>
      </c>
      <c r="N43" s="15" t="str">
        <f>工资表!$O$2</f>
        <v>医疗保险</v>
      </c>
      <c r="O43" s="15" t="str">
        <f>工资表!$P$2</f>
        <v>失业保险</v>
      </c>
      <c r="P43" s="15" t="str">
        <f>工资表!$Q$2</f>
        <v>大病统筹</v>
      </c>
      <c r="Q43" s="15" t="str">
        <f>工资表!$R$2</f>
        <v>公积金</v>
      </c>
      <c r="R43" s="15" t="str">
        <f>工资表!$S$2</f>
        <v>个人所得税</v>
      </c>
      <c r="S43" s="15" t="str">
        <f>工资表!$T$2</f>
        <v>实发工资</v>
      </c>
    </row>
    <row r="44" spans="1:19" x14ac:dyDescent="0.15">
      <c r="A44" s="16">
        <f>工资表!B13</f>
        <v>11</v>
      </c>
      <c r="B44" s="16" t="str">
        <f>工资表!C13</f>
        <v>N11</v>
      </c>
      <c r="C44" s="16" t="str">
        <f>工资表!D13</f>
        <v>采购</v>
      </c>
      <c r="D44" s="16">
        <f>工资表!E13</f>
        <v>2010</v>
      </c>
      <c r="E44" s="16">
        <f>工资表!F13</f>
        <v>1010</v>
      </c>
      <c r="F44" s="16">
        <f>工资表!G13</f>
        <v>1010</v>
      </c>
      <c r="G44" s="16">
        <f>工资表!H13</f>
        <v>2010</v>
      </c>
      <c r="H44" s="16">
        <f>工资表!I13</f>
        <v>1010</v>
      </c>
      <c r="I44" s="16">
        <f>工资表!J13</f>
        <v>610</v>
      </c>
      <c r="J44" s="16">
        <f>工资表!K13</f>
        <v>310</v>
      </c>
      <c r="K44" s="16">
        <f>工资表!L13</f>
        <v>210</v>
      </c>
      <c r="L44" s="16">
        <f>工资表!M13</f>
        <v>8180</v>
      </c>
      <c r="M44" s="16">
        <f>工资表!N13</f>
        <v>310</v>
      </c>
      <c r="N44" s="16">
        <f>工资表!O13</f>
        <v>110</v>
      </c>
      <c r="O44" s="16">
        <f>工资表!P13</f>
        <v>30</v>
      </c>
      <c r="P44" s="16">
        <f>工资表!Q13</f>
        <v>40</v>
      </c>
      <c r="Q44" s="16">
        <f>工资表!R13</f>
        <v>70</v>
      </c>
      <c r="R44" s="16">
        <f>工资表!S13</f>
        <v>145</v>
      </c>
      <c r="S44" s="16">
        <f>工资表!T13</f>
        <v>7475</v>
      </c>
    </row>
    <row r="46" spans="1:19" x14ac:dyDescent="0.15">
      <c r="A46" s="13"/>
      <c r="B46" s="13"/>
      <c r="C46" s="13"/>
      <c r="D46" s="13"/>
      <c r="E46" s="13"/>
      <c r="F46" s="13"/>
      <c r="G46" s="13"/>
      <c r="H46" s="14">
        <f>工资表!$I$1</f>
        <v>2017</v>
      </c>
      <c r="I46" s="14" t="str">
        <f>工资表!$J$1</f>
        <v>年</v>
      </c>
      <c r="J46" s="14" t="str">
        <f>工资表!$K$1</f>
        <v>2月</v>
      </c>
      <c r="K46" s="14" t="str">
        <f>工资表!$L$1</f>
        <v>工资</v>
      </c>
      <c r="L46" s="13"/>
      <c r="M46" s="13"/>
      <c r="N46" s="13"/>
      <c r="O46" s="13"/>
      <c r="P46" s="13"/>
      <c r="Q46" s="13"/>
      <c r="R46" s="13"/>
      <c r="S46" s="13"/>
    </row>
    <row r="47" spans="1:19" x14ac:dyDescent="0.15">
      <c r="A47" s="15" t="str">
        <f>工资表!$B$2</f>
        <v>序号</v>
      </c>
      <c r="B47" s="15" t="str">
        <f>工资表!$C$2</f>
        <v>姓名</v>
      </c>
      <c r="C47" s="15" t="str">
        <f>工资表!$D$2</f>
        <v>部门</v>
      </c>
      <c r="D47" s="15" t="str">
        <f>工资表!$E$2</f>
        <v>基本工资</v>
      </c>
      <c r="E47" s="15" t="str">
        <f>工资表!$F$2</f>
        <v>岗位工资</v>
      </c>
      <c r="F47" s="15" t="str">
        <f>工资表!$G$2</f>
        <v>绩效工资</v>
      </c>
      <c r="G47" s="15" t="str">
        <f>工资表!$H$2</f>
        <v>奖金</v>
      </c>
      <c r="H47" s="15" t="str">
        <f>工资表!$I$2</f>
        <v>加班费</v>
      </c>
      <c r="I47" s="15" t="str">
        <f>工资表!$J$2</f>
        <v>住房补助</v>
      </c>
      <c r="J47" s="15" t="str">
        <f>工资表!$K$2</f>
        <v>交通补助</v>
      </c>
      <c r="K47" s="15" t="str">
        <f>工资表!$L$2</f>
        <v>工龄工资</v>
      </c>
      <c r="L47" s="15" t="str">
        <f>工资表!$M$2</f>
        <v>当月应发</v>
      </c>
      <c r="M47" s="15" t="str">
        <f>工资表!$N$2</f>
        <v>养老保险</v>
      </c>
      <c r="N47" s="15" t="str">
        <f>工资表!$O$2</f>
        <v>医疗保险</v>
      </c>
      <c r="O47" s="15" t="str">
        <f>工资表!$P$2</f>
        <v>失业保险</v>
      </c>
      <c r="P47" s="15" t="str">
        <f>工资表!$Q$2</f>
        <v>大病统筹</v>
      </c>
      <c r="Q47" s="15" t="str">
        <f>工资表!$R$2</f>
        <v>公积金</v>
      </c>
      <c r="R47" s="15" t="str">
        <f>工资表!$S$2</f>
        <v>个人所得税</v>
      </c>
      <c r="S47" s="15" t="str">
        <f>工资表!$T$2</f>
        <v>实发工资</v>
      </c>
    </row>
    <row r="48" spans="1:19" x14ac:dyDescent="0.15">
      <c r="A48" s="16">
        <f>工资表!B14</f>
        <v>12</v>
      </c>
      <c r="B48" s="16" t="str">
        <f>工资表!C14</f>
        <v>N12</v>
      </c>
      <c r="C48" s="16" t="str">
        <f>工资表!D14</f>
        <v>生产</v>
      </c>
      <c r="D48" s="16">
        <f>工资表!E14</f>
        <v>2011</v>
      </c>
      <c r="E48" s="16">
        <f>工资表!F14</f>
        <v>1011</v>
      </c>
      <c r="F48" s="16">
        <f>工资表!G14</f>
        <v>1011</v>
      </c>
      <c r="G48" s="16">
        <f>工资表!H14</f>
        <v>2011</v>
      </c>
      <c r="H48" s="16">
        <f>工资表!I14</f>
        <v>1011</v>
      </c>
      <c r="I48" s="16">
        <f>工资表!J14</f>
        <v>611</v>
      </c>
      <c r="J48" s="16">
        <f>工资表!K14</f>
        <v>311</v>
      </c>
      <c r="K48" s="16">
        <f>工资表!L14</f>
        <v>211</v>
      </c>
      <c r="L48" s="16">
        <f>工资表!M14</f>
        <v>8188</v>
      </c>
      <c r="M48" s="16">
        <f>工资表!N14</f>
        <v>311</v>
      </c>
      <c r="N48" s="16">
        <f>工资表!O14</f>
        <v>111</v>
      </c>
      <c r="O48" s="16">
        <f>工资表!P14</f>
        <v>31</v>
      </c>
      <c r="P48" s="16">
        <f>工资表!Q14</f>
        <v>41</v>
      </c>
      <c r="Q48" s="16">
        <f>工资表!R14</f>
        <v>71</v>
      </c>
      <c r="R48" s="16">
        <f>工资表!S14</f>
        <v>146</v>
      </c>
      <c r="S48" s="16">
        <f>工资表!T14</f>
        <v>7477</v>
      </c>
    </row>
    <row r="50" spans="1:19" x14ac:dyDescent="0.15">
      <c r="A50" s="13"/>
      <c r="B50" s="13"/>
      <c r="C50" s="13"/>
      <c r="D50" s="13"/>
      <c r="E50" s="13"/>
      <c r="F50" s="13"/>
      <c r="G50" s="13"/>
      <c r="H50" s="14">
        <f>工资表!$I$1</f>
        <v>2017</v>
      </c>
      <c r="I50" s="14" t="str">
        <f>工资表!$J$1</f>
        <v>年</v>
      </c>
      <c r="J50" s="14" t="str">
        <f>工资表!$K$1</f>
        <v>2月</v>
      </c>
      <c r="K50" s="14" t="str">
        <f>工资表!$L$1</f>
        <v>工资</v>
      </c>
      <c r="L50" s="13"/>
      <c r="M50" s="13"/>
      <c r="N50" s="13"/>
      <c r="O50" s="13"/>
      <c r="P50" s="13"/>
      <c r="Q50" s="13"/>
      <c r="R50" s="13"/>
      <c r="S50" s="13"/>
    </row>
    <row r="51" spans="1:19" x14ac:dyDescent="0.15">
      <c r="A51" s="15" t="str">
        <f>工资表!$B$2</f>
        <v>序号</v>
      </c>
      <c r="B51" s="15" t="str">
        <f>工资表!$C$2</f>
        <v>姓名</v>
      </c>
      <c r="C51" s="15" t="str">
        <f>工资表!$D$2</f>
        <v>部门</v>
      </c>
      <c r="D51" s="15" t="str">
        <f>工资表!$E$2</f>
        <v>基本工资</v>
      </c>
      <c r="E51" s="15" t="str">
        <f>工资表!$F$2</f>
        <v>岗位工资</v>
      </c>
      <c r="F51" s="15" t="str">
        <f>工资表!$G$2</f>
        <v>绩效工资</v>
      </c>
      <c r="G51" s="15" t="str">
        <f>工资表!$H$2</f>
        <v>奖金</v>
      </c>
      <c r="H51" s="15" t="str">
        <f>工资表!$I$2</f>
        <v>加班费</v>
      </c>
      <c r="I51" s="15" t="str">
        <f>工资表!$J$2</f>
        <v>住房补助</v>
      </c>
      <c r="J51" s="15" t="str">
        <f>工资表!$K$2</f>
        <v>交通补助</v>
      </c>
      <c r="K51" s="15" t="str">
        <f>工资表!$L$2</f>
        <v>工龄工资</v>
      </c>
      <c r="L51" s="15" t="str">
        <f>工资表!$M$2</f>
        <v>当月应发</v>
      </c>
      <c r="M51" s="15" t="str">
        <f>工资表!$N$2</f>
        <v>养老保险</v>
      </c>
      <c r="N51" s="15" t="str">
        <f>工资表!$O$2</f>
        <v>医疗保险</v>
      </c>
      <c r="O51" s="15" t="str">
        <f>工资表!$P$2</f>
        <v>失业保险</v>
      </c>
      <c r="P51" s="15" t="str">
        <f>工资表!$Q$2</f>
        <v>大病统筹</v>
      </c>
      <c r="Q51" s="15" t="str">
        <f>工资表!$R$2</f>
        <v>公积金</v>
      </c>
      <c r="R51" s="15" t="str">
        <f>工资表!$S$2</f>
        <v>个人所得税</v>
      </c>
      <c r="S51" s="15" t="str">
        <f>工资表!$T$2</f>
        <v>实发工资</v>
      </c>
    </row>
    <row r="52" spans="1:19" x14ac:dyDescent="0.15">
      <c r="A52" s="16">
        <f>工资表!B15</f>
        <v>13</v>
      </c>
      <c r="B52" s="16" t="str">
        <f>工资表!C15</f>
        <v>N13</v>
      </c>
      <c r="C52" s="16" t="str">
        <f>工资表!D15</f>
        <v>运营</v>
      </c>
      <c r="D52" s="16">
        <f>工资表!E15</f>
        <v>2012</v>
      </c>
      <c r="E52" s="16">
        <f>工资表!F15</f>
        <v>1012</v>
      </c>
      <c r="F52" s="16">
        <f>工资表!G15</f>
        <v>1012</v>
      </c>
      <c r="G52" s="16">
        <f>工资表!H15</f>
        <v>2012</v>
      </c>
      <c r="H52" s="16">
        <f>工资表!I15</f>
        <v>1012</v>
      </c>
      <c r="I52" s="16">
        <f>工资表!J15</f>
        <v>612</v>
      </c>
      <c r="J52" s="16">
        <f>工资表!K15</f>
        <v>312</v>
      </c>
      <c r="K52" s="16">
        <f>工资表!L15</f>
        <v>212</v>
      </c>
      <c r="L52" s="16">
        <f>工资表!M15</f>
        <v>8196</v>
      </c>
      <c r="M52" s="16">
        <f>工资表!N15</f>
        <v>312</v>
      </c>
      <c r="N52" s="16">
        <f>工资表!O15</f>
        <v>112</v>
      </c>
      <c r="O52" s="16">
        <f>工资表!P15</f>
        <v>32</v>
      </c>
      <c r="P52" s="16">
        <f>工资表!Q15</f>
        <v>42</v>
      </c>
      <c r="Q52" s="16">
        <f>工资表!R15</f>
        <v>72</v>
      </c>
      <c r="R52" s="16">
        <f>工资表!S15</f>
        <v>147</v>
      </c>
      <c r="S52" s="16">
        <f>工资表!T15</f>
        <v>7479</v>
      </c>
    </row>
    <row r="54" spans="1:19" x14ac:dyDescent="0.15">
      <c r="A54" s="13"/>
      <c r="B54" s="13"/>
      <c r="C54" s="13"/>
      <c r="D54" s="13"/>
      <c r="E54" s="13"/>
      <c r="F54" s="13"/>
      <c r="G54" s="13"/>
      <c r="H54" s="14">
        <f>工资表!$I$1</f>
        <v>2017</v>
      </c>
      <c r="I54" s="14" t="str">
        <f>工资表!$J$1</f>
        <v>年</v>
      </c>
      <c r="J54" s="14" t="str">
        <f>工资表!$K$1</f>
        <v>2月</v>
      </c>
      <c r="K54" s="14" t="str">
        <f>工资表!$L$1</f>
        <v>工资</v>
      </c>
      <c r="L54" s="13"/>
      <c r="M54" s="13"/>
      <c r="N54" s="13"/>
      <c r="O54" s="13"/>
      <c r="P54" s="13"/>
      <c r="Q54" s="13"/>
      <c r="R54" s="13"/>
      <c r="S54" s="13"/>
    </row>
    <row r="55" spans="1:19" x14ac:dyDescent="0.15">
      <c r="A55" s="15" t="str">
        <f>工资表!$B$2</f>
        <v>序号</v>
      </c>
      <c r="B55" s="15" t="str">
        <f>工资表!$C$2</f>
        <v>姓名</v>
      </c>
      <c r="C55" s="15" t="str">
        <f>工资表!$D$2</f>
        <v>部门</v>
      </c>
      <c r="D55" s="15" t="str">
        <f>工资表!$E$2</f>
        <v>基本工资</v>
      </c>
      <c r="E55" s="15" t="str">
        <f>工资表!$F$2</f>
        <v>岗位工资</v>
      </c>
      <c r="F55" s="15" t="str">
        <f>工资表!$G$2</f>
        <v>绩效工资</v>
      </c>
      <c r="G55" s="15" t="str">
        <f>工资表!$H$2</f>
        <v>奖金</v>
      </c>
      <c r="H55" s="15" t="str">
        <f>工资表!$I$2</f>
        <v>加班费</v>
      </c>
      <c r="I55" s="15" t="str">
        <f>工资表!$J$2</f>
        <v>住房补助</v>
      </c>
      <c r="J55" s="15" t="str">
        <f>工资表!$K$2</f>
        <v>交通补助</v>
      </c>
      <c r="K55" s="15" t="str">
        <f>工资表!$L$2</f>
        <v>工龄工资</v>
      </c>
      <c r="L55" s="15" t="str">
        <f>工资表!$M$2</f>
        <v>当月应发</v>
      </c>
      <c r="M55" s="15" t="str">
        <f>工资表!$N$2</f>
        <v>养老保险</v>
      </c>
      <c r="N55" s="15" t="str">
        <f>工资表!$O$2</f>
        <v>医疗保险</v>
      </c>
      <c r="O55" s="15" t="str">
        <f>工资表!$P$2</f>
        <v>失业保险</v>
      </c>
      <c r="P55" s="15" t="str">
        <f>工资表!$Q$2</f>
        <v>大病统筹</v>
      </c>
      <c r="Q55" s="15" t="str">
        <f>工资表!$R$2</f>
        <v>公积金</v>
      </c>
      <c r="R55" s="15" t="str">
        <f>工资表!$S$2</f>
        <v>个人所得税</v>
      </c>
      <c r="S55" s="15" t="str">
        <f>工资表!$T$2</f>
        <v>实发工资</v>
      </c>
    </row>
    <row r="56" spans="1:19" x14ac:dyDescent="0.15">
      <c r="A56" s="16">
        <f>工资表!B16</f>
        <v>14</v>
      </c>
      <c r="B56" s="16" t="str">
        <f>工资表!C16</f>
        <v>N14</v>
      </c>
      <c r="C56" s="16" t="str">
        <f>工资表!D16</f>
        <v>财务</v>
      </c>
      <c r="D56" s="16">
        <f>工资表!E16</f>
        <v>2013</v>
      </c>
      <c r="E56" s="16">
        <f>工资表!F16</f>
        <v>1013</v>
      </c>
      <c r="F56" s="16">
        <f>工资表!G16</f>
        <v>1013</v>
      </c>
      <c r="G56" s="16">
        <f>工资表!H16</f>
        <v>2013</v>
      </c>
      <c r="H56" s="16">
        <f>工资表!I16</f>
        <v>1013</v>
      </c>
      <c r="I56" s="16">
        <f>工资表!J16</f>
        <v>613</v>
      </c>
      <c r="J56" s="16">
        <f>工资表!K16</f>
        <v>313</v>
      </c>
      <c r="K56" s="16">
        <f>工资表!L16</f>
        <v>213</v>
      </c>
      <c r="L56" s="16">
        <f>工资表!M16</f>
        <v>8204</v>
      </c>
      <c r="M56" s="16">
        <f>工资表!N16</f>
        <v>313</v>
      </c>
      <c r="N56" s="16">
        <f>工资表!O16</f>
        <v>113</v>
      </c>
      <c r="O56" s="16">
        <f>工资表!P16</f>
        <v>33</v>
      </c>
      <c r="P56" s="16">
        <f>工资表!Q16</f>
        <v>43</v>
      </c>
      <c r="Q56" s="16">
        <f>工资表!R16</f>
        <v>73</v>
      </c>
      <c r="R56" s="16">
        <f>工资表!S16</f>
        <v>148</v>
      </c>
      <c r="S56" s="16">
        <f>工资表!T16</f>
        <v>7481</v>
      </c>
    </row>
    <row r="58" spans="1:19" x14ac:dyDescent="0.15">
      <c r="A58" s="13"/>
      <c r="B58" s="13"/>
      <c r="C58" s="13"/>
      <c r="D58" s="13"/>
      <c r="E58" s="13"/>
      <c r="F58" s="13"/>
      <c r="G58" s="13"/>
      <c r="H58" s="14">
        <f>工资表!$I$1</f>
        <v>2017</v>
      </c>
      <c r="I58" s="14" t="str">
        <f>工资表!$J$1</f>
        <v>年</v>
      </c>
      <c r="J58" s="14" t="str">
        <f>工资表!$K$1</f>
        <v>2月</v>
      </c>
      <c r="K58" s="14" t="str">
        <f>工资表!$L$1</f>
        <v>工资</v>
      </c>
      <c r="L58" s="13"/>
      <c r="M58" s="13"/>
      <c r="N58" s="13"/>
      <c r="O58" s="13"/>
      <c r="P58" s="13"/>
      <c r="Q58" s="13"/>
      <c r="R58" s="13"/>
      <c r="S58" s="13"/>
    </row>
    <row r="59" spans="1:19" x14ac:dyDescent="0.15">
      <c r="A59" s="15" t="str">
        <f>工资表!$B$2</f>
        <v>序号</v>
      </c>
      <c r="B59" s="15" t="str">
        <f>工资表!$C$2</f>
        <v>姓名</v>
      </c>
      <c r="C59" s="15" t="str">
        <f>工资表!$D$2</f>
        <v>部门</v>
      </c>
      <c r="D59" s="15" t="str">
        <f>工资表!$E$2</f>
        <v>基本工资</v>
      </c>
      <c r="E59" s="15" t="str">
        <f>工资表!$F$2</f>
        <v>岗位工资</v>
      </c>
      <c r="F59" s="15" t="str">
        <f>工资表!$G$2</f>
        <v>绩效工资</v>
      </c>
      <c r="G59" s="15" t="str">
        <f>工资表!$H$2</f>
        <v>奖金</v>
      </c>
      <c r="H59" s="15" t="str">
        <f>工资表!$I$2</f>
        <v>加班费</v>
      </c>
      <c r="I59" s="15" t="str">
        <f>工资表!$J$2</f>
        <v>住房补助</v>
      </c>
      <c r="J59" s="15" t="str">
        <f>工资表!$K$2</f>
        <v>交通补助</v>
      </c>
      <c r="K59" s="15" t="str">
        <f>工资表!$L$2</f>
        <v>工龄工资</v>
      </c>
      <c r="L59" s="15" t="str">
        <f>工资表!$M$2</f>
        <v>当月应发</v>
      </c>
      <c r="M59" s="15" t="str">
        <f>工资表!$N$2</f>
        <v>养老保险</v>
      </c>
      <c r="N59" s="15" t="str">
        <f>工资表!$O$2</f>
        <v>医疗保险</v>
      </c>
      <c r="O59" s="15" t="str">
        <f>工资表!$P$2</f>
        <v>失业保险</v>
      </c>
      <c r="P59" s="15" t="str">
        <f>工资表!$Q$2</f>
        <v>大病统筹</v>
      </c>
      <c r="Q59" s="15" t="str">
        <f>工资表!$R$2</f>
        <v>公积金</v>
      </c>
      <c r="R59" s="15" t="str">
        <f>工资表!$S$2</f>
        <v>个人所得税</v>
      </c>
      <c r="S59" s="15" t="str">
        <f>工资表!$T$2</f>
        <v>实发工资</v>
      </c>
    </row>
    <row r="60" spans="1:19" x14ac:dyDescent="0.15">
      <c r="A60" s="16">
        <f>工资表!B17</f>
        <v>15</v>
      </c>
      <c r="B60" s="16" t="str">
        <f>工资表!C17</f>
        <v>N15</v>
      </c>
      <c r="C60" s="16" t="str">
        <f>工资表!D17</f>
        <v>人力</v>
      </c>
      <c r="D60" s="16">
        <f>工资表!E17</f>
        <v>2014</v>
      </c>
      <c r="E60" s="16">
        <f>工资表!F17</f>
        <v>1014</v>
      </c>
      <c r="F60" s="16">
        <f>工资表!G17</f>
        <v>1014</v>
      </c>
      <c r="G60" s="16">
        <f>工资表!H17</f>
        <v>2014</v>
      </c>
      <c r="H60" s="16">
        <f>工资表!I17</f>
        <v>1014</v>
      </c>
      <c r="I60" s="16">
        <f>工资表!J17</f>
        <v>614</v>
      </c>
      <c r="J60" s="16">
        <f>工资表!K17</f>
        <v>314</v>
      </c>
      <c r="K60" s="16">
        <f>工资表!L17</f>
        <v>214</v>
      </c>
      <c r="L60" s="16">
        <f>工资表!M17</f>
        <v>8212</v>
      </c>
      <c r="M60" s="16">
        <f>工资表!N17</f>
        <v>314</v>
      </c>
      <c r="N60" s="16">
        <f>工资表!O17</f>
        <v>114</v>
      </c>
      <c r="O60" s="16">
        <f>工资表!P17</f>
        <v>34</v>
      </c>
      <c r="P60" s="16">
        <f>工资表!Q17</f>
        <v>44</v>
      </c>
      <c r="Q60" s="16">
        <f>工资表!R17</f>
        <v>74</v>
      </c>
      <c r="R60" s="16">
        <f>工资表!S17</f>
        <v>149</v>
      </c>
      <c r="S60" s="16">
        <f>工资表!T17</f>
        <v>7483</v>
      </c>
    </row>
    <row r="62" spans="1:19" x14ac:dyDescent="0.15">
      <c r="A62" s="13"/>
      <c r="B62" s="13"/>
      <c r="C62" s="13"/>
      <c r="D62" s="13"/>
      <c r="E62" s="13"/>
      <c r="F62" s="13"/>
      <c r="G62" s="13"/>
      <c r="H62" s="14">
        <f>工资表!$I$1</f>
        <v>2017</v>
      </c>
      <c r="I62" s="14" t="str">
        <f>工资表!$J$1</f>
        <v>年</v>
      </c>
      <c r="J62" s="14" t="str">
        <f>工资表!$K$1</f>
        <v>2月</v>
      </c>
      <c r="K62" s="14" t="str">
        <f>工资表!$L$1</f>
        <v>工资</v>
      </c>
      <c r="L62" s="13"/>
      <c r="M62" s="13"/>
      <c r="N62" s="13"/>
      <c r="O62" s="13"/>
      <c r="P62" s="13"/>
      <c r="Q62" s="13"/>
      <c r="R62" s="13"/>
      <c r="S62" s="13"/>
    </row>
    <row r="63" spans="1:19" x14ac:dyDescent="0.15">
      <c r="A63" s="15" t="str">
        <f>工资表!$B$2</f>
        <v>序号</v>
      </c>
      <c r="B63" s="15" t="str">
        <f>工资表!$C$2</f>
        <v>姓名</v>
      </c>
      <c r="C63" s="15" t="str">
        <f>工资表!$D$2</f>
        <v>部门</v>
      </c>
      <c r="D63" s="15" t="str">
        <f>工资表!$E$2</f>
        <v>基本工资</v>
      </c>
      <c r="E63" s="15" t="str">
        <f>工资表!$F$2</f>
        <v>岗位工资</v>
      </c>
      <c r="F63" s="15" t="str">
        <f>工资表!$G$2</f>
        <v>绩效工资</v>
      </c>
      <c r="G63" s="15" t="str">
        <f>工资表!$H$2</f>
        <v>奖金</v>
      </c>
      <c r="H63" s="15" t="str">
        <f>工资表!$I$2</f>
        <v>加班费</v>
      </c>
      <c r="I63" s="15" t="str">
        <f>工资表!$J$2</f>
        <v>住房补助</v>
      </c>
      <c r="J63" s="15" t="str">
        <f>工资表!$K$2</f>
        <v>交通补助</v>
      </c>
      <c r="K63" s="15" t="str">
        <f>工资表!$L$2</f>
        <v>工龄工资</v>
      </c>
      <c r="L63" s="15" t="str">
        <f>工资表!$M$2</f>
        <v>当月应发</v>
      </c>
      <c r="M63" s="15" t="str">
        <f>工资表!$N$2</f>
        <v>养老保险</v>
      </c>
      <c r="N63" s="15" t="str">
        <f>工资表!$O$2</f>
        <v>医疗保险</v>
      </c>
      <c r="O63" s="15" t="str">
        <f>工资表!$P$2</f>
        <v>失业保险</v>
      </c>
      <c r="P63" s="15" t="str">
        <f>工资表!$Q$2</f>
        <v>大病统筹</v>
      </c>
      <c r="Q63" s="15" t="str">
        <f>工资表!$R$2</f>
        <v>公积金</v>
      </c>
      <c r="R63" s="15" t="str">
        <f>工资表!$S$2</f>
        <v>个人所得税</v>
      </c>
      <c r="S63" s="15" t="str">
        <f>工资表!$T$2</f>
        <v>实发工资</v>
      </c>
    </row>
    <row r="64" spans="1:19" x14ac:dyDescent="0.15">
      <c r="A64" s="16">
        <f>工资表!B18</f>
        <v>16</v>
      </c>
      <c r="B64" s="16" t="str">
        <f>工资表!C18</f>
        <v>N16</v>
      </c>
      <c r="C64" s="16" t="str">
        <f>工资表!D18</f>
        <v>销售</v>
      </c>
      <c r="D64" s="16">
        <f>工资表!E18</f>
        <v>2015</v>
      </c>
      <c r="E64" s="16">
        <f>工资表!F18</f>
        <v>1015</v>
      </c>
      <c r="F64" s="16">
        <f>工资表!G18</f>
        <v>1015</v>
      </c>
      <c r="G64" s="16">
        <f>工资表!H18</f>
        <v>2015</v>
      </c>
      <c r="H64" s="16">
        <f>工资表!I18</f>
        <v>1015</v>
      </c>
      <c r="I64" s="16">
        <f>工资表!J18</f>
        <v>615</v>
      </c>
      <c r="J64" s="16">
        <f>工资表!K18</f>
        <v>315</v>
      </c>
      <c r="K64" s="16">
        <f>工资表!L18</f>
        <v>215</v>
      </c>
      <c r="L64" s="16">
        <f>工资表!M18</f>
        <v>8220</v>
      </c>
      <c r="M64" s="16">
        <f>工资表!N18</f>
        <v>315</v>
      </c>
      <c r="N64" s="16">
        <f>工资表!O18</f>
        <v>115</v>
      </c>
      <c r="O64" s="16">
        <f>工资表!P18</f>
        <v>35</v>
      </c>
      <c r="P64" s="16">
        <f>工资表!Q18</f>
        <v>45</v>
      </c>
      <c r="Q64" s="16">
        <f>工资表!R18</f>
        <v>75</v>
      </c>
      <c r="R64" s="16">
        <f>工资表!S18</f>
        <v>150</v>
      </c>
      <c r="S64" s="16">
        <f>工资表!T18</f>
        <v>7485</v>
      </c>
    </row>
    <row r="66" spans="1:19" x14ac:dyDescent="0.15">
      <c r="A66" s="13"/>
      <c r="B66" s="13"/>
      <c r="C66" s="13"/>
      <c r="D66" s="13"/>
      <c r="E66" s="13"/>
      <c r="F66" s="13"/>
      <c r="G66" s="13"/>
      <c r="H66" s="14">
        <f>工资表!$I$1</f>
        <v>2017</v>
      </c>
      <c r="I66" s="14" t="str">
        <f>工资表!$J$1</f>
        <v>年</v>
      </c>
      <c r="J66" s="14" t="str">
        <f>工资表!$K$1</f>
        <v>2月</v>
      </c>
      <c r="K66" s="14" t="str">
        <f>工资表!$L$1</f>
        <v>工资</v>
      </c>
      <c r="L66" s="13"/>
      <c r="M66" s="13"/>
      <c r="N66" s="13"/>
      <c r="O66" s="13"/>
      <c r="P66" s="13"/>
      <c r="Q66" s="13"/>
      <c r="R66" s="13"/>
      <c r="S66" s="13"/>
    </row>
    <row r="67" spans="1:19" x14ac:dyDescent="0.15">
      <c r="A67" s="15" t="str">
        <f>工资表!$B$2</f>
        <v>序号</v>
      </c>
      <c r="B67" s="15" t="str">
        <f>工资表!$C$2</f>
        <v>姓名</v>
      </c>
      <c r="C67" s="15" t="str">
        <f>工资表!$D$2</f>
        <v>部门</v>
      </c>
      <c r="D67" s="15" t="str">
        <f>工资表!$E$2</f>
        <v>基本工资</v>
      </c>
      <c r="E67" s="15" t="str">
        <f>工资表!$F$2</f>
        <v>岗位工资</v>
      </c>
      <c r="F67" s="15" t="str">
        <f>工资表!$G$2</f>
        <v>绩效工资</v>
      </c>
      <c r="G67" s="15" t="str">
        <f>工资表!$H$2</f>
        <v>奖金</v>
      </c>
      <c r="H67" s="15" t="str">
        <f>工资表!$I$2</f>
        <v>加班费</v>
      </c>
      <c r="I67" s="15" t="str">
        <f>工资表!$J$2</f>
        <v>住房补助</v>
      </c>
      <c r="J67" s="15" t="str">
        <f>工资表!$K$2</f>
        <v>交通补助</v>
      </c>
      <c r="K67" s="15" t="str">
        <f>工资表!$L$2</f>
        <v>工龄工资</v>
      </c>
      <c r="L67" s="15" t="str">
        <f>工资表!$M$2</f>
        <v>当月应发</v>
      </c>
      <c r="M67" s="15" t="str">
        <f>工资表!$N$2</f>
        <v>养老保险</v>
      </c>
      <c r="N67" s="15" t="str">
        <f>工资表!$O$2</f>
        <v>医疗保险</v>
      </c>
      <c r="O67" s="15" t="str">
        <f>工资表!$P$2</f>
        <v>失业保险</v>
      </c>
      <c r="P67" s="15" t="str">
        <f>工资表!$Q$2</f>
        <v>大病统筹</v>
      </c>
      <c r="Q67" s="15" t="str">
        <f>工资表!$R$2</f>
        <v>公积金</v>
      </c>
      <c r="R67" s="15" t="str">
        <f>工资表!$S$2</f>
        <v>个人所得税</v>
      </c>
      <c r="S67" s="15" t="str">
        <f>工资表!$T$2</f>
        <v>实发工资</v>
      </c>
    </row>
    <row r="68" spans="1:19" x14ac:dyDescent="0.15">
      <c r="A68" s="16">
        <f>工资表!B19</f>
        <v>17</v>
      </c>
      <c r="B68" s="16" t="str">
        <f>工资表!C19</f>
        <v>N17</v>
      </c>
      <c r="C68" s="16" t="str">
        <f>工资表!D19</f>
        <v>研发A</v>
      </c>
      <c r="D68" s="16">
        <f>工资表!E19</f>
        <v>2016</v>
      </c>
      <c r="E68" s="16">
        <f>工资表!F19</f>
        <v>1016</v>
      </c>
      <c r="F68" s="16">
        <f>工资表!G19</f>
        <v>1016</v>
      </c>
      <c r="G68" s="16">
        <f>工资表!H19</f>
        <v>2016</v>
      </c>
      <c r="H68" s="16">
        <f>工资表!I19</f>
        <v>1016</v>
      </c>
      <c r="I68" s="16">
        <f>工资表!J19</f>
        <v>616</v>
      </c>
      <c r="J68" s="16">
        <f>工资表!K19</f>
        <v>316</v>
      </c>
      <c r="K68" s="16">
        <f>工资表!L19</f>
        <v>216</v>
      </c>
      <c r="L68" s="16">
        <f>工资表!M19</f>
        <v>8228</v>
      </c>
      <c r="M68" s="16">
        <f>工资表!N19</f>
        <v>316</v>
      </c>
      <c r="N68" s="16">
        <f>工资表!O19</f>
        <v>116</v>
      </c>
      <c r="O68" s="16">
        <f>工资表!P19</f>
        <v>36</v>
      </c>
      <c r="P68" s="16">
        <f>工资表!Q19</f>
        <v>46</v>
      </c>
      <c r="Q68" s="16">
        <f>工资表!R19</f>
        <v>76</v>
      </c>
      <c r="R68" s="16">
        <f>工资表!S19</f>
        <v>151</v>
      </c>
      <c r="S68" s="16">
        <f>工资表!T19</f>
        <v>7487</v>
      </c>
    </row>
    <row r="70" spans="1:19" x14ac:dyDescent="0.15">
      <c r="A70" s="13"/>
      <c r="B70" s="13"/>
      <c r="C70" s="13"/>
      <c r="D70" s="13"/>
      <c r="E70" s="13"/>
      <c r="F70" s="13"/>
      <c r="G70" s="13"/>
      <c r="H70" s="14">
        <f>工资表!$I$1</f>
        <v>2017</v>
      </c>
      <c r="I70" s="14" t="str">
        <f>工资表!$J$1</f>
        <v>年</v>
      </c>
      <c r="J70" s="14" t="str">
        <f>工资表!$K$1</f>
        <v>2月</v>
      </c>
      <c r="K70" s="14" t="str">
        <f>工资表!$L$1</f>
        <v>工资</v>
      </c>
      <c r="L70" s="13"/>
      <c r="M70" s="13"/>
      <c r="N70" s="13"/>
      <c r="O70" s="13"/>
      <c r="P70" s="13"/>
      <c r="Q70" s="13"/>
      <c r="R70" s="13"/>
      <c r="S70" s="13"/>
    </row>
    <row r="71" spans="1:19" x14ac:dyDescent="0.15">
      <c r="A71" s="15" t="str">
        <f>工资表!$B$2</f>
        <v>序号</v>
      </c>
      <c r="B71" s="15" t="str">
        <f>工资表!$C$2</f>
        <v>姓名</v>
      </c>
      <c r="C71" s="15" t="str">
        <f>工资表!$D$2</f>
        <v>部门</v>
      </c>
      <c r="D71" s="15" t="str">
        <f>工资表!$E$2</f>
        <v>基本工资</v>
      </c>
      <c r="E71" s="15" t="str">
        <f>工资表!$F$2</f>
        <v>岗位工资</v>
      </c>
      <c r="F71" s="15" t="str">
        <f>工资表!$G$2</f>
        <v>绩效工资</v>
      </c>
      <c r="G71" s="15" t="str">
        <f>工资表!$H$2</f>
        <v>奖金</v>
      </c>
      <c r="H71" s="15" t="str">
        <f>工资表!$I$2</f>
        <v>加班费</v>
      </c>
      <c r="I71" s="15" t="str">
        <f>工资表!$J$2</f>
        <v>住房补助</v>
      </c>
      <c r="J71" s="15" t="str">
        <f>工资表!$K$2</f>
        <v>交通补助</v>
      </c>
      <c r="K71" s="15" t="str">
        <f>工资表!$L$2</f>
        <v>工龄工资</v>
      </c>
      <c r="L71" s="15" t="str">
        <f>工资表!$M$2</f>
        <v>当月应发</v>
      </c>
      <c r="M71" s="15" t="str">
        <f>工资表!$N$2</f>
        <v>养老保险</v>
      </c>
      <c r="N71" s="15" t="str">
        <f>工资表!$O$2</f>
        <v>医疗保险</v>
      </c>
      <c r="O71" s="15" t="str">
        <f>工资表!$P$2</f>
        <v>失业保险</v>
      </c>
      <c r="P71" s="15" t="str">
        <f>工资表!$Q$2</f>
        <v>大病统筹</v>
      </c>
      <c r="Q71" s="15" t="str">
        <f>工资表!$R$2</f>
        <v>公积金</v>
      </c>
      <c r="R71" s="15" t="str">
        <f>工资表!$S$2</f>
        <v>个人所得税</v>
      </c>
      <c r="S71" s="15" t="str">
        <f>工资表!$T$2</f>
        <v>实发工资</v>
      </c>
    </row>
    <row r="72" spans="1:19" x14ac:dyDescent="0.15">
      <c r="A72" s="16">
        <f>工资表!B20</f>
        <v>18</v>
      </c>
      <c r="B72" s="16" t="str">
        <f>工资表!C20</f>
        <v>N18</v>
      </c>
      <c r="C72" s="16" t="str">
        <f>工资表!D20</f>
        <v>研发B</v>
      </c>
      <c r="D72" s="16">
        <f>工资表!E20</f>
        <v>2017</v>
      </c>
      <c r="E72" s="16">
        <f>工资表!F20</f>
        <v>1017</v>
      </c>
      <c r="F72" s="16">
        <f>工资表!G20</f>
        <v>1017</v>
      </c>
      <c r="G72" s="16">
        <f>工资表!H20</f>
        <v>2017</v>
      </c>
      <c r="H72" s="16">
        <f>工资表!I20</f>
        <v>1017</v>
      </c>
      <c r="I72" s="16">
        <f>工资表!J20</f>
        <v>617</v>
      </c>
      <c r="J72" s="16">
        <f>工资表!K20</f>
        <v>317</v>
      </c>
      <c r="K72" s="16">
        <f>工资表!L20</f>
        <v>217</v>
      </c>
      <c r="L72" s="16">
        <f>工资表!M20</f>
        <v>8236</v>
      </c>
      <c r="M72" s="16">
        <f>工资表!N20</f>
        <v>317</v>
      </c>
      <c r="N72" s="16">
        <f>工资表!O20</f>
        <v>117</v>
      </c>
      <c r="O72" s="16">
        <f>工资表!P20</f>
        <v>37</v>
      </c>
      <c r="P72" s="16">
        <f>工资表!Q20</f>
        <v>47</v>
      </c>
      <c r="Q72" s="16">
        <f>工资表!R20</f>
        <v>77</v>
      </c>
      <c r="R72" s="16">
        <f>工资表!S20</f>
        <v>152</v>
      </c>
      <c r="S72" s="16">
        <f>工资表!T20</f>
        <v>7489</v>
      </c>
    </row>
    <row r="74" spans="1:19" x14ac:dyDescent="0.15">
      <c r="A74" s="13"/>
      <c r="B74" s="13"/>
      <c r="C74" s="13"/>
      <c r="D74" s="13"/>
      <c r="E74" s="13"/>
      <c r="F74" s="13"/>
      <c r="G74" s="13"/>
      <c r="H74" s="14">
        <f>工资表!$I$1</f>
        <v>2017</v>
      </c>
      <c r="I74" s="14" t="str">
        <f>工资表!$J$1</f>
        <v>年</v>
      </c>
      <c r="J74" s="14" t="str">
        <f>工资表!$K$1</f>
        <v>2月</v>
      </c>
      <c r="K74" s="14" t="str">
        <f>工资表!$L$1</f>
        <v>工资</v>
      </c>
      <c r="L74" s="13"/>
      <c r="M74" s="13"/>
      <c r="N74" s="13"/>
      <c r="O74" s="13"/>
      <c r="P74" s="13"/>
      <c r="Q74" s="13"/>
      <c r="R74" s="13"/>
      <c r="S74" s="13"/>
    </row>
    <row r="75" spans="1:19" x14ac:dyDescent="0.15">
      <c r="A75" s="15" t="str">
        <f>工资表!$B$2</f>
        <v>序号</v>
      </c>
      <c r="B75" s="15" t="str">
        <f>工资表!$C$2</f>
        <v>姓名</v>
      </c>
      <c r="C75" s="15" t="str">
        <f>工资表!$D$2</f>
        <v>部门</v>
      </c>
      <c r="D75" s="15" t="str">
        <f>工资表!$E$2</f>
        <v>基本工资</v>
      </c>
      <c r="E75" s="15" t="str">
        <f>工资表!$F$2</f>
        <v>岗位工资</v>
      </c>
      <c r="F75" s="15" t="str">
        <f>工资表!$G$2</f>
        <v>绩效工资</v>
      </c>
      <c r="G75" s="15" t="str">
        <f>工资表!$H$2</f>
        <v>奖金</v>
      </c>
      <c r="H75" s="15" t="str">
        <f>工资表!$I$2</f>
        <v>加班费</v>
      </c>
      <c r="I75" s="15" t="str">
        <f>工资表!$J$2</f>
        <v>住房补助</v>
      </c>
      <c r="J75" s="15" t="str">
        <f>工资表!$K$2</f>
        <v>交通补助</v>
      </c>
      <c r="K75" s="15" t="str">
        <f>工资表!$L$2</f>
        <v>工龄工资</v>
      </c>
      <c r="L75" s="15" t="str">
        <f>工资表!$M$2</f>
        <v>当月应发</v>
      </c>
      <c r="M75" s="15" t="str">
        <f>工资表!$N$2</f>
        <v>养老保险</v>
      </c>
      <c r="N75" s="15" t="str">
        <f>工资表!$O$2</f>
        <v>医疗保险</v>
      </c>
      <c r="O75" s="15" t="str">
        <f>工资表!$P$2</f>
        <v>失业保险</v>
      </c>
      <c r="P75" s="15" t="str">
        <f>工资表!$Q$2</f>
        <v>大病统筹</v>
      </c>
      <c r="Q75" s="15" t="str">
        <f>工资表!$R$2</f>
        <v>公积金</v>
      </c>
      <c r="R75" s="15" t="str">
        <f>工资表!$S$2</f>
        <v>个人所得税</v>
      </c>
      <c r="S75" s="15" t="str">
        <f>工资表!$T$2</f>
        <v>实发工资</v>
      </c>
    </row>
    <row r="76" spans="1:19" x14ac:dyDescent="0.15">
      <c r="A76" s="16">
        <f>工资表!B21</f>
        <v>19</v>
      </c>
      <c r="B76" s="16" t="str">
        <f>工资表!C21</f>
        <v>N19</v>
      </c>
      <c r="C76" s="16" t="str">
        <f>工资表!D21</f>
        <v>投资A</v>
      </c>
      <c r="D76" s="16">
        <f>工资表!E21</f>
        <v>2018</v>
      </c>
      <c r="E76" s="16">
        <f>工资表!F21</f>
        <v>1018</v>
      </c>
      <c r="F76" s="16">
        <f>工资表!G21</f>
        <v>1018</v>
      </c>
      <c r="G76" s="16">
        <f>工资表!H21</f>
        <v>2018</v>
      </c>
      <c r="H76" s="16">
        <f>工资表!I21</f>
        <v>1018</v>
      </c>
      <c r="I76" s="16">
        <f>工资表!J21</f>
        <v>618</v>
      </c>
      <c r="J76" s="16">
        <f>工资表!K21</f>
        <v>318</v>
      </c>
      <c r="K76" s="16">
        <f>工资表!L21</f>
        <v>218</v>
      </c>
      <c r="L76" s="16">
        <f>工资表!M21</f>
        <v>8244</v>
      </c>
      <c r="M76" s="16">
        <f>工资表!N21</f>
        <v>318</v>
      </c>
      <c r="N76" s="16">
        <f>工资表!O21</f>
        <v>118</v>
      </c>
      <c r="O76" s="16">
        <f>工资表!P21</f>
        <v>38</v>
      </c>
      <c r="P76" s="16">
        <f>工资表!Q21</f>
        <v>48</v>
      </c>
      <c r="Q76" s="16">
        <f>工资表!R21</f>
        <v>78</v>
      </c>
      <c r="R76" s="16">
        <f>工资表!S21</f>
        <v>153</v>
      </c>
      <c r="S76" s="16">
        <f>工资表!T21</f>
        <v>7491</v>
      </c>
    </row>
    <row r="78" spans="1:19" x14ac:dyDescent="0.15">
      <c r="A78" s="13"/>
      <c r="B78" s="13"/>
      <c r="C78" s="13"/>
      <c r="D78" s="13"/>
      <c r="E78" s="13"/>
      <c r="F78" s="13"/>
      <c r="G78" s="13"/>
      <c r="H78" s="14">
        <f>工资表!$I$1</f>
        <v>2017</v>
      </c>
      <c r="I78" s="14" t="str">
        <f>工资表!$J$1</f>
        <v>年</v>
      </c>
      <c r="J78" s="14" t="str">
        <f>工资表!$K$1</f>
        <v>2月</v>
      </c>
      <c r="K78" s="14" t="str">
        <f>工资表!$L$1</f>
        <v>工资</v>
      </c>
      <c r="L78" s="13"/>
      <c r="M78" s="13"/>
      <c r="N78" s="13"/>
      <c r="O78" s="13"/>
      <c r="P78" s="13"/>
      <c r="Q78" s="13"/>
      <c r="R78" s="13"/>
      <c r="S78" s="13"/>
    </row>
    <row r="79" spans="1:19" x14ac:dyDescent="0.15">
      <c r="A79" s="15" t="str">
        <f>工资表!$B$2</f>
        <v>序号</v>
      </c>
      <c r="B79" s="15" t="str">
        <f>工资表!$C$2</f>
        <v>姓名</v>
      </c>
      <c r="C79" s="15" t="str">
        <f>工资表!$D$2</f>
        <v>部门</v>
      </c>
      <c r="D79" s="15" t="str">
        <f>工资表!$E$2</f>
        <v>基本工资</v>
      </c>
      <c r="E79" s="15" t="str">
        <f>工资表!$F$2</f>
        <v>岗位工资</v>
      </c>
      <c r="F79" s="15" t="str">
        <f>工资表!$G$2</f>
        <v>绩效工资</v>
      </c>
      <c r="G79" s="15" t="str">
        <f>工资表!$H$2</f>
        <v>奖金</v>
      </c>
      <c r="H79" s="15" t="str">
        <f>工资表!$I$2</f>
        <v>加班费</v>
      </c>
      <c r="I79" s="15" t="str">
        <f>工资表!$J$2</f>
        <v>住房补助</v>
      </c>
      <c r="J79" s="15" t="str">
        <f>工资表!$K$2</f>
        <v>交通补助</v>
      </c>
      <c r="K79" s="15" t="str">
        <f>工资表!$L$2</f>
        <v>工龄工资</v>
      </c>
      <c r="L79" s="15" t="str">
        <f>工资表!$M$2</f>
        <v>当月应发</v>
      </c>
      <c r="M79" s="15" t="str">
        <f>工资表!$N$2</f>
        <v>养老保险</v>
      </c>
      <c r="N79" s="15" t="str">
        <f>工资表!$O$2</f>
        <v>医疗保险</v>
      </c>
      <c r="O79" s="15" t="str">
        <f>工资表!$P$2</f>
        <v>失业保险</v>
      </c>
      <c r="P79" s="15" t="str">
        <f>工资表!$Q$2</f>
        <v>大病统筹</v>
      </c>
      <c r="Q79" s="15" t="str">
        <f>工资表!$R$2</f>
        <v>公积金</v>
      </c>
      <c r="R79" s="15" t="str">
        <f>工资表!$S$2</f>
        <v>个人所得税</v>
      </c>
      <c r="S79" s="15" t="str">
        <f>工资表!$T$2</f>
        <v>实发工资</v>
      </c>
    </row>
    <row r="80" spans="1:19" x14ac:dyDescent="0.15">
      <c r="A80" s="16">
        <f>工资表!B22</f>
        <v>20</v>
      </c>
      <c r="B80" s="16" t="str">
        <f>工资表!C22</f>
        <v>N20</v>
      </c>
      <c r="C80" s="16" t="str">
        <f>工资表!D22</f>
        <v>投资B</v>
      </c>
      <c r="D80" s="16">
        <f>工资表!E22</f>
        <v>2019</v>
      </c>
      <c r="E80" s="16">
        <f>工资表!F22</f>
        <v>1019</v>
      </c>
      <c r="F80" s="16">
        <f>工资表!G22</f>
        <v>1019</v>
      </c>
      <c r="G80" s="16">
        <f>工资表!H22</f>
        <v>2019</v>
      </c>
      <c r="H80" s="16">
        <f>工资表!I22</f>
        <v>1019</v>
      </c>
      <c r="I80" s="16">
        <f>工资表!J22</f>
        <v>619</v>
      </c>
      <c r="J80" s="16">
        <f>工资表!K22</f>
        <v>319</v>
      </c>
      <c r="K80" s="16">
        <f>工资表!L22</f>
        <v>219</v>
      </c>
      <c r="L80" s="16">
        <f>工资表!M22</f>
        <v>8252</v>
      </c>
      <c r="M80" s="16">
        <f>工资表!N22</f>
        <v>319</v>
      </c>
      <c r="N80" s="16">
        <f>工资表!O22</f>
        <v>119</v>
      </c>
      <c r="O80" s="16">
        <f>工资表!P22</f>
        <v>39</v>
      </c>
      <c r="P80" s="16">
        <f>工资表!Q22</f>
        <v>49</v>
      </c>
      <c r="Q80" s="16">
        <f>工资表!R22</f>
        <v>79</v>
      </c>
      <c r="R80" s="16">
        <f>工资表!S22</f>
        <v>154</v>
      </c>
      <c r="S80" s="16">
        <f>工资表!T22</f>
        <v>7493</v>
      </c>
    </row>
    <row r="82" spans="1:19" x14ac:dyDescent="0.15">
      <c r="A82" s="13"/>
      <c r="B82" s="13"/>
      <c r="C82" s="13"/>
      <c r="D82" s="13"/>
      <c r="E82" s="13"/>
      <c r="F82" s="13"/>
      <c r="G82" s="13"/>
      <c r="H82" s="14">
        <f>工资表!$I$1</f>
        <v>2017</v>
      </c>
      <c r="I82" s="14" t="str">
        <f>工资表!$J$1</f>
        <v>年</v>
      </c>
      <c r="J82" s="14" t="str">
        <f>工资表!$K$1</f>
        <v>2月</v>
      </c>
      <c r="K82" s="14" t="str">
        <f>工资表!$L$1</f>
        <v>工资</v>
      </c>
      <c r="L82" s="13"/>
      <c r="M82" s="13"/>
      <c r="N82" s="13"/>
      <c r="O82" s="13"/>
      <c r="P82" s="13"/>
      <c r="Q82" s="13"/>
      <c r="R82" s="13"/>
      <c r="S82" s="13"/>
    </row>
    <row r="83" spans="1:19" x14ac:dyDescent="0.15">
      <c r="A83" s="15" t="str">
        <f>工资表!$B$2</f>
        <v>序号</v>
      </c>
      <c r="B83" s="15" t="str">
        <f>工资表!$C$2</f>
        <v>姓名</v>
      </c>
      <c r="C83" s="15" t="str">
        <f>工资表!$D$2</f>
        <v>部门</v>
      </c>
      <c r="D83" s="15" t="str">
        <f>工资表!$E$2</f>
        <v>基本工资</v>
      </c>
      <c r="E83" s="15" t="str">
        <f>工资表!$F$2</f>
        <v>岗位工资</v>
      </c>
      <c r="F83" s="15" t="str">
        <f>工资表!$G$2</f>
        <v>绩效工资</v>
      </c>
      <c r="G83" s="15" t="str">
        <f>工资表!$H$2</f>
        <v>奖金</v>
      </c>
      <c r="H83" s="15" t="str">
        <f>工资表!$I$2</f>
        <v>加班费</v>
      </c>
      <c r="I83" s="15" t="str">
        <f>工资表!$J$2</f>
        <v>住房补助</v>
      </c>
      <c r="J83" s="15" t="str">
        <f>工资表!$K$2</f>
        <v>交通补助</v>
      </c>
      <c r="K83" s="15" t="str">
        <f>工资表!$L$2</f>
        <v>工龄工资</v>
      </c>
      <c r="L83" s="15" t="str">
        <f>工资表!$M$2</f>
        <v>当月应发</v>
      </c>
      <c r="M83" s="15" t="str">
        <f>工资表!$N$2</f>
        <v>养老保险</v>
      </c>
      <c r="N83" s="15" t="str">
        <f>工资表!$O$2</f>
        <v>医疗保险</v>
      </c>
      <c r="O83" s="15" t="str">
        <f>工资表!$P$2</f>
        <v>失业保险</v>
      </c>
      <c r="P83" s="15" t="str">
        <f>工资表!$Q$2</f>
        <v>大病统筹</v>
      </c>
      <c r="Q83" s="15" t="str">
        <f>工资表!$R$2</f>
        <v>公积金</v>
      </c>
      <c r="R83" s="15" t="str">
        <f>工资表!$S$2</f>
        <v>个人所得税</v>
      </c>
      <c r="S83" s="15" t="str">
        <f>工资表!$T$2</f>
        <v>实发工资</v>
      </c>
    </row>
    <row r="84" spans="1:19" x14ac:dyDescent="0.15">
      <c r="A84" s="16">
        <f>工资表!B23</f>
        <v>21</v>
      </c>
      <c r="B84" s="16" t="str">
        <f>工资表!C23</f>
        <v>N21</v>
      </c>
      <c r="C84" s="16" t="str">
        <f>工资表!D23</f>
        <v>采购</v>
      </c>
      <c r="D84" s="16">
        <f>工资表!E23</f>
        <v>2020</v>
      </c>
      <c r="E84" s="16">
        <f>工资表!F23</f>
        <v>1020</v>
      </c>
      <c r="F84" s="16">
        <f>工资表!G23</f>
        <v>1020</v>
      </c>
      <c r="G84" s="16">
        <f>工资表!H23</f>
        <v>2020</v>
      </c>
      <c r="H84" s="16">
        <f>工资表!I23</f>
        <v>1020</v>
      </c>
      <c r="I84" s="16">
        <f>工资表!J23</f>
        <v>620</v>
      </c>
      <c r="J84" s="16">
        <f>工资表!K23</f>
        <v>320</v>
      </c>
      <c r="K84" s="16">
        <f>工资表!L23</f>
        <v>220</v>
      </c>
      <c r="L84" s="16">
        <f>工资表!M23</f>
        <v>8260</v>
      </c>
      <c r="M84" s="16">
        <f>工资表!N23</f>
        <v>320</v>
      </c>
      <c r="N84" s="16">
        <f>工资表!O23</f>
        <v>120</v>
      </c>
      <c r="O84" s="16">
        <f>工资表!P23</f>
        <v>40</v>
      </c>
      <c r="P84" s="16">
        <f>工资表!Q23</f>
        <v>50</v>
      </c>
      <c r="Q84" s="16">
        <f>工资表!R23</f>
        <v>80</v>
      </c>
      <c r="R84" s="16">
        <f>工资表!S23</f>
        <v>155</v>
      </c>
      <c r="S84" s="16">
        <f>工资表!T23</f>
        <v>7495</v>
      </c>
    </row>
    <row r="86" spans="1:19" x14ac:dyDescent="0.15">
      <c r="A86" s="13"/>
      <c r="B86" s="13"/>
      <c r="C86" s="13"/>
      <c r="D86" s="13"/>
      <c r="E86" s="13"/>
      <c r="F86" s="13"/>
      <c r="G86" s="13"/>
      <c r="H86" s="14">
        <f>工资表!$I$1</f>
        <v>2017</v>
      </c>
      <c r="I86" s="14" t="str">
        <f>工资表!$J$1</f>
        <v>年</v>
      </c>
      <c r="J86" s="14" t="str">
        <f>工资表!$K$1</f>
        <v>2月</v>
      </c>
      <c r="K86" s="14" t="str">
        <f>工资表!$L$1</f>
        <v>工资</v>
      </c>
      <c r="L86" s="13"/>
      <c r="M86" s="13"/>
      <c r="N86" s="13"/>
      <c r="O86" s="13"/>
      <c r="P86" s="13"/>
      <c r="Q86" s="13"/>
      <c r="R86" s="13"/>
      <c r="S86" s="13"/>
    </row>
    <row r="87" spans="1:19" x14ac:dyDescent="0.15">
      <c r="A87" s="15" t="str">
        <f>工资表!$B$2</f>
        <v>序号</v>
      </c>
      <c r="B87" s="15" t="str">
        <f>工资表!$C$2</f>
        <v>姓名</v>
      </c>
      <c r="C87" s="15" t="str">
        <f>工资表!$D$2</f>
        <v>部门</v>
      </c>
      <c r="D87" s="15" t="str">
        <f>工资表!$E$2</f>
        <v>基本工资</v>
      </c>
      <c r="E87" s="15" t="str">
        <f>工资表!$F$2</f>
        <v>岗位工资</v>
      </c>
      <c r="F87" s="15" t="str">
        <f>工资表!$G$2</f>
        <v>绩效工资</v>
      </c>
      <c r="G87" s="15" t="str">
        <f>工资表!$H$2</f>
        <v>奖金</v>
      </c>
      <c r="H87" s="15" t="str">
        <f>工资表!$I$2</f>
        <v>加班费</v>
      </c>
      <c r="I87" s="15" t="str">
        <f>工资表!$J$2</f>
        <v>住房补助</v>
      </c>
      <c r="J87" s="15" t="str">
        <f>工资表!$K$2</f>
        <v>交通补助</v>
      </c>
      <c r="K87" s="15" t="str">
        <f>工资表!$L$2</f>
        <v>工龄工资</v>
      </c>
      <c r="L87" s="15" t="str">
        <f>工资表!$M$2</f>
        <v>当月应发</v>
      </c>
      <c r="M87" s="15" t="str">
        <f>工资表!$N$2</f>
        <v>养老保险</v>
      </c>
      <c r="N87" s="15" t="str">
        <f>工资表!$O$2</f>
        <v>医疗保险</v>
      </c>
      <c r="O87" s="15" t="str">
        <f>工资表!$P$2</f>
        <v>失业保险</v>
      </c>
      <c r="P87" s="15" t="str">
        <f>工资表!$Q$2</f>
        <v>大病统筹</v>
      </c>
      <c r="Q87" s="15" t="str">
        <f>工资表!$R$2</f>
        <v>公积金</v>
      </c>
      <c r="R87" s="15" t="str">
        <f>工资表!$S$2</f>
        <v>个人所得税</v>
      </c>
      <c r="S87" s="15" t="str">
        <f>工资表!$T$2</f>
        <v>实发工资</v>
      </c>
    </row>
    <row r="88" spans="1:19" x14ac:dyDescent="0.15">
      <c r="A88" s="16">
        <f>工资表!B24</f>
        <v>22</v>
      </c>
      <c r="B88" s="16" t="str">
        <f>工资表!C24</f>
        <v>N22</v>
      </c>
      <c r="C88" s="16" t="str">
        <f>工资表!D24</f>
        <v>生产</v>
      </c>
      <c r="D88" s="16">
        <f>工资表!E24</f>
        <v>2021</v>
      </c>
      <c r="E88" s="16">
        <f>工资表!F24</f>
        <v>1021</v>
      </c>
      <c r="F88" s="16">
        <f>工资表!G24</f>
        <v>1021</v>
      </c>
      <c r="G88" s="16">
        <f>工资表!H24</f>
        <v>2021</v>
      </c>
      <c r="H88" s="16">
        <f>工资表!I24</f>
        <v>1021</v>
      </c>
      <c r="I88" s="16">
        <f>工资表!J24</f>
        <v>621</v>
      </c>
      <c r="J88" s="16">
        <f>工资表!K24</f>
        <v>321</v>
      </c>
      <c r="K88" s="16">
        <f>工资表!L24</f>
        <v>221</v>
      </c>
      <c r="L88" s="16">
        <f>工资表!M24</f>
        <v>8268</v>
      </c>
      <c r="M88" s="16">
        <f>工资表!N24</f>
        <v>321</v>
      </c>
      <c r="N88" s="16">
        <f>工资表!O24</f>
        <v>121</v>
      </c>
      <c r="O88" s="16">
        <f>工资表!P24</f>
        <v>41</v>
      </c>
      <c r="P88" s="16">
        <f>工资表!Q24</f>
        <v>51</v>
      </c>
      <c r="Q88" s="16">
        <f>工资表!R24</f>
        <v>81</v>
      </c>
      <c r="R88" s="16">
        <f>工资表!S24</f>
        <v>156</v>
      </c>
      <c r="S88" s="16">
        <f>工资表!T24</f>
        <v>7497</v>
      </c>
    </row>
    <row r="90" spans="1:19" x14ac:dyDescent="0.15">
      <c r="A90" s="13"/>
      <c r="B90" s="13"/>
      <c r="C90" s="13"/>
      <c r="D90" s="13"/>
      <c r="E90" s="13"/>
      <c r="F90" s="13"/>
      <c r="G90" s="13"/>
      <c r="H90" s="14">
        <f>工资表!$I$1</f>
        <v>2017</v>
      </c>
      <c r="I90" s="14" t="str">
        <f>工资表!$J$1</f>
        <v>年</v>
      </c>
      <c r="J90" s="14" t="str">
        <f>工资表!$K$1</f>
        <v>2月</v>
      </c>
      <c r="K90" s="14" t="str">
        <f>工资表!$L$1</f>
        <v>工资</v>
      </c>
      <c r="L90" s="13"/>
      <c r="M90" s="13"/>
      <c r="N90" s="13"/>
      <c r="O90" s="13"/>
      <c r="P90" s="13"/>
      <c r="Q90" s="13"/>
      <c r="R90" s="13"/>
      <c r="S90" s="13"/>
    </row>
    <row r="91" spans="1:19" x14ac:dyDescent="0.15">
      <c r="A91" s="15" t="str">
        <f>工资表!$B$2</f>
        <v>序号</v>
      </c>
      <c r="B91" s="15" t="str">
        <f>工资表!$C$2</f>
        <v>姓名</v>
      </c>
      <c r="C91" s="15" t="str">
        <f>工资表!$D$2</f>
        <v>部门</v>
      </c>
      <c r="D91" s="15" t="str">
        <f>工资表!$E$2</f>
        <v>基本工资</v>
      </c>
      <c r="E91" s="15" t="str">
        <f>工资表!$F$2</f>
        <v>岗位工资</v>
      </c>
      <c r="F91" s="15" t="str">
        <f>工资表!$G$2</f>
        <v>绩效工资</v>
      </c>
      <c r="G91" s="15" t="str">
        <f>工资表!$H$2</f>
        <v>奖金</v>
      </c>
      <c r="H91" s="15" t="str">
        <f>工资表!$I$2</f>
        <v>加班费</v>
      </c>
      <c r="I91" s="15" t="str">
        <f>工资表!$J$2</f>
        <v>住房补助</v>
      </c>
      <c r="J91" s="15" t="str">
        <f>工资表!$K$2</f>
        <v>交通补助</v>
      </c>
      <c r="K91" s="15" t="str">
        <f>工资表!$L$2</f>
        <v>工龄工资</v>
      </c>
      <c r="L91" s="15" t="str">
        <f>工资表!$M$2</f>
        <v>当月应发</v>
      </c>
      <c r="M91" s="15" t="str">
        <f>工资表!$N$2</f>
        <v>养老保险</v>
      </c>
      <c r="N91" s="15" t="str">
        <f>工资表!$O$2</f>
        <v>医疗保险</v>
      </c>
      <c r="O91" s="15" t="str">
        <f>工资表!$P$2</f>
        <v>失业保险</v>
      </c>
      <c r="P91" s="15" t="str">
        <f>工资表!$Q$2</f>
        <v>大病统筹</v>
      </c>
      <c r="Q91" s="15" t="str">
        <f>工资表!$R$2</f>
        <v>公积金</v>
      </c>
      <c r="R91" s="15" t="str">
        <f>工资表!$S$2</f>
        <v>个人所得税</v>
      </c>
      <c r="S91" s="15" t="str">
        <f>工资表!$T$2</f>
        <v>实发工资</v>
      </c>
    </row>
    <row r="92" spans="1:19" x14ac:dyDescent="0.15">
      <c r="A92" s="16">
        <f>工资表!B25</f>
        <v>23</v>
      </c>
      <c r="B92" s="16" t="str">
        <f>工资表!C25</f>
        <v>N23</v>
      </c>
      <c r="C92" s="16" t="str">
        <f>工资表!D25</f>
        <v>运营</v>
      </c>
      <c r="D92" s="16">
        <f>工资表!E25</f>
        <v>2022</v>
      </c>
      <c r="E92" s="16">
        <f>工资表!F25</f>
        <v>1022</v>
      </c>
      <c r="F92" s="16">
        <f>工资表!G25</f>
        <v>1022</v>
      </c>
      <c r="G92" s="16">
        <f>工资表!H25</f>
        <v>2022</v>
      </c>
      <c r="H92" s="16">
        <f>工资表!I25</f>
        <v>1022</v>
      </c>
      <c r="I92" s="16">
        <f>工资表!J25</f>
        <v>622</v>
      </c>
      <c r="J92" s="16">
        <f>工资表!K25</f>
        <v>322</v>
      </c>
      <c r="K92" s="16">
        <f>工资表!L25</f>
        <v>222</v>
      </c>
      <c r="L92" s="16">
        <f>工资表!M25</f>
        <v>8276</v>
      </c>
      <c r="M92" s="16">
        <f>工资表!N25</f>
        <v>322</v>
      </c>
      <c r="N92" s="16">
        <f>工资表!O25</f>
        <v>122</v>
      </c>
      <c r="O92" s="16">
        <f>工资表!P25</f>
        <v>42</v>
      </c>
      <c r="P92" s="16">
        <f>工资表!Q25</f>
        <v>52</v>
      </c>
      <c r="Q92" s="16">
        <f>工资表!R25</f>
        <v>82</v>
      </c>
      <c r="R92" s="16">
        <f>工资表!S25</f>
        <v>157</v>
      </c>
      <c r="S92" s="16">
        <f>工资表!T25</f>
        <v>7499</v>
      </c>
    </row>
    <row r="94" spans="1:19" x14ac:dyDescent="0.15">
      <c r="A94" s="13"/>
      <c r="B94" s="13"/>
      <c r="C94" s="13"/>
      <c r="D94" s="13"/>
      <c r="E94" s="13"/>
      <c r="F94" s="13"/>
      <c r="G94" s="13"/>
      <c r="H94" s="14">
        <f>工资表!$I$1</f>
        <v>2017</v>
      </c>
      <c r="I94" s="14" t="str">
        <f>工资表!$J$1</f>
        <v>年</v>
      </c>
      <c r="J94" s="14" t="str">
        <f>工资表!$K$1</f>
        <v>2月</v>
      </c>
      <c r="K94" s="14" t="str">
        <f>工资表!$L$1</f>
        <v>工资</v>
      </c>
      <c r="L94" s="13"/>
      <c r="M94" s="13"/>
      <c r="N94" s="13"/>
      <c r="O94" s="13"/>
      <c r="P94" s="13"/>
      <c r="Q94" s="13"/>
      <c r="R94" s="13"/>
      <c r="S94" s="13"/>
    </row>
    <row r="95" spans="1:19" x14ac:dyDescent="0.15">
      <c r="A95" s="15" t="str">
        <f>工资表!$B$2</f>
        <v>序号</v>
      </c>
      <c r="B95" s="15" t="str">
        <f>工资表!$C$2</f>
        <v>姓名</v>
      </c>
      <c r="C95" s="15" t="str">
        <f>工资表!$D$2</f>
        <v>部门</v>
      </c>
      <c r="D95" s="15" t="str">
        <f>工资表!$E$2</f>
        <v>基本工资</v>
      </c>
      <c r="E95" s="15" t="str">
        <f>工资表!$F$2</f>
        <v>岗位工资</v>
      </c>
      <c r="F95" s="15" t="str">
        <f>工资表!$G$2</f>
        <v>绩效工资</v>
      </c>
      <c r="G95" s="15" t="str">
        <f>工资表!$H$2</f>
        <v>奖金</v>
      </c>
      <c r="H95" s="15" t="str">
        <f>工资表!$I$2</f>
        <v>加班费</v>
      </c>
      <c r="I95" s="15" t="str">
        <f>工资表!$J$2</f>
        <v>住房补助</v>
      </c>
      <c r="J95" s="15" t="str">
        <f>工资表!$K$2</f>
        <v>交通补助</v>
      </c>
      <c r="K95" s="15" t="str">
        <f>工资表!$L$2</f>
        <v>工龄工资</v>
      </c>
      <c r="L95" s="15" t="str">
        <f>工资表!$M$2</f>
        <v>当月应发</v>
      </c>
      <c r="M95" s="15" t="str">
        <f>工资表!$N$2</f>
        <v>养老保险</v>
      </c>
      <c r="N95" s="15" t="str">
        <f>工资表!$O$2</f>
        <v>医疗保险</v>
      </c>
      <c r="O95" s="15" t="str">
        <f>工资表!$P$2</f>
        <v>失业保险</v>
      </c>
      <c r="P95" s="15" t="str">
        <f>工资表!$Q$2</f>
        <v>大病统筹</v>
      </c>
      <c r="Q95" s="15" t="str">
        <f>工资表!$R$2</f>
        <v>公积金</v>
      </c>
      <c r="R95" s="15" t="str">
        <f>工资表!$S$2</f>
        <v>个人所得税</v>
      </c>
      <c r="S95" s="15" t="str">
        <f>工资表!$T$2</f>
        <v>实发工资</v>
      </c>
    </row>
    <row r="96" spans="1:19" x14ac:dyDescent="0.15">
      <c r="A96" s="16">
        <f>工资表!B26</f>
        <v>24</v>
      </c>
      <c r="B96" s="16" t="str">
        <f>工资表!C26</f>
        <v>N24</v>
      </c>
      <c r="C96" s="16" t="str">
        <f>工资表!D26</f>
        <v>财务</v>
      </c>
      <c r="D96" s="16">
        <f>工资表!E26</f>
        <v>2023</v>
      </c>
      <c r="E96" s="16">
        <f>工资表!F26</f>
        <v>1023</v>
      </c>
      <c r="F96" s="16">
        <f>工资表!G26</f>
        <v>1023</v>
      </c>
      <c r="G96" s="16">
        <f>工资表!H26</f>
        <v>2023</v>
      </c>
      <c r="H96" s="16">
        <f>工资表!I26</f>
        <v>1023</v>
      </c>
      <c r="I96" s="16">
        <f>工资表!J26</f>
        <v>623</v>
      </c>
      <c r="J96" s="16">
        <f>工资表!K26</f>
        <v>323</v>
      </c>
      <c r="K96" s="16">
        <f>工资表!L26</f>
        <v>223</v>
      </c>
      <c r="L96" s="16">
        <f>工资表!M26</f>
        <v>8284</v>
      </c>
      <c r="M96" s="16">
        <f>工资表!N26</f>
        <v>323</v>
      </c>
      <c r="N96" s="16">
        <f>工资表!O26</f>
        <v>123</v>
      </c>
      <c r="O96" s="16">
        <f>工资表!P26</f>
        <v>43</v>
      </c>
      <c r="P96" s="16">
        <f>工资表!Q26</f>
        <v>53</v>
      </c>
      <c r="Q96" s="16">
        <f>工资表!R26</f>
        <v>83</v>
      </c>
      <c r="R96" s="16">
        <f>工资表!S26</f>
        <v>158</v>
      </c>
      <c r="S96" s="16">
        <f>工资表!T26</f>
        <v>7501</v>
      </c>
    </row>
    <row r="98" spans="1:19" x14ac:dyDescent="0.15">
      <c r="A98" s="13"/>
      <c r="B98" s="13"/>
      <c r="C98" s="13"/>
      <c r="D98" s="13"/>
      <c r="E98" s="13"/>
      <c r="F98" s="13"/>
      <c r="G98" s="13"/>
      <c r="H98" s="14">
        <f>工资表!$I$1</f>
        <v>2017</v>
      </c>
      <c r="I98" s="14" t="str">
        <f>工资表!$J$1</f>
        <v>年</v>
      </c>
      <c r="J98" s="14" t="str">
        <f>工资表!$K$1</f>
        <v>2月</v>
      </c>
      <c r="K98" s="14" t="str">
        <f>工资表!$L$1</f>
        <v>工资</v>
      </c>
      <c r="L98" s="13"/>
      <c r="M98" s="13"/>
      <c r="N98" s="13"/>
      <c r="O98" s="13"/>
      <c r="P98" s="13"/>
      <c r="Q98" s="13"/>
      <c r="R98" s="13"/>
      <c r="S98" s="13"/>
    </row>
    <row r="99" spans="1:19" x14ac:dyDescent="0.15">
      <c r="A99" s="15" t="str">
        <f>工资表!$B$2</f>
        <v>序号</v>
      </c>
      <c r="B99" s="15" t="str">
        <f>工资表!$C$2</f>
        <v>姓名</v>
      </c>
      <c r="C99" s="15" t="str">
        <f>工资表!$D$2</f>
        <v>部门</v>
      </c>
      <c r="D99" s="15" t="str">
        <f>工资表!$E$2</f>
        <v>基本工资</v>
      </c>
      <c r="E99" s="15" t="str">
        <f>工资表!$F$2</f>
        <v>岗位工资</v>
      </c>
      <c r="F99" s="15" t="str">
        <f>工资表!$G$2</f>
        <v>绩效工资</v>
      </c>
      <c r="G99" s="15" t="str">
        <f>工资表!$H$2</f>
        <v>奖金</v>
      </c>
      <c r="H99" s="15" t="str">
        <f>工资表!$I$2</f>
        <v>加班费</v>
      </c>
      <c r="I99" s="15" t="str">
        <f>工资表!$J$2</f>
        <v>住房补助</v>
      </c>
      <c r="J99" s="15" t="str">
        <f>工资表!$K$2</f>
        <v>交通补助</v>
      </c>
      <c r="K99" s="15" t="str">
        <f>工资表!$L$2</f>
        <v>工龄工资</v>
      </c>
      <c r="L99" s="15" t="str">
        <f>工资表!$M$2</f>
        <v>当月应发</v>
      </c>
      <c r="M99" s="15" t="str">
        <f>工资表!$N$2</f>
        <v>养老保险</v>
      </c>
      <c r="N99" s="15" t="str">
        <f>工资表!$O$2</f>
        <v>医疗保险</v>
      </c>
      <c r="O99" s="15" t="str">
        <f>工资表!$P$2</f>
        <v>失业保险</v>
      </c>
      <c r="P99" s="15" t="str">
        <f>工资表!$Q$2</f>
        <v>大病统筹</v>
      </c>
      <c r="Q99" s="15" t="str">
        <f>工资表!$R$2</f>
        <v>公积金</v>
      </c>
      <c r="R99" s="15" t="str">
        <f>工资表!$S$2</f>
        <v>个人所得税</v>
      </c>
      <c r="S99" s="15" t="str">
        <f>工资表!$T$2</f>
        <v>实发工资</v>
      </c>
    </row>
    <row r="100" spans="1:19" x14ac:dyDescent="0.15">
      <c r="A100" s="16">
        <f>工资表!B27</f>
        <v>25</v>
      </c>
      <c r="B100" s="16" t="str">
        <f>工资表!C27</f>
        <v>N25</v>
      </c>
      <c r="C100" s="16" t="str">
        <f>工资表!D27</f>
        <v>人力</v>
      </c>
      <c r="D100" s="16">
        <f>工资表!E27</f>
        <v>2024</v>
      </c>
      <c r="E100" s="16">
        <f>工资表!F27</f>
        <v>1024</v>
      </c>
      <c r="F100" s="16">
        <f>工资表!G27</f>
        <v>1024</v>
      </c>
      <c r="G100" s="16">
        <f>工资表!H27</f>
        <v>2024</v>
      </c>
      <c r="H100" s="16">
        <f>工资表!I27</f>
        <v>1024</v>
      </c>
      <c r="I100" s="16">
        <f>工资表!J27</f>
        <v>624</v>
      </c>
      <c r="J100" s="16">
        <f>工资表!K27</f>
        <v>324</v>
      </c>
      <c r="K100" s="16">
        <f>工资表!L27</f>
        <v>224</v>
      </c>
      <c r="L100" s="16">
        <f>工资表!M27</f>
        <v>8292</v>
      </c>
      <c r="M100" s="16">
        <f>工资表!N27</f>
        <v>324</v>
      </c>
      <c r="N100" s="16">
        <f>工资表!O27</f>
        <v>124</v>
      </c>
      <c r="O100" s="16">
        <f>工资表!P27</f>
        <v>44</v>
      </c>
      <c r="P100" s="16">
        <f>工资表!Q27</f>
        <v>54</v>
      </c>
      <c r="Q100" s="16">
        <f>工资表!R27</f>
        <v>84</v>
      </c>
      <c r="R100" s="16">
        <f>工资表!S27</f>
        <v>159</v>
      </c>
      <c r="S100" s="16">
        <f>工资表!T27</f>
        <v>7503</v>
      </c>
    </row>
    <row r="102" spans="1:19" x14ac:dyDescent="0.15">
      <c r="A102" s="13"/>
      <c r="B102" s="13"/>
      <c r="C102" s="13"/>
      <c r="D102" s="13"/>
      <c r="E102" s="13"/>
      <c r="F102" s="13"/>
      <c r="G102" s="13"/>
      <c r="H102" s="14">
        <f>工资表!$I$1</f>
        <v>2017</v>
      </c>
      <c r="I102" s="14" t="str">
        <f>工资表!$J$1</f>
        <v>年</v>
      </c>
      <c r="J102" s="14" t="str">
        <f>工资表!$K$1</f>
        <v>2月</v>
      </c>
      <c r="K102" s="14" t="str">
        <f>工资表!$L$1</f>
        <v>工资</v>
      </c>
      <c r="L102" s="13"/>
      <c r="M102" s="13"/>
      <c r="N102" s="13"/>
      <c r="O102" s="13"/>
      <c r="P102" s="13"/>
      <c r="Q102" s="13"/>
      <c r="R102" s="13"/>
      <c r="S102" s="13"/>
    </row>
    <row r="103" spans="1:19" x14ac:dyDescent="0.15">
      <c r="A103" s="15" t="str">
        <f>工资表!$B$2</f>
        <v>序号</v>
      </c>
      <c r="B103" s="15" t="str">
        <f>工资表!$C$2</f>
        <v>姓名</v>
      </c>
      <c r="C103" s="15" t="str">
        <f>工资表!$D$2</f>
        <v>部门</v>
      </c>
      <c r="D103" s="15" t="str">
        <f>工资表!$E$2</f>
        <v>基本工资</v>
      </c>
      <c r="E103" s="15" t="str">
        <f>工资表!$F$2</f>
        <v>岗位工资</v>
      </c>
      <c r="F103" s="15" t="str">
        <f>工资表!$G$2</f>
        <v>绩效工资</v>
      </c>
      <c r="G103" s="15" t="str">
        <f>工资表!$H$2</f>
        <v>奖金</v>
      </c>
      <c r="H103" s="15" t="str">
        <f>工资表!$I$2</f>
        <v>加班费</v>
      </c>
      <c r="I103" s="15" t="str">
        <f>工资表!$J$2</f>
        <v>住房补助</v>
      </c>
      <c r="J103" s="15" t="str">
        <f>工资表!$K$2</f>
        <v>交通补助</v>
      </c>
      <c r="K103" s="15" t="str">
        <f>工资表!$L$2</f>
        <v>工龄工资</v>
      </c>
      <c r="L103" s="15" t="str">
        <f>工资表!$M$2</f>
        <v>当月应发</v>
      </c>
      <c r="M103" s="15" t="str">
        <f>工资表!$N$2</f>
        <v>养老保险</v>
      </c>
      <c r="N103" s="15" t="str">
        <f>工资表!$O$2</f>
        <v>医疗保险</v>
      </c>
      <c r="O103" s="15" t="str">
        <f>工资表!$P$2</f>
        <v>失业保险</v>
      </c>
      <c r="P103" s="15" t="str">
        <f>工资表!$Q$2</f>
        <v>大病统筹</v>
      </c>
      <c r="Q103" s="15" t="str">
        <f>工资表!$R$2</f>
        <v>公积金</v>
      </c>
      <c r="R103" s="15" t="str">
        <f>工资表!$S$2</f>
        <v>个人所得税</v>
      </c>
      <c r="S103" s="15" t="str">
        <f>工资表!$T$2</f>
        <v>实发工资</v>
      </c>
    </row>
    <row r="104" spans="1:19" x14ac:dyDescent="0.15">
      <c r="A104" s="16">
        <f>工资表!B28</f>
        <v>26</v>
      </c>
      <c r="B104" s="16" t="str">
        <f>工资表!C28</f>
        <v>N26</v>
      </c>
      <c r="C104" s="16" t="str">
        <f>工资表!D28</f>
        <v>销售</v>
      </c>
      <c r="D104" s="16">
        <f>工资表!E28</f>
        <v>2025</v>
      </c>
      <c r="E104" s="16">
        <f>工资表!F28</f>
        <v>1025</v>
      </c>
      <c r="F104" s="16">
        <f>工资表!G28</f>
        <v>1025</v>
      </c>
      <c r="G104" s="16">
        <f>工资表!H28</f>
        <v>2025</v>
      </c>
      <c r="H104" s="16">
        <f>工资表!I28</f>
        <v>1025</v>
      </c>
      <c r="I104" s="16">
        <f>工资表!J28</f>
        <v>625</v>
      </c>
      <c r="J104" s="16">
        <f>工资表!K28</f>
        <v>325</v>
      </c>
      <c r="K104" s="16">
        <f>工资表!L28</f>
        <v>225</v>
      </c>
      <c r="L104" s="16">
        <f>工资表!M28</f>
        <v>8300</v>
      </c>
      <c r="M104" s="16">
        <f>工资表!N28</f>
        <v>325</v>
      </c>
      <c r="N104" s="16">
        <f>工资表!O28</f>
        <v>125</v>
      </c>
      <c r="O104" s="16">
        <f>工资表!P28</f>
        <v>45</v>
      </c>
      <c r="P104" s="16">
        <f>工资表!Q28</f>
        <v>55</v>
      </c>
      <c r="Q104" s="16">
        <f>工资表!R28</f>
        <v>85</v>
      </c>
      <c r="R104" s="16">
        <f>工资表!S28</f>
        <v>160</v>
      </c>
      <c r="S104" s="16">
        <f>工资表!T28</f>
        <v>7505</v>
      </c>
    </row>
    <row r="106" spans="1:19" x14ac:dyDescent="0.15">
      <c r="A106" s="13"/>
      <c r="B106" s="13"/>
      <c r="C106" s="13"/>
      <c r="D106" s="13"/>
      <c r="E106" s="13"/>
      <c r="F106" s="13"/>
      <c r="G106" s="13"/>
      <c r="H106" s="14">
        <f>工资表!$I$1</f>
        <v>2017</v>
      </c>
      <c r="I106" s="14" t="str">
        <f>工资表!$J$1</f>
        <v>年</v>
      </c>
      <c r="J106" s="14" t="str">
        <f>工资表!$K$1</f>
        <v>2月</v>
      </c>
      <c r="K106" s="14" t="str">
        <f>工资表!$L$1</f>
        <v>工资</v>
      </c>
      <c r="L106" s="13"/>
      <c r="M106" s="13"/>
      <c r="N106" s="13"/>
      <c r="O106" s="13"/>
      <c r="P106" s="13"/>
      <c r="Q106" s="13"/>
      <c r="R106" s="13"/>
      <c r="S106" s="13"/>
    </row>
    <row r="107" spans="1:19" x14ac:dyDescent="0.15">
      <c r="A107" s="15" t="str">
        <f>工资表!$B$2</f>
        <v>序号</v>
      </c>
      <c r="B107" s="15" t="str">
        <f>工资表!$C$2</f>
        <v>姓名</v>
      </c>
      <c r="C107" s="15" t="str">
        <f>工资表!$D$2</f>
        <v>部门</v>
      </c>
      <c r="D107" s="15" t="str">
        <f>工资表!$E$2</f>
        <v>基本工资</v>
      </c>
      <c r="E107" s="15" t="str">
        <f>工资表!$F$2</f>
        <v>岗位工资</v>
      </c>
      <c r="F107" s="15" t="str">
        <f>工资表!$G$2</f>
        <v>绩效工资</v>
      </c>
      <c r="G107" s="15" t="str">
        <f>工资表!$H$2</f>
        <v>奖金</v>
      </c>
      <c r="H107" s="15" t="str">
        <f>工资表!$I$2</f>
        <v>加班费</v>
      </c>
      <c r="I107" s="15" t="str">
        <f>工资表!$J$2</f>
        <v>住房补助</v>
      </c>
      <c r="J107" s="15" t="str">
        <f>工资表!$K$2</f>
        <v>交通补助</v>
      </c>
      <c r="K107" s="15" t="str">
        <f>工资表!$L$2</f>
        <v>工龄工资</v>
      </c>
      <c r="L107" s="15" t="str">
        <f>工资表!$M$2</f>
        <v>当月应发</v>
      </c>
      <c r="M107" s="15" t="str">
        <f>工资表!$N$2</f>
        <v>养老保险</v>
      </c>
      <c r="N107" s="15" t="str">
        <f>工资表!$O$2</f>
        <v>医疗保险</v>
      </c>
      <c r="O107" s="15" t="str">
        <f>工资表!$P$2</f>
        <v>失业保险</v>
      </c>
      <c r="P107" s="15" t="str">
        <f>工资表!$Q$2</f>
        <v>大病统筹</v>
      </c>
      <c r="Q107" s="15" t="str">
        <f>工资表!$R$2</f>
        <v>公积金</v>
      </c>
      <c r="R107" s="15" t="str">
        <f>工资表!$S$2</f>
        <v>个人所得税</v>
      </c>
      <c r="S107" s="15" t="str">
        <f>工资表!$T$2</f>
        <v>实发工资</v>
      </c>
    </row>
    <row r="108" spans="1:19" x14ac:dyDescent="0.15">
      <c r="A108" s="16">
        <f>工资表!B29</f>
        <v>27</v>
      </c>
      <c r="B108" s="16" t="str">
        <f>工资表!C29</f>
        <v>N27</v>
      </c>
      <c r="C108" s="16" t="str">
        <f>工资表!D29</f>
        <v>研发A</v>
      </c>
      <c r="D108" s="16">
        <f>工资表!E29</f>
        <v>2026</v>
      </c>
      <c r="E108" s="16">
        <f>工资表!F29</f>
        <v>1026</v>
      </c>
      <c r="F108" s="16">
        <f>工资表!G29</f>
        <v>1026</v>
      </c>
      <c r="G108" s="16">
        <f>工资表!H29</f>
        <v>2026</v>
      </c>
      <c r="H108" s="16">
        <f>工资表!I29</f>
        <v>1026</v>
      </c>
      <c r="I108" s="16">
        <f>工资表!J29</f>
        <v>626</v>
      </c>
      <c r="J108" s="16">
        <f>工资表!K29</f>
        <v>326</v>
      </c>
      <c r="K108" s="16">
        <f>工资表!L29</f>
        <v>226</v>
      </c>
      <c r="L108" s="16">
        <f>工资表!M29</f>
        <v>8308</v>
      </c>
      <c r="M108" s="16">
        <f>工资表!N29</f>
        <v>326</v>
      </c>
      <c r="N108" s="16">
        <f>工资表!O29</f>
        <v>126</v>
      </c>
      <c r="O108" s="16">
        <f>工资表!P29</f>
        <v>46</v>
      </c>
      <c r="P108" s="16">
        <f>工资表!Q29</f>
        <v>56</v>
      </c>
      <c r="Q108" s="16">
        <f>工资表!R29</f>
        <v>86</v>
      </c>
      <c r="R108" s="16">
        <f>工资表!S29</f>
        <v>161</v>
      </c>
      <c r="S108" s="16">
        <f>工资表!T29</f>
        <v>7507</v>
      </c>
    </row>
    <row r="110" spans="1:19" x14ac:dyDescent="0.15">
      <c r="A110" s="13"/>
      <c r="B110" s="13"/>
      <c r="C110" s="13"/>
      <c r="D110" s="13"/>
      <c r="E110" s="13"/>
      <c r="F110" s="13"/>
      <c r="G110" s="13"/>
      <c r="H110" s="14">
        <f>工资表!$I$1</f>
        <v>2017</v>
      </c>
      <c r="I110" s="14" t="str">
        <f>工资表!$J$1</f>
        <v>年</v>
      </c>
      <c r="J110" s="14" t="str">
        <f>工资表!$K$1</f>
        <v>2月</v>
      </c>
      <c r="K110" s="14" t="str">
        <f>工资表!$L$1</f>
        <v>工资</v>
      </c>
      <c r="L110" s="13"/>
      <c r="M110" s="13"/>
      <c r="N110" s="13"/>
      <c r="O110" s="13"/>
      <c r="P110" s="13"/>
      <c r="Q110" s="13"/>
      <c r="R110" s="13"/>
      <c r="S110" s="13"/>
    </row>
    <row r="111" spans="1:19" x14ac:dyDescent="0.15">
      <c r="A111" s="15" t="str">
        <f>工资表!$B$2</f>
        <v>序号</v>
      </c>
      <c r="B111" s="15" t="str">
        <f>工资表!$C$2</f>
        <v>姓名</v>
      </c>
      <c r="C111" s="15" t="str">
        <f>工资表!$D$2</f>
        <v>部门</v>
      </c>
      <c r="D111" s="15" t="str">
        <f>工资表!$E$2</f>
        <v>基本工资</v>
      </c>
      <c r="E111" s="15" t="str">
        <f>工资表!$F$2</f>
        <v>岗位工资</v>
      </c>
      <c r="F111" s="15" t="str">
        <f>工资表!$G$2</f>
        <v>绩效工资</v>
      </c>
      <c r="G111" s="15" t="str">
        <f>工资表!$H$2</f>
        <v>奖金</v>
      </c>
      <c r="H111" s="15" t="str">
        <f>工资表!$I$2</f>
        <v>加班费</v>
      </c>
      <c r="I111" s="15" t="str">
        <f>工资表!$J$2</f>
        <v>住房补助</v>
      </c>
      <c r="J111" s="15" t="str">
        <f>工资表!$K$2</f>
        <v>交通补助</v>
      </c>
      <c r="K111" s="15" t="str">
        <f>工资表!$L$2</f>
        <v>工龄工资</v>
      </c>
      <c r="L111" s="15" t="str">
        <f>工资表!$M$2</f>
        <v>当月应发</v>
      </c>
      <c r="M111" s="15" t="str">
        <f>工资表!$N$2</f>
        <v>养老保险</v>
      </c>
      <c r="N111" s="15" t="str">
        <f>工资表!$O$2</f>
        <v>医疗保险</v>
      </c>
      <c r="O111" s="15" t="str">
        <f>工资表!$P$2</f>
        <v>失业保险</v>
      </c>
      <c r="P111" s="15" t="str">
        <f>工资表!$Q$2</f>
        <v>大病统筹</v>
      </c>
      <c r="Q111" s="15" t="str">
        <f>工资表!$R$2</f>
        <v>公积金</v>
      </c>
      <c r="R111" s="15" t="str">
        <f>工资表!$S$2</f>
        <v>个人所得税</v>
      </c>
      <c r="S111" s="15" t="str">
        <f>工资表!$T$2</f>
        <v>实发工资</v>
      </c>
    </row>
    <row r="112" spans="1:19" x14ac:dyDescent="0.15">
      <c r="A112" s="16">
        <f>工资表!B30</f>
        <v>28</v>
      </c>
      <c r="B112" s="16" t="str">
        <f>工资表!C30</f>
        <v>N28</v>
      </c>
      <c r="C112" s="16" t="str">
        <f>工资表!D30</f>
        <v>研发B</v>
      </c>
      <c r="D112" s="16">
        <f>工资表!E30</f>
        <v>2027</v>
      </c>
      <c r="E112" s="16">
        <f>工资表!F30</f>
        <v>1027</v>
      </c>
      <c r="F112" s="16">
        <f>工资表!G30</f>
        <v>1027</v>
      </c>
      <c r="G112" s="16">
        <f>工资表!H30</f>
        <v>2027</v>
      </c>
      <c r="H112" s="16">
        <f>工资表!I30</f>
        <v>1027</v>
      </c>
      <c r="I112" s="16">
        <f>工资表!J30</f>
        <v>627</v>
      </c>
      <c r="J112" s="16">
        <f>工资表!K30</f>
        <v>327</v>
      </c>
      <c r="K112" s="16">
        <f>工资表!L30</f>
        <v>227</v>
      </c>
      <c r="L112" s="16">
        <f>工资表!M30</f>
        <v>8316</v>
      </c>
      <c r="M112" s="16">
        <f>工资表!N30</f>
        <v>327</v>
      </c>
      <c r="N112" s="16">
        <f>工资表!O30</f>
        <v>127</v>
      </c>
      <c r="O112" s="16">
        <f>工资表!P30</f>
        <v>47</v>
      </c>
      <c r="P112" s="16">
        <f>工资表!Q30</f>
        <v>57</v>
      </c>
      <c r="Q112" s="16">
        <f>工资表!R30</f>
        <v>87</v>
      </c>
      <c r="R112" s="16">
        <f>工资表!S30</f>
        <v>162</v>
      </c>
      <c r="S112" s="16">
        <f>工资表!T30</f>
        <v>7509</v>
      </c>
    </row>
    <row r="114" spans="1:19" x14ac:dyDescent="0.15">
      <c r="A114" s="13"/>
      <c r="B114" s="13"/>
      <c r="C114" s="13"/>
      <c r="D114" s="13"/>
      <c r="E114" s="13"/>
      <c r="F114" s="13"/>
      <c r="G114" s="13"/>
      <c r="H114" s="14">
        <f>工资表!$I$1</f>
        <v>2017</v>
      </c>
      <c r="I114" s="14" t="str">
        <f>工资表!$J$1</f>
        <v>年</v>
      </c>
      <c r="J114" s="14" t="str">
        <f>工资表!$K$1</f>
        <v>2月</v>
      </c>
      <c r="K114" s="14" t="str">
        <f>工资表!$L$1</f>
        <v>工资</v>
      </c>
      <c r="L114" s="13"/>
      <c r="M114" s="13"/>
      <c r="N114" s="13"/>
      <c r="O114" s="13"/>
      <c r="P114" s="13"/>
      <c r="Q114" s="13"/>
      <c r="R114" s="13"/>
      <c r="S114" s="13"/>
    </row>
    <row r="115" spans="1:19" x14ac:dyDescent="0.15">
      <c r="A115" s="15" t="str">
        <f>工资表!$B$2</f>
        <v>序号</v>
      </c>
      <c r="B115" s="15" t="str">
        <f>工资表!$C$2</f>
        <v>姓名</v>
      </c>
      <c r="C115" s="15" t="str">
        <f>工资表!$D$2</f>
        <v>部门</v>
      </c>
      <c r="D115" s="15" t="str">
        <f>工资表!$E$2</f>
        <v>基本工资</v>
      </c>
      <c r="E115" s="15" t="str">
        <f>工资表!$F$2</f>
        <v>岗位工资</v>
      </c>
      <c r="F115" s="15" t="str">
        <f>工资表!$G$2</f>
        <v>绩效工资</v>
      </c>
      <c r="G115" s="15" t="str">
        <f>工资表!$H$2</f>
        <v>奖金</v>
      </c>
      <c r="H115" s="15" t="str">
        <f>工资表!$I$2</f>
        <v>加班费</v>
      </c>
      <c r="I115" s="15" t="str">
        <f>工资表!$J$2</f>
        <v>住房补助</v>
      </c>
      <c r="J115" s="15" t="str">
        <f>工资表!$K$2</f>
        <v>交通补助</v>
      </c>
      <c r="K115" s="15" t="str">
        <f>工资表!$L$2</f>
        <v>工龄工资</v>
      </c>
      <c r="L115" s="15" t="str">
        <f>工资表!$M$2</f>
        <v>当月应发</v>
      </c>
      <c r="M115" s="15" t="str">
        <f>工资表!$N$2</f>
        <v>养老保险</v>
      </c>
      <c r="N115" s="15" t="str">
        <f>工资表!$O$2</f>
        <v>医疗保险</v>
      </c>
      <c r="O115" s="15" t="str">
        <f>工资表!$P$2</f>
        <v>失业保险</v>
      </c>
      <c r="P115" s="15" t="str">
        <f>工资表!$Q$2</f>
        <v>大病统筹</v>
      </c>
      <c r="Q115" s="15" t="str">
        <f>工资表!$R$2</f>
        <v>公积金</v>
      </c>
      <c r="R115" s="15" t="str">
        <f>工资表!$S$2</f>
        <v>个人所得税</v>
      </c>
      <c r="S115" s="15" t="str">
        <f>工资表!$T$2</f>
        <v>实发工资</v>
      </c>
    </row>
    <row r="116" spans="1:19" x14ac:dyDescent="0.15">
      <c r="A116" s="16">
        <f>工资表!B31</f>
        <v>29</v>
      </c>
      <c r="B116" s="16" t="str">
        <f>工资表!C31</f>
        <v>N29</v>
      </c>
      <c r="C116" s="16" t="str">
        <f>工资表!D31</f>
        <v>投资A</v>
      </c>
      <c r="D116" s="16">
        <f>工资表!E31</f>
        <v>2028</v>
      </c>
      <c r="E116" s="16">
        <f>工资表!F31</f>
        <v>1028</v>
      </c>
      <c r="F116" s="16">
        <f>工资表!G31</f>
        <v>1028</v>
      </c>
      <c r="G116" s="16">
        <f>工资表!H31</f>
        <v>2028</v>
      </c>
      <c r="H116" s="16">
        <f>工资表!I31</f>
        <v>1028</v>
      </c>
      <c r="I116" s="16">
        <f>工资表!J31</f>
        <v>628</v>
      </c>
      <c r="J116" s="16">
        <f>工资表!K31</f>
        <v>328</v>
      </c>
      <c r="K116" s="16">
        <f>工资表!L31</f>
        <v>228</v>
      </c>
      <c r="L116" s="16">
        <f>工资表!M31</f>
        <v>8324</v>
      </c>
      <c r="M116" s="16">
        <f>工资表!N31</f>
        <v>328</v>
      </c>
      <c r="N116" s="16">
        <f>工资表!O31</f>
        <v>128</v>
      </c>
      <c r="O116" s="16">
        <f>工资表!P31</f>
        <v>48</v>
      </c>
      <c r="P116" s="16">
        <f>工资表!Q31</f>
        <v>58</v>
      </c>
      <c r="Q116" s="16">
        <f>工资表!R31</f>
        <v>88</v>
      </c>
      <c r="R116" s="16">
        <f>工资表!S31</f>
        <v>163</v>
      </c>
      <c r="S116" s="16">
        <f>工资表!T31</f>
        <v>7511</v>
      </c>
    </row>
    <row r="118" spans="1:19" x14ac:dyDescent="0.15">
      <c r="A118" s="13"/>
      <c r="B118" s="13"/>
      <c r="C118" s="13"/>
      <c r="D118" s="13"/>
      <c r="E118" s="13"/>
      <c r="F118" s="13"/>
      <c r="G118" s="13"/>
      <c r="H118" s="14">
        <f>工资表!$I$1</f>
        <v>2017</v>
      </c>
      <c r="I118" s="14" t="str">
        <f>工资表!$J$1</f>
        <v>年</v>
      </c>
      <c r="J118" s="14" t="str">
        <f>工资表!$K$1</f>
        <v>2月</v>
      </c>
      <c r="K118" s="14" t="str">
        <f>工资表!$L$1</f>
        <v>工资</v>
      </c>
      <c r="L118" s="13"/>
      <c r="M118" s="13"/>
      <c r="N118" s="13"/>
      <c r="O118" s="13"/>
      <c r="P118" s="13"/>
      <c r="Q118" s="13"/>
      <c r="R118" s="13"/>
      <c r="S118" s="13"/>
    </row>
    <row r="119" spans="1:19" x14ac:dyDescent="0.15">
      <c r="A119" s="15" t="str">
        <f>工资表!$B$2</f>
        <v>序号</v>
      </c>
      <c r="B119" s="15" t="str">
        <f>工资表!$C$2</f>
        <v>姓名</v>
      </c>
      <c r="C119" s="15" t="str">
        <f>工资表!$D$2</f>
        <v>部门</v>
      </c>
      <c r="D119" s="15" t="str">
        <f>工资表!$E$2</f>
        <v>基本工资</v>
      </c>
      <c r="E119" s="15" t="str">
        <f>工资表!$F$2</f>
        <v>岗位工资</v>
      </c>
      <c r="F119" s="15" t="str">
        <f>工资表!$G$2</f>
        <v>绩效工资</v>
      </c>
      <c r="G119" s="15" t="str">
        <f>工资表!$H$2</f>
        <v>奖金</v>
      </c>
      <c r="H119" s="15" t="str">
        <f>工资表!$I$2</f>
        <v>加班费</v>
      </c>
      <c r="I119" s="15" t="str">
        <f>工资表!$J$2</f>
        <v>住房补助</v>
      </c>
      <c r="J119" s="15" t="str">
        <f>工资表!$K$2</f>
        <v>交通补助</v>
      </c>
      <c r="K119" s="15" t="str">
        <f>工资表!$L$2</f>
        <v>工龄工资</v>
      </c>
      <c r="L119" s="15" t="str">
        <f>工资表!$M$2</f>
        <v>当月应发</v>
      </c>
      <c r="M119" s="15" t="str">
        <f>工资表!$N$2</f>
        <v>养老保险</v>
      </c>
      <c r="N119" s="15" t="str">
        <f>工资表!$O$2</f>
        <v>医疗保险</v>
      </c>
      <c r="O119" s="15" t="str">
        <f>工资表!$P$2</f>
        <v>失业保险</v>
      </c>
      <c r="P119" s="15" t="str">
        <f>工资表!$Q$2</f>
        <v>大病统筹</v>
      </c>
      <c r="Q119" s="15" t="str">
        <f>工资表!$R$2</f>
        <v>公积金</v>
      </c>
      <c r="R119" s="15" t="str">
        <f>工资表!$S$2</f>
        <v>个人所得税</v>
      </c>
      <c r="S119" s="15" t="str">
        <f>工资表!$T$2</f>
        <v>实发工资</v>
      </c>
    </row>
    <row r="120" spans="1:19" x14ac:dyDescent="0.15">
      <c r="A120" s="16">
        <f>工资表!B32</f>
        <v>30</v>
      </c>
      <c r="B120" s="16" t="str">
        <f>工资表!C32</f>
        <v>N30</v>
      </c>
      <c r="C120" s="16" t="str">
        <f>工资表!D32</f>
        <v>投资B</v>
      </c>
      <c r="D120" s="16">
        <f>工资表!E32</f>
        <v>2029</v>
      </c>
      <c r="E120" s="16">
        <f>工资表!F32</f>
        <v>1029</v>
      </c>
      <c r="F120" s="16">
        <f>工资表!G32</f>
        <v>1029</v>
      </c>
      <c r="G120" s="16">
        <f>工资表!H32</f>
        <v>2029</v>
      </c>
      <c r="H120" s="16">
        <f>工资表!I32</f>
        <v>1029</v>
      </c>
      <c r="I120" s="16">
        <f>工资表!J32</f>
        <v>629</v>
      </c>
      <c r="J120" s="16">
        <f>工资表!K32</f>
        <v>329</v>
      </c>
      <c r="K120" s="16">
        <f>工资表!L32</f>
        <v>229</v>
      </c>
      <c r="L120" s="16">
        <f>工资表!M32</f>
        <v>8332</v>
      </c>
      <c r="M120" s="16">
        <f>工资表!N32</f>
        <v>329</v>
      </c>
      <c r="N120" s="16">
        <f>工资表!O32</f>
        <v>129</v>
      </c>
      <c r="O120" s="16">
        <f>工资表!P32</f>
        <v>49</v>
      </c>
      <c r="P120" s="16">
        <f>工资表!Q32</f>
        <v>59</v>
      </c>
      <c r="Q120" s="16">
        <f>工资表!R32</f>
        <v>89</v>
      </c>
      <c r="R120" s="16">
        <f>工资表!S32</f>
        <v>164</v>
      </c>
      <c r="S120" s="16">
        <f>工资表!T32</f>
        <v>7513</v>
      </c>
    </row>
    <row r="122" spans="1:19" x14ac:dyDescent="0.15">
      <c r="A122" s="13"/>
      <c r="B122" s="13"/>
      <c r="C122" s="13"/>
      <c r="D122" s="13"/>
      <c r="E122" s="13"/>
      <c r="F122" s="13"/>
      <c r="G122" s="13"/>
      <c r="H122" s="14">
        <f>工资表!$I$1</f>
        <v>2017</v>
      </c>
      <c r="I122" s="14" t="str">
        <f>工资表!$J$1</f>
        <v>年</v>
      </c>
      <c r="J122" s="14" t="str">
        <f>工资表!$K$1</f>
        <v>2月</v>
      </c>
      <c r="K122" s="14" t="str">
        <f>工资表!$L$1</f>
        <v>工资</v>
      </c>
      <c r="L122" s="13"/>
      <c r="M122" s="13"/>
      <c r="N122" s="13"/>
      <c r="O122" s="13"/>
      <c r="P122" s="13"/>
      <c r="Q122" s="13"/>
      <c r="R122" s="13"/>
      <c r="S122" s="13"/>
    </row>
    <row r="123" spans="1:19" x14ac:dyDescent="0.15">
      <c r="A123" s="15" t="str">
        <f>工资表!$B$2</f>
        <v>序号</v>
      </c>
      <c r="B123" s="15" t="str">
        <f>工资表!$C$2</f>
        <v>姓名</v>
      </c>
      <c r="C123" s="15" t="str">
        <f>工资表!$D$2</f>
        <v>部门</v>
      </c>
      <c r="D123" s="15" t="str">
        <f>工资表!$E$2</f>
        <v>基本工资</v>
      </c>
      <c r="E123" s="15" t="str">
        <f>工资表!$F$2</f>
        <v>岗位工资</v>
      </c>
      <c r="F123" s="15" t="str">
        <f>工资表!$G$2</f>
        <v>绩效工资</v>
      </c>
      <c r="G123" s="15" t="str">
        <f>工资表!$H$2</f>
        <v>奖金</v>
      </c>
      <c r="H123" s="15" t="str">
        <f>工资表!$I$2</f>
        <v>加班费</v>
      </c>
      <c r="I123" s="15" t="str">
        <f>工资表!$J$2</f>
        <v>住房补助</v>
      </c>
      <c r="J123" s="15" t="str">
        <f>工资表!$K$2</f>
        <v>交通补助</v>
      </c>
      <c r="K123" s="15" t="str">
        <f>工资表!$L$2</f>
        <v>工龄工资</v>
      </c>
      <c r="L123" s="15" t="str">
        <f>工资表!$M$2</f>
        <v>当月应发</v>
      </c>
      <c r="M123" s="15" t="str">
        <f>工资表!$N$2</f>
        <v>养老保险</v>
      </c>
      <c r="N123" s="15" t="str">
        <f>工资表!$O$2</f>
        <v>医疗保险</v>
      </c>
      <c r="O123" s="15" t="str">
        <f>工资表!$P$2</f>
        <v>失业保险</v>
      </c>
      <c r="P123" s="15" t="str">
        <f>工资表!$Q$2</f>
        <v>大病统筹</v>
      </c>
      <c r="Q123" s="15" t="str">
        <f>工资表!$R$2</f>
        <v>公积金</v>
      </c>
      <c r="R123" s="15" t="str">
        <f>工资表!$S$2</f>
        <v>个人所得税</v>
      </c>
      <c r="S123" s="15" t="str">
        <f>工资表!$T$2</f>
        <v>实发工资</v>
      </c>
    </row>
    <row r="124" spans="1:19" x14ac:dyDescent="0.15">
      <c r="A124" s="16">
        <f>工资表!B33</f>
        <v>31</v>
      </c>
      <c r="B124" s="16" t="str">
        <f>工资表!C33</f>
        <v>N31</v>
      </c>
      <c r="C124" s="16" t="str">
        <f>工资表!D33</f>
        <v>采购</v>
      </c>
      <c r="D124" s="16">
        <f>工资表!E33</f>
        <v>2030</v>
      </c>
      <c r="E124" s="16">
        <f>工资表!F33</f>
        <v>1030</v>
      </c>
      <c r="F124" s="16">
        <f>工资表!G33</f>
        <v>1030</v>
      </c>
      <c r="G124" s="16">
        <f>工资表!H33</f>
        <v>2030</v>
      </c>
      <c r="H124" s="16">
        <f>工资表!I33</f>
        <v>1030</v>
      </c>
      <c r="I124" s="16">
        <f>工资表!J33</f>
        <v>630</v>
      </c>
      <c r="J124" s="16">
        <f>工资表!K33</f>
        <v>330</v>
      </c>
      <c r="K124" s="16">
        <f>工资表!L33</f>
        <v>230</v>
      </c>
      <c r="L124" s="16">
        <f>工资表!M33</f>
        <v>8340</v>
      </c>
      <c r="M124" s="16">
        <f>工资表!N33</f>
        <v>330</v>
      </c>
      <c r="N124" s="16">
        <f>工资表!O33</f>
        <v>130</v>
      </c>
      <c r="O124" s="16">
        <f>工资表!P33</f>
        <v>50</v>
      </c>
      <c r="P124" s="16">
        <f>工资表!Q33</f>
        <v>60</v>
      </c>
      <c r="Q124" s="16">
        <f>工资表!R33</f>
        <v>90</v>
      </c>
      <c r="R124" s="16">
        <f>工资表!S33</f>
        <v>165</v>
      </c>
      <c r="S124" s="16">
        <f>工资表!T33</f>
        <v>7515</v>
      </c>
    </row>
    <row r="126" spans="1:19" x14ac:dyDescent="0.15">
      <c r="A126" s="13"/>
      <c r="B126" s="13"/>
      <c r="C126" s="13"/>
      <c r="D126" s="13"/>
      <c r="E126" s="13"/>
      <c r="F126" s="13"/>
      <c r="G126" s="13"/>
      <c r="H126" s="14">
        <f>工资表!$I$1</f>
        <v>2017</v>
      </c>
      <c r="I126" s="14" t="str">
        <f>工资表!$J$1</f>
        <v>年</v>
      </c>
      <c r="J126" s="14" t="str">
        <f>工资表!$K$1</f>
        <v>2月</v>
      </c>
      <c r="K126" s="14" t="str">
        <f>工资表!$L$1</f>
        <v>工资</v>
      </c>
      <c r="L126" s="13"/>
      <c r="M126" s="13"/>
      <c r="N126" s="13"/>
      <c r="O126" s="13"/>
      <c r="P126" s="13"/>
      <c r="Q126" s="13"/>
      <c r="R126" s="13"/>
      <c r="S126" s="13"/>
    </row>
    <row r="127" spans="1:19" x14ac:dyDescent="0.15">
      <c r="A127" s="15" t="str">
        <f>工资表!$B$2</f>
        <v>序号</v>
      </c>
      <c r="B127" s="15" t="str">
        <f>工资表!$C$2</f>
        <v>姓名</v>
      </c>
      <c r="C127" s="15" t="str">
        <f>工资表!$D$2</f>
        <v>部门</v>
      </c>
      <c r="D127" s="15" t="str">
        <f>工资表!$E$2</f>
        <v>基本工资</v>
      </c>
      <c r="E127" s="15" t="str">
        <f>工资表!$F$2</f>
        <v>岗位工资</v>
      </c>
      <c r="F127" s="15" t="str">
        <f>工资表!$G$2</f>
        <v>绩效工资</v>
      </c>
      <c r="G127" s="15" t="str">
        <f>工资表!$H$2</f>
        <v>奖金</v>
      </c>
      <c r="H127" s="15" t="str">
        <f>工资表!$I$2</f>
        <v>加班费</v>
      </c>
      <c r="I127" s="15" t="str">
        <f>工资表!$J$2</f>
        <v>住房补助</v>
      </c>
      <c r="J127" s="15" t="str">
        <f>工资表!$K$2</f>
        <v>交通补助</v>
      </c>
      <c r="K127" s="15" t="str">
        <f>工资表!$L$2</f>
        <v>工龄工资</v>
      </c>
      <c r="L127" s="15" t="str">
        <f>工资表!$M$2</f>
        <v>当月应发</v>
      </c>
      <c r="M127" s="15" t="str">
        <f>工资表!$N$2</f>
        <v>养老保险</v>
      </c>
      <c r="N127" s="15" t="str">
        <f>工资表!$O$2</f>
        <v>医疗保险</v>
      </c>
      <c r="O127" s="15" t="str">
        <f>工资表!$P$2</f>
        <v>失业保险</v>
      </c>
      <c r="P127" s="15" t="str">
        <f>工资表!$Q$2</f>
        <v>大病统筹</v>
      </c>
      <c r="Q127" s="15" t="str">
        <f>工资表!$R$2</f>
        <v>公积金</v>
      </c>
      <c r="R127" s="15" t="str">
        <f>工资表!$S$2</f>
        <v>个人所得税</v>
      </c>
      <c r="S127" s="15" t="str">
        <f>工资表!$T$2</f>
        <v>实发工资</v>
      </c>
    </row>
    <row r="128" spans="1:19" x14ac:dyDescent="0.15">
      <c r="A128" s="16">
        <f>工资表!B34</f>
        <v>32</v>
      </c>
      <c r="B128" s="16" t="str">
        <f>工资表!C34</f>
        <v>N32</v>
      </c>
      <c r="C128" s="16" t="str">
        <f>工资表!D34</f>
        <v>生产</v>
      </c>
      <c r="D128" s="16">
        <f>工资表!E34</f>
        <v>2031</v>
      </c>
      <c r="E128" s="16">
        <f>工资表!F34</f>
        <v>1031</v>
      </c>
      <c r="F128" s="16">
        <f>工资表!G34</f>
        <v>1031</v>
      </c>
      <c r="G128" s="16">
        <f>工资表!H34</f>
        <v>2031</v>
      </c>
      <c r="H128" s="16">
        <f>工资表!I34</f>
        <v>1031</v>
      </c>
      <c r="I128" s="16">
        <f>工资表!J34</f>
        <v>631</v>
      </c>
      <c r="J128" s="16">
        <f>工资表!K34</f>
        <v>331</v>
      </c>
      <c r="K128" s="16">
        <f>工资表!L34</f>
        <v>231</v>
      </c>
      <c r="L128" s="16">
        <f>工资表!M34</f>
        <v>8348</v>
      </c>
      <c r="M128" s="16">
        <f>工资表!N34</f>
        <v>331</v>
      </c>
      <c r="N128" s="16">
        <f>工资表!O34</f>
        <v>131</v>
      </c>
      <c r="O128" s="16">
        <f>工资表!P34</f>
        <v>51</v>
      </c>
      <c r="P128" s="16">
        <f>工资表!Q34</f>
        <v>61</v>
      </c>
      <c r="Q128" s="16">
        <f>工资表!R34</f>
        <v>91</v>
      </c>
      <c r="R128" s="16">
        <f>工资表!S34</f>
        <v>166</v>
      </c>
      <c r="S128" s="16">
        <f>工资表!T34</f>
        <v>7517</v>
      </c>
    </row>
    <row r="130" spans="1:19" x14ac:dyDescent="0.15">
      <c r="A130" s="13"/>
      <c r="B130" s="13"/>
      <c r="C130" s="13"/>
      <c r="D130" s="13"/>
      <c r="E130" s="13"/>
      <c r="F130" s="13"/>
      <c r="G130" s="13"/>
      <c r="H130" s="14">
        <f>工资表!$I$1</f>
        <v>2017</v>
      </c>
      <c r="I130" s="14" t="str">
        <f>工资表!$J$1</f>
        <v>年</v>
      </c>
      <c r="J130" s="14" t="str">
        <f>工资表!$K$1</f>
        <v>2月</v>
      </c>
      <c r="K130" s="14" t="str">
        <f>工资表!$L$1</f>
        <v>工资</v>
      </c>
      <c r="L130" s="13"/>
      <c r="M130" s="13"/>
      <c r="N130" s="13"/>
      <c r="O130" s="13"/>
      <c r="P130" s="13"/>
      <c r="Q130" s="13"/>
      <c r="R130" s="13"/>
      <c r="S130" s="13"/>
    </row>
    <row r="131" spans="1:19" x14ac:dyDescent="0.15">
      <c r="A131" s="15" t="str">
        <f>工资表!$B$2</f>
        <v>序号</v>
      </c>
      <c r="B131" s="15" t="str">
        <f>工资表!$C$2</f>
        <v>姓名</v>
      </c>
      <c r="C131" s="15" t="str">
        <f>工资表!$D$2</f>
        <v>部门</v>
      </c>
      <c r="D131" s="15" t="str">
        <f>工资表!$E$2</f>
        <v>基本工资</v>
      </c>
      <c r="E131" s="15" t="str">
        <f>工资表!$F$2</f>
        <v>岗位工资</v>
      </c>
      <c r="F131" s="15" t="str">
        <f>工资表!$G$2</f>
        <v>绩效工资</v>
      </c>
      <c r="G131" s="15" t="str">
        <f>工资表!$H$2</f>
        <v>奖金</v>
      </c>
      <c r="H131" s="15" t="str">
        <f>工资表!$I$2</f>
        <v>加班费</v>
      </c>
      <c r="I131" s="15" t="str">
        <f>工资表!$J$2</f>
        <v>住房补助</v>
      </c>
      <c r="J131" s="15" t="str">
        <f>工资表!$K$2</f>
        <v>交通补助</v>
      </c>
      <c r="K131" s="15" t="str">
        <f>工资表!$L$2</f>
        <v>工龄工资</v>
      </c>
      <c r="L131" s="15" t="str">
        <f>工资表!$M$2</f>
        <v>当月应发</v>
      </c>
      <c r="M131" s="15" t="str">
        <f>工资表!$N$2</f>
        <v>养老保险</v>
      </c>
      <c r="N131" s="15" t="str">
        <f>工资表!$O$2</f>
        <v>医疗保险</v>
      </c>
      <c r="O131" s="15" t="str">
        <f>工资表!$P$2</f>
        <v>失业保险</v>
      </c>
      <c r="P131" s="15" t="str">
        <f>工资表!$Q$2</f>
        <v>大病统筹</v>
      </c>
      <c r="Q131" s="15" t="str">
        <f>工资表!$R$2</f>
        <v>公积金</v>
      </c>
      <c r="R131" s="15" t="str">
        <f>工资表!$S$2</f>
        <v>个人所得税</v>
      </c>
      <c r="S131" s="15" t="str">
        <f>工资表!$T$2</f>
        <v>实发工资</v>
      </c>
    </row>
    <row r="132" spans="1:19" x14ac:dyDescent="0.15">
      <c r="A132" s="16">
        <f>工资表!B35</f>
        <v>33</v>
      </c>
      <c r="B132" s="16" t="str">
        <f>工资表!C35</f>
        <v>N33</v>
      </c>
      <c r="C132" s="16" t="str">
        <f>工资表!D35</f>
        <v>运营</v>
      </c>
      <c r="D132" s="16">
        <f>工资表!E35</f>
        <v>2032</v>
      </c>
      <c r="E132" s="16">
        <f>工资表!F35</f>
        <v>1032</v>
      </c>
      <c r="F132" s="16">
        <f>工资表!G35</f>
        <v>1032</v>
      </c>
      <c r="G132" s="16">
        <f>工资表!H35</f>
        <v>2032</v>
      </c>
      <c r="H132" s="16">
        <f>工资表!I35</f>
        <v>1032</v>
      </c>
      <c r="I132" s="16">
        <f>工资表!J35</f>
        <v>632</v>
      </c>
      <c r="J132" s="16">
        <f>工资表!K35</f>
        <v>332</v>
      </c>
      <c r="K132" s="16">
        <f>工资表!L35</f>
        <v>232</v>
      </c>
      <c r="L132" s="16">
        <f>工资表!M35</f>
        <v>8356</v>
      </c>
      <c r="M132" s="16">
        <f>工资表!N35</f>
        <v>332</v>
      </c>
      <c r="N132" s="16">
        <f>工资表!O35</f>
        <v>132</v>
      </c>
      <c r="O132" s="16">
        <f>工资表!P35</f>
        <v>52</v>
      </c>
      <c r="P132" s="16">
        <f>工资表!Q35</f>
        <v>62</v>
      </c>
      <c r="Q132" s="16">
        <f>工资表!R35</f>
        <v>92</v>
      </c>
      <c r="R132" s="16">
        <f>工资表!S35</f>
        <v>167</v>
      </c>
      <c r="S132" s="16">
        <f>工资表!T35</f>
        <v>7519</v>
      </c>
    </row>
    <row r="134" spans="1:19" x14ac:dyDescent="0.15">
      <c r="A134" s="13"/>
      <c r="B134" s="13"/>
      <c r="C134" s="13"/>
      <c r="D134" s="13"/>
      <c r="E134" s="13"/>
      <c r="F134" s="13"/>
      <c r="G134" s="13"/>
      <c r="H134" s="14">
        <f>工资表!$I$1</f>
        <v>2017</v>
      </c>
      <c r="I134" s="14" t="str">
        <f>工资表!$J$1</f>
        <v>年</v>
      </c>
      <c r="J134" s="14" t="str">
        <f>工资表!$K$1</f>
        <v>2月</v>
      </c>
      <c r="K134" s="14" t="str">
        <f>工资表!$L$1</f>
        <v>工资</v>
      </c>
      <c r="L134" s="13"/>
      <c r="M134" s="13"/>
      <c r="N134" s="13"/>
      <c r="O134" s="13"/>
      <c r="P134" s="13"/>
      <c r="Q134" s="13"/>
      <c r="R134" s="13"/>
      <c r="S134" s="13"/>
    </row>
    <row r="135" spans="1:19" x14ac:dyDescent="0.15">
      <c r="A135" s="15" t="str">
        <f>工资表!$B$2</f>
        <v>序号</v>
      </c>
      <c r="B135" s="15" t="str">
        <f>工资表!$C$2</f>
        <v>姓名</v>
      </c>
      <c r="C135" s="15" t="str">
        <f>工资表!$D$2</f>
        <v>部门</v>
      </c>
      <c r="D135" s="15" t="str">
        <f>工资表!$E$2</f>
        <v>基本工资</v>
      </c>
      <c r="E135" s="15" t="str">
        <f>工资表!$F$2</f>
        <v>岗位工资</v>
      </c>
      <c r="F135" s="15" t="str">
        <f>工资表!$G$2</f>
        <v>绩效工资</v>
      </c>
      <c r="G135" s="15" t="str">
        <f>工资表!$H$2</f>
        <v>奖金</v>
      </c>
      <c r="H135" s="15" t="str">
        <f>工资表!$I$2</f>
        <v>加班费</v>
      </c>
      <c r="I135" s="15" t="str">
        <f>工资表!$J$2</f>
        <v>住房补助</v>
      </c>
      <c r="J135" s="15" t="str">
        <f>工资表!$K$2</f>
        <v>交通补助</v>
      </c>
      <c r="K135" s="15" t="str">
        <f>工资表!$L$2</f>
        <v>工龄工资</v>
      </c>
      <c r="L135" s="15" t="str">
        <f>工资表!$M$2</f>
        <v>当月应发</v>
      </c>
      <c r="M135" s="15" t="str">
        <f>工资表!$N$2</f>
        <v>养老保险</v>
      </c>
      <c r="N135" s="15" t="str">
        <f>工资表!$O$2</f>
        <v>医疗保险</v>
      </c>
      <c r="O135" s="15" t="str">
        <f>工资表!$P$2</f>
        <v>失业保险</v>
      </c>
      <c r="P135" s="15" t="str">
        <f>工资表!$Q$2</f>
        <v>大病统筹</v>
      </c>
      <c r="Q135" s="15" t="str">
        <f>工资表!$R$2</f>
        <v>公积金</v>
      </c>
      <c r="R135" s="15" t="str">
        <f>工资表!$S$2</f>
        <v>个人所得税</v>
      </c>
      <c r="S135" s="15" t="str">
        <f>工资表!$T$2</f>
        <v>实发工资</v>
      </c>
    </row>
    <row r="136" spans="1:19" x14ac:dyDescent="0.15">
      <c r="A136" s="16">
        <f>工资表!B36</f>
        <v>34</v>
      </c>
      <c r="B136" s="16" t="str">
        <f>工资表!C36</f>
        <v>N34</v>
      </c>
      <c r="C136" s="16" t="str">
        <f>工资表!D36</f>
        <v>财务</v>
      </c>
      <c r="D136" s="16">
        <f>工资表!E36</f>
        <v>2033</v>
      </c>
      <c r="E136" s="16">
        <f>工资表!F36</f>
        <v>1033</v>
      </c>
      <c r="F136" s="16">
        <f>工资表!G36</f>
        <v>1033</v>
      </c>
      <c r="G136" s="16">
        <f>工资表!H36</f>
        <v>2033</v>
      </c>
      <c r="H136" s="16">
        <f>工资表!I36</f>
        <v>1033</v>
      </c>
      <c r="I136" s="16">
        <f>工资表!J36</f>
        <v>633</v>
      </c>
      <c r="J136" s="16">
        <f>工资表!K36</f>
        <v>333</v>
      </c>
      <c r="K136" s="16">
        <f>工资表!L36</f>
        <v>233</v>
      </c>
      <c r="L136" s="16">
        <f>工资表!M36</f>
        <v>8364</v>
      </c>
      <c r="M136" s="16">
        <f>工资表!N36</f>
        <v>333</v>
      </c>
      <c r="N136" s="16">
        <f>工资表!O36</f>
        <v>133</v>
      </c>
      <c r="O136" s="16">
        <f>工资表!P36</f>
        <v>53</v>
      </c>
      <c r="P136" s="16">
        <f>工资表!Q36</f>
        <v>63</v>
      </c>
      <c r="Q136" s="16">
        <f>工资表!R36</f>
        <v>93</v>
      </c>
      <c r="R136" s="16">
        <f>工资表!S36</f>
        <v>168</v>
      </c>
      <c r="S136" s="16">
        <f>工资表!T36</f>
        <v>7521</v>
      </c>
    </row>
    <row r="138" spans="1:19" x14ac:dyDescent="0.15">
      <c r="A138" s="13"/>
      <c r="B138" s="13"/>
      <c r="C138" s="13"/>
      <c r="D138" s="13"/>
      <c r="E138" s="13"/>
      <c r="F138" s="13"/>
      <c r="G138" s="13"/>
      <c r="H138" s="14">
        <f>工资表!$I$1</f>
        <v>2017</v>
      </c>
      <c r="I138" s="14" t="str">
        <f>工资表!$J$1</f>
        <v>年</v>
      </c>
      <c r="J138" s="14" t="str">
        <f>工资表!$K$1</f>
        <v>2月</v>
      </c>
      <c r="K138" s="14" t="str">
        <f>工资表!$L$1</f>
        <v>工资</v>
      </c>
      <c r="L138" s="13"/>
      <c r="M138" s="13"/>
      <c r="N138" s="13"/>
      <c r="O138" s="13"/>
      <c r="P138" s="13"/>
      <c r="Q138" s="13"/>
      <c r="R138" s="13"/>
      <c r="S138" s="13"/>
    </row>
    <row r="139" spans="1:19" x14ac:dyDescent="0.15">
      <c r="A139" s="15" t="str">
        <f>工资表!$B$2</f>
        <v>序号</v>
      </c>
      <c r="B139" s="15" t="str">
        <f>工资表!$C$2</f>
        <v>姓名</v>
      </c>
      <c r="C139" s="15" t="str">
        <f>工资表!$D$2</f>
        <v>部门</v>
      </c>
      <c r="D139" s="15" t="str">
        <f>工资表!$E$2</f>
        <v>基本工资</v>
      </c>
      <c r="E139" s="15" t="str">
        <f>工资表!$F$2</f>
        <v>岗位工资</v>
      </c>
      <c r="F139" s="15" t="str">
        <f>工资表!$G$2</f>
        <v>绩效工资</v>
      </c>
      <c r="G139" s="15" t="str">
        <f>工资表!$H$2</f>
        <v>奖金</v>
      </c>
      <c r="H139" s="15" t="str">
        <f>工资表!$I$2</f>
        <v>加班费</v>
      </c>
      <c r="I139" s="15" t="str">
        <f>工资表!$J$2</f>
        <v>住房补助</v>
      </c>
      <c r="J139" s="15" t="str">
        <f>工资表!$K$2</f>
        <v>交通补助</v>
      </c>
      <c r="K139" s="15" t="str">
        <f>工资表!$L$2</f>
        <v>工龄工资</v>
      </c>
      <c r="L139" s="15" t="str">
        <f>工资表!$M$2</f>
        <v>当月应发</v>
      </c>
      <c r="M139" s="15" t="str">
        <f>工资表!$N$2</f>
        <v>养老保险</v>
      </c>
      <c r="N139" s="15" t="str">
        <f>工资表!$O$2</f>
        <v>医疗保险</v>
      </c>
      <c r="O139" s="15" t="str">
        <f>工资表!$P$2</f>
        <v>失业保险</v>
      </c>
      <c r="P139" s="15" t="str">
        <f>工资表!$Q$2</f>
        <v>大病统筹</v>
      </c>
      <c r="Q139" s="15" t="str">
        <f>工资表!$R$2</f>
        <v>公积金</v>
      </c>
      <c r="R139" s="15" t="str">
        <f>工资表!$S$2</f>
        <v>个人所得税</v>
      </c>
      <c r="S139" s="15" t="str">
        <f>工资表!$T$2</f>
        <v>实发工资</v>
      </c>
    </row>
    <row r="140" spans="1:19" x14ac:dyDescent="0.15">
      <c r="A140" s="16">
        <f>工资表!B37</f>
        <v>35</v>
      </c>
      <c r="B140" s="16" t="str">
        <f>工资表!C37</f>
        <v>N35</v>
      </c>
      <c r="C140" s="16" t="str">
        <f>工资表!D37</f>
        <v>人力</v>
      </c>
      <c r="D140" s="16">
        <f>工资表!E37</f>
        <v>2034</v>
      </c>
      <c r="E140" s="16">
        <f>工资表!F37</f>
        <v>1034</v>
      </c>
      <c r="F140" s="16">
        <f>工资表!G37</f>
        <v>1034</v>
      </c>
      <c r="G140" s="16">
        <f>工资表!H37</f>
        <v>2034</v>
      </c>
      <c r="H140" s="16">
        <f>工资表!I37</f>
        <v>1034</v>
      </c>
      <c r="I140" s="16">
        <f>工资表!J37</f>
        <v>634</v>
      </c>
      <c r="J140" s="16">
        <f>工资表!K37</f>
        <v>334</v>
      </c>
      <c r="K140" s="16">
        <f>工资表!L37</f>
        <v>234</v>
      </c>
      <c r="L140" s="16">
        <f>工资表!M37</f>
        <v>8372</v>
      </c>
      <c r="M140" s="16">
        <f>工资表!N37</f>
        <v>334</v>
      </c>
      <c r="N140" s="16">
        <f>工资表!O37</f>
        <v>134</v>
      </c>
      <c r="O140" s="16">
        <f>工资表!P37</f>
        <v>54</v>
      </c>
      <c r="P140" s="16">
        <f>工资表!Q37</f>
        <v>64</v>
      </c>
      <c r="Q140" s="16">
        <f>工资表!R37</f>
        <v>94</v>
      </c>
      <c r="R140" s="16">
        <f>工资表!S37</f>
        <v>169</v>
      </c>
      <c r="S140" s="16">
        <f>工资表!T37</f>
        <v>7523</v>
      </c>
    </row>
    <row r="142" spans="1:19" x14ac:dyDescent="0.15">
      <c r="A142" s="13"/>
      <c r="B142" s="13"/>
      <c r="C142" s="13"/>
      <c r="D142" s="13"/>
      <c r="E142" s="13"/>
      <c r="F142" s="13"/>
      <c r="G142" s="13"/>
      <c r="H142" s="14">
        <f>工资表!$I$1</f>
        <v>2017</v>
      </c>
      <c r="I142" s="14" t="str">
        <f>工资表!$J$1</f>
        <v>年</v>
      </c>
      <c r="J142" s="14" t="str">
        <f>工资表!$K$1</f>
        <v>2月</v>
      </c>
      <c r="K142" s="14" t="str">
        <f>工资表!$L$1</f>
        <v>工资</v>
      </c>
      <c r="L142" s="13"/>
      <c r="M142" s="13"/>
      <c r="N142" s="13"/>
      <c r="O142" s="13"/>
      <c r="P142" s="13"/>
      <c r="Q142" s="13"/>
      <c r="R142" s="13"/>
      <c r="S142" s="13"/>
    </row>
    <row r="143" spans="1:19" x14ac:dyDescent="0.15">
      <c r="A143" s="15" t="str">
        <f>工资表!$B$2</f>
        <v>序号</v>
      </c>
      <c r="B143" s="15" t="str">
        <f>工资表!$C$2</f>
        <v>姓名</v>
      </c>
      <c r="C143" s="15" t="str">
        <f>工资表!$D$2</f>
        <v>部门</v>
      </c>
      <c r="D143" s="15" t="str">
        <f>工资表!$E$2</f>
        <v>基本工资</v>
      </c>
      <c r="E143" s="15" t="str">
        <f>工资表!$F$2</f>
        <v>岗位工资</v>
      </c>
      <c r="F143" s="15" t="str">
        <f>工资表!$G$2</f>
        <v>绩效工资</v>
      </c>
      <c r="G143" s="15" t="str">
        <f>工资表!$H$2</f>
        <v>奖金</v>
      </c>
      <c r="H143" s="15" t="str">
        <f>工资表!$I$2</f>
        <v>加班费</v>
      </c>
      <c r="I143" s="15" t="str">
        <f>工资表!$J$2</f>
        <v>住房补助</v>
      </c>
      <c r="J143" s="15" t="str">
        <f>工资表!$K$2</f>
        <v>交通补助</v>
      </c>
      <c r="K143" s="15" t="str">
        <f>工资表!$L$2</f>
        <v>工龄工资</v>
      </c>
      <c r="L143" s="15" t="str">
        <f>工资表!$M$2</f>
        <v>当月应发</v>
      </c>
      <c r="M143" s="15" t="str">
        <f>工资表!$N$2</f>
        <v>养老保险</v>
      </c>
      <c r="N143" s="15" t="str">
        <f>工资表!$O$2</f>
        <v>医疗保险</v>
      </c>
      <c r="O143" s="15" t="str">
        <f>工资表!$P$2</f>
        <v>失业保险</v>
      </c>
      <c r="P143" s="15" t="str">
        <f>工资表!$Q$2</f>
        <v>大病统筹</v>
      </c>
      <c r="Q143" s="15" t="str">
        <f>工资表!$R$2</f>
        <v>公积金</v>
      </c>
      <c r="R143" s="15" t="str">
        <f>工资表!$S$2</f>
        <v>个人所得税</v>
      </c>
      <c r="S143" s="15" t="str">
        <f>工资表!$T$2</f>
        <v>实发工资</v>
      </c>
    </row>
    <row r="144" spans="1:19" x14ac:dyDescent="0.15">
      <c r="A144" s="16">
        <f>工资表!B38</f>
        <v>36</v>
      </c>
      <c r="B144" s="16" t="str">
        <f>工资表!C38</f>
        <v>N36</v>
      </c>
      <c r="C144" s="16" t="str">
        <f>工资表!D38</f>
        <v>销售</v>
      </c>
      <c r="D144" s="16">
        <f>工资表!E38</f>
        <v>2035</v>
      </c>
      <c r="E144" s="16">
        <f>工资表!F38</f>
        <v>1035</v>
      </c>
      <c r="F144" s="16">
        <f>工资表!G38</f>
        <v>1035</v>
      </c>
      <c r="G144" s="16">
        <f>工资表!H38</f>
        <v>2035</v>
      </c>
      <c r="H144" s="16">
        <f>工资表!I38</f>
        <v>1035</v>
      </c>
      <c r="I144" s="16">
        <f>工资表!J38</f>
        <v>635</v>
      </c>
      <c r="J144" s="16">
        <f>工资表!K38</f>
        <v>335</v>
      </c>
      <c r="K144" s="16">
        <f>工资表!L38</f>
        <v>235</v>
      </c>
      <c r="L144" s="16">
        <f>工资表!M38</f>
        <v>8380</v>
      </c>
      <c r="M144" s="16">
        <f>工资表!N38</f>
        <v>335</v>
      </c>
      <c r="N144" s="16">
        <f>工资表!O38</f>
        <v>135</v>
      </c>
      <c r="O144" s="16">
        <f>工资表!P38</f>
        <v>55</v>
      </c>
      <c r="P144" s="16">
        <f>工资表!Q38</f>
        <v>65</v>
      </c>
      <c r="Q144" s="16">
        <f>工资表!R38</f>
        <v>95</v>
      </c>
      <c r="R144" s="16">
        <f>工资表!S38</f>
        <v>170</v>
      </c>
      <c r="S144" s="16">
        <f>工资表!T38</f>
        <v>7525</v>
      </c>
    </row>
    <row r="146" spans="1:19" x14ac:dyDescent="0.15">
      <c r="A146" s="13"/>
      <c r="B146" s="13"/>
      <c r="C146" s="13"/>
      <c r="D146" s="13"/>
      <c r="E146" s="13"/>
      <c r="F146" s="13"/>
      <c r="G146" s="13"/>
      <c r="H146" s="14">
        <f>工资表!$I$1</f>
        <v>2017</v>
      </c>
      <c r="I146" s="14" t="str">
        <f>工资表!$J$1</f>
        <v>年</v>
      </c>
      <c r="J146" s="14" t="str">
        <f>工资表!$K$1</f>
        <v>2月</v>
      </c>
      <c r="K146" s="14" t="str">
        <f>工资表!$L$1</f>
        <v>工资</v>
      </c>
      <c r="L146" s="13"/>
      <c r="M146" s="13"/>
      <c r="N146" s="13"/>
      <c r="O146" s="13"/>
      <c r="P146" s="13"/>
      <c r="Q146" s="13"/>
      <c r="R146" s="13"/>
      <c r="S146" s="13"/>
    </row>
    <row r="147" spans="1:19" x14ac:dyDescent="0.15">
      <c r="A147" s="15" t="str">
        <f>工资表!$B$2</f>
        <v>序号</v>
      </c>
      <c r="B147" s="15" t="str">
        <f>工资表!$C$2</f>
        <v>姓名</v>
      </c>
      <c r="C147" s="15" t="str">
        <f>工资表!$D$2</f>
        <v>部门</v>
      </c>
      <c r="D147" s="15" t="str">
        <f>工资表!$E$2</f>
        <v>基本工资</v>
      </c>
      <c r="E147" s="15" t="str">
        <f>工资表!$F$2</f>
        <v>岗位工资</v>
      </c>
      <c r="F147" s="15" t="str">
        <f>工资表!$G$2</f>
        <v>绩效工资</v>
      </c>
      <c r="G147" s="15" t="str">
        <f>工资表!$H$2</f>
        <v>奖金</v>
      </c>
      <c r="H147" s="15" t="str">
        <f>工资表!$I$2</f>
        <v>加班费</v>
      </c>
      <c r="I147" s="15" t="str">
        <f>工资表!$J$2</f>
        <v>住房补助</v>
      </c>
      <c r="J147" s="15" t="str">
        <f>工资表!$K$2</f>
        <v>交通补助</v>
      </c>
      <c r="K147" s="15" t="str">
        <f>工资表!$L$2</f>
        <v>工龄工资</v>
      </c>
      <c r="L147" s="15" t="str">
        <f>工资表!$M$2</f>
        <v>当月应发</v>
      </c>
      <c r="M147" s="15" t="str">
        <f>工资表!$N$2</f>
        <v>养老保险</v>
      </c>
      <c r="N147" s="15" t="str">
        <f>工资表!$O$2</f>
        <v>医疗保险</v>
      </c>
      <c r="O147" s="15" t="str">
        <f>工资表!$P$2</f>
        <v>失业保险</v>
      </c>
      <c r="P147" s="15" t="str">
        <f>工资表!$Q$2</f>
        <v>大病统筹</v>
      </c>
      <c r="Q147" s="15" t="str">
        <f>工资表!$R$2</f>
        <v>公积金</v>
      </c>
      <c r="R147" s="15" t="str">
        <f>工资表!$S$2</f>
        <v>个人所得税</v>
      </c>
      <c r="S147" s="15" t="str">
        <f>工资表!$T$2</f>
        <v>实发工资</v>
      </c>
    </row>
    <row r="148" spans="1:19" x14ac:dyDescent="0.15">
      <c r="A148" s="16">
        <f>工资表!B39</f>
        <v>37</v>
      </c>
      <c r="B148" s="16" t="str">
        <f>工资表!C39</f>
        <v>N37</v>
      </c>
      <c r="C148" s="16" t="str">
        <f>工资表!D39</f>
        <v>研发A</v>
      </c>
      <c r="D148" s="16">
        <f>工资表!E39</f>
        <v>2036</v>
      </c>
      <c r="E148" s="16">
        <f>工资表!F39</f>
        <v>1036</v>
      </c>
      <c r="F148" s="16">
        <f>工资表!G39</f>
        <v>1036</v>
      </c>
      <c r="G148" s="16">
        <f>工资表!H39</f>
        <v>2036</v>
      </c>
      <c r="H148" s="16">
        <f>工资表!I39</f>
        <v>1036</v>
      </c>
      <c r="I148" s="16">
        <f>工资表!J39</f>
        <v>636</v>
      </c>
      <c r="J148" s="16">
        <f>工资表!K39</f>
        <v>336</v>
      </c>
      <c r="K148" s="16">
        <f>工资表!L39</f>
        <v>236</v>
      </c>
      <c r="L148" s="16">
        <f>工资表!M39</f>
        <v>8388</v>
      </c>
      <c r="M148" s="16">
        <f>工资表!N39</f>
        <v>336</v>
      </c>
      <c r="N148" s="16">
        <f>工资表!O39</f>
        <v>136</v>
      </c>
      <c r="O148" s="16">
        <f>工资表!P39</f>
        <v>56</v>
      </c>
      <c r="P148" s="16">
        <f>工资表!Q39</f>
        <v>66</v>
      </c>
      <c r="Q148" s="16">
        <f>工资表!R39</f>
        <v>96</v>
      </c>
      <c r="R148" s="16">
        <f>工资表!S39</f>
        <v>171</v>
      </c>
      <c r="S148" s="16">
        <f>工资表!T39</f>
        <v>7527</v>
      </c>
    </row>
    <row r="150" spans="1:19" x14ac:dyDescent="0.15">
      <c r="A150" s="13"/>
      <c r="B150" s="13"/>
      <c r="C150" s="13"/>
      <c r="D150" s="13"/>
      <c r="E150" s="13"/>
      <c r="F150" s="13"/>
      <c r="G150" s="13"/>
      <c r="H150" s="14">
        <f>工资表!$I$1</f>
        <v>2017</v>
      </c>
      <c r="I150" s="14" t="str">
        <f>工资表!$J$1</f>
        <v>年</v>
      </c>
      <c r="J150" s="14" t="str">
        <f>工资表!$K$1</f>
        <v>2月</v>
      </c>
      <c r="K150" s="14" t="str">
        <f>工资表!$L$1</f>
        <v>工资</v>
      </c>
      <c r="L150" s="13"/>
      <c r="M150" s="13"/>
      <c r="N150" s="13"/>
      <c r="O150" s="13"/>
      <c r="P150" s="13"/>
      <c r="Q150" s="13"/>
      <c r="R150" s="13"/>
      <c r="S150" s="13"/>
    </row>
    <row r="151" spans="1:19" x14ac:dyDescent="0.15">
      <c r="A151" s="15" t="str">
        <f>工资表!$B$2</f>
        <v>序号</v>
      </c>
      <c r="B151" s="15" t="str">
        <f>工资表!$C$2</f>
        <v>姓名</v>
      </c>
      <c r="C151" s="15" t="str">
        <f>工资表!$D$2</f>
        <v>部门</v>
      </c>
      <c r="D151" s="15" t="str">
        <f>工资表!$E$2</f>
        <v>基本工资</v>
      </c>
      <c r="E151" s="15" t="str">
        <f>工资表!$F$2</f>
        <v>岗位工资</v>
      </c>
      <c r="F151" s="15" t="str">
        <f>工资表!$G$2</f>
        <v>绩效工资</v>
      </c>
      <c r="G151" s="15" t="str">
        <f>工资表!$H$2</f>
        <v>奖金</v>
      </c>
      <c r="H151" s="15" t="str">
        <f>工资表!$I$2</f>
        <v>加班费</v>
      </c>
      <c r="I151" s="15" t="str">
        <f>工资表!$J$2</f>
        <v>住房补助</v>
      </c>
      <c r="J151" s="15" t="str">
        <f>工资表!$K$2</f>
        <v>交通补助</v>
      </c>
      <c r="K151" s="15" t="str">
        <f>工资表!$L$2</f>
        <v>工龄工资</v>
      </c>
      <c r="L151" s="15" t="str">
        <f>工资表!$M$2</f>
        <v>当月应发</v>
      </c>
      <c r="M151" s="15" t="str">
        <f>工资表!$N$2</f>
        <v>养老保险</v>
      </c>
      <c r="N151" s="15" t="str">
        <f>工资表!$O$2</f>
        <v>医疗保险</v>
      </c>
      <c r="O151" s="15" t="str">
        <f>工资表!$P$2</f>
        <v>失业保险</v>
      </c>
      <c r="P151" s="15" t="str">
        <f>工资表!$Q$2</f>
        <v>大病统筹</v>
      </c>
      <c r="Q151" s="15" t="str">
        <f>工资表!$R$2</f>
        <v>公积金</v>
      </c>
      <c r="R151" s="15" t="str">
        <f>工资表!$S$2</f>
        <v>个人所得税</v>
      </c>
      <c r="S151" s="15" t="str">
        <f>工资表!$T$2</f>
        <v>实发工资</v>
      </c>
    </row>
    <row r="152" spans="1:19" x14ac:dyDescent="0.15">
      <c r="A152" s="16">
        <f>工资表!B40</f>
        <v>38</v>
      </c>
      <c r="B152" s="16" t="str">
        <f>工资表!C40</f>
        <v>N38</v>
      </c>
      <c r="C152" s="16" t="str">
        <f>工资表!D40</f>
        <v>研发B</v>
      </c>
      <c r="D152" s="16">
        <f>工资表!E40</f>
        <v>2037</v>
      </c>
      <c r="E152" s="16">
        <f>工资表!F40</f>
        <v>1037</v>
      </c>
      <c r="F152" s="16">
        <f>工资表!G40</f>
        <v>1037</v>
      </c>
      <c r="G152" s="16">
        <f>工资表!H40</f>
        <v>2037</v>
      </c>
      <c r="H152" s="16">
        <f>工资表!I40</f>
        <v>1037</v>
      </c>
      <c r="I152" s="16">
        <f>工资表!J40</f>
        <v>637</v>
      </c>
      <c r="J152" s="16">
        <f>工资表!K40</f>
        <v>337</v>
      </c>
      <c r="K152" s="16">
        <f>工资表!L40</f>
        <v>237</v>
      </c>
      <c r="L152" s="16">
        <f>工资表!M40</f>
        <v>8396</v>
      </c>
      <c r="M152" s="16">
        <f>工资表!N40</f>
        <v>337</v>
      </c>
      <c r="N152" s="16">
        <f>工资表!O40</f>
        <v>137</v>
      </c>
      <c r="O152" s="16">
        <f>工资表!P40</f>
        <v>57</v>
      </c>
      <c r="P152" s="16">
        <f>工资表!Q40</f>
        <v>67</v>
      </c>
      <c r="Q152" s="16">
        <f>工资表!R40</f>
        <v>97</v>
      </c>
      <c r="R152" s="16">
        <f>工资表!S40</f>
        <v>172</v>
      </c>
      <c r="S152" s="16">
        <f>工资表!T40</f>
        <v>7529</v>
      </c>
    </row>
    <row r="154" spans="1:19" x14ac:dyDescent="0.15">
      <c r="A154" s="13"/>
      <c r="B154" s="13"/>
      <c r="C154" s="13"/>
      <c r="D154" s="13"/>
      <c r="E154" s="13"/>
      <c r="F154" s="13"/>
      <c r="G154" s="13"/>
      <c r="H154" s="14">
        <f>工资表!$I$1</f>
        <v>2017</v>
      </c>
      <c r="I154" s="14" t="str">
        <f>工资表!$J$1</f>
        <v>年</v>
      </c>
      <c r="J154" s="14" t="str">
        <f>工资表!$K$1</f>
        <v>2月</v>
      </c>
      <c r="K154" s="14" t="str">
        <f>工资表!$L$1</f>
        <v>工资</v>
      </c>
      <c r="L154" s="13"/>
      <c r="M154" s="13"/>
      <c r="N154" s="13"/>
      <c r="O154" s="13"/>
      <c r="P154" s="13"/>
      <c r="Q154" s="13"/>
      <c r="R154" s="13"/>
      <c r="S154" s="13"/>
    </row>
    <row r="155" spans="1:19" x14ac:dyDescent="0.15">
      <c r="A155" s="15" t="str">
        <f>工资表!$B$2</f>
        <v>序号</v>
      </c>
      <c r="B155" s="15" t="str">
        <f>工资表!$C$2</f>
        <v>姓名</v>
      </c>
      <c r="C155" s="15" t="str">
        <f>工资表!$D$2</f>
        <v>部门</v>
      </c>
      <c r="D155" s="15" t="str">
        <f>工资表!$E$2</f>
        <v>基本工资</v>
      </c>
      <c r="E155" s="15" t="str">
        <f>工资表!$F$2</f>
        <v>岗位工资</v>
      </c>
      <c r="F155" s="15" t="str">
        <f>工资表!$G$2</f>
        <v>绩效工资</v>
      </c>
      <c r="G155" s="15" t="str">
        <f>工资表!$H$2</f>
        <v>奖金</v>
      </c>
      <c r="H155" s="15" t="str">
        <f>工资表!$I$2</f>
        <v>加班费</v>
      </c>
      <c r="I155" s="15" t="str">
        <f>工资表!$J$2</f>
        <v>住房补助</v>
      </c>
      <c r="J155" s="15" t="str">
        <f>工资表!$K$2</f>
        <v>交通补助</v>
      </c>
      <c r="K155" s="15" t="str">
        <f>工资表!$L$2</f>
        <v>工龄工资</v>
      </c>
      <c r="L155" s="15" t="str">
        <f>工资表!$M$2</f>
        <v>当月应发</v>
      </c>
      <c r="M155" s="15" t="str">
        <f>工资表!$N$2</f>
        <v>养老保险</v>
      </c>
      <c r="N155" s="15" t="str">
        <f>工资表!$O$2</f>
        <v>医疗保险</v>
      </c>
      <c r="O155" s="15" t="str">
        <f>工资表!$P$2</f>
        <v>失业保险</v>
      </c>
      <c r="P155" s="15" t="str">
        <f>工资表!$Q$2</f>
        <v>大病统筹</v>
      </c>
      <c r="Q155" s="15" t="str">
        <f>工资表!$R$2</f>
        <v>公积金</v>
      </c>
      <c r="R155" s="15" t="str">
        <f>工资表!$S$2</f>
        <v>个人所得税</v>
      </c>
      <c r="S155" s="15" t="str">
        <f>工资表!$T$2</f>
        <v>实发工资</v>
      </c>
    </row>
    <row r="156" spans="1:19" x14ac:dyDescent="0.15">
      <c r="A156" s="16">
        <f>工资表!B41</f>
        <v>39</v>
      </c>
      <c r="B156" s="16" t="str">
        <f>工资表!C41</f>
        <v>N39</v>
      </c>
      <c r="C156" s="16" t="str">
        <f>工资表!D41</f>
        <v>投资A</v>
      </c>
      <c r="D156" s="16">
        <f>工资表!E41</f>
        <v>2038</v>
      </c>
      <c r="E156" s="16">
        <f>工资表!F41</f>
        <v>1038</v>
      </c>
      <c r="F156" s="16">
        <f>工资表!G41</f>
        <v>1038</v>
      </c>
      <c r="G156" s="16">
        <f>工资表!H41</f>
        <v>2038</v>
      </c>
      <c r="H156" s="16">
        <f>工资表!I41</f>
        <v>1038</v>
      </c>
      <c r="I156" s="16">
        <f>工资表!J41</f>
        <v>638</v>
      </c>
      <c r="J156" s="16">
        <f>工资表!K41</f>
        <v>338</v>
      </c>
      <c r="K156" s="16">
        <f>工资表!L41</f>
        <v>238</v>
      </c>
      <c r="L156" s="16">
        <f>工资表!M41</f>
        <v>8404</v>
      </c>
      <c r="M156" s="16">
        <f>工资表!N41</f>
        <v>338</v>
      </c>
      <c r="N156" s="16">
        <f>工资表!O41</f>
        <v>138</v>
      </c>
      <c r="O156" s="16">
        <f>工资表!P41</f>
        <v>58</v>
      </c>
      <c r="P156" s="16">
        <f>工资表!Q41</f>
        <v>68</v>
      </c>
      <c r="Q156" s="16">
        <f>工资表!R41</f>
        <v>98</v>
      </c>
      <c r="R156" s="16">
        <f>工资表!S41</f>
        <v>173</v>
      </c>
      <c r="S156" s="16">
        <f>工资表!T41</f>
        <v>7531</v>
      </c>
    </row>
    <row r="158" spans="1:19" x14ac:dyDescent="0.15">
      <c r="A158" s="13"/>
      <c r="B158" s="13"/>
      <c r="C158" s="13"/>
      <c r="D158" s="13"/>
      <c r="E158" s="13"/>
      <c r="F158" s="13"/>
      <c r="G158" s="13"/>
      <c r="H158" s="14">
        <f>工资表!$I$1</f>
        <v>2017</v>
      </c>
      <c r="I158" s="14" t="str">
        <f>工资表!$J$1</f>
        <v>年</v>
      </c>
      <c r="J158" s="14" t="str">
        <f>工资表!$K$1</f>
        <v>2月</v>
      </c>
      <c r="K158" s="14" t="str">
        <f>工资表!$L$1</f>
        <v>工资</v>
      </c>
      <c r="L158" s="13"/>
      <c r="M158" s="13"/>
      <c r="N158" s="13"/>
      <c r="O158" s="13"/>
      <c r="P158" s="13"/>
      <c r="Q158" s="13"/>
      <c r="R158" s="13"/>
      <c r="S158" s="13"/>
    </row>
    <row r="159" spans="1:19" x14ac:dyDescent="0.15">
      <c r="A159" s="15" t="str">
        <f>工资表!$B$2</f>
        <v>序号</v>
      </c>
      <c r="B159" s="15" t="str">
        <f>工资表!$C$2</f>
        <v>姓名</v>
      </c>
      <c r="C159" s="15" t="str">
        <f>工资表!$D$2</f>
        <v>部门</v>
      </c>
      <c r="D159" s="15" t="str">
        <f>工资表!$E$2</f>
        <v>基本工资</v>
      </c>
      <c r="E159" s="15" t="str">
        <f>工资表!$F$2</f>
        <v>岗位工资</v>
      </c>
      <c r="F159" s="15" t="str">
        <f>工资表!$G$2</f>
        <v>绩效工资</v>
      </c>
      <c r="G159" s="15" t="str">
        <f>工资表!$H$2</f>
        <v>奖金</v>
      </c>
      <c r="H159" s="15" t="str">
        <f>工资表!$I$2</f>
        <v>加班费</v>
      </c>
      <c r="I159" s="15" t="str">
        <f>工资表!$J$2</f>
        <v>住房补助</v>
      </c>
      <c r="J159" s="15" t="str">
        <f>工资表!$K$2</f>
        <v>交通补助</v>
      </c>
      <c r="K159" s="15" t="str">
        <f>工资表!$L$2</f>
        <v>工龄工资</v>
      </c>
      <c r="L159" s="15" t="str">
        <f>工资表!$M$2</f>
        <v>当月应发</v>
      </c>
      <c r="M159" s="15" t="str">
        <f>工资表!$N$2</f>
        <v>养老保险</v>
      </c>
      <c r="N159" s="15" t="str">
        <f>工资表!$O$2</f>
        <v>医疗保险</v>
      </c>
      <c r="O159" s="15" t="str">
        <f>工资表!$P$2</f>
        <v>失业保险</v>
      </c>
      <c r="P159" s="15" t="str">
        <f>工资表!$Q$2</f>
        <v>大病统筹</v>
      </c>
      <c r="Q159" s="15" t="str">
        <f>工资表!$R$2</f>
        <v>公积金</v>
      </c>
      <c r="R159" s="15" t="str">
        <f>工资表!$S$2</f>
        <v>个人所得税</v>
      </c>
      <c r="S159" s="15" t="str">
        <f>工资表!$T$2</f>
        <v>实发工资</v>
      </c>
    </row>
    <row r="160" spans="1:19" x14ac:dyDescent="0.15">
      <c r="A160" s="16">
        <f>工资表!B42</f>
        <v>40</v>
      </c>
      <c r="B160" s="16" t="str">
        <f>工资表!C42</f>
        <v>N40</v>
      </c>
      <c r="C160" s="16" t="str">
        <f>工资表!D42</f>
        <v>投资B</v>
      </c>
      <c r="D160" s="16">
        <f>工资表!E42</f>
        <v>2039</v>
      </c>
      <c r="E160" s="16">
        <f>工资表!F42</f>
        <v>1039</v>
      </c>
      <c r="F160" s="16">
        <f>工资表!G42</f>
        <v>1039</v>
      </c>
      <c r="G160" s="16">
        <f>工资表!H42</f>
        <v>2039</v>
      </c>
      <c r="H160" s="16">
        <f>工资表!I42</f>
        <v>1039</v>
      </c>
      <c r="I160" s="16">
        <f>工资表!J42</f>
        <v>639</v>
      </c>
      <c r="J160" s="16">
        <f>工资表!K42</f>
        <v>339</v>
      </c>
      <c r="K160" s="16">
        <f>工资表!L42</f>
        <v>239</v>
      </c>
      <c r="L160" s="16">
        <f>工资表!M42</f>
        <v>8412</v>
      </c>
      <c r="M160" s="16">
        <f>工资表!N42</f>
        <v>339</v>
      </c>
      <c r="N160" s="16">
        <f>工资表!O42</f>
        <v>139</v>
      </c>
      <c r="O160" s="16">
        <f>工资表!P42</f>
        <v>59</v>
      </c>
      <c r="P160" s="16">
        <f>工资表!Q42</f>
        <v>69</v>
      </c>
      <c r="Q160" s="16">
        <f>工资表!R42</f>
        <v>99</v>
      </c>
      <c r="R160" s="16">
        <f>工资表!S42</f>
        <v>174</v>
      </c>
      <c r="S160" s="16">
        <f>工资表!T42</f>
        <v>7533</v>
      </c>
    </row>
    <row r="162" spans="1:19" x14ac:dyDescent="0.15">
      <c r="A162" s="13"/>
      <c r="B162" s="13"/>
      <c r="C162" s="13"/>
      <c r="D162" s="13"/>
      <c r="E162" s="13"/>
      <c r="F162" s="13"/>
      <c r="G162" s="13"/>
      <c r="H162" s="14">
        <f>工资表!$I$1</f>
        <v>2017</v>
      </c>
      <c r="I162" s="14" t="str">
        <f>工资表!$J$1</f>
        <v>年</v>
      </c>
      <c r="J162" s="14" t="str">
        <f>工资表!$K$1</f>
        <v>2月</v>
      </c>
      <c r="K162" s="14" t="str">
        <f>工资表!$L$1</f>
        <v>工资</v>
      </c>
      <c r="L162" s="13"/>
      <c r="M162" s="13"/>
      <c r="N162" s="13"/>
      <c r="O162" s="13"/>
      <c r="P162" s="13"/>
      <c r="Q162" s="13"/>
      <c r="R162" s="13"/>
      <c r="S162" s="13"/>
    </row>
    <row r="163" spans="1:19" x14ac:dyDescent="0.15">
      <c r="A163" s="15" t="str">
        <f>工资表!$B$2</f>
        <v>序号</v>
      </c>
      <c r="B163" s="15" t="str">
        <f>工资表!$C$2</f>
        <v>姓名</v>
      </c>
      <c r="C163" s="15" t="str">
        <f>工资表!$D$2</f>
        <v>部门</v>
      </c>
      <c r="D163" s="15" t="str">
        <f>工资表!$E$2</f>
        <v>基本工资</v>
      </c>
      <c r="E163" s="15" t="str">
        <f>工资表!$F$2</f>
        <v>岗位工资</v>
      </c>
      <c r="F163" s="15" t="str">
        <f>工资表!$G$2</f>
        <v>绩效工资</v>
      </c>
      <c r="G163" s="15" t="str">
        <f>工资表!$H$2</f>
        <v>奖金</v>
      </c>
      <c r="H163" s="15" t="str">
        <f>工资表!$I$2</f>
        <v>加班费</v>
      </c>
      <c r="I163" s="15" t="str">
        <f>工资表!$J$2</f>
        <v>住房补助</v>
      </c>
      <c r="J163" s="15" t="str">
        <f>工资表!$K$2</f>
        <v>交通补助</v>
      </c>
      <c r="K163" s="15" t="str">
        <f>工资表!$L$2</f>
        <v>工龄工资</v>
      </c>
      <c r="L163" s="15" t="str">
        <f>工资表!$M$2</f>
        <v>当月应发</v>
      </c>
      <c r="M163" s="15" t="str">
        <f>工资表!$N$2</f>
        <v>养老保险</v>
      </c>
      <c r="N163" s="15" t="str">
        <f>工资表!$O$2</f>
        <v>医疗保险</v>
      </c>
      <c r="O163" s="15" t="str">
        <f>工资表!$P$2</f>
        <v>失业保险</v>
      </c>
      <c r="P163" s="15" t="str">
        <f>工资表!$Q$2</f>
        <v>大病统筹</v>
      </c>
      <c r="Q163" s="15" t="str">
        <f>工资表!$R$2</f>
        <v>公积金</v>
      </c>
      <c r="R163" s="15" t="str">
        <f>工资表!$S$2</f>
        <v>个人所得税</v>
      </c>
      <c r="S163" s="15" t="str">
        <f>工资表!$T$2</f>
        <v>实发工资</v>
      </c>
    </row>
    <row r="164" spans="1:19" x14ac:dyDescent="0.15">
      <c r="A164" s="16">
        <f>工资表!B43</f>
        <v>41</v>
      </c>
      <c r="B164" s="16" t="str">
        <f>工资表!C43</f>
        <v>N41</v>
      </c>
      <c r="C164" s="16" t="str">
        <f>工资表!D43</f>
        <v>采购</v>
      </c>
      <c r="D164" s="16">
        <f>工资表!E43</f>
        <v>2040</v>
      </c>
      <c r="E164" s="16">
        <f>工资表!F43</f>
        <v>1040</v>
      </c>
      <c r="F164" s="16">
        <f>工资表!G43</f>
        <v>1040</v>
      </c>
      <c r="G164" s="16">
        <f>工资表!H43</f>
        <v>2040</v>
      </c>
      <c r="H164" s="16">
        <f>工资表!I43</f>
        <v>1040</v>
      </c>
      <c r="I164" s="16">
        <f>工资表!J43</f>
        <v>640</v>
      </c>
      <c r="J164" s="16">
        <f>工资表!K43</f>
        <v>340</v>
      </c>
      <c r="K164" s="16">
        <f>工资表!L43</f>
        <v>240</v>
      </c>
      <c r="L164" s="16">
        <f>工资表!M43</f>
        <v>8420</v>
      </c>
      <c r="M164" s="16">
        <f>工资表!N43</f>
        <v>340</v>
      </c>
      <c r="N164" s="16">
        <f>工资表!O43</f>
        <v>140</v>
      </c>
      <c r="O164" s="16">
        <f>工资表!P43</f>
        <v>60</v>
      </c>
      <c r="P164" s="16">
        <f>工资表!Q43</f>
        <v>70</v>
      </c>
      <c r="Q164" s="16">
        <f>工资表!R43</f>
        <v>100</v>
      </c>
      <c r="R164" s="16">
        <f>工资表!S43</f>
        <v>175</v>
      </c>
      <c r="S164" s="16">
        <f>工资表!T43</f>
        <v>7535</v>
      </c>
    </row>
    <row r="166" spans="1:19" x14ac:dyDescent="0.15">
      <c r="A166" s="13"/>
      <c r="B166" s="13"/>
      <c r="C166" s="13"/>
      <c r="D166" s="13"/>
      <c r="E166" s="13"/>
      <c r="F166" s="13"/>
      <c r="G166" s="13"/>
      <c r="H166" s="14">
        <f>工资表!$I$1</f>
        <v>2017</v>
      </c>
      <c r="I166" s="14" t="str">
        <f>工资表!$J$1</f>
        <v>年</v>
      </c>
      <c r="J166" s="14" t="str">
        <f>工资表!$K$1</f>
        <v>2月</v>
      </c>
      <c r="K166" s="14" t="str">
        <f>工资表!$L$1</f>
        <v>工资</v>
      </c>
      <c r="L166" s="13"/>
      <c r="M166" s="13"/>
      <c r="N166" s="13"/>
      <c r="O166" s="13"/>
      <c r="P166" s="13"/>
      <c r="Q166" s="13"/>
      <c r="R166" s="13"/>
      <c r="S166" s="13"/>
    </row>
    <row r="167" spans="1:19" x14ac:dyDescent="0.15">
      <c r="A167" s="15" t="str">
        <f>工资表!$B$2</f>
        <v>序号</v>
      </c>
      <c r="B167" s="15" t="str">
        <f>工资表!$C$2</f>
        <v>姓名</v>
      </c>
      <c r="C167" s="15" t="str">
        <f>工资表!$D$2</f>
        <v>部门</v>
      </c>
      <c r="D167" s="15" t="str">
        <f>工资表!$E$2</f>
        <v>基本工资</v>
      </c>
      <c r="E167" s="15" t="str">
        <f>工资表!$F$2</f>
        <v>岗位工资</v>
      </c>
      <c r="F167" s="15" t="str">
        <f>工资表!$G$2</f>
        <v>绩效工资</v>
      </c>
      <c r="G167" s="15" t="str">
        <f>工资表!$H$2</f>
        <v>奖金</v>
      </c>
      <c r="H167" s="15" t="str">
        <f>工资表!$I$2</f>
        <v>加班费</v>
      </c>
      <c r="I167" s="15" t="str">
        <f>工资表!$J$2</f>
        <v>住房补助</v>
      </c>
      <c r="J167" s="15" t="str">
        <f>工资表!$K$2</f>
        <v>交通补助</v>
      </c>
      <c r="K167" s="15" t="str">
        <f>工资表!$L$2</f>
        <v>工龄工资</v>
      </c>
      <c r="L167" s="15" t="str">
        <f>工资表!$M$2</f>
        <v>当月应发</v>
      </c>
      <c r="M167" s="15" t="str">
        <f>工资表!$N$2</f>
        <v>养老保险</v>
      </c>
      <c r="N167" s="15" t="str">
        <f>工资表!$O$2</f>
        <v>医疗保险</v>
      </c>
      <c r="O167" s="15" t="str">
        <f>工资表!$P$2</f>
        <v>失业保险</v>
      </c>
      <c r="P167" s="15" t="str">
        <f>工资表!$Q$2</f>
        <v>大病统筹</v>
      </c>
      <c r="Q167" s="15" t="str">
        <f>工资表!$R$2</f>
        <v>公积金</v>
      </c>
      <c r="R167" s="15" t="str">
        <f>工资表!$S$2</f>
        <v>个人所得税</v>
      </c>
      <c r="S167" s="15" t="str">
        <f>工资表!$T$2</f>
        <v>实发工资</v>
      </c>
    </row>
    <row r="168" spans="1:19" x14ac:dyDescent="0.15">
      <c r="A168" s="16">
        <f>工资表!B44</f>
        <v>42</v>
      </c>
      <c r="B168" s="16" t="str">
        <f>工资表!C44</f>
        <v>N42</v>
      </c>
      <c r="C168" s="16" t="str">
        <f>工资表!D44</f>
        <v>生产</v>
      </c>
      <c r="D168" s="16">
        <f>工资表!E44</f>
        <v>2041</v>
      </c>
      <c r="E168" s="16">
        <f>工资表!F44</f>
        <v>1041</v>
      </c>
      <c r="F168" s="16">
        <f>工资表!G44</f>
        <v>1041</v>
      </c>
      <c r="G168" s="16">
        <f>工资表!H44</f>
        <v>2041</v>
      </c>
      <c r="H168" s="16">
        <f>工资表!I44</f>
        <v>1041</v>
      </c>
      <c r="I168" s="16">
        <f>工资表!J44</f>
        <v>641</v>
      </c>
      <c r="J168" s="16">
        <f>工资表!K44</f>
        <v>341</v>
      </c>
      <c r="K168" s="16">
        <f>工资表!L44</f>
        <v>241</v>
      </c>
      <c r="L168" s="16">
        <f>工资表!M44</f>
        <v>8428</v>
      </c>
      <c r="M168" s="16">
        <f>工资表!N44</f>
        <v>341</v>
      </c>
      <c r="N168" s="16">
        <f>工资表!O44</f>
        <v>141</v>
      </c>
      <c r="O168" s="16">
        <f>工资表!P44</f>
        <v>61</v>
      </c>
      <c r="P168" s="16">
        <f>工资表!Q44</f>
        <v>71</v>
      </c>
      <c r="Q168" s="16">
        <f>工资表!R44</f>
        <v>101</v>
      </c>
      <c r="R168" s="16">
        <f>工资表!S44</f>
        <v>176</v>
      </c>
      <c r="S168" s="16">
        <f>工资表!T44</f>
        <v>7537</v>
      </c>
    </row>
    <row r="170" spans="1:19" x14ac:dyDescent="0.15">
      <c r="A170" s="13"/>
      <c r="B170" s="13"/>
      <c r="C170" s="13"/>
      <c r="D170" s="13"/>
      <c r="E170" s="13"/>
      <c r="F170" s="13"/>
      <c r="G170" s="13"/>
      <c r="H170" s="14">
        <f>工资表!$I$1</f>
        <v>2017</v>
      </c>
      <c r="I170" s="14" t="str">
        <f>工资表!$J$1</f>
        <v>年</v>
      </c>
      <c r="J170" s="14" t="str">
        <f>工资表!$K$1</f>
        <v>2月</v>
      </c>
      <c r="K170" s="14" t="str">
        <f>工资表!$L$1</f>
        <v>工资</v>
      </c>
      <c r="L170" s="13"/>
      <c r="M170" s="13"/>
      <c r="N170" s="13"/>
      <c r="O170" s="13"/>
      <c r="P170" s="13"/>
      <c r="Q170" s="13"/>
      <c r="R170" s="13"/>
      <c r="S170" s="13"/>
    </row>
    <row r="171" spans="1:19" x14ac:dyDescent="0.15">
      <c r="A171" s="15" t="str">
        <f>工资表!$B$2</f>
        <v>序号</v>
      </c>
      <c r="B171" s="15" t="str">
        <f>工资表!$C$2</f>
        <v>姓名</v>
      </c>
      <c r="C171" s="15" t="str">
        <f>工资表!$D$2</f>
        <v>部门</v>
      </c>
      <c r="D171" s="15" t="str">
        <f>工资表!$E$2</f>
        <v>基本工资</v>
      </c>
      <c r="E171" s="15" t="str">
        <f>工资表!$F$2</f>
        <v>岗位工资</v>
      </c>
      <c r="F171" s="15" t="str">
        <f>工资表!$G$2</f>
        <v>绩效工资</v>
      </c>
      <c r="G171" s="15" t="str">
        <f>工资表!$H$2</f>
        <v>奖金</v>
      </c>
      <c r="H171" s="15" t="str">
        <f>工资表!$I$2</f>
        <v>加班费</v>
      </c>
      <c r="I171" s="15" t="str">
        <f>工资表!$J$2</f>
        <v>住房补助</v>
      </c>
      <c r="J171" s="15" t="str">
        <f>工资表!$K$2</f>
        <v>交通补助</v>
      </c>
      <c r="K171" s="15" t="str">
        <f>工资表!$L$2</f>
        <v>工龄工资</v>
      </c>
      <c r="L171" s="15" t="str">
        <f>工资表!$M$2</f>
        <v>当月应发</v>
      </c>
      <c r="M171" s="15" t="str">
        <f>工资表!$N$2</f>
        <v>养老保险</v>
      </c>
      <c r="N171" s="15" t="str">
        <f>工资表!$O$2</f>
        <v>医疗保险</v>
      </c>
      <c r="O171" s="15" t="str">
        <f>工资表!$P$2</f>
        <v>失业保险</v>
      </c>
      <c r="P171" s="15" t="str">
        <f>工资表!$Q$2</f>
        <v>大病统筹</v>
      </c>
      <c r="Q171" s="15" t="str">
        <f>工资表!$R$2</f>
        <v>公积金</v>
      </c>
      <c r="R171" s="15" t="str">
        <f>工资表!$S$2</f>
        <v>个人所得税</v>
      </c>
      <c r="S171" s="15" t="str">
        <f>工资表!$T$2</f>
        <v>实发工资</v>
      </c>
    </row>
    <row r="172" spans="1:19" x14ac:dyDescent="0.15">
      <c r="A172" s="16">
        <f>工资表!B45</f>
        <v>43</v>
      </c>
      <c r="B172" s="16" t="str">
        <f>工资表!C45</f>
        <v>N43</v>
      </c>
      <c r="C172" s="16" t="str">
        <f>工资表!D45</f>
        <v>运营</v>
      </c>
      <c r="D172" s="16">
        <f>工资表!E45</f>
        <v>2042</v>
      </c>
      <c r="E172" s="16">
        <f>工资表!F45</f>
        <v>1042</v>
      </c>
      <c r="F172" s="16">
        <f>工资表!G45</f>
        <v>1042</v>
      </c>
      <c r="G172" s="16">
        <f>工资表!H45</f>
        <v>2042</v>
      </c>
      <c r="H172" s="16">
        <f>工资表!I45</f>
        <v>1042</v>
      </c>
      <c r="I172" s="16">
        <f>工资表!J45</f>
        <v>642</v>
      </c>
      <c r="J172" s="16">
        <f>工资表!K45</f>
        <v>342</v>
      </c>
      <c r="K172" s="16">
        <f>工资表!L45</f>
        <v>242</v>
      </c>
      <c r="L172" s="16">
        <f>工资表!M45</f>
        <v>8436</v>
      </c>
      <c r="M172" s="16">
        <f>工资表!N45</f>
        <v>342</v>
      </c>
      <c r="N172" s="16">
        <f>工资表!O45</f>
        <v>142</v>
      </c>
      <c r="O172" s="16">
        <f>工资表!P45</f>
        <v>62</v>
      </c>
      <c r="P172" s="16">
        <f>工资表!Q45</f>
        <v>72</v>
      </c>
      <c r="Q172" s="16">
        <f>工资表!R45</f>
        <v>102</v>
      </c>
      <c r="R172" s="16">
        <f>工资表!S45</f>
        <v>177</v>
      </c>
      <c r="S172" s="16">
        <f>工资表!T45</f>
        <v>7539</v>
      </c>
    </row>
    <row r="174" spans="1:19" x14ac:dyDescent="0.15">
      <c r="A174" s="13"/>
      <c r="B174" s="13"/>
      <c r="C174" s="13"/>
      <c r="D174" s="13"/>
      <c r="E174" s="13"/>
      <c r="F174" s="13"/>
      <c r="G174" s="13"/>
      <c r="H174" s="14">
        <f>工资表!$I$1</f>
        <v>2017</v>
      </c>
      <c r="I174" s="14" t="str">
        <f>工资表!$J$1</f>
        <v>年</v>
      </c>
      <c r="J174" s="14" t="str">
        <f>工资表!$K$1</f>
        <v>2月</v>
      </c>
      <c r="K174" s="14" t="str">
        <f>工资表!$L$1</f>
        <v>工资</v>
      </c>
      <c r="L174" s="13"/>
      <c r="M174" s="13"/>
      <c r="N174" s="13"/>
      <c r="O174" s="13"/>
      <c r="P174" s="13"/>
      <c r="Q174" s="13"/>
      <c r="R174" s="13"/>
      <c r="S174" s="13"/>
    </row>
    <row r="175" spans="1:19" x14ac:dyDescent="0.15">
      <c r="A175" s="15" t="str">
        <f>工资表!$B$2</f>
        <v>序号</v>
      </c>
      <c r="B175" s="15" t="str">
        <f>工资表!$C$2</f>
        <v>姓名</v>
      </c>
      <c r="C175" s="15" t="str">
        <f>工资表!$D$2</f>
        <v>部门</v>
      </c>
      <c r="D175" s="15" t="str">
        <f>工资表!$E$2</f>
        <v>基本工资</v>
      </c>
      <c r="E175" s="15" t="str">
        <f>工资表!$F$2</f>
        <v>岗位工资</v>
      </c>
      <c r="F175" s="15" t="str">
        <f>工资表!$G$2</f>
        <v>绩效工资</v>
      </c>
      <c r="G175" s="15" t="str">
        <f>工资表!$H$2</f>
        <v>奖金</v>
      </c>
      <c r="H175" s="15" t="str">
        <f>工资表!$I$2</f>
        <v>加班费</v>
      </c>
      <c r="I175" s="15" t="str">
        <f>工资表!$J$2</f>
        <v>住房补助</v>
      </c>
      <c r="J175" s="15" t="str">
        <f>工资表!$K$2</f>
        <v>交通补助</v>
      </c>
      <c r="K175" s="15" t="str">
        <f>工资表!$L$2</f>
        <v>工龄工资</v>
      </c>
      <c r="L175" s="15" t="str">
        <f>工资表!$M$2</f>
        <v>当月应发</v>
      </c>
      <c r="M175" s="15" t="str">
        <f>工资表!$N$2</f>
        <v>养老保险</v>
      </c>
      <c r="N175" s="15" t="str">
        <f>工资表!$O$2</f>
        <v>医疗保险</v>
      </c>
      <c r="O175" s="15" t="str">
        <f>工资表!$P$2</f>
        <v>失业保险</v>
      </c>
      <c r="P175" s="15" t="str">
        <f>工资表!$Q$2</f>
        <v>大病统筹</v>
      </c>
      <c r="Q175" s="15" t="str">
        <f>工资表!$R$2</f>
        <v>公积金</v>
      </c>
      <c r="R175" s="15" t="str">
        <f>工资表!$S$2</f>
        <v>个人所得税</v>
      </c>
      <c r="S175" s="15" t="str">
        <f>工资表!$T$2</f>
        <v>实发工资</v>
      </c>
    </row>
    <row r="176" spans="1:19" x14ac:dyDescent="0.15">
      <c r="A176" s="16">
        <f>工资表!B46</f>
        <v>44</v>
      </c>
      <c r="B176" s="16" t="str">
        <f>工资表!C46</f>
        <v>N44</v>
      </c>
      <c r="C176" s="16" t="str">
        <f>工资表!D46</f>
        <v>财务</v>
      </c>
      <c r="D176" s="16">
        <f>工资表!E46</f>
        <v>2043</v>
      </c>
      <c r="E176" s="16">
        <f>工资表!F46</f>
        <v>1043</v>
      </c>
      <c r="F176" s="16">
        <f>工资表!G46</f>
        <v>1043</v>
      </c>
      <c r="G176" s="16">
        <f>工资表!H46</f>
        <v>2043</v>
      </c>
      <c r="H176" s="16">
        <f>工资表!I46</f>
        <v>1043</v>
      </c>
      <c r="I176" s="16">
        <f>工资表!J46</f>
        <v>643</v>
      </c>
      <c r="J176" s="16">
        <f>工资表!K46</f>
        <v>343</v>
      </c>
      <c r="K176" s="16">
        <f>工资表!L46</f>
        <v>243</v>
      </c>
      <c r="L176" s="16">
        <f>工资表!M46</f>
        <v>8444</v>
      </c>
      <c r="M176" s="16">
        <f>工资表!N46</f>
        <v>343</v>
      </c>
      <c r="N176" s="16">
        <f>工资表!O46</f>
        <v>143</v>
      </c>
      <c r="O176" s="16">
        <f>工资表!P46</f>
        <v>63</v>
      </c>
      <c r="P176" s="16">
        <f>工资表!Q46</f>
        <v>73</v>
      </c>
      <c r="Q176" s="16">
        <f>工资表!R46</f>
        <v>103</v>
      </c>
      <c r="R176" s="16">
        <f>工资表!S46</f>
        <v>178</v>
      </c>
      <c r="S176" s="16">
        <f>工资表!T46</f>
        <v>7541</v>
      </c>
    </row>
    <row r="178" spans="1:19" x14ac:dyDescent="0.15">
      <c r="A178" s="13"/>
      <c r="B178" s="13"/>
      <c r="C178" s="13"/>
      <c r="D178" s="13"/>
      <c r="E178" s="13"/>
      <c r="F178" s="13"/>
      <c r="G178" s="13"/>
      <c r="H178" s="14">
        <f>工资表!$I$1</f>
        <v>2017</v>
      </c>
      <c r="I178" s="14" t="str">
        <f>工资表!$J$1</f>
        <v>年</v>
      </c>
      <c r="J178" s="14" t="str">
        <f>工资表!$K$1</f>
        <v>2月</v>
      </c>
      <c r="K178" s="14" t="str">
        <f>工资表!$L$1</f>
        <v>工资</v>
      </c>
      <c r="L178" s="13"/>
      <c r="M178" s="13"/>
      <c r="N178" s="13"/>
      <c r="O178" s="13"/>
      <c r="P178" s="13"/>
      <c r="Q178" s="13"/>
      <c r="R178" s="13"/>
      <c r="S178" s="13"/>
    </row>
    <row r="179" spans="1:19" x14ac:dyDescent="0.15">
      <c r="A179" s="15" t="str">
        <f>工资表!$B$2</f>
        <v>序号</v>
      </c>
      <c r="B179" s="15" t="str">
        <f>工资表!$C$2</f>
        <v>姓名</v>
      </c>
      <c r="C179" s="15" t="str">
        <f>工资表!$D$2</f>
        <v>部门</v>
      </c>
      <c r="D179" s="15" t="str">
        <f>工资表!$E$2</f>
        <v>基本工资</v>
      </c>
      <c r="E179" s="15" t="str">
        <f>工资表!$F$2</f>
        <v>岗位工资</v>
      </c>
      <c r="F179" s="15" t="str">
        <f>工资表!$G$2</f>
        <v>绩效工资</v>
      </c>
      <c r="G179" s="15" t="str">
        <f>工资表!$H$2</f>
        <v>奖金</v>
      </c>
      <c r="H179" s="15" t="str">
        <f>工资表!$I$2</f>
        <v>加班费</v>
      </c>
      <c r="I179" s="15" t="str">
        <f>工资表!$J$2</f>
        <v>住房补助</v>
      </c>
      <c r="J179" s="15" t="str">
        <f>工资表!$K$2</f>
        <v>交通补助</v>
      </c>
      <c r="K179" s="15" t="str">
        <f>工资表!$L$2</f>
        <v>工龄工资</v>
      </c>
      <c r="L179" s="15" t="str">
        <f>工资表!$M$2</f>
        <v>当月应发</v>
      </c>
      <c r="M179" s="15" t="str">
        <f>工资表!$N$2</f>
        <v>养老保险</v>
      </c>
      <c r="N179" s="15" t="str">
        <f>工资表!$O$2</f>
        <v>医疗保险</v>
      </c>
      <c r="O179" s="15" t="str">
        <f>工资表!$P$2</f>
        <v>失业保险</v>
      </c>
      <c r="P179" s="15" t="str">
        <f>工资表!$Q$2</f>
        <v>大病统筹</v>
      </c>
      <c r="Q179" s="15" t="str">
        <f>工资表!$R$2</f>
        <v>公积金</v>
      </c>
      <c r="R179" s="15" t="str">
        <f>工资表!$S$2</f>
        <v>个人所得税</v>
      </c>
      <c r="S179" s="15" t="str">
        <f>工资表!$T$2</f>
        <v>实发工资</v>
      </c>
    </row>
    <row r="180" spans="1:19" x14ac:dyDescent="0.15">
      <c r="A180" s="16">
        <f>工资表!B47</f>
        <v>45</v>
      </c>
      <c r="B180" s="16" t="str">
        <f>工资表!C47</f>
        <v>N45</v>
      </c>
      <c r="C180" s="16" t="str">
        <f>工资表!D47</f>
        <v>人力</v>
      </c>
      <c r="D180" s="16">
        <f>工资表!E47</f>
        <v>2044</v>
      </c>
      <c r="E180" s="16">
        <f>工资表!F47</f>
        <v>1044</v>
      </c>
      <c r="F180" s="16">
        <f>工资表!G47</f>
        <v>1044</v>
      </c>
      <c r="G180" s="16">
        <f>工资表!H47</f>
        <v>2044</v>
      </c>
      <c r="H180" s="16">
        <f>工资表!I47</f>
        <v>1044</v>
      </c>
      <c r="I180" s="16">
        <f>工资表!J47</f>
        <v>644</v>
      </c>
      <c r="J180" s="16">
        <f>工资表!K47</f>
        <v>344</v>
      </c>
      <c r="K180" s="16">
        <f>工资表!L47</f>
        <v>244</v>
      </c>
      <c r="L180" s="16">
        <f>工资表!M47</f>
        <v>8452</v>
      </c>
      <c r="M180" s="16">
        <f>工资表!N47</f>
        <v>344</v>
      </c>
      <c r="N180" s="16">
        <f>工资表!O47</f>
        <v>144</v>
      </c>
      <c r="O180" s="16">
        <f>工资表!P47</f>
        <v>64</v>
      </c>
      <c r="P180" s="16">
        <f>工资表!Q47</f>
        <v>74</v>
      </c>
      <c r="Q180" s="16">
        <f>工资表!R47</f>
        <v>104</v>
      </c>
      <c r="R180" s="16">
        <f>工资表!S47</f>
        <v>179</v>
      </c>
      <c r="S180" s="16">
        <f>工资表!T47</f>
        <v>7543</v>
      </c>
    </row>
    <row r="182" spans="1:19" x14ac:dyDescent="0.15">
      <c r="A182" s="13"/>
      <c r="B182" s="13"/>
      <c r="C182" s="13"/>
      <c r="D182" s="13"/>
      <c r="E182" s="13"/>
      <c r="F182" s="13"/>
      <c r="G182" s="13"/>
      <c r="H182" s="14">
        <f>工资表!$I$1</f>
        <v>2017</v>
      </c>
      <c r="I182" s="14" t="str">
        <f>工资表!$J$1</f>
        <v>年</v>
      </c>
      <c r="J182" s="14" t="str">
        <f>工资表!$K$1</f>
        <v>2月</v>
      </c>
      <c r="K182" s="14" t="str">
        <f>工资表!$L$1</f>
        <v>工资</v>
      </c>
      <c r="L182" s="13"/>
      <c r="M182" s="13"/>
      <c r="N182" s="13"/>
      <c r="O182" s="13"/>
      <c r="P182" s="13"/>
      <c r="Q182" s="13"/>
      <c r="R182" s="13"/>
      <c r="S182" s="13"/>
    </row>
    <row r="183" spans="1:19" x14ac:dyDescent="0.15">
      <c r="A183" s="15" t="str">
        <f>工资表!$B$2</f>
        <v>序号</v>
      </c>
      <c r="B183" s="15" t="str">
        <f>工资表!$C$2</f>
        <v>姓名</v>
      </c>
      <c r="C183" s="15" t="str">
        <f>工资表!$D$2</f>
        <v>部门</v>
      </c>
      <c r="D183" s="15" t="str">
        <f>工资表!$E$2</f>
        <v>基本工资</v>
      </c>
      <c r="E183" s="15" t="str">
        <f>工资表!$F$2</f>
        <v>岗位工资</v>
      </c>
      <c r="F183" s="15" t="str">
        <f>工资表!$G$2</f>
        <v>绩效工资</v>
      </c>
      <c r="G183" s="15" t="str">
        <f>工资表!$H$2</f>
        <v>奖金</v>
      </c>
      <c r="H183" s="15" t="str">
        <f>工资表!$I$2</f>
        <v>加班费</v>
      </c>
      <c r="I183" s="15" t="str">
        <f>工资表!$J$2</f>
        <v>住房补助</v>
      </c>
      <c r="J183" s="15" t="str">
        <f>工资表!$K$2</f>
        <v>交通补助</v>
      </c>
      <c r="K183" s="15" t="str">
        <f>工资表!$L$2</f>
        <v>工龄工资</v>
      </c>
      <c r="L183" s="15" t="str">
        <f>工资表!$M$2</f>
        <v>当月应发</v>
      </c>
      <c r="M183" s="15" t="str">
        <f>工资表!$N$2</f>
        <v>养老保险</v>
      </c>
      <c r="N183" s="15" t="str">
        <f>工资表!$O$2</f>
        <v>医疗保险</v>
      </c>
      <c r="O183" s="15" t="str">
        <f>工资表!$P$2</f>
        <v>失业保险</v>
      </c>
      <c r="P183" s="15" t="str">
        <f>工资表!$Q$2</f>
        <v>大病统筹</v>
      </c>
      <c r="Q183" s="15" t="str">
        <f>工资表!$R$2</f>
        <v>公积金</v>
      </c>
      <c r="R183" s="15" t="str">
        <f>工资表!$S$2</f>
        <v>个人所得税</v>
      </c>
      <c r="S183" s="15" t="str">
        <f>工资表!$T$2</f>
        <v>实发工资</v>
      </c>
    </row>
    <row r="184" spans="1:19" x14ac:dyDescent="0.15">
      <c r="A184" s="16">
        <f>工资表!B48</f>
        <v>46</v>
      </c>
      <c r="B184" s="16" t="str">
        <f>工资表!C48</f>
        <v>N46</v>
      </c>
      <c r="C184" s="16" t="str">
        <f>工资表!D48</f>
        <v>销售</v>
      </c>
      <c r="D184" s="16">
        <f>工资表!E48</f>
        <v>2045</v>
      </c>
      <c r="E184" s="16">
        <f>工资表!F48</f>
        <v>1045</v>
      </c>
      <c r="F184" s="16">
        <f>工资表!G48</f>
        <v>1045</v>
      </c>
      <c r="G184" s="16">
        <f>工资表!H48</f>
        <v>2045</v>
      </c>
      <c r="H184" s="16">
        <f>工资表!I48</f>
        <v>1045</v>
      </c>
      <c r="I184" s="16">
        <f>工资表!J48</f>
        <v>645</v>
      </c>
      <c r="J184" s="16">
        <f>工资表!K48</f>
        <v>345</v>
      </c>
      <c r="K184" s="16">
        <f>工资表!L48</f>
        <v>245</v>
      </c>
      <c r="L184" s="16">
        <f>工资表!M48</f>
        <v>8460</v>
      </c>
      <c r="M184" s="16">
        <f>工资表!N48</f>
        <v>345</v>
      </c>
      <c r="N184" s="16">
        <f>工资表!O48</f>
        <v>145</v>
      </c>
      <c r="O184" s="16">
        <f>工资表!P48</f>
        <v>65</v>
      </c>
      <c r="P184" s="16">
        <f>工资表!Q48</f>
        <v>75</v>
      </c>
      <c r="Q184" s="16">
        <f>工资表!R48</f>
        <v>105</v>
      </c>
      <c r="R184" s="16">
        <f>工资表!S48</f>
        <v>180</v>
      </c>
      <c r="S184" s="16">
        <f>工资表!T48</f>
        <v>7545</v>
      </c>
    </row>
    <row r="186" spans="1:19" x14ac:dyDescent="0.15">
      <c r="A186" s="13"/>
      <c r="B186" s="13"/>
      <c r="C186" s="13"/>
      <c r="D186" s="13"/>
      <c r="E186" s="13"/>
      <c r="F186" s="13"/>
      <c r="G186" s="13"/>
      <c r="H186" s="14">
        <f>工资表!$I$1</f>
        <v>2017</v>
      </c>
      <c r="I186" s="14" t="str">
        <f>工资表!$J$1</f>
        <v>年</v>
      </c>
      <c r="J186" s="14" t="str">
        <f>工资表!$K$1</f>
        <v>2月</v>
      </c>
      <c r="K186" s="14" t="str">
        <f>工资表!$L$1</f>
        <v>工资</v>
      </c>
      <c r="L186" s="13"/>
      <c r="M186" s="13"/>
      <c r="N186" s="13"/>
      <c r="O186" s="13"/>
      <c r="P186" s="13"/>
      <c r="Q186" s="13"/>
      <c r="R186" s="13"/>
      <c r="S186" s="13"/>
    </row>
    <row r="187" spans="1:19" x14ac:dyDescent="0.15">
      <c r="A187" s="15" t="str">
        <f>工资表!$B$2</f>
        <v>序号</v>
      </c>
      <c r="B187" s="15" t="str">
        <f>工资表!$C$2</f>
        <v>姓名</v>
      </c>
      <c r="C187" s="15" t="str">
        <f>工资表!$D$2</f>
        <v>部门</v>
      </c>
      <c r="D187" s="15" t="str">
        <f>工资表!$E$2</f>
        <v>基本工资</v>
      </c>
      <c r="E187" s="15" t="str">
        <f>工资表!$F$2</f>
        <v>岗位工资</v>
      </c>
      <c r="F187" s="15" t="str">
        <f>工资表!$G$2</f>
        <v>绩效工资</v>
      </c>
      <c r="G187" s="15" t="str">
        <f>工资表!$H$2</f>
        <v>奖金</v>
      </c>
      <c r="H187" s="15" t="str">
        <f>工资表!$I$2</f>
        <v>加班费</v>
      </c>
      <c r="I187" s="15" t="str">
        <f>工资表!$J$2</f>
        <v>住房补助</v>
      </c>
      <c r="J187" s="15" t="str">
        <f>工资表!$K$2</f>
        <v>交通补助</v>
      </c>
      <c r="K187" s="15" t="str">
        <f>工资表!$L$2</f>
        <v>工龄工资</v>
      </c>
      <c r="L187" s="15" t="str">
        <f>工资表!$M$2</f>
        <v>当月应发</v>
      </c>
      <c r="M187" s="15" t="str">
        <f>工资表!$N$2</f>
        <v>养老保险</v>
      </c>
      <c r="N187" s="15" t="str">
        <f>工资表!$O$2</f>
        <v>医疗保险</v>
      </c>
      <c r="O187" s="15" t="str">
        <f>工资表!$P$2</f>
        <v>失业保险</v>
      </c>
      <c r="P187" s="15" t="str">
        <f>工资表!$Q$2</f>
        <v>大病统筹</v>
      </c>
      <c r="Q187" s="15" t="str">
        <f>工资表!$R$2</f>
        <v>公积金</v>
      </c>
      <c r="R187" s="15" t="str">
        <f>工资表!$S$2</f>
        <v>个人所得税</v>
      </c>
      <c r="S187" s="15" t="str">
        <f>工资表!$T$2</f>
        <v>实发工资</v>
      </c>
    </row>
    <row r="188" spans="1:19" x14ac:dyDescent="0.15">
      <c r="A188" s="16">
        <f>工资表!B49</f>
        <v>47</v>
      </c>
      <c r="B188" s="16" t="str">
        <f>工资表!C49</f>
        <v>N47</v>
      </c>
      <c r="C188" s="16" t="str">
        <f>工资表!D49</f>
        <v>研发A</v>
      </c>
      <c r="D188" s="16">
        <f>工资表!E49</f>
        <v>2046</v>
      </c>
      <c r="E188" s="16">
        <f>工资表!F49</f>
        <v>1046</v>
      </c>
      <c r="F188" s="16">
        <f>工资表!G49</f>
        <v>1046</v>
      </c>
      <c r="G188" s="16">
        <f>工资表!H49</f>
        <v>2046</v>
      </c>
      <c r="H188" s="16">
        <f>工资表!I49</f>
        <v>1046</v>
      </c>
      <c r="I188" s="16">
        <f>工资表!J49</f>
        <v>646</v>
      </c>
      <c r="J188" s="16">
        <f>工资表!K49</f>
        <v>346</v>
      </c>
      <c r="K188" s="16">
        <f>工资表!L49</f>
        <v>246</v>
      </c>
      <c r="L188" s="16">
        <f>工资表!M49</f>
        <v>8468</v>
      </c>
      <c r="M188" s="16">
        <f>工资表!N49</f>
        <v>346</v>
      </c>
      <c r="N188" s="16">
        <f>工资表!O49</f>
        <v>146</v>
      </c>
      <c r="O188" s="16">
        <f>工资表!P49</f>
        <v>66</v>
      </c>
      <c r="P188" s="16">
        <f>工资表!Q49</f>
        <v>76</v>
      </c>
      <c r="Q188" s="16">
        <f>工资表!R49</f>
        <v>106</v>
      </c>
      <c r="R188" s="16">
        <f>工资表!S49</f>
        <v>181</v>
      </c>
      <c r="S188" s="16">
        <f>工资表!T49</f>
        <v>7547</v>
      </c>
    </row>
    <row r="190" spans="1:19" x14ac:dyDescent="0.15">
      <c r="A190" s="13"/>
      <c r="B190" s="13"/>
      <c r="C190" s="13"/>
      <c r="D190" s="13"/>
      <c r="E190" s="13"/>
      <c r="F190" s="13"/>
      <c r="G190" s="13"/>
      <c r="H190" s="14">
        <f>工资表!$I$1</f>
        <v>2017</v>
      </c>
      <c r="I190" s="14" t="str">
        <f>工资表!$J$1</f>
        <v>年</v>
      </c>
      <c r="J190" s="14" t="str">
        <f>工资表!$K$1</f>
        <v>2月</v>
      </c>
      <c r="K190" s="14" t="str">
        <f>工资表!$L$1</f>
        <v>工资</v>
      </c>
      <c r="L190" s="13"/>
      <c r="M190" s="13"/>
      <c r="N190" s="13"/>
      <c r="O190" s="13"/>
      <c r="P190" s="13"/>
      <c r="Q190" s="13"/>
      <c r="R190" s="13"/>
      <c r="S190" s="13"/>
    </row>
    <row r="191" spans="1:19" x14ac:dyDescent="0.15">
      <c r="A191" s="15" t="str">
        <f>工资表!$B$2</f>
        <v>序号</v>
      </c>
      <c r="B191" s="15" t="str">
        <f>工资表!$C$2</f>
        <v>姓名</v>
      </c>
      <c r="C191" s="15" t="str">
        <f>工资表!$D$2</f>
        <v>部门</v>
      </c>
      <c r="D191" s="15" t="str">
        <f>工资表!$E$2</f>
        <v>基本工资</v>
      </c>
      <c r="E191" s="15" t="str">
        <f>工资表!$F$2</f>
        <v>岗位工资</v>
      </c>
      <c r="F191" s="15" t="str">
        <f>工资表!$G$2</f>
        <v>绩效工资</v>
      </c>
      <c r="G191" s="15" t="str">
        <f>工资表!$H$2</f>
        <v>奖金</v>
      </c>
      <c r="H191" s="15" t="str">
        <f>工资表!$I$2</f>
        <v>加班费</v>
      </c>
      <c r="I191" s="15" t="str">
        <f>工资表!$J$2</f>
        <v>住房补助</v>
      </c>
      <c r="J191" s="15" t="str">
        <f>工资表!$K$2</f>
        <v>交通补助</v>
      </c>
      <c r="K191" s="15" t="str">
        <f>工资表!$L$2</f>
        <v>工龄工资</v>
      </c>
      <c r="L191" s="15" t="str">
        <f>工资表!$M$2</f>
        <v>当月应发</v>
      </c>
      <c r="M191" s="15" t="str">
        <f>工资表!$N$2</f>
        <v>养老保险</v>
      </c>
      <c r="N191" s="15" t="str">
        <f>工资表!$O$2</f>
        <v>医疗保险</v>
      </c>
      <c r="O191" s="15" t="str">
        <f>工资表!$P$2</f>
        <v>失业保险</v>
      </c>
      <c r="P191" s="15" t="str">
        <f>工资表!$Q$2</f>
        <v>大病统筹</v>
      </c>
      <c r="Q191" s="15" t="str">
        <f>工资表!$R$2</f>
        <v>公积金</v>
      </c>
      <c r="R191" s="15" t="str">
        <f>工资表!$S$2</f>
        <v>个人所得税</v>
      </c>
      <c r="S191" s="15" t="str">
        <f>工资表!$T$2</f>
        <v>实发工资</v>
      </c>
    </row>
    <row r="192" spans="1:19" x14ac:dyDescent="0.15">
      <c r="A192" s="16">
        <f>工资表!B50</f>
        <v>48</v>
      </c>
      <c r="B192" s="16" t="str">
        <f>工资表!C50</f>
        <v>N48</v>
      </c>
      <c r="C192" s="16" t="str">
        <f>工资表!D50</f>
        <v>研发B</v>
      </c>
      <c r="D192" s="16">
        <f>工资表!E50</f>
        <v>2047</v>
      </c>
      <c r="E192" s="16">
        <f>工资表!F50</f>
        <v>1047</v>
      </c>
      <c r="F192" s="16">
        <f>工资表!G50</f>
        <v>1047</v>
      </c>
      <c r="G192" s="16">
        <f>工资表!H50</f>
        <v>2047</v>
      </c>
      <c r="H192" s="16">
        <f>工资表!I50</f>
        <v>1047</v>
      </c>
      <c r="I192" s="16">
        <f>工资表!J50</f>
        <v>647</v>
      </c>
      <c r="J192" s="16">
        <f>工资表!K50</f>
        <v>347</v>
      </c>
      <c r="K192" s="16">
        <f>工资表!L50</f>
        <v>247</v>
      </c>
      <c r="L192" s="16">
        <f>工资表!M50</f>
        <v>8476</v>
      </c>
      <c r="M192" s="16">
        <f>工资表!N50</f>
        <v>347</v>
      </c>
      <c r="N192" s="16">
        <f>工资表!O50</f>
        <v>147</v>
      </c>
      <c r="O192" s="16">
        <f>工资表!P50</f>
        <v>67</v>
      </c>
      <c r="P192" s="16">
        <f>工资表!Q50</f>
        <v>77</v>
      </c>
      <c r="Q192" s="16">
        <f>工资表!R50</f>
        <v>107</v>
      </c>
      <c r="R192" s="16">
        <f>工资表!S50</f>
        <v>182</v>
      </c>
      <c r="S192" s="16">
        <f>工资表!T50</f>
        <v>7549</v>
      </c>
    </row>
    <row r="194" spans="1:19" x14ac:dyDescent="0.15">
      <c r="A194" s="13"/>
      <c r="B194" s="13"/>
      <c r="C194" s="13"/>
      <c r="D194" s="13"/>
      <c r="E194" s="13"/>
      <c r="F194" s="13"/>
      <c r="G194" s="13"/>
      <c r="H194" s="14">
        <f>工资表!$I$1</f>
        <v>2017</v>
      </c>
      <c r="I194" s="14" t="str">
        <f>工资表!$J$1</f>
        <v>年</v>
      </c>
      <c r="J194" s="14" t="str">
        <f>工资表!$K$1</f>
        <v>2月</v>
      </c>
      <c r="K194" s="14" t="str">
        <f>工资表!$L$1</f>
        <v>工资</v>
      </c>
      <c r="L194" s="13"/>
      <c r="M194" s="13"/>
      <c r="N194" s="13"/>
      <c r="O194" s="13"/>
      <c r="P194" s="13"/>
      <c r="Q194" s="13"/>
      <c r="R194" s="13"/>
      <c r="S194" s="13"/>
    </row>
    <row r="195" spans="1:19" x14ac:dyDescent="0.15">
      <c r="A195" s="15" t="str">
        <f>工资表!$B$2</f>
        <v>序号</v>
      </c>
      <c r="B195" s="15" t="str">
        <f>工资表!$C$2</f>
        <v>姓名</v>
      </c>
      <c r="C195" s="15" t="str">
        <f>工资表!$D$2</f>
        <v>部门</v>
      </c>
      <c r="D195" s="15" t="str">
        <f>工资表!$E$2</f>
        <v>基本工资</v>
      </c>
      <c r="E195" s="15" t="str">
        <f>工资表!$F$2</f>
        <v>岗位工资</v>
      </c>
      <c r="F195" s="15" t="str">
        <f>工资表!$G$2</f>
        <v>绩效工资</v>
      </c>
      <c r="G195" s="15" t="str">
        <f>工资表!$H$2</f>
        <v>奖金</v>
      </c>
      <c r="H195" s="15" t="str">
        <f>工资表!$I$2</f>
        <v>加班费</v>
      </c>
      <c r="I195" s="15" t="str">
        <f>工资表!$J$2</f>
        <v>住房补助</v>
      </c>
      <c r="J195" s="15" t="str">
        <f>工资表!$K$2</f>
        <v>交通补助</v>
      </c>
      <c r="K195" s="15" t="str">
        <f>工资表!$L$2</f>
        <v>工龄工资</v>
      </c>
      <c r="L195" s="15" t="str">
        <f>工资表!$M$2</f>
        <v>当月应发</v>
      </c>
      <c r="M195" s="15" t="str">
        <f>工资表!$N$2</f>
        <v>养老保险</v>
      </c>
      <c r="N195" s="15" t="str">
        <f>工资表!$O$2</f>
        <v>医疗保险</v>
      </c>
      <c r="O195" s="15" t="str">
        <f>工资表!$P$2</f>
        <v>失业保险</v>
      </c>
      <c r="P195" s="15" t="str">
        <f>工资表!$Q$2</f>
        <v>大病统筹</v>
      </c>
      <c r="Q195" s="15" t="str">
        <f>工资表!$R$2</f>
        <v>公积金</v>
      </c>
      <c r="R195" s="15" t="str">
        <f>工资表!$S$2</f>
        <v>个人所得税</v>
      </c>
      <c r="S195" s="15" t="str">
        <f>工资表!$T$2</f>
        <v>实发工资</v>
      </c>
    </row>
    <row r="196" spans="1:19" x14ac:dyDescent="0.15">
      <c r="A196" s="16">
        <f>工资表!B51</f>
        <v>49</v>
      </c>
      <c r="B196" s="16" t="str">
        <f>工资表!C51</f>
        <v>N49</v>
      </c>
      <c r="C196" s="16" t="str">
        <f>工资表!D51</f>
        <v>投资A</v>
      </c>
      <c r="D196" s="16">
        <f>工资表!E51</f>
        <v>2048</v>
      </c>
      <c r="E196" s="16">
        <f>工资表!F51</f>
        <v>1048</v>
      </c>
      <c r="F196" s="16">
        <f>工资表!G51</f>
        <v>1048</v>
      </c>
      <c r="G196" s="16">
        <f>工资表!H51</f>
        <v>2048</v>
      </c>
      <c r="H196" s="16">
        <f>工资表!I51</f>
        <v>1048</v>
      </c>
      <c r="I196" s="16">
        <f>工资表!J51</f>
        <v>648</v>
      </c>
      <c r="J196" s="16">
        <f>工资表!K51</f>
        <v>348</v>
      </c>
      <c r="K196" s="16">
        <f>工资表!L51</f>
        <v>248</v>
      </c>
      <c r="L196" s="16">
        <f>工资表!M51</f>
        <v>8484</v>
      </c>
      <c r="M196" s="16">
        <f>工资表!N51</f>
        <v>348</v>
      </c>
      <c r="N196" s="16">
        <f>工资表!O51</f>
        <v>148</v>
      </c>
      <c r="O196" s="16">
        <f>工资表!P51</f>
        <v>68</v>
      </c>
      <c r="P196" s="16">
        <f>工资表!Q51</f>
        <v>78</v>
      </c>
      <c r="Q196" s="16">
        <f>工资表!R51</f>
        <v>108</v>
      </c>
      <c r="R196" s="16">
        <f>工资表!S51</f>
        <v>183</v>
      </c>
      <c r="S196" s="16">
        <f>工资表!T51</f>
        <v>7551</v>
      </c>
    </row>
    <row r="198" spans="1:19" x14ac:dyDescent="0.15">
      <c r="A198" s="13"/>
      <c r="B198" s="13"/>
      <c r="C198" s="13"/>
      <c r="D198" s="13"/>
      <c r="E198" s="13"/>
      <c r="F198" s="13"/>
      <c r="G198" s="13"/>
      <c r="H198" s="14">
        <f>工资表!$I$1</f>
        <v>2017</v>
      </c>
      <c r="I198" s="14" t="str">
        <f>工资表!$J$1</f>
        <v>年</v>
      </c>
      <c r="J198" s="14" t="str">
        <f>工资表!$K$1</f>
        <v>2月</v>
      </c>
      <c r="K198" s="14" t="str">
        <f>工资表!$L$1</f>
        <v>工资</v>
      </c>
      <c r="L198" s="13"/>
      <c r="M198" s="13"/>
      <c r="N198" s="13"/>
      <c r="O198" s="13"/>
      <c r="P198" s="13"/>
      <c r="Q198" s="13"/>
      <c r="R198" s="13"/>
      <c r="S198" s="13"/>
    </row>
    <row r="199" spans="1:19" x14ac:dyDescent="0.15">
      <c r="A199" s="15" t="str">
        <f>工资表!$B$2</f>
        <v>序号</v>
      </c>
      <c r="B199" s="15" t="str">
        <f>工资表!$C$2</f>
        <v>姓名</v>
      </c>
      <c r="C199" s="15" t="str">
        <f>工资表!$D$2</f>
        <v>部门</v>
      </c>
      <c r="D199" s="15" t="str">
        <f>工资表!$E$2</f>
        <v>基本工资</v>
      </c>
      <c r="E199" s="15" t="str">
        <f>工资表!$F$2</f>
        <v>岗位工资</v>
      </c>
      <c r="F199" s="15" t="str">
        <f>工资表!$G$2</f>
        <v>绩效工资</v>
      </c>
      <c r="G199" s="15" t="str">
        <f>工资表!$H$2</f>
        <v>奖金</v>
      </c>
      <c r="H199" s="15" t="str">
        <f>工资表!$I$2</f>
        <v>加班费</v>
      </c>
      <c r="I199" s="15" t="str">
        <f>工资表!$J$2</f>
        <v>住房补助</v>
      </c>
      <c r="J199" s="15" t="str">
        <f>工资表!$K$2</f>
        <v>交通补助</v>
      </c>
      <c r="K199" s="15" t="str">
        <f>工资表!$L$2</f>
        <v>工龄工资</v>
      </c>
      <c r="L199" s="15" t="str">
        <f>工资表!$M$2</f>
        <v>当月应发</v>
      </c>
      <c r="M199" s="15" t="str">
        <f>工资表!$N$2</f>
        <v>养老保险</v>
      </c>
      <c r="N199" s="15" t="str">
        <f>工资表!$O$2</f>
        <v>医疗保险</v>
      </c>
      <c r="O199" s="15" t="str">
        <f>工资表!$P$2</f>
        <v>失业保险</v>
      </c>
      <c r="P199" s="15" t="str">
        <f>工资表!$Q$2</f>
        <v>大病统筹</v>
      </c>
      <c r="Q199" s="15" t="str">
        <f>工资表!$R$2</f>
        <v>公积金</v>
      </c>
      <c r="R199" s="15" t="str">
        <f>工资表!$S$2</f>
        <v>个人所得税</v>
      </c>
      <c r="S199" s="15" t="str">
        <f>工资表!$T$2</f>
        <v>实发工资</v>
      </c>
    </row>
    <row r="200" spans="1:19" x14ac:dyDescent="0.15">
      <c r="A200" s="16">
        <f>工资表!B52</f>
        <v>50</v>
      </c>
      <c r="B200" s="16" t="str">
        <f>工资表!C52</f>
        <v>N50</v>
      </c>
      <c r="C200" s="16" t="str">
        <f>工资表!D52</f>
        <v>投资B</v>
      </c>
      <c r="D200" s="16">
        <f>工资表!E52</f>
        <v>2049</v>
      </c>
      <c r="E200" s="16">
        <f>工资表!F52</f>
        <v>1049</v>
      </c>
      <c r="F200" s="16">
        <f>工资表!G52</f>
        <v>1049</v>
      </c>
      <c r="G200" s="16">
        <f>工资表!H52</f>
        <v>2049</v>
      </c>
      <c r="H200" s="16">
        <f>工资表!I52</f>
        <v>1049</v>
      </c>
      <c r="I200" s="16">
        <f>工资表!J52</f>
        <v>649</v>
      </c>
      <c r="J200" s="16">
        <f>工资表!K52</f>
        <v>349</v>
      </c>
      <c r="K200" s="16">
        <f>工资表!L52</f>
        <v>249</v>
      </c>
      <c r="L200" s="16">
        <f>工资表!M52</f>
        <v>8492</v>
      </c>
      <c r="M200" s="16">
        <f>工资表!N52</f>
        <v>349</v>
      </c>
      <c r="N200" s="16">
        <f>工资表!O52</f>
        <v>149</v>
      </c>
      <c r="O200" s="16">
        <f>工资表!P52</f>
        <v>69</v>
      </c>
      <c r="P200" s="16">
        <f>工资表!Q52</f>
        <v>79</v>
      </c>
      <c r="Q200" s="16">
        <f>工资表!R52</f>
        <v>109</v>
      </c>
      <c r="R200" s="16">
        <f>工资表!S52</f>
        <v>184</v>
      </c>
      <c r="S200" s="16">
        <f>工资表!T52</f>
        <v>7553</v>
      </c>
    </row>
    <row r="202" spans="1:19" x14ac:dyDescent="0.15">
      <c r="A202" s="13"/>
      <c r="B202" s="13"/>
      <c r="C202" s="13"/>
      <c r="D202" s="13"/>
      <c r="E202" s="13"/>
      <c r="F202" s="13"/>
      <c r="G202" s="13"/>
      <c r="H202" s="14">
        <f>工资表!$I$1</f>
        <v>2017</v>
      </c>
      <c r="I202" s="14" t="str">
        <f>工资表!$J$1</f>
        <v>年</v>
      </c>
      <c r="J202" s="14" t="str">
        <f>工资表!$K$1</f>
        <v>2月</v>
      </c>
      <c r="K202" s="14" t="str">
        <f>工资表!$L$1</f>
        <v>工资</v>
      </c>
      <c r="L202" s="13"/>
      <c r="M202" s="13"/>
      <c r="N202" s="13"/>
      <c r="O202" s="13"/>
      <c r="P202" s="13"/>
      <c r="Q202" s="13"/>
      <c r="R202" s="13"/>
      <c r="S202" s="13"/>
    </row>
    <row r="203" spans="1:19" x14ac:dyDescent="0.15">
      <c r="A203" s="15" t="str">
        <f>工资表!$B$2</f>
        <v>序号</v>
      </c>
      <c r="B203" s="15" t="str">
        <f>工资表!$C$2</f>
        <v>姓名</v>
      </c>
      <c r="C203" s="15" t="str">
        <f>工资表!$D$2</f>
        <v>部门</v>
      </c>
      <c r="D203" s="15" t="str">
        <f>工资表!$E$2</f>
        <v>基本工资</v>
      </c>
      <c r="E203" s="15" t="str">
        <f>工资表!$F$2</f>
        <v>岗位工资</v>
      </c>
      <c r="F203" s="15" t="str">
        <f>工资表!$G$2</f>
        <v>绩效工资</v>
      </c>
      <c r="G203" s="15" t="str">
        <f>工资表!$H$2</f>
        <v>奖金</v>
      </c>
      <c r="H203" s="15" t="str">
        <f>工资表!$I$2</f>
        <v>加班费</v>
      </c>
      <c r="I203" s="15" t="str">
        <f>工资表!$J$2</f>
        <v>住房补助</v>
      </c>
      <c r="J203" s="15" t="str">
        <f>工资表!$K$2</f>
        <v>交通补助</v>
      </c>
      <c r="K203" s="15" t="str">
        <f>工资表!$L$2</f>
        <v>工龄工资</v>
      </c>
      <c r="L203" s="15" t="str">
        <f>工资表!$M$2</f>
        <v>当月应发</v>
      </c>
      <c r="M203" s="15" t="str">
        <f>工资表!$N$2</f>
        <v>养老保险</v>
      </c>
      <c r="N203" s="15" t="str">
        <f>工资表!$O$2</f>
        <v>医疗保险</v>
      </c>
      <c r="O203" s="15" t="str">
        <f>工资表!$P$2</f>
        <v>失业保险</v>
      </c>
      <c r="P203" s="15" t="str">
        <f>工资表!$Q$2</f>
        <v>大病统筹</v>
      </c>
      <c r="Q203" s="15" t="str">
        <f>工资表!$R$2</f>
        <v>公积金</v>
      </c>
      <c r="R203" s="15" t="str">
        <f>工资表!$S$2</f>
        <v>个人所得税</v>
      </c>
      <c r="S203" s="15" t="str">
        <f>工资表!$T$2</f>
        <v>实发工资</v>
      </c>
    </row>
    <row r="204" spans="1:19" x14ac:dyDescent="0.15">
      <c r="A204" s="16">
        <f>工资表!B53</f>
        <v>51</v>
      </c>
      <c r="B204" s="16" t="str">
        <f>工资表!C53</f>
        <v>N51</v>
      </c>
      <c r="C204" s="16" t="str">
        <f>工资表!D53</f>
        <v>采购</v>
      </c>
      <c r="D204" s="16">
        <f>工资表!E53</f>
        <v>2050</v>
      </c>
      <c r="E204" s="16">
        <f>工资表!F53</f>
        <v>1050</v>
      </c>
      <c r="F204" s="16">
        <f>工资表!G53</f>
        <v>1050</v>
      </c>
      <c r="G204" s="16">
        <f>工资表!H53</f>
        <v>2050</v>
      </c>
      <c r="H204" s="16">
        <f>工资表!I53</f>
        <v>1050</v>
      </c>
      <c r="I204" s="16">
        <f>工资表!J53</f>
        <v>650</v>
      </c>
      <c r="J204" s="16">
        <f>工资表!K53</f>
        <v>350</v>
      </c>
      <c r="K204" s="16">
        <f>工资表!L53</f>
        <v>250</v>
      </c>
      <c r="L204" s="16">
        <f>工资表!M53</f>
        <v>8500</v>
      </c>
      <c r="M204" s="16">
        <f>工资表!N53</f>
        <v>350</v>
      </c>
      <c r="N204" s="16">
        <f>工资表!O53</f>
        <v>150</v>
      </c>
      <c r="O204" s="16">
        <f>工资表!P53</f>
        <v>70</v>
      </c>
      <c r="P204" s="16">
        <f>工资表!Q53</f>
        <v>80</v>
      </c>
      <c r="Q204" s="16">
        <f>工资表!R53</f>
        <v>110</v>
      </c>
      <c r="R204" s="16">
        <f>工资表!S53</f>
        <v>185</v>
      </c>
      <c r="S204" s="16">
        <f>工资表!T53</f>
        <v>7555</v>
      </c>
    </row>
    <row r="206" spans="1:19" x14ac:dyDescent="0.15">
      <c r="A206" s="13"/>
      <c r="B206" s="13"/>
      <c r="C206" s="13"/>
      <c r="D206" s="13"/>
      <c r="E206" s="13"/>
      <c r="F206" s="13"/>
      <c r="G206" s="13"/>
      <c r="H206" s="14">
        <f>工资表!$I$1</f>
        <v>2017</v>
      </c>
      <c r="I206" s="14" t="str">
        <f>工资表!$J$1</f>
        <v>年</v>
      </c>
      <c r="J206" s="14" t="str">
        <f>工资表!$K$1</f>
        <v>2月</v>
      </c>
      <c r="K206" s="14" t="str">
        <f>工资表!$L$1</f>
        <v>工资</v>
      </c>
      <c r="L206" s="13"/>
      <c r="M206" s="13"/>
      <c r="N206" s="13"/>
      <c r="O206" s="13"/>
      <c r="P206" s="13"/>
      <c r="Q206" s="13"/>
      <c r="R206" s="13"/>
      <c r="S206" s="13"/>
    </row>
    <row r="207" spans="1:19" x14ac:dyDescent="0.15">
      <c r="A207" s="15" t="str">
        <f>工资表!$B$2</f>
        <v>序号</v>
      </c>
      <c r="B207" s="15" t="str">
        <f>工资表!$C$2</f>
        <v>姓名</v>
      </c>
      <c r="C207" s="15" t="str">
        <f>工资表!$D$2</f>
        <v>部门</v>
      </c>
      <c r="D207" s="15" t="str">
        <f>工资表!$E$2</f>
        <v>基本工资</v>
      </c>
      <c r="E207" s="15" t="str">
        <f>工资表!$F$2</f>
        <v>岗位工资</v>
      </c>
      <c r="F207" s="15" t="str">
        <f>工资表!$G$2</f>
        <v>绩效工资</v>
      </c>
      <c r="G207" s="15" t="str">
        <f>工资表!$H$2</f>
        <v>奖金</v>
      </c>
      <c r="H207" s="15" t="str">
        <f>工资表!$I$2</f>
        <v>加班费</v>
      </c>
      <c r="I207" s="15" t="str">
        <f>工资表!$J$2</f>
        <v>住房补助</v>
      </c>
      <c r="J207" s="15" t="str">
        <f>工资表!$K$2</f>
        <v>交通补助</v>
      </c>
      <c r="K207" s="15" t="str">
        <f>工资表!$L$2</f>
        <v>工龄工资</v>
      </c>
      <c r="L207" s="15" t="str">
        <f>工资表!$M$2</f>
        <v>当月应发</v>
      </c>
      <c r="M207" s="15" t="str">
        <f>工资表!$N$2</f>
        <v>养老保险</v>
      </c>
      <c r="N207" s="15" t="str">
        <f>工资表!$O$2</f>
        <v>医疗保险</v>
      </c>
      <c r="O207" s="15" t="str">
        <f>工资表!$P$2</f>
        <v>失业保险</v>
      </c>
      <c r="P207" s="15" t="str">
        <f>工资表!$Q$2</f>
        <v>大病统筹</v>
      </c>
      <c r="Q207" s="15" t="str">
        <f>工资表!$R$2</f>
        <v>公积金</v>
      </c>
      <c r="R207" s="15" t="str">
        <f>工资表!$S$2</f>
        <v>个人所得税</v>
      </c>
      <c r="S207" s="15" t="str">
        <f>工资表!$T$2</f>
        <v>实发工资</v>
      </c>
    </row>
    <row r="208" spans="1:19" x14ac:dyDescent="0.15">
      <c r="A208" s="16">
        <f>工资表!B54</f>
        <v>52</v>
      </c>
      <c r="B208" s="16" t="str">
        <f>工资表!C54</f>
        <v>N52</v>
      </c>
      <c r="C208" s="16" t="str">
        <f>工资表!D54</f>
        <v>生产</v>
      </c>
      <c r="D208" s="16">
        <f>工资表!E54</f>
        <v>2051</v>
      </c>
      <c r="E208" s="16">
        <f>工资表!F54</f>
        <v>1051</v>
      </c>
      <c r="F208" s="16">
        <f>工资表!G54</f>
        <v>1051</v>
      </c>
      <c r="G208" s="16">
        <f>工资表!H54</f>
        <v>2051</v>
      </c>
      <c r="H208" s="16">
        <f>工资表!I54</f>
        <v>1051</v>
      </c>
      <c r="I208" s="16">
        <f>工资表!J54</f>
        <v>651</v>
      </c>
      <c r="J208" s="16">
        <f>工资表!K54</f>
        <v>351</v>
      </c>
      <c r="K208" s="16">
        <f>工资表!L54</f>
        <v>251</v>
      </c>
      <c r="L208" s="16">
        <f>工资表!M54</f>
        <v>8508</v>
      </c>
      <c r="M208" s="16">
        <f>工资表!N54</f>
        <v>351</v>
      </c>
      <c r="N208" s="16">
        <f>工资表!O54</f>
        <v>151</v>
      </c>
      <c r="O208" s="16">
        <f>工资表!P54</f>
        <v>71</v>
      </c>
      <c r="P208" s="16">
        <f>工资表!Q54</f>
        <v>81</v>
      </c>
      <c r="Q208" s="16">
        <f>工资表!R54</f>
        <v>111</v>
      </c>
      <c r="R208" s="16">
        <f>工资表!S54</f>
        <v>186</v>
      </c>
      <c r="S208" s="16">
        <f>工资表!T54</f>
        <v>7557</v>
      </c>
    </row>
    <row r="210" spans="1:19" x14ac:dyDescent="0.15">
      <c r="A210" s="13"/>
      <c r="B210" s="13"/>
      <c r="C210" s="13"/>
      <c r="D210" s="13"/>
      <c r="E210" s="13"/>
      <c r="F210" s="13"/>
      <c r="G210" s="13"/>
      <c r="H210" s="14">
        <f>工资表!$I$1</f>
        <v>2017</v>
      </c>
      <c r="I210" s="14" t="str">
        <f>工资表!$J$1</f>
        <v>年</v>
      </c>
      <c r="J210" s="14" t="str">
        <f>工资表!$K$1</f>
        <v>2月</v>
      </c>
      <c r="K210" s="14" t="str">
        <f>工资表!$L$1</f>
        <v>工资</v>
      </c>
      <c r="L210" s="13"/>
      <c r="M210" s="13"/>
      <c r="N210" s="13"/>
      <c r="O210" s="13"/>
      <c r="P210" s="13"/>
      <c r="Q210" s="13"/>
      <c r="R210" s="13"/>
      <c r="S210" s="13"/>
    </row>
    <row r="211" spans="1:19" x14ac:dyDescent="0.15">
      <c r="A211" s="15" t="str">
        <f>工资表!$B$2</f>
        <v>序号</v>
      </c>
      <c r="B211" s="15" t="str">
        <f>工资表!$C$2</f>
        <v>姓名</v>
      </c>
      <c r="C211" s="15" t="str">
        <f>工资表!$D$2</f>
        <v>部门</v>
      </c>
      <c r="D211" s="15" t="str">
        <f>工资表!$E$2</f>
        <v>基本工资</v>
      </c>
      <c r="E211" s="15" t="str">
        <f>工资表!$F$2</f>
        <v>岗位工资</v>
      </c>
      <c r="F211" s="15" t="str">
        <f>工资表!$G$2</f>
        <v>绩效工资</v>
      </c>
      <c r="G211" s="15" t="str">
        <f>工资表!$H$2</f>
        <v>奖金</v>
      </c>
      <c r="H211" s="15" t="str">
        <f>工资表!$I$2</f>
        <v>加班费</v>
      </c>
      <c r="I211" s="15" t="str">
        <f>工资表!$J$2</f>
        <v>住房补助</v>
      </c>
      <c r="J211" s="15" t="str">
        <f>工资表!$K$2</f>
        <v>交通补助</v>
      </c>
      <c r="K211" s="15" t="str">
        <f>工资表!$L$2</f>
        <v>工龄工资</v>
      </c>
      <c r="L211" s="15" t="str">
        <f>工资表!$M$2</f>
        <v>当月应发</v>
      </c>
      <c r="M211" s="15" t="str">
        <f>工资表!$N$2</f>
        <v>养老保险</v>
      </c>
      <c r="N211" s="15" t="str">
        <f>工资表!$O$2</f>
        <v>医疗保险</v>
      </c>
      <c r="O211" s="15" t="str">
        <f>工资表!$P$2</f>
        <v>失业保险</v>
      </c>
      <c r="P211" s="15" t="str">
        <f>工资表!$Q$2</f>
        <v>大病统筹</v>
      </c>
      <c r="Q211" s="15" t="str">
        <f>工资表!$R$2</f>
        <v>公积金</v>
      </c>
      <c r="R211" s="15" t="str">
        <f>工资表!$S$2</f>
        <v>个人所得税</v>
      </c>
      <c r="S211" s="15" t="str">
        <f>工资表!$T$2</f>
        <v>实发工资</v>
      </c>
    </row>
    <row r="212" spans="1:19" x14ac:dyDescent="0.15">
      <c r="A212" s="16">
        <f>工资表!B55</f>
        <v>53</v>
      </c>
      <c r="B212" s="16" t="str">
        <f>工资表!C55</f>
        <v>N53</v>
      </c>
      <c r="C212" s="16" t="str">
        <f>工资表!D55</f>
        <v>运营</v>
      </c>
      <c r="D212" s="16">
        <f>工资表!E55</f>
        <v>2052</v>
      </c>
      <c r="E212" s="16">
        <f>工资表!F55</f>
        <v>1052</v>
      </c>
      <c r="F212" s="16">
        <f>工资表!G55</f>
        <v>1052</v>
      </c>
      <c r="G212" s="16">
        <f>工资表!H55</f>
        <v>2052</v>
      </c>
      <c r="H212" s="16">
        <f>工资表!I55</f>
        <v>1052</v>
      </c>
      <c r="I212" s="16">
        <f>工资表!J55</f>
        <v>652</v>
      </c>
      <c r="J212" s="16">
        <f>工资表!K55</f>
        <v>352</v>
      </c>
      <c r="K212" s="16">
        <f>工资表!L55</f>
        <v>252</v>
      </c>
      <c r="L212" s="16">
        <f>工资表!M55</f>
        <v>8516</v>
      </c>
      <c r="M212" s="16">
        <f>工资表!N55</f>
        <v>352</v>
      </c>
      <c r="N212" s="16">
        <f>工资表!O55</f>
        <v>152</v>
      </c>
      <c r="O212" s="16">
        <f>工资表!P55</f>
        <v>72</v>
      </c>
      <c r="P212" s="16">
        <f>工资表!Q55</f>
        <v>82</v>
      </c>
      <c r="Q212" s="16">
        <f>工资表!R55</f>
        <v>112</v>
      </c>
      <c r="R212" s="16">
        <f>工资表!S55</f>
        <v>187</v>
      </c>
      <c r="S212" s="16">
        <f>工资表!T55</f>
        <v>7559</v>
      </c>
    </row>
    <row r="214" spans="1:19" x14ac:dyDescent="0.15">
      <c r="A214" s="13"/>
      <c r="B214" s="13"/>
      <c r="C214" s="13"/>
      <c r="D214" s="13"/>
      <c r="E214" s="13"/>
      <c r="F214" s="13"/>
      <c r="G214" s="13"/>
      <c r="H214" s="14">
        <f>工资表!$I$1</f>
        <v>2017</v>
      </c>
      <c r="I214" s="14" t="str">
        <f>工资表!$J$1</f>
        <v>年</v>
      </c>
      <c r="J214" s="14" t="str">
        <f>工资表!$K$1</f>
        <v>2月</v>
      </c>
      <c r="K214" s="14" t="str">
        <f>工资表!$L$1</f>
        <v>工资</v>
      </c>
      <c r="L214" s="13"/>
      <c r="M214" s="13"/>
      <c r="N214" s="13"/>
      <c r="O214" s="13"/>
      <c r="P214" s="13"/>
      <c r="Q214" s="13"/>
      <c r="R214" s="13"/>
      <c r="S214" s="13"/>
    </row>
    <row r="215" spans="1:19" x14ac:dyDescent="0.15">
      <c r="A215" s="15" t="str">
        <f>工资表!$B$2</f>
        <v>序号</v>
      </c>
      <c r="B215" s="15" t="str">
        <f>工资表!$C$2</f>
        <v>姓名</v>
      </c>
      <c r="C215" s="15" t="str">
        <f>工资表!$D$2</f>
        <v>部门</v>
      </c>
      <c r="D215" s="15" t="str">
        <f>工资表!$E$2</f>
        <v>基本工资</v>
      </c>
      <c r="E215" s="15" t="str">
        <f>工资表!$F$2</f>
        <v>岗位工资</v>
      </c>
      <c r="F215" s="15" t="str">
        <f>工资表!$G$2</f>
        <v>绩效工资</v>
      </c>
      <c r="G215" s="15" t="str">
        <f>工资表!$H$2</f>
        <v>奖金</v>
      </c>
      <c r="H215" s="15" t="str">
        <f>工资表!$I$2</f>
        <v>加班费</v>
      </c>
      <c r="I215" s="15" t="str">
        <f>工资表!$J$2</f>
        <v>住房补助</v>
      </c>
      <c r="J215" s="15" t="str">
        <f>工资表!$K$2</f>
        <v>交通补助</v>
      </c>
      <c r="K215" s="15" t="str">
        <f>工资表!$L$2</f>
        <v>工龄工资</v>
      </c>
      <c r="L215" s="15" t="str">
        <f>工资表!$M$2</f>
        <v>当月应发</v>
      </c>
      <c r="M215" s="15" t="str">
        <f>工资表!$N$2</f>
        <v>养老保险</v>
      </c>
      <c r="N215" s="15" t="str">
        <f>工资表!$O$2</f>
        <v>医疗保险</v>
      </c>
      <c r="O215" s="15" t="str">
        <f>工资表!$P$2</f>
        <v>失业保险</v>
      </c>
      <c r="P215" s="15" t="str">
        <f>工资表!$Q$2</f>
        <v>大病统筹</v>
      </c>
      <c r="Q215" s="15" t="str">
        <f>工资表!$R$2</f>
        <v>公积金</v>
      </c>
      <c r="R215" s="15" t="str">
        <f>工资表!$S$2</f>
        <v>个人所得税</v>
      </c>
      <c r="S215" s="15" t="str">
        <f>工资表!$T$2</f>
        <v>实发工资</v>
      </c>
    </row>
    <row r="216" spans="1:19" x14ac:dyDescent="0.15">
      <c r="A216" s="16">
        <f>工资表!B56</f>
        <v>54</v>
      </c>
      <c r="B216" s="16" t="str">
        <f>工资表!C56</f>
        <v>N54</v>
      </c>
      <c r="C216" s="16" t="str">
        <f>工资表!D56</f>
        <v>财务</v>
      </c>
      <c r="D216" s="16">
        <f>工资表!E56</f>
        <v>2053</v>
      </c>
      <c r="E216" s="16">
        <f>工资表!F56</f>
        <v>1053</v>
      </c>
      <c r="F216" s="16">
        <f>工资表!G56</f>
        <v>1053</v>
      </c>
      <c r="G216" s="16">
        <f>工资表!H56</f>
        <v>2053</v>
      </c>
      <c r="H216" s="16">
        <f>工资表!I56</f>
        <v>1053</v>
      </c>
      <c r="I216" s="16">
        <f>工资表!J56</f>
        <v>653</v>
      </c>
      <c r="J216" s="16">
        <f>工资表!K56</f>
        <v>353</v>
      </c>
      <c r="K216" s="16">
        <f>工资表!L56</f>
        <v>253</v>
      </c>
      <c r="L216" s="16">
        <f>工资表!M56</f>
        <v>8524</v>
      </c>
      <c r="M216" s="16">
        <f>工资表!N56</f>
        <v>353</v>
      </c>
      <c r="N216" s="16">
        <f>工资表!O56</f>
        <v>153</v>
      </c>
      <c r="O216" s="16">
        <f>工资表!P56</f>
        <v>73</v>
      </c>
      <c r="P216" s="16">
        <f>工资表!Q56</f>
        <v>83</v>
      </c>
      <c r="Q216" s="16">
        <f>工资表!R56</f>
        <v>113</v>
      </c>
      <c r="R216" s="16">
        <f>工资表!S56</f>
        <v>188</v>
      </c>
      <c r="S216" s="16">
        <f>工资表!T56</f>
        <v>7561</v>
      </c>
    </row>
    <row r="218" spans="1:19" x14ac:dyDescent="0.15">
      <c r="A218" s="13"/>
      <c r="B218" s="13"/>
      <c r="C218" s="13"/>
      <c r="D218" s="13"/>
      <c r="E218" s="13"/>
      <c r="F218" s="13"/>
      <c r="G218" s="13"/>
      <c r="H218" s="14">
        <f>工资表!$I$1</f>
        <v>2017</v>
      </c>
      <c r="I218" s="14" t="str">
        <f>工资表!$J$1</f>
        <v>年</v>
      </c>
      <c r="J218" s="14" t="str">
        <f>工资表!$K$1</f>
        <v>2月</v>
      </c>
      <c r="K218" s="14" t="str">
        <f>工资表!$L$1</f>
        <v>工资</v>
      </c>
      <c r="L218" s="13"/>
      <c r="M218" s="13"/>
      <c r="N218" s="13"/>
      <c r="O218" s="13"/>
      <c r="P218" s="13"/>
      <c r="Q218" s="13"/>
      <c r="R218" s="13"/>
      <c r="S218" s="13"/>
    </row>
    <row r="219" spans="1:19" x14ac:dyDescent="0.15">
      <c r="A219" s="15" t="str">
        <f>工资表!$B$2</f>
        <v>序号</v>
      </c>
      <c r="B219" s="15" t="str">
        <f>工资表!$C$2</f>
        <v>姓名</v>
      </c>
      <c r="C219" s="15" t="str">
        <f>工资表!$D$2</f>
        <v>部门</v>
      </c>
      <c r="D219" s="15" t="str">
        <f>工资表!$E$2</f>
        <v>基本工资</v>
      </c>
      <c r="E219" s="15" t="str">
        <f>工资表!$F$2</f>
        <v>岗位工资</v>
      </c>
      <c r="F219" s="15" t="str">
        <f>工资表!$G$2</f>
        <v>绩效工资</v>
      </c>
      <c r="G219" s="15" t="str">
        <f>工资表!$H$2</f>
        <v>奖金</v>
      </c>
      <c r="H219" s="15" t="str">
        <f>工资表!$I$2</f>
        <v>加班费</v>
      </c>
      <c r="I219" s="15" t="str">
        <f>工资表!$J$2</f>
        <v>住房补助</v>
      </c>
      <c r="J219" s="15" t="str">
        <f>工资表!$K$2</f>
        <v>交通补助</v>
      </c>
      <c r="K219" s="15" t="str">
        <f>工资表!$L$2</f>
        <v>工龄工资</v>
      </c>
      <c r="L219" s="15" t="str">
        <f>工资表!$M$2</f>
        <v>当月应发</v>
      </c>
      <c r="M219" s="15" t="str">
        <f>工资表!$N$2</f>
        <v>养老保险</v>
      </c>
      <c r="N219" s="15" t="str">
        <f>工资表!$O$2</f>
        <v>医疗保险</v>
      </c>
      <c r="O219" s="15" t="str">
        <f>工资表!$P$2</f>
        <v>失业保险</v>
      </c>
      <c r="P219" s="15" t="str">
        <f>工资表!$Q$2</f>
        <v>大病统筹</v>
      </c>
      <c r="Q219" s="15" t="str">
        <f>工资表!$R$2</f>
        <v>公积金</v>
      </c>
      <c r="R219" s="15" t="str">
        <f>工资表!$S$2</f>
        <v>个人所得税</v>
      </c>
      <c r="S219" s="15" t="str">
        <f>工资表!$T$2</f>
        <v>实发工资</v>
      </c>
    </row>
    <row r="220" spans="1:19" x14ac:dyDescent="0.15">
      <c r="A220" s="16">
        <f>工资表!B57</f>
        <v>55</v>
      </c>
      <c r="B220" s="16" t="str">
        <f>工资表!C57</f>
        <v>N55</v>
      </c>
      <c r="C220" s="16" t="str">
        <f>工资表!D57</f>
        <v>人力</v>
      </c>
      <c r="D220" s="16">
        <f>工资表!E57</f>
        <v>2054</v>
      </c>
      <c r="E220" s="16">
        <f>工资表!F57</f>
        <v>1054</v>
      </c>
      <c r="F220" s="16">
        <f>工资表!G57</f>
        <v>1054</v>
      </c>
      <c r="G220" s="16">
        <f>工资表!H57</f>
        <v>2054</v>
      </c>
      <c r="H220" s="16">
        <f>工资表!I57</f>
        <v>1054</v>
      </c>
      <c r="I220" s="16">
        <f>工资表!J57</f>
        <v>654</v>
      </c>
      <c r="J220" s="16">
        <f>工资表!K57</f>
        <v>354</v>
      </c>
      <c r="K220" s="16">
        <f>工资表!L57</f>
        <v>254</v>
      </c>
      <c r="L220" s="16">
        <f>工资表!M57</f>
        <v>8532</v>
      </c>
      <c r="M220" s="16">
        <f>工资表!N57</f>
        <v>354</v>
      </c>
      <c r="N220" s="16">
        <f>工资表!O57</f>
        <v>154</v>
      </c>
      <c r="O220" s="16">
        <f>工资表!P57</f>
        <v>74</v>
      </c>
      <c r="P220" s="16">
        <f>工资表!Q57</f>
        <v>84</v>
      </c>
      <c r="Q220" s="16">
        <f>工资表!R57</f>
        <v>114</v>
      </c>
      <c r="R220" s="16">
        <f>工资表!S57</f>
        <v>189</v>
      </c>
      <c r="S220" s="16">
        <f>工资表!T57</f>
        <v>7563</v>
      </c>
    </row>
    <row r="222" spans="1:19" x14ac:dyDescent="0.15">
      <c r="A222" s="13"/>
      <c r="B222" s="13"/>
      <c r="C222" s="13"/>
      <c r="D222" s="13"/>
      <c r="E222" s="13"/>
      <c r="F222" s="13"/>
      <c r="G222" s="13"/>
      <c r="H222" s="14">
        <f>工资表!$I$1</f>
        <v>2017</v>
      </c>
      <c r="I222" s="14" t="str">
        <f>工资表!$J$1</f>
        <v>年</v>
      </c>
      <c r="J222" s="14" t="str">
        <f>工资表!$K$1</f>
        <v>2月</v>
      </c>
      <c r="K222" s="14" t="str">
        <f>工资表!$L$1</f>
        <v>工资</v>
      </c>
      <c r="L222" s="13"/>
      <c r="M222" s="13"/>
      <c r="N222" s="13"/>
      <c r="O222" s="13"/>
      <c r="P222" s="13"/>
      <c r="Q222" s="13"/>
      <c r="R222" s="13"/>
      <c r="S222" s="13"/>
    </row>
    <row r="223" spans="1:19" x14ac:dyDescent="0.15">
      <c r="A223" s="15" t="str">
        <f>工资表!$B$2</f>
        <v>序号</v>
      </c>
      <c r="B223" s="15" t="str">
        <f>工资表!$C$2</f>
        <v>姓名</v>
      </c>
      <c r="C223" s="15" t="str">
        <f>工资表!$D$2</f>
        <v>部门</v>
      </c>
      <c r="D223" s="15" t="str">
        <f>工资表!$E$2</f>
        <v>基本工资</v>
      </c>
      <c r="E223" s="15" t="str">
        <f>工资表!$F$2</f>
        <v>岗位工资</v>
      </c>
      <c r="F223" s="15" t="str">
        <f>工资表!$G$2</f>
        <v>绩效工资</v>
      </c>
      <c r="G223" s="15" t="str">
        <f>工资表!$H$2</f>
        <v>奖金</v>
      </c>
      <c r="H223" s="15" t="str">
        <f>工资表!$I$2</f>
        <v>加班费</v>
      </c>
      <c r="I223" s="15" t="str">
        <f>工资表!$J$2</f>
        <v>住房补助</v>
      </c>
      <c r="J223" s="15" t="str">
        <f>工资表!$K$2</f>
        <v>交通补助</v>
      </c>
      <c r="K223" s="15" t="str">
        <f>工资表!$L$2</f>
        <v>工龄工资</v>
      </c>
      <c r="L223" s="15" t="str">
        <f>工资表!$M$2</f>
        <v>当月应发</v>
      </c>
      <c r="M223" s="15" t="str">
        <f>工资表!$N$2</f>
        <v>养老保险</v>
      </c>
      <c r="N223" s="15" t="str">
        <f>工资表!$O$2</f>
        <v>医疗保险</v>
      </c>
      <c r="O223" s="15" t="str">
        <f>工资表!$P$2</f>
        <v>失业保险</v>
      </c>
      <c r="P223" s="15" t="str">
        <f>工资表!$Q$2</f>
        <v>大病统筹</v>
      </c>
      <c r="Q223" s="15" t="str">
        <f>工资表!$R$2</f>
        <v>公积金</v>
      </c>
      <c r="R223" s="15" t="str">
        <f>工资表!$S$2</f>
        <v>个人所得税</v>
      </c>
      <c r="S223" s="15" t="str">
        <f>工资表!$T$2</f>
        <v>实发工资</v>
      </c>
    </row>
    <row r="224" spans="1:19" x14ac:dyDescent="0.15">
      <c r="A224" s="16">
        <f>工资表!B58</f>
        <v>56</v>
      </c>
      <c r="B224" s="16" t="str">
        <f>工资表!C58</f>
        <v>N56</v>
      </c>
      <c r="C224" s="16" t="str">
        <f>工资表!D58</f>
        <v>销售</v>
      </c>
      <c r="D224" s="16">
        <f>工资表!E58</f>
        <v>2055</v>
      </c>
      <c r="E224" s="16">
        <f>工资表!F58</f>
        <v>1055</v>
      </c>
      <c r="F224" s="16">
        <f>工资表!G58</f>
        <v>1055</v>
      </c>
      <c r="G224" s="16">
        <f>工资表!H58</f>
        <v>2055</v>
      </c>
      <c r="H224" s="16">
        <f>工资表!I58</f>
        <v>1055</v>
      </c>
      <c r="I224" s="16">
        <f>工资表!J58</f>
        <v>655</v>
      </c>
      <c r="J224" s="16">
        <f>工资表!K58</f>
        <v>355</v>
      </c>
      <c r="K224" s="16">
        <f>工资表!L58</f>
        <v>255</v>
      </c>
      <c r="L224" s="16">
        <f>工资表!M58</f>
        <v>8540</v>
      </c>
      <c r="M224" s="16">
        <f>工资表!N58</f>
        <v>355</v>
      </c>
      <c r="N224" s="16">
        <f>工资表!O58</f>
        <v>155</v>
      </c>
      <c r="O224" s="16">
        <f>工资表!P58</f>
        <v>75</v>
      </c>
      <c r="P224" s="16">
        <f>工资表!Q58</f>
        <v>85</v>
      </c>
      <c r="Q224" s="16">
        <f>工资表!R58</f>
        <v>115</v>
      </c>
      <c r="R224" s="16">
        <f>工资表!S58</f>
        <v>190</v>
      </c>
      <c r="S224" s="16">
        <f>工资表!T58</f>
        <v>7565</v>
      </c>
    </row>
    <row r="226" spans="1:19" x14ac:dyDescent="0.15">
      <c r="A226" s="13"/>
      <c r="B226" s="13"/>
      <c r="C226" s="13"/>
      <c r="D226" s="13"/>
      <c r="E226" s="13"/>
      <c r="F226" s="13"/>
      <c r="G226" s="13"/>
      <c r="H226" s="14">
        <f>工资表!$I$1</f>
        <v>2017</v>
      </c>
      <c r="I226" s="14" t="str">
        <f>工资表!$J$1</f>
        <v>年</v>
      </c>
      <c r="J226" s="14" t="str">
        <f>工资表!$K$1</f>
        <v>2月</v>
      </c>
      <c r="K226" s="14" t="str">
        <f>工资表!$L$1</f>
        <v>工资</v>
      </c>
      <c r="L226" s="13"/>
      <c r="M226" s="13"/>
      <c r="N226" s="13"/>
      <c r="O226" s="13"/>
      <c r="P226" s="13"/>
      <c r="Q226" s="13"/>
      <c r="R226" s="13"/>
      <c r="S226" s="13"/>
    </row>
    <row r="227" spans="1:19" x14ac:dyDescent="0.15">
      <c r="A227" s="15" t="str">
        <f>工资表!$B$2</f>
        <v>序号</v>
      </c>
      <c r="B227" s="15" t="str">
        <f>工资表!$C$2</f>
        <v>姓名</v>
      </c>
      <c r="C227" s="15" t="str">
        <f>工资表!$D$2</f>
        <v>部门</v>
      </c>
      <c r="D227" s="15" t="str">
        <f>工资表!$E$2</f>
        <v>基本工资</v>
      </c>
      <c r="E227" s="15" t="str">
        <f>工资表!$F$2</f>
        <v>岗位工资</v>
      </c>
      <c r="F227" s="15" t="str">
        <f>工资表!$G$2</f>
        <v>绩效工资</v>
      </c>
      <c r="G227" s="15" t="str">
        <f>工资表!$H$2</f>
        <v>奖金</v>
      </c>
      <c r="H227" s="15" t="str">
        <f>工资表!$I$2</f>
        <v>加班费</v>
      </c>
      <c r="I227" s="15" t="str">
        <f>工资表!$J$2</f>
        <v>住房补助</v>
      </c>
      <c r="J227" s="15" t="str">
        <f>工资表!$K$2</f>
        <v>交通补助</v>
      </c>
      <c r="K227" s="15" t="str">
        <f>工资表!$L$2</f>
        <v>工龄工资</v>
      </c>
      <c r="L227" s="15" t="str">
        <f>工资表!$M$2</f>
        <v>当月应发</v>
      </c>
      <c r="M227" s="15" t="str">
        <f>工资表!$N$2</f>
        <v>养老保险</v>
      </c>
      <c r="N227" s="15" t="str">
        <f>工资表!$O$2</f>
        <v>医疗保险</v>
      </c>
      <c r="O227" s="15" t="str">
        <f>工资表!$P$2</f>
        <v>失业保险</v>
      </c>
      <c r="P227" s="15" t="str">
        <f>工资表!$Q$2</f>
        <v>大病统筹</v>
      </c>
      <c r="Q227" s="15" t="str">
        <f>工资表!$R$2</f>
        <v>公积金</v>
      </c>
      <c r="R227" s="15" t="str">
        <f>工资表!$S$2</f>
        <v>个人所得税</v>
      </c>
      <c r="S227" s="15" t="str">
        <f>工资表!$T$2</f>
        <v>实发工资</v>
      </c>
    </row>
    <row r="228" spans="1:19" x14ac:dyDescent="0.15">
      <c r="A228" s="16">
        <f>工资表!B59</f>
        <v>57</v>
      </c>
      <c r="B228" s="16" t="str">
        <f>工资表!C59</f>
        <v>N57</v>
      </c>
      <c r="C228" s="16" t="str">
        <f>工资表!D59</f>
        <v>研发A</v>
      </c>
      <c r="D228" s="16">
        <f>工资表!E59</f>
        <v>2056</v>
      </c>
      <c r="E228" s="16">
        <f>工资表!F59</f>
        <v>1056</v>
      </c>
      <c r="F228" s="16">
        <f>工资表!G59</f>
        <v>1056</v>
      </c>
      <c r="G228" s="16">
        <f>工资表!H59</f>
        <v>2056</v>
      </c>
      <c r="H228" s="16">
        <f>工资表!I59</f>
        <v>1056</v>
      </c>
      <c r="I228" s="16">
        <f>工资表!J59</f>
        <v>656</v>
      </c>
      <c r="J228" s="16">
        <f>工资表!K59</f>
        <v>356</v>
      </c>
      <c r="K228" s="16">
        <f>工资表!L59</f>
        <v>256</v>
      </c>
      <c r="L228" s="16">
        <f>工资表!M59</f>
        <v>8548</v>
      </c>
      <c r="M228" s="16">
        <f>工资表!N59</f>
        <v>356</v>
      </c>
      <c r="N228" s="16">
        <f>工资表!O59</f>
        <v>156</v>
      </c>
      <c r="O228" s="16">
        <f>工资表!P59</f>
        <v>76</v>
      </c>
      <c r="P228" s="16">
        <f>工资表!Q59</f>
        <v>86</v>
      </c>
      <c r="Q228" s="16">
        <f>工资表!R59</f>
        <v>116</v>
      </c>
      <c r="R228" s="16">
        <f>工资表!S59</f>
        <v>191</v>
      </c>
      <c r="S228" s="16">
        <f>工资表!T59</f>
        <v>7567</v>
      </c>
    </row>
    <row r="230" spans="1:19" x14ac:dyDescent="0.15">
      <c r="A230" s="13"/>
      <c r="B230" s="13"/>
      <c r="C230" s="13"/>
      <c r="D230" s="13"/>
      <c r="E230" s="13"/>
      <c r="F230" s="13"/>
      <c r="G230" s="13"/>
      <c r="H230" s="14">
        <f>工资表!$I$1</f>
        <v>2017</v>
      </c>
      <c r="I230" s="14" t="str">
        <f>工资表!$J$1</f>
        <v>年</v>
      </c>
      <c r="J230" s="14" t="str">
        <f>工资表!$K$1</f>
        <v>2月</v>
      </c>
      <c r="K230" s="14" t="str">
        <f>工资表!$L$1</f>
        <v>工资</v>
      </c>
      <c r="L230" s="13"/>
      <c r="M230" s="13"/>
      <c r="N230" s="13"/>
      <c r="O230" s="13"/>
      <c r="P230" s="13"/>
      <c r="Q230" s="13"/>
      <c r="R230" s="13"/>
      <c r="S230" s="13"/>
    </row>
    <row r="231" spans="1:19" x14ac:dyDescent="0.15">
      <c r="A231" s="15" t="str">
        <f>工资表!$B$2</f>
        <v>序号</v>
      </c>
      <c r="B231" s="15" t="str">
        <f>工资表!$C$2</f>
        <v>姓名</v>
      </c>
      <c r="C231" s="15" t="str">
        <f>工资表!$D$2</f>
        <v>部门</v>
      </c>
      <c r="D231" s="15" t="str">
        <f>工资表!$E$2</f>
        <v>基本工资</v>
      </c>
      <c r="E231" s="15" t="str">
        <f>工资表!$F$2</f>
        <v>岗位工资</v>
      </c>
      <c r="F231" s="15" t="str">
        <f>工资表!$G$2</f>
        <v>绩效工资</v>
      </c>
      <c r="G231" s="15" t="str">
        <f>工资表!$H$2</f>
        <v>奖金</v>
      </c>
      <c r="H231" s="15" t="str">
        <f>工资表!$I$2</f>
        <v>加班费</v>
      </c>
      <c r="I231" s="15" t="str">
        <f>工资表!$J$2</f>
        <v>住房补助</v>
      </c>
      <c r="J231" s="15" t="str">
        <f>工资表!$K$2</f>
        <v>交通补助</v>
      </c>
      <c r="K231" s="15" t="str">
        <f>工资表!$L$2</f>
        <v>工龄工资</v>
      </c>
      <c r="L231" s="15" t="str">
        <f>工资表!$M$2</f>
        <v>当月应发</v>
      </c>
      <c r="M231" s="15" t="str">
        <f>工资表!$N$2</f>
        <v>养老保险</v>
      </c>
      <c r="N231" s="15" t="str">
        <f>工资表!$O$2</f>
        <v>医疗保险</v>
      </c>
      <c r="O231" s="15" t="str">
        <f>工资表!$P$2</f>
        <v>失业保险</v>
      </c>
      <c r="P231" s="15" t="str">
        <f>工资表!$Q$2</f>
        <v>大病统筹</v>
      </c>
      <c r="Q231" s="15" t="str">
        <f>工资表!$R$2</f>
        <v>公积金</v>
      </c>
      <c r="R231" s="15" t="str">
        <f>工资表!$S$2</f>
        <v>个人所得税</v>
      </c>
      <c r="S231" s="15" t="str">
        <f>工资表!$T$2</f>
        <v>实发工资</v>
      </c>
    </row>
    <row r="232" spans="1:19" x14ac:dyDescent="0.15">
      <c r="A232" s="16">
        <f>工资表!B60</f>
        <v>58</v>
      </c>
      <c r="B232" s="16" t="str">
        <f>工资表!C60</f>
        <v>N58</v>
      </c>
      <c r="C232" s="16" t="str">
        <f>工资表!D60</f>
        <v>研发B</v>
      </c>
      <c r="D232" s="16">
        <f>工资表!E60</f>
        <v>2057</v>
      </c>
      <c r="E232" s="16">
        <f>工资表!F60</f>
        <v>1057</v>
      </c>
      <c r="F232" s="16">
        <f>工资表!G60</f>
        <v>1057</v>
      </c>
      <c r="G232" s="16">
        <f>工资表!H60</f>
        <v>2057</v>
      </c>
      <c r="H232" s="16">
        <f>工资表!I60</f>
        <v>1057</v>
      </c>
      <c r="I232" s="16">
        <f>工资表!J60</f>
        <v>657</v>
      </c>
      <c r="J232" s="16">
        <f>工资表!K60</f>
        <v>357</v>
      </c>
      <c r="K232" s="16">
        <f>工资表!L60</f>
        <v>257</v>
      </c>
      <c r="L232" s="16">
        <f>工资表!M60</f>
        <v>8556</v>
      </c>
      <c r="M232" s="16">
        <f>工资表!N60</f>
        <v>357</v>
      </c>
      <c r="N232" s="16">
        <f>工资表!O60</f>
        <v>157</v>
      </c>
      <c r="O232" s="16">
        <f>工资表!P60</f>
        <v>77</v>
      </c>
      <c r="P232" s="16">
        <f>工资表!Q60</f>
        <v>87</v>
      </c>
      <c r="Q232" s="16">
        <f>工资表!R60</f>
        <v>117</v>
      </c>
      <c r="R232" s="16">
        <f>工资表!S60</f>
        <v>192</v>
      </c>
      <c r="S232" s="16">
        <f>工资表!T60</f>
        <v>7569</v>
      </c>
    </row>
    <row r="234" spans="1:19" x14ac:dyDescent="0.15">
      <c r="A234" s="13"/>
      <c r="B234" s="13"/>
      <c r="C234" s="13"/>
      <c r="D234" s="13"/>
      <c r="E234" s="13"/>
      <c r="F234" s="13"/>
      <c r="G234" s="13"/>
      <c r="H234" s="14">
        <f>工资表!$I$1</f>
        <v>2017</v>
      </c>
      <c r="I234" s="14" t="str">
        <f>工资表!$J$1</f>
        <v>年</v>
      </c>
      <c r="J234" s="14" t="str">
        <f>工资表!$K$1</f>
        <v>2月</v>
      </c>
      <c r="K234" s="14" t="str">
        <f>工资表!$L$1</f>
        <v>工资</v>
      </c>
      <c r="L234" s="13"/>
      <c r="M234" s="13"/>
      <c r="N234" s="13"/>
      <c r="O234" s="13"/>
      <c r="P234" s="13"/>
      <c r="Q234" s="13"/>
      <c r="R234" s="13"/>
      <c r="S234" s="13"/>
    </row>
    <row r="235" spans="1:19" x14ac:dyDescent="0.15">
      <c r="A235" s="15" t="str">
        <f>工资表!$B$2</f>
        <v>序号</v>
      </c>
      <c r="B235" s="15" t="str">
        <f>工资表!$C$2</f>
        <v>姓名</v>
      </c>
      <c r="C235" s="15" t="str">
        <f>工资表!$D$2</f>
        <v>部门</v>
      </c>
      <c r="D235" s="15" t="str">
        <f>工资表!$E$2</f>
        <v>基本工资</v>
      </c>
      <c r="E235" s="15" t="str">
        <f>工资表!$F$2</f>
        <v>岗位工资</v>
      </c>
      <c r="F235" s="15" t="str">
        <f>工资表!$G$2</f>
        <v>绩效工资</v>
      </c>
      <c r="G235" s="15" t="str">
        <f>工资表!$H$2</f>
        <v>奖金</v>
      </c>
      <c r="H235" s="15" t="str">
        <f>工资表!$I$2</f>
        <v>加班费</v>
      </c>
      <c r="I235" s="15" t="str">
        <f>工资表!$J$2</f>
        <v>住房补助</v>
      </c>
      <c r="J235" s="15" t="str">
        <f>工资表!$K$2</f>
        <v>交通补助</v>
      </c>
      <c r="K235" s="15" t="str">
        <f>工资表!$L$2</f>
        <v>工龄工资</v>
      </c>
      <c r="L235" s="15" t="str">
        <f>工资表!$M$2</f>
        <v>当月应发</v>
      </c>
      <c r="M235" s="15" t="str">
        <f>工资表!$N$2</f>
        <v>养老保险</v>
      </c>
      <c r="N235" s="15" t="str">
        <f>工资表!$O$2</f>
        <v>医疗保险</v>
      </c>
      <c r="O235" s="15" t="str">
        <f>工资表!$P$2</f>
        <v>失业保险</v>
      </c>
      <c r="P235" s="15" t="str">
        <f>工资表!$Q$2</f>
        <v>大病统筹</v>
      </c>
      <c r="Q235" s="15" t="str">
        <f>工资表!$R$2</f>
        <v>公积金</v>
      </c>
      <c r="R235" s="15" t="str">
        <f>工资表!$S$2</f>
        <v>个人所得税</v>
      </c>
      <c r="S235" s="15" t="str">
        <f>工资表!$T$2</f>
        <v>实发工资</v>
      </c>
    </row>
    <row r="236" spans="1:19" x14ac:dyDescent="0.15">
      <c r="A236" s="16">
        <f>工资表!B61</f>
        <v>59</v>
      </c>
      <c r="B236" s="16" t="str">
        <f>工资表!C61</f>
        <v>N59</v>
      </c>
      <c r="C236" s="16" t="str">
        <f>工资表!D61</f>
        <v>投资A</v>
      </c>
      <c r="D236" s="16">
        <f>工资表!E61</f>
        <v>2058</v>
      </c>
      <c r="E236" s="16">
        <f>工资表!F61</f>
        <v>1058</v>
      </c>
      <c r="F236" s="16">
        <f>工资表!G61</f>
        <v>1058</v>
      </c>
      <c r="G236" s="16">
        <f>工资表!H61</f>
        <v>2058</v>
      </c>
      <c r="H236" s="16">
        <f>工资表!I61</f>
        <v>1058</v>
      </c>
      <c r="I236" s="16">
        <f>工资表!J61</f>
        <v>658</v>
      </c>
      <c r="J236" s="16">
        <f>工资表!K61</f>
        <v>358</v>
      </c>
      <c r="K236" s="16">
        <f>工资表!L61</f>
        <v>258</v>
      </c>
      <c r="L236" s="16">
        <f>工资表!M61</f>
        <v>8564</v>
      </c>
      <c r="M236" s="16">
        <f>工资表!N61</f>
        <v>358</v>
      </c>
      <c r="N236" s="16">
        <f>工资表!O61</f>
        <v>158</v>
      </c>
      <c r="O236" s="16">
        <f>工资表!P61</f>
        <v>78</v>
      </c>
      <c r="P236" s="16">
        <f>工资表!Q61</f>
        <v>88</v>
      </c>
      <c r="Q236" s="16">
        <f>工资表!R61</f>
        <v>118</v>
      </c>
      <c r="R236" s="16">
        <f>工资表!S61</f>
        <v>193</v>
      </c>
      <c r="S236" s="16">
        <f>工资表!T61</f>
        <v>7571</v>
      </c>
    </row>
    <row r="238" spans="1:19" x14ac:dyDescent="0.15">
      <c r="A238" s="13"/>
      <c r="B238" s="13"/>
      <c r="C238" s="13"/>
      <c r="D238" s="13"/>
      <c r="E238" s="13"/>
      <c r="F238" s="13"/>
      <c r="G238" s="13"/>
      <c r="H238" s="14">
        <f>工资表!$I$1</f>
        <v>2017</v>
      </c>
      <c r="I238" s="14" t="str">
        <f>工资表!$J$1</f>
        <v>年</v>
      </c>
      <c r="J238" s="14" t="str">
        <f>工资表!$K$1</f>
        <v>2月</v>
      </c>
      <c r="K238" s="14" t="str">
        <f>工资表!$L$1</f>
        <v>工资</v>
      </c>
      <c r="L238" s="13"/>
      <c r="M238" s="13"/>
      <c r="N238" s="13"/>
      <c r="O238" s="13"/>
      <c r="P238" s="13"/>
      <c r="Q238" s="13"/>
      <c r="R238" s="13"/>
      <c r="S238" s="13"/>
    </row>
    <row r="239" spans="1:19" x14ac:dyDescent="0.15">
      <c r="A239" s="15" t="str">
        <f>工资表!$B$2</f>
        <v>序号</v>
      </c>
      <c r="B239" s="15" t="str">
        <f>工资表!$C$2</f>
        <v>姓名</v>
      </c>
      <c r="C239" s="15" t="str">
        <f>工资表!$D$2</f>
        <v>部门</v>
      </c>
      <c r="D239" s="15" t="str">
        <f>工资表!$E$2</f>
        <v>基本工资</v>
      </c>
      <c r="E239" s="15" t="str">
        <f>工资表!$F$2</f>
        <v>岗位工资</v>
      </c>
      <c r="F239" s="15" t="str">
        <f>工资表!$G$2</f>
        <v>绩效工资</v>
      </c>
      <c r="G239" s="15" t="str">
        <f>工资表!$H$2</f>
        <v>奖金</v>
      </c>
      <c r="H239" s="15" t="str">
        <f>工资表!$I$2</f>
        <v>加班费</v>
      </c>
      <c r="I239" s="15" t="str">
        <f>工资表!$J$2</f>
        <v>住房补助</v>
      </c>
      <c r="J239" s="15" t="str">
        <f>工资表!$K$2</f>
        <v>交通补助</v>
      </c>
      <c r="K239" s="15" t="str">
        <f>工资表!$L$2</f>
        <v>工龄工资</v>
      </c>
      <c r="L239" s="15" t="str">
        <f>工资表!$M$2</f>
        <v>当月应发</v>
      </c>
      <c r="M239" s="15" t="str">
        <f>工资表!$N$2</f>
        <v>养老保险</v>
      </c>
      <c r="N239" s="15" t="str">
        <f>工资表!$O$2</f>
        <v>医疗保险</v>
      </c>
      <c r="O239" s="15" t="str">
        <f>工资表!$P$2</f>
        <v>失业保险</v>
      </c>
      <c r="P239" s="15" t="str">
        <f>工资表!$Q$2</f>
        <v>大病统筹</v>
      </c>
      <c r="Q239" s="15" t="str">
        <f>工资表!$R$2</f>
        <v>公积金</v>
      </c>
      <c r="R239" s="15" t="str">
        <f>工资表!$S$2</f>
        <v>个人所得税</v>
      </c>
      <c r="S239" s="15" t="str">
        <f>工资表!$T$2</f>
        <v>实发工资</v>
      </c>
    </row>
    <row r="240" spans="1:19" x14ac:dyDescent="0.15">
      <c r="A240" s="16">
        <f>工资表!B62</f>
        <v>60</v>
      </c>
      <c r="B240" s="16" t="str">
        <f>工资表!C62</f>
        <v>N60</v>
      </c>
      <c r="C240" s="16" t="str">
        <f>工资表!D62</f>
        <v>投资B</v>
      </c>
      <c r="D240" s="16">
        <f>工资表!E62</f>
        <v>2059</v>
      </c>
      <c r="E240" s="16">
        <f>工资表!F62</f>
        <v>1059</v>
      </c>
      <c r="F240" s="16">
        <f>工资表!G62</f>
        <v>1059</v>
      </c>
      <c r="G240" s="16">
        <f>工资表!H62</f>
        <v>2059</v>
      </c>
      <c r="H240" s="16">
        <f>工资表!I62</f>
        <v>1059</v>
      </c>
      <c r="I240" s="16">
        <f>工资表!J62</f>
        <v>659</v>
      </c>
      <c r="J240" s="16">
        <f>工资表!K62</f>
        <v>359</v>
      </c>
      <c r="K240" s="16">
        <f>工资表!L62</f>
        <v>259</v>
      </c>
      <c r="L240" s="16">
        <f>工资表!M62</f>
        <v>8572</v>
      </c>
      <c r="M240" s="16">
        <f>工资表!N62</f>
        <v>359</v>
      </c>
      <c r="N240" s="16">
        <f>工资表!O62</f>
        <v>159</v>
      </c>
      <c r="O240" s="16">
        <f>工资表!P62</f>
        <v>79</v>
      </c>
      <c r="P240" s="16">
        <f>工资表!Q62</f>
        <v>89</v>
      </c>
      <c r="Q240" s="16">
        <f>工资表!R62</f>
        <v>119</v>
      </c>
      <c r="R240" s="16">
        <f>工资表!S62</f>
        <v>194</v>
      </c>
      <c r="S240" s="16">
        <f>工资表!T62</f>
        <v>7573</v>
      </c>
    </row>
    <row r="242" spans="1:19" x14ac:dyDescent="0.15">
      <c r="A242" s="13"/>
      <c r="B242" s="13"/>
      <c r="C242" s="13"/>
      <c r="D242" s="13"/>
      <c r="E242" s="13"/>
      <c r="F242" s="13"/>
      <c r="G242" s="13"/>
      <c r="H242" s="14">
        <f>工资表!$I$1</f>
        <v>2017</v>
      </c>
      <c r="I242" s="14" t="str">
        <f>工资表!$J$1</f>
        <v>年</v>
      </c>
      <c r="J242" s="14" t="str">
        <f>工资表!$K$1</f>
        <v>2月</v>
      </c>
      <c r="K242" s="14" t="str">
        <f>工资表!$L$1</f>
        <v>工资</v>
      </c>
      <c r="L242" s="13"/>
      <c r="M242" s="13"/>
      <c r="N242" s="13"/>
      <c r="O242" s="13"/>
      <c r="P242" s="13"/>
      <c r="Q242" s="13"/>
      <c r="R242" s="13"/>
      <c r="S242" s="13"/>
    </row>
    <row r="243" spans="1:19" x14ac:dyDescent="0.15">
      <c r="A243" s="15" t="str">
        <f>工资表!$B$2</f>
        <v>序号</v>
      </c>
      <c r="B243" s="15" t="str">
        <f>工资表!$C$2</f>
        <v>姓名</v>
      </c>
      <c r="C243" s="15" t="str">
        <f>工资表!$D$2</f>
        <v>部门</v>
      </c>
      <c r="D243" s="15" t="str">
        <f>工资表!$E$2</f>
        <v>基本工资</v>
      </c>
      <c r="E243" s="15" t="str">
        <f>工资表!$F$2</f>
        <v>岗位工资</v>
      </c>
      <c r="F243" s="15" t="str">
        <f>工资表!$G$2</f>
        <v>绩效工资</v>
      </c>
      <c r="G243" s="15" t="str">
        <f>工资表!$H$2</f>
        <v>奖金</v>
      </c>
      <c r="H243" s="15" t="str">
        <f>工资表!$I$2</f>
        <v>加班费</v>
      </c>
      <c r="I243" s="15" t="str">
        <f>工资表!$J$2</f>
        <v>住房补助</v>
      </c>
      <c r="J243" s="15" t="str">
        <f>工资表!$K$2</f>
        <v>交通补助</v>
      </c>
      <c r="K243" s="15" t="str">
        <f>工资表!$L$2</f>
        <v>工龄工资</v>
      </c>
      <c r="L243" s="15" t="str">
        <f>工资表!$M$2</f>
        <v>当月应发</v>
      </c>
      <c r="M243" s="15" t="str">
        <f>工资表!$N$2</f>
        <v>养老保险</v>
      </c>
      <c r="N243" s="15" t="str">
        <f>工资表!$O$2</f>
        <v>医疗保险</v>
      </c>
      <c r="O243" s="15" t="str">
        <f>工资表!$P$2</f>
        <v>失业保险</v>
      </c>
      <c r="P243" s="15" t="str">
        <f>工资表!$Q$2</f>
        <v>大病统筹</v>
      </c>
      <c r="Q243" s="15" t="str">
        <f>工资表!$R$2</f>
        <v>公积金</v>
      </c>
      <c r="R243" s="15" t="str">
        <f>工资表!$S$2</f>
        <v>个人所得税</v>
      </c>
      <c r="S243" s="15" t="str">
        <f>工资表!$T$2</f>
        <v>实发工资</v>
      </c>
    </row>
    <row r="244" spans="1:19" x14ac:dyDescent="0.15">
      <c r="A244" s="16">
        <f>工资表!B63</f>
        <v>61</v>
      </c>
      <c r="B244" s="16" t="str">
        <f>工资表!C63</f>
        <v>N61</v>
      </c>
      <c r="C244" s="16" t="str">
        <f>工资表!D63</f>
        <v>采购</v>
      </c>
      <c r="D244" s="16">
        <f>工资表!E63</f>
        <v>2060</v>
      </c>
      <c r="E244" s="16">
        <f>工资表!F63</f>
        <v>1060</v>
      </c>
      <c r="F244" s="16">
        <f>工资表!G63</f>
        <v>1060</v>
      </c>
      <c r="G244" s="16">
        <f>工资表!H63</f>
        <v>2060</v>
      </c>
      <c r="H244" s="16">
        <f>工资表!I63</f>
        <v>1060</v>
      </c>
      <c r="I244" s="16">
        <f>工资表!J63</f>
        <v>660</v>
      </c>
      <c r="J244" s="16">
        <f>工资表!K63</f>
        <v>360</v>
      </c>
      <c r="K244" s="16">
        <f>工资表!L63</f>
        <v>260</v>
      </c>
      <c r="L244" s="16">
        <f>工资表!M63</f>
        <v>8580</v>
      </c>
      <c r="M244" s="16">
        <f>工资表!N63</f>
        <v>360</v>
      </c>
      <c r="N244" s="16">
        <f>工资表!O63</f>
        <v>160</v>
      </c>
      <c r="O244" s="16">
        <f>工资表!P63</f>
        <v>80</v>
      </c>
      <c r="P244" s="16">
        <f>工资表!Q63</f>
        <v>90</v>
      </c>
      <c r="Q244" s="16">
        <f>工资表!R63</f>
        <v>120</v>
      </c>
      <c r="R244" s="16">
        <f>工资表!S63</f>
        <v>195</v>
      </c>
      <c r="S244" s="16">
        <f>工资表!T63</f>
        <v>7575</v>
      </c>
    </row>
    <row r="246" spans="1:19" x14ac:dyDescent="0.15">
      <c r="A246" s="13"/>
      <c r="B246" s="13"/>
      <c r="C246" s="13"/>
      <c r="D246" s="13"/>
      <c r="E246" s="13"/>
      <c r="F246" s="13"/>
      <c r="G246" s="13"/>
      <c r="H246" s="14">
        <f>工资表!$I$1</f>
        <v>2017</v>
      </c>
      <c r="I246" s="14" t="str">
        <f>工资表!$J$1</f>
        <v>年</v>
      </c>
      <c r="J246" s="14" t="str">
        <f>工资表!$K$1</f>
        <v>2月</v>
      </c>
      <c r="K246" s="14" t="str">
        <f>工资表!$L$1</f>
        <v>工资</v>
      </c>
      <c r="L246" s="13"/>
      <c r="M246" s="13"/>
      <c r="N246" s="13"/>
      <c r="O246" s="13"/>
      <c r="P246" s="13"/>
      <c r="Q246" s="13"/>
      <c r="R246" s="13"/>
      <c r="S246" s="13"/>
    </row>
    <row r="247" spans="1:19" x14ac:dyDescent="0.15">
      <c r="A247" s="15" t="str">
        <f>工资表!$B$2</f>
        <v>序号</v>
      </c>
      <c r="B247" s="15" t="str">
        <f>工资表!$C$2</f>
        <v>姓名</v>
      </c>
      <c r="C247" s="15" t="str">
        <f>工资表!$D$2</f>
        <v>部门</v>
      </c>
      <c r="D247" s="15" t="str">
        <f>工资表!$E$2</f>
        <v>基本工资</v>
      </c>
      <c r="E247" s="15" t="str">
        <f>工资表!$F$2</f>
        <v>岗位工资</v>
      </c>
      <c r="F247" s="15" t="str">
        <f>工资表!$G$2</f>
        <v>绩效工资</v>
      </c>
      <c r="G247" s="15" t="str">
        <f>工资表!$H$2</f>
        <v>奖金</v>
      </c>
      <c r="H247" s="15" t="str">
        <f>工资表!$I$2</f>
        <v>加班费</v>
      </c>
      <c r="I247" s="15" t="str">
        <f>工资表!$J$2</f>
        <v>住房补助</v>
      </c>
      <c r="J247" s="15" t="str">
        <f>工资表!$K$2</f>
        <v>交通补助</v>
      </c>
      <c r="K247" s="15" t="str">
        <f>工资表!$L$2</f>
        <v>工龄工资</v>
      </c>
      <c r="L247" s="15" t="str">
        <f>工资表!$M$2</f>
        <v>当月应发</v>
      </c>
      <c r="M247" s="15" t="str">
        <f>工资表!$N$2</f>
        <v>养老保险</v>
      </c>
      <c r="N247" s="15" t="str">
        <f>工资表!$O$2</f>
        <v>医疗保险</v>
      </c>
      <c r="O247" s="15" t="str">
        <f>工资表!$P$2</f>
        <v>失业保险</v>
      </c>
      <c r="P247" s="15" t="str">
        <f>工资表!$Q$2</f>
        <v>大病统筹</v>
      </c>
      <c r="Q247" s="15" t="str">
        <f>工资表!$R$2</f>
        <v>公积金</v>
      </c>
      <c r="R247" s="15" t="str">
        <f>工资表!$S$2</f>
        <v>个人所得税</v>
      </c>
      <c r="S247" s="15" t="str">
        <f>工资表!$T$2</f>
        <v>实发工资</v>
      </c>
    </row>
    <row r="248" spans="1:19" x14ac:dyDescent="0.15">
      <c r="A248" s="16">
        <f>工资表!B64</f>
        <v>62</v>
      </c>
      <c r="B248" s="16" t="str">
        <f>工资表!C64</f>
        <v>N62</v>
      </c>
      <c r="C248" s="16" t="str">
        <f>工资表!D64</f>
        <v>生产</v>
      </c>
      <c r="D248" s="16">
        <f>工资表!E64</f>
        <v>2061</v>
      </c>
      <c r="E248" s="16">
        <f>工资表!F64</f>
        <v>1061</v>
      </c>
      <c r="F248" s="16">
        <f>工资表!G64</f>
        <v>1061</v>
      </c>
      <c r="G248" s="16">
        <f>工资表!H64</f>
        <v>2061</v>
      </c>
      <c r="H248" s="16">
        <f>工资表!I64</f>
        <v>1061</v>
      </c>
      <c r="I248" s="16">
        <f>工资表!J64</f>
        <v>661</v>
      </c>
      <c r="J248" s="16">
        <f>工资表!K64</f>
        <v>361</v>
      </c>
      <c r="K248" s="16">
        <f>工资表!L64</f>
        <v>261</v>
      </c>
      <c r="L248" s="16">
        <f>工资表!M64</f>
        <v>8588</v>
      </c>
      <c r="M248" s="16">
        <f>工资表!N64</f>
        <v>361</v>
      </c>
      <c r="N248" s="16">
        <f>工资表!O64</f>
        <v>161</v>
      </c>
      <c r="O248" s="16">
        <f>工资表!P64</f>
        <v>81</v>
      </c>
      <c r="P248" s="16">
        <f>工资表!Q64</f>
        <v>91</v>
      </c>
      <c r="Q248" s="16">
        <f>工资表!R64</f>
        <v>121</v>
      </c>
      <c r="R248" s="16">
        <f>工资表!S64</f>
        <v>196</v>
      </c>
      <c r="S248" s="16">
        <f>工资表!T64</f>
        <v>7577</v>
      </c>
    </row>
    <row r="250" spans="1:19" x14ac:dyDescent="0.15">
      <c r="A250" s="13"/>
      <c r="B250" s="13"/>
      <c r="C250" s="13"/>
      <c r="D250" s="13"/>
      <c r="E250" s="13"/>
      <c r="F250" s="13"/>
      <c r="G250" s="13"/>
      <c r="H250" s="14">
        <f>工资表!$I$1</f>
        <v>2017</v>
      </c>
      <c r="I250" s="14" t="str">
        <f>工资表!$J$1</f>
        <v>年</v>
      </c>
      <c r="J250" s="14" t="str">
        <f>工资表!$K$1</f>
        <v>2月</v>
      </c>
      <c r="K250" s="14" t="str">
        <f>工资表!$L$1</f>
        <v>工资</v>
      </c>
      <c r="L250" s="13"/>
      <c r="M250" s="13"/>
      <c r="N250" s="13"/>
      <c r="O250" s="13"/>
      <c r="P250" s="13"/>
      <c r="Q250" s="13"/>
      <c r="R250" s="13"/>
      <c r="S250" s="13"/>
    </row>
    <row r="251" spans="1:19" x14ac:dyDescent="0.15">
      <c r="A251" s="15" t="str">
        <f>工资表!$B$2</f>
        <v>序号</v>
      </c>
      <c r="B251" s="15" t="str">
        <f>工资表!$C$2</f>
        <v>姓名</v>
      </c>
      <c r="C251" s="15" t="str">
        <f>工资表!$D$2</f>
        <v>部门</v>
      </c>
      <c r="D251" s="15" t="str">
        <f>工资表!$E$2</f>
        <v>基本工资</v>
      </c>
      <c r="E251" s="15" t="str">
        <f>工资表!$F$2</f>
        <v>岗位工资</v>
      </c>
      <c r="F251" s="15" t="str">
        <f>工资表!$G$2</f>
        <v>绩效工资</v>
      </c>
      <c r="G251" s="15" t="str">
        <f>工资表!$H$2</f>
        <v>奖金</v>
      </c>
      <c r="H251" s="15" t="str">
        <f>工资表!$I$2</f>
        <v>加班费</v>
      </c>
      <c r="I251" s="15" t="str">
        <f>工资表!$J$2</f>
        <v>住房补助</v>
      </c>
      <c r="J251" s="15" t="str">
        <f>工资表!$K$2</f>
        <v>交通补助</v>
      </c>
      <c r="K251" s="15" t="str">
        <f>工资表!$L$2</f>
        <v>工龄工资</v>
      </c>
      <c r="L251" s="15" t="str">
        <f>工资表!$M$2</f>
        <v>当月应发</v>
      </c>
      <c r="M251" s="15" t="str">
        <f>工资表!$N$2</f>
        <v>养老保险</v>
      </c>
      <c r="N251" s="15" t="str">
        <f>工资表!$O$2</f>
        <v>医疗保险</v>
      </c>
      <c r="O251" s="15" t="str">
        <f>工资表!$P$2</f>
        <v>失业保险</v>
      </c>
      <c r="P251" s="15" t="str">
        <f>工资表!$Q$2</f>
        <v>大病统筹</v>
      </c>
      <c r="Q251" s="15" t="str">
        <f>工资表!$R$2</f>
        <v>公积金</v>
      </c>
      <c r="R251" s="15" t="str">
        <f>工资表!$S$2</f>
        <v>个人所得税</v>
      </c>
      <c r="S251" s="15" t="str">
        <f>工资表!$T$2</f>
        <v>实发工资</v>
      </c>
    </row>
    <row r="252" spans="1:19" x14ac:dyDescent="0.15">
      <c r="A252" s="16">
        <f>工资表!B65</f>
        <v>63</v>
      </c>
      <c r="B252" s="16" t="str">
        <f>工资表!C65</f>
        <v>N63</v>
      </c>
      <c r="C252" s="16" t="str">
        <f>工资表!D65</f>
        <v>运营</v>
      </c>
      <c r="D252" s="16">
        <f>工资表!E65</f>
        <v>2062</v>
      </c>
      <c r="E252" s="16">
        <f>工资表!F65</f>
        <v>1062</v>
      </c>
      <c r="F252" s="16">
        <f>工资表!G65</f>
        <v>1062</v>
      </c>
      <c r="G252" s="16">
        <f>工资表!H65</f>
        <v>2062</v>
      </c>
      <c r="H252" s="16">
        <f>工资表!I65</f>
        <v>1062</v>
      </c>
      <c r="I252" s="16">
        <f>工资表!J65</f>
        <v>662</v>
      </c>
      <c r="J252" s="16">
        <f>工资表!K65</f>
        <v>362</v>
      </c>
      <c r="K252" s="16">
        <f>工资表!L65</f>
        <v>262</v>
      </c>
      <c r="L252" s="16">
        <f>工资表!M65</f>
        <v>8596</v>
      </c>
      <c r="M252" s="16">
        <f>工资表!N65</f>
        <v>362</v>
      </c>
      <c r="N252" s="16">
        <f>工资表!O65</f>
        <v>162</v>
      </c>
      <c r="O252" s="16">
        <f>工资表!P65</f>
        <v>82</v>
      </c>
      <c r="P252" s="16">
        <f>工资表!Q65</f>
        <v>92</v>
      </c>
      <c r="Q252" s="16">
        <f>工资表!R65</f>
        <v>122</v>
      </c>
      <c r="R252" s="16">
        <f>工资表!S65</f>
        <v>197</v>
      </c>
      <c r="S252" s="16">
        <f>工资表!T65</f>
        <v>7579</v>
      </c>
    </row>
    <row r="254" spans="1:19" x14ac:dyDescent="0.15">
      <c r="A254" s="13"/>
      <c r="B254" s="13"/>
      <c r="C254" s="13"/>
      <c r="D254" s="13"/>
      <c r="E254" s="13"/>
      <c r="F254" s="13"/>
      <c r="G254" s="13"/>
      <c r="H254" s="14">
        <f>工资表!$I$1</f>
        <v>2017</v>
      </c>
      <c r="I254" s="14" t="str">
        <f>工资表!$J$1</f>
        <v>年</v>
      </c>
      <c r="J254" s="14" t="str">
        <f>工资表!$K$1</f>
        <v>2月</v>
      </c>
      <c r="K254" s="14" t="str">
        <f>工资表!$L$1</f>
        <v>工资</v>
      </c>
      <c r="L254" s="13"/>
      <c r="M254" s="13"/>
      <c r="N254" s="13"/>
      <c r="O254" s="13"/>
      <c r="P254" s="13"/>
      <c r="Q254" s="13"/>
      <c r="R254" s="13"/>
      <c r="S254" s="13"/>
    </row>
    <row r="255" spans="1:19" x14ac:dyDescent="0.15">
      <c r="A255" s="15" t="str">
        <f>工资表!$B$2</f>
        <v>序号</v>
      </c>
      <c r="B255" s="15" t="str">
        <f>工资表!$C$2</f>
        <v>姓名</v>
      </c>
      <c r="C255" s="15" t="str">
        <f>工资表!$D$2</f>
        <v>部门</v>
      </c>
      <c r="D255" s="15" t="str">
        <f>工资表!$E$2</f>
        <v>基本工资</v>
      </c>
      <c r="E255" s="15" t="str">
        <f>工资表!$F$2</f>
        <v>岗位工资</v>
      </c>
      <c r="F255" s="15" t="str">
        <f>工资表!$G$2</f>
        <v>绩效工资</v>
      </c>
      <c r="G255" s="15" t="str">
        <f>工资表!$H$2</f>
        <v>奖金</v>
      </c>
      <c r="H255" s="15" t="str">
        <f>工资表!$I$2</f>
        <v>加班费</v>
      </c>
      <c r="I255" s="15" t="str">
        <f>工资表!$J$2</f>
        <v>住房补助</v>
      </c>
      <c r="J255" s="15" t="str">
        <f>工资表!$K$2</f>
        <v>交通补助</v>
      </c>
      <c r="K255" s="15" t="str">
        <f>工资表!$L$2</f>
        <v>工龄工资</v>
      </c>
      <c r="L255" s="15" t="str">
        <f>工资表!$M$2</f>
        <v>当月应发</v>
      </c>
      <c r="M255" s="15" t="str">
        <f>工资表!$N$2</f>
        <v>养老保险</v>
      </c>
      <c r="N255" s="15" t="str">
        <f>工资表!$O$2</f>
        <v>医疗保险</v>
      </c>
      <c r="O255" s="15" t="str">
        <f>工资表!$P$2</f>
        <v>失业保险</v>
      </c>
      <c r="P255" s="15" t="str">
        <f>工资表!$Q$2</f>
        <v>大病统筹</v>
      </c>
      <c r="Q255" s="15" t="str">
        <f>工资表!$R$2</f>
        <v>公积金</v>
      </c>
      <c r="R255" s="15" t="str">
        <f>工资表!$S$2</f>
        <v>个人所得税</v>
      </c>
      <c r="S255" s="15" t="str">
        <f>工资表!$T$2</f>
        <v>实发工资</v>
      </c>
    </row>
    <row r="256" spans="1:19" x14ac:dyDescent="0.15">
      <c r="A256" s="16">
        <f>工资表!B66</f>
        <v>64</v>
      </c>
      <c r="B256" s="16" t="str">
        <f>工资表!C66</f>
        <v>N64</v>
      </c>
      <c r="C256" s="16" t="str">
        <f>工资表!D66</f>
        <v>财务</v>
      </c>
      <c r="D256" s="16">
        <f>工资表!E66</f>
        <v>2063</v>
      </c>
      <c r="E256" s="16">
        <f>工资表!F66</f>
        <v>1063</v>
      </c>
      <c r="F256" s="16">
        <f>工资表!G66</f>
        <v>1063</v>
      </c>
      <c r="G256" s="16">
        <f>工资表!H66</f>
        <v>2063</v>
      </c>
      <c r="H256" s="16">
        <f>工资表!I66</f>
        <v>1063</v>
      </c>
      <c r="I256" s="16">
        <f>工资表!J66</f>
        <v>663</v>
      </c>
      <c r="J256" s="16">
        <f>工资表!K66</f>
        <v>363</v>
      </c>
      <c r="K256" s="16">
        <f>工资表!L66</f>
        <v>263</v>
      </c>
      <c r="L256" s="16">
        <f>工资表!M66</f>
        <v>8604</v>
      </c>
      <c r="M256" s="16">
        <f>工资表!N66</f>
        <v>363</v>
      </c>
      <c r="N256" s="16">
        <f>工资表!O66</f>
        <v>163</v>
      </c>
      <c r="O256" s="16">
        <f>工资表!P66</f>
        <v>83</v>
      </c>
      <c r="P256" s="16">
        <f>工资表!Q66</f>
        <v>93</v>
      </c>
      <c r="Q256" s="16">
        <f>工资表!R66</f>
        <v>123</v>
      </c>
      <c r="R256" s="16">
        <f>工资表!S66</f>
        <v>198</v>
      </c>
      <c r="S256" s="16">
        <f>工资表!T66</f>
        <v>7581</v>
      </c>
    </row>
    <row r="258" spans="1:19" x14ac:dyDescent="0.15">
      <c r="A258" s="13"/>
      <c r="B258" s="13"/>
      <c r="C258" s="13"/>
      <c r="D258" s="13"/>
      <c r="E258" s="13"/>
      <c r="F258" s="13"/>
      <c r="G258" s="13"/>
      <c r="H258" s="14">
        <f>工资表!$I$1</f>
        <v>2017</v>
      </c>
      <c r="I258" s="14" t="str">
        <f>工资表!$J$1</f>
        <v>年</v>
      </c>
      <c r="J258" s="14" t="str">
        <f>工资表!$K$1</f>
        <v>2月</v>
      </c>
      <c r="K258" s="14" t="str">
        <f>工资表!$L$1</f>
        <v>工资</v>
      </c>
      <c r="L258" s="13"/>
      <c r="M258" s="13"/>
      <c r="N258" s="13"/>
      <c r="O258" s="13"/>
      <c r="P258" s="13"/>
      <c r="Q258" s="13"/>
      <c r="R258" s="13"/>
      <c r="S258" s="13"/>
    </row>
    <row r="259" spans="1:19" x14ac:dyDescent="0.15">
      <c r="A259" s="15" t="str">
        <f>工资表!$B$2</f>
        <v>序号</v>
      </c>
      <c r="B259" s="15" t="str">
        <f>工资表!$C$2</f>
        <v>姓名</v>
      </c>
      <c r="C259" s="15" t="str">
        <f>工资表!$D$2</f>
        <v>部门</v>
      </c>
      <c r="D259" s="15" t="str">
        <f>工资表!$E$2</f>
        <v>基本工资</v>
      </c>
      <c r="E259" s="15" t="str">
        <f>工资表!$F$2</f>
        <v>岗位工资</v>
      </c>
      <c r="F259" s="15" t="str">
        <f>工资表!$G$2</f>
        <v>绩效工资</v>
      </c>
      <c r="G259" s="15" t="str">
        <f>工资表!$H$2</f>
        <v>奖金</v>
      </c>
      <c r="H259" s="15" t="str">
        <f>工资表!$I$2</f>
        <v>加班费</v>
      </c>
      <c r="I259" s="15" t="str">
        <f>工资表!$J$2</f>
        <v>住房补助</v>
      </c>
      <c r="J259" s="15" t="str">
        <f>工资表!$K$2</f>
        <v>交通补助</v>
      </c>
      <c r="K259" s="15" t="str">
        <f>工资表!$L$2</f>
        <v>工龄工资</v>
      </c>
      <c r="L259" s="15" t="str">
        <f>工资表!$M$2</f>
        <v>当月应发</v>
      </c>
      <c r="M259" s="15" t="str">
        <f>工资表!$N$2</f>
        <v>养老保险</v>
      </c>
      <c r="N259" s="15" t="str">
        <f>工资表!$O$2</f>
        <v>医疗保险</v>
      </c>
      <c r="O259" s="15" t="str">
        <f>工资表!$P$2</f>
        <v>失业保险</v>
      </c>
      <c r="P259" s="15" t="str">
        <f>工资表!$Q$2</f>
        <v>大病统筹</v>
      </c>
      <c r="Q259" s="15" t="str">
        <f>工资表!$R$2</f>
        <v>公积金</v>
      </c>
      <c r="R259" s="15" t="str">
        <f>工资表!$S$2</f>
        <v>个人所得税</v>
      </c>
      <c r="S259" s="15" t="str">
        <f>工资表!$T$2</f>
        <v>实发工资</v>
      </c>
    </row>
    <row r="260" spans="1:19" x14ac:dyDescent="0.15">
      <c r="A260" s="16">
        <f>工资表!B67</f>
        <v>65</v>
      </c>
      <c r="B260" s="16" t="str">
        <f>工资表!C67</f>
        <v>N65</v>
      </c>
      <c r="C260" s="16" t="str">
        <f>工资表!D67</f>
        <v>人力</v>
      </c>
      <c r="D260" s="16">
        <f>工资表!E67</f>
        <v>2064</v>
      </c>
      <c r="E260" s="16">
        <f>工资表!F67</f>
        <v>1064</v>
      </c>
      <c r="F260" s="16">
        <f>工资表!G67</f>
        <v>1064</v>
      </c>
      <c r="G260" s="16">
        <f>工资表!H67</f>
        <v>2064</v>
      </c>
      <c r="H260" s="16">
        <f>工资表!I67</f>
        <v>1064</v>
      </c>
      <c r="I260" s="16">
        <f>工资表!J67</f>
        <v>664</v>
      </c>
      <c r="J260" s="16">
        <f>工资表!K67</f>
        <v>364</v>
      </c>
      <c r="K260" s="16">
        <f>工资表!L67</f>
        <v>264</v>
      </c>
      <c r="L260" s="16">
        <f>工资表!M67</f>
        <v>8612</v>
      </c>
      <c r="M260" s="16">
        <f>工资表!N67</f>
        <v>364</v>
      </c>
      <c r="N260" s="16">
        <f>工资表!O67</f>
        <v>164</v>
      </c>
      <c r="O260" s="16">
        <f>工资表!P67</f>
        <v>84</v>
      </c>
      <c r="P260" s="16">
        <f>工资表!Q67</f>
        <v>94</v>
      </c>
      <c r="Q260" s="16">
        <f>工资表!R67</f>
        <v>124</v>
      </c>
      <c r="R260" s="16">
        <f>工资表!S67</f>
        <v>199</v>
      </c>
      <c r="S260" s="16">
        <f>工资表!T67</f>
        <v>7583</v>
      </c>
    </row>
    <row r="262" spans="1:19" x14ac:dyDescent="0.15">
      <c r="A262" s="13"/>
      <c r="B262" s="13"/>
      <c r="C262" s="13"/>
      <c r="D262" s="13"/>
      <c r="E262" s="13"/>
      <c r="F262" s="13"/>
      <c r="G262" s="13"/>
      <c r="H262" s="14">
        <f>工资表!$I$1</f>
        <v>2017</v>
      </c>
      <c r="I262" s="14" t="str">
        <f>工资表!$J$1</f>
        <v>年</v>
      </c>
      <c r="J262" s="14" t="str">
        <f>工资表!$K$1</f>
        <v>2月</v>
      </c>
      <c r="K262" s="14" t="str">
        <f>工资表!$L$1</f>
        <v>工资</v>
      </c>
      <c r="L262" s="13"/>
      <c r="M262" s="13"/>
      <c r="N262" s="13"/>
      <c r="O262" s="13"/>
      <c r="P262" s="13"/>
      <c r="Q262" s="13"/>
      <c r="R262" s="13"/>
      <c r="S262" s="13"/>
    </row>
    <row r="263" spans="1:19" x14ac:dyDescent="0.15">
      <c r="A263" s="15" t="str">
        <f>工资表!$B$2</f>
        <v>序号</v>
      </c>
      <c r="B263" s="15" t="str">
        <f>工资表!$C$2</f>
        <v>姓名</v>
      </c>
      <c r="C263" s="15" t="str">
        <f>工资表!$D$2</f>
        <v>部门</v>
      </c>
      <c r="D263" s="15" t="str">
        <f>工资表!$E$2</f>
        <v>基本工资</v>
      </c>
      <c r="E263" s="15" t="str">
        <f>工资表!$F$2</f>
        <v>岗位工资</v>
      </c>
      <c r="F263" s="15" t="str">
        <f>工资表!$G$2</f>
        <v>绩效工资</v>
      </c>
      <c r="G263" s="15" t="str">
        <f>工资表!$H$2</f>
        <v>奖金</v>
      </c>
      <c r="H263" s="15" t="str">
        <f>工资表!$I$2</f>
        <v>加班费</v>
      </c>
      <c r="I263" s="15" t="str">
        <f>工资表!$J$2</f>
        <v>住房补助</v>
      </c>
      <c r="J263" s="15" t="str">
        <f>工资表!$K$2</f>
        <v>交通补助</v>
      </c>
      <c r="K263" s="15" t="str">
        <f>工资表!$L$2</f>
        <v>工龄工资</v>
      </c>
      <c r="L263" s="15" t="str">
        <f>工资表!$M$2</f>
        <v>当月应发</v>
      </c>
      <c r="M263" s="15" t="str">
        <f>工资表!$N$2</f>
        <v>养老保险</v>
      </c>
      <c r="N263" s="15" t="str">
        <f>工资表!$O$2</f>
        <v>医疗保险</v>
      </c>
      <c r="O263" s="15" t="str">
        <f>工资表!$P$2</f>
        <v>失业保险</v>
      </c>
      <c r="P263" s="15" t="str">
        <f>工资表!$Q$2</f>
        <v>大病统筹</v>
      </c>
      <c r="Q263" s="15" t="str">
        <f>工资表!$R$2</f>
        <v>公积金</v>
      </c>
      <c r="R263" s="15" t="str">
        <f>工资表!$S$2</f>
        <v>个人所得税</v>
      </c>
      <c r="S263" s="15" t="str">
        <f>工资表!$T$2</f>
        <v>实发工资</v>
      </c>
    </row>
    <row r="264" spans="1:19" x14ac:dyDescent="0.15">
      <c r="A264" s="16">
        <f>工资表!B68</f>
        <v>66</v>
      </c>
      <c r="B264" s="16" t="str">
        <f>工资表!C68</f>
        <v>N66</v>
      </c>
      <c r="C264" s="16" t="str">
        <f>工资表!D68</f>
        <v>销售</v>
      </c>
      <c r="D264" s="16">
        <f>工资表!E68</f>
        <v>2065</v>
      </c>
      <c r="E264" s="16">
        <f>工资表!F68</f>
        <v>1065</v>
      </c>
      <c r="F264" s="16">
        <f>工资表!G68</f>
        <v>1065</v>
      </c>
      <c r="G264" s="16">
        <f>工资表!H68</f>
        <v>2065</v>
      </c>
      <c r="H264" s="16">
        <f>工资表!I68</f>
        <v>1065</v>
      </c>
      <c r="I264" s="16">
        <f>工资表!J68</f>
        <v>665</v>
      </c>
      <c r="J264" s="16">
        <f>工资表!K68</f>
        <v>365</v>
      </c>
      <c r="K264" s="16">
        <f>工资表!L68</f>
        <v>265</v>
      </c>
      <c r="L264" s="16">
        <f>工资表!M68</f>
        <v>8620</v>
      </c>
      <c r="M264" s="16">
        <f>工资表!N68</f>
        <v>365</v>
      </c>
      <c r="N264" s="16">
        <f>工资表!O68</f>
        <v>165</v>
      </c>
      <c r="O264" s="16">
        <f>工资表!P68</f>
        <v>85</v>
      </c>
      <c r="P264" s="16">
        <f>工资表!Q68</f>
        <v>95</v>
      </c>
      <c r="Q264" s="16">
        <f>工资表!R68</f>
        <v>125</v>
      </c>
      <c r="R264" s="16">
        <f>工资表!S68</f>
        <v>200</v>
      </c>
      <c r="S264" s="16">
        <f>工资表!T68</f>
        <v>7585</v>
      </c>
    </row>
    <row r="266" spans="1:19" x14ac:dyDescent="0.15">
      <c r="A266" s="13"/>
      <c r="B266" s="13"/>
      <c r="C266" s="13"/>
      <c r="D266" s="13"/>
      <c r="E266" s="13"/>
      <c r="F266" s="13"/>
      <c r="G266" s="13"/>
      <c r="H266" s="14">
        <f>工资表!$I$1</f>
        <v>2017</v>
      </c>
      <c r="I266" s="14" t="str">
        <f>工资表!$J$1</f>
        <v>年</v>
      </c>
      <c r="J266" s="14" t="str">
        <f>工资表!$K$1</f>
        <v>2月</v>
      </c>
      <c r="K266" s="14" t="str">
        <f>工资表!$L$1</f>
        <v>工资</v>
      </c>
      <c r="L266" s="13"/>
      <c r="M266" s="13"/>
      <c r="N266" s="13"/>
      <c r="O266" s="13"/>
      <c r="P266" s="13"/>
      <c r="Q266" s="13"/>
      <c r="R266" s="13"/>
      <c r="S266" s="13"/>
    </row>
    <row r="267" spans="1:19" x14ac:dyDescent="0.15">
      <c r="A267" s="15" t="str">
        <f>工资表!$B$2</f>
        <v>序号</v>
      </c>
      <c r="B267" s="15" t="str">
        <f>工资表!$C$2</f>
        <v>姓名</v>
      </c>
      <c r="C267" s="15" t="str">
        <f>工资表!$D$2</f>
        <v>部门</v>
      </c>
      <c r="D267" s="15" t="str">
        <f>工资表!$E$2</f>
        <v>基本工资</v>
      </c>
      <c r="E267" s="15" t="str">
        <f>工资表!$F$2</f>
        <v>岗位工资</v>
      </c>
      <c r="F267" s="15" t="str">
        <f>工资表!$G$2</f>
        <v>绩效工资</v>
      </c>
      <c r="G267" s="15" t="str">
        <f>工资表!$H$2</f>
        <v>奖金</v>
      </c>
      <c r="H267" s="15" t="str">
        <f>工资表!$I$2</f>
        <v>加班费</v>
      </c>
      <c r="I267" s="15" t="str">
        <f>工资表!$J$2</f>
        <v>住房补助</v>
      </c>
      <c r="J267" s="15" t="str">
        <f>工资表!$K$2</f>
        <v>交通补助</v>
      </c>
      <c r="K267" s="15" t="str">
        <f>工资表!$L$2</f>
        <v>工龄工资</v>
      </c>
      <c r="L267" s="15" t="str">
        <f>工资表!$M$2</f>
        <v>当月应发</v>
      </c>
      <c r="M267" s="15" t="str">
        <f>工资表!$N$2</f>
        <v>养老保险</v>
      </c>
      <c r="N267" s="15" t="str">
        <f>工资表!$O$2</f>
        <v>医疗保险</v>
      </c>
      <c r="O267" s="15" t="str">
        <f>工资表!$P$2</f>
        <v>失业保险</v>
      </c>
      <c r="P267" s="15" t="str">
        <f>工资表!$Q$2</f>
        <v>大病统筹</v>
      </c>
      <c r="Q267" s="15" t="str">
        <f>工资表!$R$2</f>
        <v>公积金</v>
      </c>
      <c r="R267" s="15" t="str">
        <f>工资表!$S$2</f>
        <v>个人所得税</v>
      </c>
      <c r="S267" s="15" t="str">
        <f>工资表!$T$2</f>
        <v>实发工资</v>
      </c>
    </row>
    <row r="268" spans="1:19" x14ac:dyDescent="0.15">
      <c r="A268" s="16">
        <f>工资表!B69</f>
        <v>67</v>
      </c>
      <c r="B268" s="16" t="str">
        <f>工资表!C69</f>
        <v>N67</v>
      </c>
      <c r="C268" s="16" t="str">
        <f>工资表!D69</f>
        <v>研发A</v>
      </c>
      <c r="D268" s="16">
        <f>工资表!E69</f>
        <v>2066</v>
      </c>
      <c r="E268" s="16">
        <f>工资表!F69</f>
        <v>1066</v>
      </c>
      <c r="F268" s="16">
        <f>工资表!G69</f>
        <v>1066</v>
      </c>
      <c r="G268" s="16">
        <f>工资表!H69</f>
        <v>2066</v>
      </c>
      <c r="H268" s="16">
        <f>工资表!I69</f>
        <v>1066</v>
      </c>
      <c r="I268" s="16">
        <f>工资表!J69</f>
        <v>666</v>
      </c>
      <c r="J268" s="16">
        <f>工资表!K69</f>
        <v>366</v>
      </c>
      <c r="K268" s="16">
        <f>工资表!L69</f>
        <v>266</v>
      </c>
      <c r="L268" s="16">
        <f>工资表!M69</f>
        <v>8628</v>
      </c>
      <c r="M268" s="16">
        <f>工资表!N69</f>
        <v>366</v>
      </c>
      <c r="N268" s="16">
        <f>工资表!O69</f>
        <v>166</v>
      </c>
      <c r="O268" s="16">
        <f>工资表!P69</f>
        <v>86</v>
      </c>
      <c r="P268" s="16">
        <f>工资表!Q69</f>
        <v>96</v>
      </c>
      <c r="Q268" s="16">
        <f>工资表!R69</f>
        <v>126</v>
      </c>
      <c r="R268" s="16">
        <f>工资表!S69</f>
        <v>201</v>
      </c>
      <c r="S268" s="16">
        <f>工资表!T69</f>
        <v>7587</v>
      </c>
    </row>
    <row r="270" spans="1:19" x14ac:dyDescent="0.15">
      <c r="A270" s="13"/>
      <c r="B270" s="13"/>
      <c r="C270" s="13"/>
      <c r="D270" s="13"/>
      <c r="E270" s="13"/>
      <c r="F270" s="13"/>
      <c r="G270" s="13"/>
      <c r="H270" s="14">
        <f>工资表!$I$1</f>
        <v>2017</v>
      </c>
      <c r="I270" s="14" t="str">
        <f>工资表!$J$1</f>
        <v>年</v>
      </c>
      <c r="J270" s="14" t="str">
        <f>工资表!$K$1</f>
        <v>2月</v>
      </c>
      <c r="K270" s="14" t="str">
        <f>工资表!$L$1</f>
        <v>工资</v>
      </c>
      <c r="L270" s="13"/>
      <c r="M270" s="13"/>
      <c r="N270" s="13"/>
      <c r="O270" s="13"/>
      <c r="P270" s="13"/>
      <c r="Q270" s="13"/>
      <c r="R270" s="13"/>
      <c r="S270" s="13"/>
    </row>
    <row r="271" spans="1:19" x14ac:dyDescent="0.15">
      <c r="A271" s="15" t="str">
        <f>工资表!$B$2</f>
        <v>序号</v>
      </c>
      <c r="B271" s="15" t="str">
        <f>工资表!$C$2</f>
        <v>姓名</v>
      </c>
      <c r="C271" s="15" t="str">
        <f>工资表!$D$2</f>
        <v>部门</v>
      </c>
      <c r="D271" s="15" t="str">
        <f>工资表!$E$2</f>
        <v>基本工资</v>
      </c>
      <c r="E271" s="15" t="str">
        <f>工资表!$F$2</f>
        <v>岗位工资</v>
      </c>
      <c r="F271" s="15" t="str">
        <f>工资表!$G$2</f>
        <v>绩效工资</v>
      </c>
      <c r="G271" s="15" t="str">
        <f>工资表!$H$2</f>
        <v>奖金</v>
      </c>
      <c r="H271" s="15" t="str">
        <f>工资表!$I$2</f>
        <v>加班费</v>
      </c>
      <c r="I271" s="15" t="str">
        <f>工资表!$J$2</f>
        <v>住房补助</v>
      </c>
      <c r="J271" s="15" t="str">
        <f>工资表!$K$2</f>
        <v>交通补助</v>
      </c>
      <c r="K271" s="15" t="str">
        <f>工资表!$L$2</f>
        <v>工龄工资</v>
      </c>
      <c r="L271" s="15" t="str">
        <f>工资表!$M$2</f>
        <v>当月应发</v>
      </c>
      <c r="M271" s="15" t="str">
        <f>工资表!$N$2</f>
        <v>养老保险</v>
      </c>
      <c r="N271" s="15" t="str">
        <f>工资表!$O$2</f>
        <v>医疗保险</v>
      </c>
      <c r="O271" s="15" t="str">
        <f>工资表!$P$2</f>
        <v>失业保险</v>
      </c>
      <c r="P271" s="15" t="str">
        <f>工资表!$Q$2</f>
        <v>大病统筹</v>
      </c>
      <c r="Q271" s="15" t="str">
        <f>工资表!$R$2</f>
        <v>公积金</v>
      </c>
      <c r="R271" s="15" t="str">
        <f>工资表!$S$2</f>
        <v>个人所得税</v>
      </c>
      <c r="S271" s="15" t="str">
        <f>工资表!$T$2</f>
        <v>实发工资</v>
      </c>
    </row>
    <row r="272" spans="1:19" x14ac:dyDescent="0.15">
      <c r="A272" s="16">
        <f>工资表!B70</f>
        <v>68</v>
      </c>
      <c r="B272" s="16" t="str">
        <f>工资表!C70</f>
        <v>N68</v>
      </c>
      <c r="C272" s="16" t="str">
        <f>工资表!D70</f>
        <v>研发B</v>
      </c>
      <c r="D272" s="16">
        <f>工资表!E70</f>
        <v>2067</v>
      </c>
      <c r="E272" s="16">
        <f>工资表!F70</f>
        <v>1067</v>
      </c>
      <c r="F272" s="16">
        <f>工资表!G70</f>
        <v>1067</v>
      </c>
      <c r="G272" s="16">
        <f>工资表!H70</f>
        <v>2067</v>
      </c>
      <c r="H272" s="16">
        <f>工资表!I70</f>
        <v>1067</v>
      </c>
      <c r="I272" s="16">
        <f>工资表!J70</f>
        <v>667</v>
      </c>
      <c r="J272" s="16">
        <f>工资表!K70</f>
        <v>367</v>
      </c>
      <c r="K272" s="16">
        <f>工资表!L70</f>
        <v>267</v>
      </c>
      <c r="L272" s="16">
        <f>工资表!M70</f>
        <v>8636</v>
      </c>
      <c r="M272" s="16">
        <f>工资表!N70</f>
        <v>367</v>
      </c>
      <c r="N272" s="16">
        <f>工资表!O70</f>
        <v>167</v>
      </c>
      <c r="O272" s="16">
        <f>工资表!P70</f>
        <v>87</v>
      </c>
      <c r="P272" s="16">
        <f>工资表!Q70</f>
        <v>97</v>
      </c>
      <c r="Q272" s="16">
        <f>工资表!R70</f>
        <v>127</v>
      </c>
      <c r="R272" s="16">
        <f>工资表!S70</f>
        <v>202</v>
      </c>
      <c r="S272" s="16">
        <f>工资表!T70</f>
        <v>7589</v>
      </c>
    </row>
    <row r="274" spans="1:19" x14ac:dyDescent="0.15">
      <c r="A274" s="13"/>
      <c r="B274" s="13"/>
      <c r="C274" s="13"/>
      <c r="D274" s="13"/>
      <c r="E274" s="13"/>
      <c r="F274" s="13"/>
      <c r="G274" s="13"/>
      <c r="H274" s="14">
        <f>工资表!$I$1</f>
        <v>2017</v>
      </c>
      <c r="I274" s="14" t="str">
        <f>工资表!$J$1</f>
        <v>年</v>
      </c>
      <c r="J274" s="14" t="str">
        <f>工资表!$K$1</f>
        <v>2月</v>
      </c>
      <c r="K274" s="14" t="str">
        <f>工资表!$L$1</f>
        <v>工资</v>
      </c>
      <c r="L274" s="13"/>
      <c r="M274" s="13"/>
      <c r="N274" s="13"/>
      <c r="O274" s="13"/>
      <c r="P274" s="13"/>
      <c r="Q274" s="13"/>
      <c r="R274" s="13"/>
      <c r="S274" s="13"/>
    </row>
    <row r="275" spans="1:19" x14ac:dyDescent="0.15">
      <c r="A275" s="15" t="str">
        <f>工资表!$B$2</f>
        <v>序号</v>
      </c>
      <c r="B275" s="15" t="str">
        <f>工资表!$C$2</f>
        <v>姓名</v>
      </c>
      <c r="C275" s="15" t="str">
        <f>工资表!$D$2</f>
        <v>部门</v>
      </c>
      <c r="D275" s="15" t="str">
        <f>工资表!$E$2</f>
        <v>基本工资</v>
      </c>
      <c r="E275" s="15" t="str">
        <f>工资表!$F$2</f>
        <v>岗位工资</v>
      </c>
      <c r="F275" s="15" t="str">
        <f>工资表!$G$2</f>
        <v>绩效工资</v>
      </c>
      <c r="G275" s="15" t="str">
        <f>工资表!$H$2</f>
        <v>奖金</v>
      </c>
      <c r="H275" s="15" t="str">
        <f>工资表!$I$2</f>
        <v>加班费</v>
      </c>
      <c r="I275" s="15" t="str">
        <f>工资表!$J$2</f>
        <v>住房补助</v>
      </c>
      <c r="J275" s="15" t="str">
        <f>工资表!$K$2</f>
        <v>交通补助</v>
      </c>
      <c r="K275" s="15" t="str">
        <f>工资表!$L$2</f>
        <v>工龄工资</v>
      </c>
      <c r="L275" s="15" t="str">
        <f>工资表!$M$2</f>
        <v>当月应发</v>
      </c>
      <c r="M275" s="15" t="str">
        <f>工资表!$N$2</f>
        <v>养老保险</v>
      </c>
      <c r="N275" s="15" t="str">
        <f>工资表!$O$2</f>
        <v>医疗保险</v>
      </c>
      <c r="O275" s="15" t="str">
        <f>工资表!$P$2</f>
        <v>失业保险</v>
      </c>
      <c r="P275" s="15" t="str">
        <f>工资表!$Q$2</f>
        <v>大病统筹</v>
      </c>
      <c r="Q275" s="15" t="str">
        <f>工资表!$R$2</f>
        <v>公积金</v>
      </c>
      <c r="R275" s="15" t="str">
        <f>工资表!$S$2</f>
        <v>个人所得税</v>
      </c>
      <c r="S275" s="15" t="str">
        <f>工资表!$T$2</f>
        <v>实发工资</v>
      </c>
    </row>
    <row r="276" spans="1:19" x14ac:dyDescent="0.15">
      <c r="A276" s="16">
        <f>工资表!B71</f>
        <v>69</v>
      </c>
      <c r="B276" s="16" t="str">
        <f>工资表!C71</f>
        <v>N69</v>
      </c>
      <c r="C276" s="16" t="str">
        <f>工资表!D71</f>
        <v>投资A</v>
      </c>
      <c r="D276" s="16">
        <f>工资表!E71</f>
        <v>2068</v>
      </c>
      <c r="E276" s="16">
        <f>工资表!F71</f>
        <v>1068</v>
      </c>
      <c r="F276" s="16">
        <f>工资表!G71</f>
        <v>1068</v>
      </c>
      <c r="G276" s="16">
        <f>工资表!H71</f>
        <v>2068</v>
      </c>
      <c r="H276" s="16">
        <f>工资表!I71</f>
        <v>1068</v>
      </c>
      <c r="I276" s="16">
        <f>工资表!J71</f>
        <v>668</v>
      </c>
      <c r="J276" s="16">
        <f>工资表!K71</f>
        <v>368</v>
      </c>
      <c r="K276" s="16">
        <f>工资表!L71</f>
        <v>268</v>
      </c>
      <c r="L276" s="16">
        <f>工资表!M71</f>
        <v>8644</v>
      </c>
      <c r="M276" s="16">
        <f>工资表!N71</f>
        <v>368</v>
      </c>
      <c r="N276" s="16">
        <f>工资表!O71</f>
        <v>168</v>
      </c>
      <c r="O276" s="16">
        <f>工资表!P71</f>
        <v>88</v>
      </c>
      <c r="P276" s="16">
        <f>工资表!Q71</f>
        <v>98</v>
      </c>
      <c r="Q276" s="16">
        <f>工资表!R71</f>
        <v>128</v>
      </c>
      <c r="R276" s="16">
        <f>工资表!S71</f>
        <v>203</v>
      </c>
      <c r="S276" s="16">
        <f>工资表!T71</f>
        <v>7591</v>
      </c>
    </row>
    <row r="278" spans="1:19" x14ac:dyDescent="0.15">
      <c r="A278" s="13"/>
      <c r="B278" s="13"/>
      <c r="C278" s="13"/>
      <c r="D278" s="13"/>
      <c r="E278" s="13"/>
      <c r="F278" s="13"/>
      <c r="G278" s="13"/>
      <c r="H278" s="14">
        <f>工资表!$I$1</f>
        <v>2017</v>
      </c>
      <c r="I278" s="14" t="str">
        <f>工资表!$J$1</f>
        <v>年</v>
      </c>
      <c r="J278" s="14" t="str">
        <f>工资表!$K$1</f>
        <v>2月</v>
      </c>
      <c r="K278" s="14" t="str">
        <f>工资表!$L$1</f>
        <v>工资</v>
      </c>
      <c r="L278" s="13"/>
      <c r="M278" s="13"/>
      <c r="N278" s="13"/>
      <c r="O278" s="13"/>
      <c r="P278" s="13"/>
      <c r="Q278" s="13"/>
      <c r="R278" s="13"/>
      <c r="S278" s="13"/>
    </row>
    <row r="279" spans="1:19" x14ac:dyDescent="0.15">
      <c r="A279" s="15" t="str">
        <f>工资表!$B$2</f>
        <v>序号</v>
      </c>
      <c r="B279" s="15" t="str">
        <f>工资表!$C$2</f>
        <v>姓名</v>
      </c>
      <c r="C279" s="15" t="str">
        <f>工资表!$D$2</f>
        <v>部门</v>
      </c>
      <c r="D279" s="15" t="str">
        <f>工资表!$E$2</f>
        <v>基本工资</v>
      </c>
      <c r="E279" s="15" t="str">
        <f>工资表!$F$2</f>
        <v>岗位工资</v>
      </c>
      <c r="F279" s="15" t="str">
        <f>工资表!$G$2</f>
        <v>绩效工资</v>
      </c>
      <c r="G279" s="15" t="str">
        <f>工资表!$H$2</f>
        <v>奖金</v>
      </c>
      <c r="H279" s="15" t="str">
        <f>工资表!$I$2</f>
        <v>加班费</v>
      </c>
      <c r="I279" s="15" t="str">
        <f>工资表!$J$2</f>
        <v>住房补助</v>
      </c>
      <c r="J279" s="15" t="str">
        <f>工资表!$K$2</f>
        <v>交通补助</v>
      </c>
      <c r="K279" s="15" t="str">
        <f>工资表!$L$2</f>
        <v>工龄工资</v>
      </c>
      <c r="L279" s="15" t="str">
        <f>工资表!$M$2</f>
        <v>当月应发</v>
      </c>
      <c r="M279" s="15" t="str">
        <f>工资表!$N$2</f>
        <v>养老保险</v>
      </c>
      <c r="N279" s="15" t="str">
        <f>工资表!$O$2</f>
        <v>医疗保险</v>
      </c>
      <c r="O279" s="15" t="str">
        <f>工资表!$P$2</f>
        <v>失业保险</v>
      </c>
      <c r="P279" s="15" t="str">
        <f>工资表!$Q$2</f>
        <v>大病统筹</v>
      </c>
      <c r="Q279" s="15" t="str">
        <f>工资表!$R$2</f>
        <v>公积金</v>
      </c>
      <c r="R279" s="15" t="str">
        <f>工资表!$S$2</f>
        <v>个人所得税</v>
      </c>
      <c r="S279" s="15" t="str">
        <f>工资表!$T$2</f>
        <v>实发工资</v>
      </c>
    </row>
    <row r="280" spans="1:19" x14ac:dyDescent="0.15">
      <c r="A280" s="16">
        <f>工资表!B72</f>
        <v>70</v>
      </c>
      <c r="B280" s="16" t="str">
        <f>工资表!C72</f>
        <v>N70</v>
      </c>
      <c r="C280" s="16" t="str">
        <f>工资表!D72</f>
        <v>投资B</v>
      </c>
      <c r="D280" s="16">
        <f>工资表!E72</f>
        <v>2069</v>
      </c>
      <c r="E280" s="16">
        <f>工资表!F72</f>
        <v>1069</v>
      </c>
      <c r="F280" s="16">
        <f>工资表!G72</f>
        <v>1069</v>
      </c>
      <c r="G280" s="16">
        <f>工资表!H72</f>
        <v>2069</v>
      </c>
      <c r="H280" s="16">
        <f>工资表!I72</f>
        <v>1069</v>
      </c>
      <c r="I280" s="16">
        <f>工资表!J72</f>
        <v>669</v>
      </c>
      <c r="J280" s="16">
        <f>工资表!K72</f>
        <v>369</v>
      </c>
      <c r="K280" s="16">
        <f>工资表!L72</f>
        <v>269</v>
      </c>
      <c r="L280" s="16">
        <f>工资表!M72</f>
        <v>8652</v>
      </c>
      <c r="M280" s="16">
        <f>工资表!N72</f>
        <v>369</v>
      </c>
      <c r="N280" s="16">
        <f>工资表!O72</f>
        <v>169</v>
      </c>
      <c r="O280" s="16">
        <f>工资表!P72</f>
        <v>89</v>
      </c>
      <c r="P280" s="16">
        <f>工资表!Q72</f>
        <v>99</v>
      </c>
      <c r="Q280" s="16">
        <f>工资表!R72</f>
        <v>129</v>
      </c>
      <c r="R280" s="16">
        <f>工资表!S72</f>
        <v>204</v>
      </c>
      <c r="S280" s="16">
        <f>工资表!T72</f>
        <v>7593</v>
      </c>
    </row>
    <row r="282" spans="1:19" x14ac:dyDescent="0.15">
      <c r="A282" s="13"/>
      <c r="B282" s="13"/>
      <c r="C282" s="13"/>
      <c r="D282" s="13"/>
      <c r="E282" s="13"/>
      <c r="F282" s="13"/>
      <c r="G282" s="13"/>
      <c r="H282" s="14">
        <f>工资表!$I$1</f>
        <v>2017</v>
      </c>
      <c r="I282" s="14" t="str">
        <f>工资表!$J$1</f>
        <v>年</v>
      </c>
      <c r="J282" s="14" t="str">
        <f>工资表!$K$1</f>
        <v>2月</v>
      </c>
      <c r="K282" s="14" t="str">
        <f>工资表!$L$1</f>
        <v>工资</v>
      </c>
      <c r="L282" s="13"/>
      <c r="M282" s="13"/>
      <c r="N282" s="13"/>
      <c r="O282" s="13"/>
      <c r="P282" s="13"/>
      <c r="Q282" s="13"/>
      <c r="R282" s="13"/>
      <c r="S282" s="13"/>
    </row>
    <row r="283" spans="1:19" x14ac:dyDescent="0.15">
      <c r="A283" s="15" t="str">
        <f>工资表!$B$2</f>
        <v>序号</v>
      </c>
      <c r="B283" s="15" t="str">
        <f>工资表!$C$2</f>
        <v>姓名</v>
      </c>
      <c r="C283" s="15" t="str">
        <f>工资表!$D$2</f>
        <v>部门</v>
      </c>
      <c r="D283" s="15" t="str">
        <f>工资表!$E$2</f>
        <v>基本工资</v>
      </c>
      <c r="E283" s="15" t="str">
        <f>工资表!$F$2</f>
        <v>岗位工资</v>
      </c>
      <c r="F283" s="15" t="str">
        <f>工资表!$G$2</f>
        <v>绩效工资</v>
      </c>
      <c r="G283" s="15" t="str">
        <f>工资表!$H$2</f>
        <v>奖金</v>
      </c>
      <c r="H283" s="15" t="str">
        <f>工资表!$I$2</f>
        <v>加班费</v>
      </c>
      <c r="I283" s="15" t="str">
        <f>工资表!$J$2</f>
        <v>住房补助</v>
      </c>
      <c r="J283" s="15" t="str">
        <f>工资表!$K$2</f>
        <v>交通补助</v>
      </c>
      <c r="K283" s="15" t="str">
        <f>工资表!$L$2</f>
        <v>工龄工资</v>
      </c>
      <c r="L283" s="15" t="str">
        <f>工资表!$M$2</f>
        <v>当月应发</v>
      </c>
      <c r="M283" s="15" t="str">
        <f>工资表!$N$2</f>
        <v>养老保险</v>
      </c>
      <c r="N283" s="15" t="str">
        <f>工资表!$O$2</f>
        <v>医疗保险</v>
      </c>
      <c r="O283" s="15" t="str">
        <f>工资表!$P$2</f>
        <v>失业保险</v>
      </c>
      <c r="P283" s="15" t="str">
        <f>工资表!$Q$2</f>
        <v>大病统筹</v>
      </c>
      <c r="Q283" s="15" t="str">
        <f>工资表!$R$2</f>
        <v>公积金</v>
      </c>
      <c r="R283" s="15" t="str">
        <f>工资表!$S$2</f>
        <v>个人所得税</v>
      </c>
      <c r="S283" s="15" t="str">
        <f>工资表!$T$2</f>
        <v>实发工资</v>
      </c>
    </row>
    <row r="284" spans="1:19" x14ac:dyDescent="0.15">
      <c r="A284" s="16">
        <f>工资表!B73</f>
        <v>71</v>
      </c>
      <c r="B284" s="16" t="str">
        <f>工资表!C73</f>
        <v>N71</v>
      </c>
      <c r="C284" s="16" t="str">
        <f>工资表!D73</f>
        <v>采购</v>
      </c>
      <c r="D284" s="16">
        <f>工资表!E73</f>
        <v>2070</v>
      </c>
      <c r="E284" s="16">
        <f>工资表!F73</f>
        <v>1070</v>
      </c>
      <c r="F284" s="16">
        <f>工资表!G73</f>
        <v>1070</v>
      </c>
      <c r="G284" s="16">
        <f>工资表!H73</f>
        <v>2070</v>
      </c>
      <c r="H284" s="16">
        <f>工资表!I73</f>
        <v>1070</v>
      </c>
      <c r="I284" s="16">
        <f>工资表!J73</f>
        <v>670</v>
      </c>
      <c r="J284" s="16">
        <f>工资表!K73</f>
        <v>370</v>
      </c>
      <c r="K284" s="16">
        <f>工资表!L73</f>
        <v>270</v>
      </c>
      <c r="L284" s="16">
        <f>工资表!M73</f>
        <v>8660</v>
      </c>
      <c r="M284" s="16">
        <f>工资表!N73</f>
        <v>370</v>
      </c>
      <c r="N284" s="16">
        <f>工资表!O73</f>
        <v>170</v>
      </c>
      <c r="O284" s="16">
        <f>工资表!P73</f>
        <v>90</v>
      </c>
      <c r="P284" s="16">
        <f>工资表!Q73</f>
        <v>100</v>
      </c>
      <c r="Q284" s="16">
        <f>工资表!R73</f>
        <v>130</v>
      </c>
      <c r="R284" s="16">
        <f>工资表!S73</f>
        <v>205</v>
      </c>
      <c r="S284" s="16">
        <f>工资表!T73</f>
        <v>7595</v>
      </c>
    </row>
    <row r="286" spans="1:19" x14ac:dyDescent="0.15">
      <c r="A286" s="13"/>
      <c r="B286" s="13"/>
      <c r="C286" s="13"/>
      <c r="D286" s="13"/>
      <c r="E286" s="13"/>
      <c r="F286" s="13"/>
      <c r="G286" s="13"/>
      <c r="H286" s="14">
        <f>工资表!$I$1</f>
        <v>2017</v>
      </c>
      <c r="I286" s="14" t="str">
        <f>工资表!$J$1</f>
        <v>年</v>
      </c>
      <c r="J286" s="14" t="str">
        <f>工资表!$K$1</f>
        <v>2月</v>
      </c>
      <c r="K286" s="14" t="str">
        <f>工资表!$L$1</f>
        <v>工资</v>
      </c>
      <c r="L286" s="13"/>
      <c r="M286" s="13"/>
      <c r="N286" s="13"/>
      <c r="O286" s="13"/>
      <c r="P286" s="13"/>
      <c r="Q286" s="13"/>
      <c r="R286" s="13"/>
      <c r="S286" s="13"/>
    </row>
    <row r="287" spans="1:19" x14ac:dyDescent="0.15">
      <c r="A287" s="15" t="str">
        <f>工资表!$B$2</f>
        <v>序号</v>
      </c>
      <c r="B287" s="15" t="str">
        <f>工资表!$C$2</f>
        <v>姓名</v>
      </c>
      <c r="C287" s="15" t="str">
        <f>工资表!$D$2</f>
        <v>部门</v>
      </c>
      <c r="D287" s="15" t="str">
        <f>工资表!$E$2</f>
        <v>基本工资</v>
      </c>
      <c r="E287" s="15" t="str">
        <f>工资表!$F$2</f>
        <v>岗位工资</v>
      </c>
      <c r="F287" s="15" t="str">
        <f>工资表!$G$2</f>
        <v>绩效工资</v>
      </c>
      <c r="G287" s="15" t="str">
        <f>工资表!$H$2</f>
        <v>奖金</v>
      </c>
      <c r="H287" s="15" t="str">
        <f>工资表!$I$2</f>
        <v>加班费</v>
      </c>
      <c r="I287" s="15" t="str">
        <f>工资表!$J$2</f>
        <v>住房补助</v>
      </c>
      <c r="J287" s="15" t="str">
        <f>工资表!$K$2</f>
        <v>交通补助</v>
      </c>
      <c r="K287" s="15" t="str">
        <f>工资表!$L$2</f>
        <v>工龄工资</v>
      </c>
      <c r="L287" s="15" t="str">
        <f>工资表!$M$2</f>
        <v>当月应发</v>
      </c>
      <c r="M287" s="15" t="str">
        <f>工资表!$N$2</f>
        <v>养老保险</v>
      </c>
      <c r="N287" s="15" t="str">
        <f>工资表!$O$2</f>
        <v>医疗保险</v>
      </c>
      <c r="O287" s="15" t="str">
        <f>工资表!$P$2</f>
        <v>失业保险</v>
      </c>
      <c r="P287" s="15" t="str">
        <f>工资表!$Q$2</f>
        <v>大病统筹</v>
      </c>
      <c r="Q287" s="15" t="str">
        <f>工资表!$R$2</f>
        <v>公积金</v>
      </c>
      <c r="R287" s="15" t="str">
        <f>工资表!$S$2</f>
        <v>个人所得税</v>
      </c>
      <c r="S287" s="15" t="str">
        <f>工资表!$T$2</f>
        <v>实发工资</v>
      </c>
    </row>
    <row r="288" spans="1:19" x14ac:dyDescent="0.15">
      <c r="A288" s="16">
        <f>工资表!B74</f>
        <v>72</v>
      </c>
      <c r="B288" s="16" t="str">
        <f>工资表!C74</f>
        <v>N72</v>
      </c>
      <c r="C288" s="16" t="str">
        <f>工资表!D74</f>
        <v>生产</v>
      </c>
      <c r="D288" s="16">
        <f>工资表!E74</f>
        <v>2071</v>
      </c>
      <c r="E288" s="16">
        <f>工资表!F74</f>
        <v>1071</v>
      </c>
      <c r="F288" s="16">
        <f>工资表!G74</f>
        <v>1071</v>
      </c>
      <c r="G288" s="16">
        <f>工资表!H74</f>
        <v>2071</v>
      </c>
      <c r="H288" s="16">
        <f>工资表!I74</f>
        <v>1071</v>
      </c>
      <c r="I288" s="16">
        <f>工资表!J74</f>
        <v>671</v>
      </c>
      <c r="J288" s="16">
        <f>工资表!K74</f>
        <v>371</v>
      </c>
      <c r="K288" s="16">
        <f>工资表!L74</f>
        <v>271</v>
      </c>
      <c r="L288" s="16">
        <f>工资表!M74</f>
        <v>8668</v>
      </c>
      <c r="M288" s="16">
        <f>工资表!N74</f>
        <v>371</v>
      </c>
      <c r="N288" s="16">
        <f>工资表!O74</f>
        <v>171</v>
      </c>
      <c r="O288" s="16">
        <f>工资表!P74</f>
        <v>91</v>
      </c>
      <c r="P288" s="16">
        <f>工资表!Q74</f>
        <v>101</v>
      </c>
      <c r="Q288" s="16">
        <f>工资表!R74</f>
        <v>131</v>
      </c>
      <c r="R288" s="16">
        <f>工资表!S74</f>
        <v>206</v>
      </c>
      <c r="S288" s="16">
        <f>工资表!T74</f>
        <v>7597</v>
      </c>
    </row>
    <row r="290" spans="1:19" x14ac:dyDescent="0.15">
      <c r="A290" s="13"/>
      <c r="B290" s="13"/>
      <c r="C290" s="13"/>
      <c r="D290" s="13"/>
      <c r="E290" s="13"/>
      <c r="F290" s="13"/>
      <c r="G290" s="13"/>
      <c r="H290" s="14">
        <f>工资表!$I$1</f>
        <v>2017</v>
      </c>
      <c r="I290" s="14" t="str">
        <f>工资表!$J$1</f>
        <v>年</v>
      </c>
      <c r="J290" s="14" t="str">
        <f>工资表!$K$1</f>
        <v>2月</v>
      </c>
      <c r="K290" s="14" t="str">
        <f>工资表!$L$1</f>
        <v>工资</v>
      </c>
      <c r="L290" s="13"/>
      <c r="M290" s="13"/>
      <c r="N290" s="13"/>
      <c r="O290" s="13"/>
      <c r="P290" s="13"/>
      <c r="Q290" s="13"/>
      <c r="R290" s="13"/>
      <c r="S290" s="13"/>
    </row>
    <row r="291" spans="1:19" x14ac:dyDescent="0.15">
      <c r="A291" s="15" t="str">
        <f>工资表!$B$2</f>
        <v>序号</v>
      </c>
      <c r="B291" s="15" t="str">
        <f>工资表!$C$2</f>
        <v>姓名</v>
      </c>
      <c r="C291" s="15" t="str">
        <f>工资表!$D$2</f>
        <v>部门</v>
      </c>
      <c r="D291" s="15" t="str">
        <f>工资表!$E$2</f>
        <v>基本工资</v>
      </c>
      <c r="E291" s="15" t="str">
        <f>工资表!$F$2</f>
        <v>岗位工资</v>
      </c>
      <c r="F291" s="15" t="str">
        <f>工资表!$G$2</f>
        <v>绩效工资</v>
      </c>
      <c r="G291" s="15" t="str">
        <f>工资表!$H$2</f>
        <v>奖金</v>
      </c>
      <c r="H291" s="15" t="str">
        <f>工资表!$I$2</f>
        <v>加班费</v>
      </c>
      <c r="I291" s="15" t="str">
        <f>工资表!$J$2</f>
        <v>住房补助</v>
      </c>
      <c r="J291" s="15" t="str">
        <f>工资表!$K$2</f>
        <v>交通补助</v>
      </c>
      <c r="K291" s="15" t="str">
        <f>工资表!$L$2</f>
        <v>工龄工资</v>
      </c>
      <c r="L291" s="15" t="str">
        <f>工资表!$M$2</f>
        <v>当月应发</v>
      </c>
      <c r="M291" s="15" t="str">
        <f>工资表!$N$2</f>
        <v>养老保险</v>
      </c>
      <c r="N291" s="15" t="str">
        <f>工资表!$O$2</f>
        <v>医疗保险</v>
      </c>
      <c r="O291" s="15" t="str">
        <f>工资表!$P$2</f>
        <v>失业保险</v>
      </c>
      <c r="P291" s="15" t="str">
        <f>工资表!$Q$2</f>
        <v>大病统筹</v>
      </c>
      <c r="Q291" s="15" t="str">
        <f>工资表!$R$2</f>
        <v>公积金</v>
      </c>
      <c r="R291" s="15" t="str">
        <f>工资表!$S$2</f>
        <v>个人所得税</v>
      </c>
      <c r="S291" s="15" t="str">
        <f>工资表!$T$2</f>
        <v>实发工资</v>
      </c>
    </row>
    <row r="292" spans="1:19" x14ac:dyDescent="0.15">
      <c r="A292" s="16">
        <f>工资表!B75</f>
        <v>73</v>
      </c>
      <c r="B292" s="16" t="str">
        <f>工资表!C75</f>
        <v>N73</v>
      </c>
      <c r="C292" s="16" t="str">
        <f>工资表!D75</f>
        <v>运营</v>
      </c>
      <c r="D292" s="16">
        <f>工资表!E75</f>
        <v>2072</v>
      </c>
      <c r="E292" s="16">
        <f>工资表!F75</f>
        <v>1072</v>
      </c>
      <c r="F292" s="16">
        <f>工资表!G75</f>
        <v>1072</v>
      </c>
      <c r="G292" s="16">
        <f>工资表!H75</f>
        <v>2072</v>
      </c>
      <c r="H292" s="16">
        <f>工资表!I75</f>
        <v>1072</v>
      </c>
      <c r="I292" s="16">
        <f>工资表!J75</f>
        <v>672</v>
      </c>
      <c r="J292" s="16">
        <f>工资表!K75</f>
        <v>372</v>
      </c>
      <c r="K292" s="16">
        <f>工资表!L75</f>
        <v>272</v>
      </c>
      <c r="L292" s="16">
        <f>工资表!M75</f>
        <v>8676</v>
      </c>
      <c r="M292" s="16">
        <f>工资表!N75</f>
        <v>372</v>
      </c>
      <c r="N292" s="16">
        <f>工资表!O75</f>
        <v>172</v>
      </c>
      <c r="O292" s="16">
        <f>工资表!P75</f>
        <v>92</v>
      </c>
      <c r="P292" s="16">
        <f>工资表!Q75</f>
        <v>102</v>
      </c>
      <c r="Q292" s="16">
        <f>工资表!R75</f>
        <v>132</v>
      </c>
      <c r="R292" s="16">
        <f>工资表!S75</f>
        <v>207</v>
      </c>
      <c r="S292" s="16">
        <f>工资表!T75</f>
        <v>7599</v>
      </c>
    </row>
    <row r="294" spans="1:19" x14ac:dyDescent="0.15">
      <c r="A294" s="13"/>
      <c r="B294" s="13"/>
      <c r="C294" s="13"/>
      <c r="D294" s="13"/>
      <c r="E294" s="13"/>
      <c r="F294" s="13"/>
      <c r="G294" s="13"/>
      <c r="H294" s="14">
        <f>工资表!$I$1</f>
        <v>2017</v>
      </c>
      <c r="I294" s="14" t="str">
        <f>工资表!$J$1</f>
        <v>年</v>
      </c>
      <c r="J294" s="14" t="str">
        <f>工资表!$K$1</f>
        <v>2月</v>
      </c>
      <c r="K294" s="14" t="str">
        <f>工资表!$L$1</f>
        <v>工资</v>
      </c>
      <c r="L294" s="13"/>
      <c r="M294" s="13"/>
      <c r="N294" s="13"/>
      <c r="O294" s="13"/>
      <c r="P294" s="13"/>
      <c r="Q294" s="13"/>
      <c r="R294" s="13"/>
      <c r="S294" s="13"/>
    </row>
    <row r="295" spans="1:19" x14ac:dyDescent="0.15">
      <c r="A295" s="15" t="str">
        <f>工资表!$B$2</f>
        <v>序号</v>
      </c>
      <c r="B295" s="15" t="str">
        <f>工资表!$C$2</f>
        <v>姓名</v>
      </c>
      <c r="C295" s="15" t="str">
        <f>工资表!$D$2</f>
        <v>部门</v>
      </c>
      <c r="D295" s="15" t="str">
        <f>工资表!$E$2</f>
        <v>基本工资</v>
      </c>
      <c r="E295" s="15" t="str">
        <f>工资表!$F$2</f>
        <v>岗位工资</v>
      </c>
      <c r="F295" s="15" t="str">
        <f>工资表!$G$2</f>
        <v>绩效工资</v>
      </c>
      <c r="G295" s="15" t="str">
        <f>工资表!$H$2</f>
        <v>奖金</v>
      </c>
      <c r="H295" s="15" t="str">
        <f>工资表!$I$2</f>
        <v>加班费</v>
      </c>
      <c r="I295" s="15" t="str">
        <f>工资表!$J$2</f>
        <v>住房补助</v>
      </c>
      <c r="J295" s="15" t="str">
        <f>工资表!$K$2</f>
        <v>交通补助</v>
      </c>
      <c r="K295" s="15" t="str">
        <f>工资表!$L$2</f>
        <v>工龄工资</v>
      </c>
      <c r="L295" s="15" t="str">
        <f>工资表!$M$2</f>
        <v>当月应发</v>
      </c>
      <c r="M295" s="15" t="str">
        <f>工资表!$N$2</f>
        <v>养老保险</v>
      </c>
      <c r="N295" s="15" t="str">
        <f>工资表!$O$2</f>
        <v>医疗保险</v>
      </c>
      <c r="O295" s="15" t="str">
        <f>工资表!$P$2</f>
        <v>失业保险</v>
      </c>
      <c r="P295" s="15" t="str">
        <f>工资表!$Q$2</f>
        <v>大病统筹</v>
      </c>
      <c r="Q295" s="15" t="str">
        <f>工资表!$R$2</f>
        <v>公积金</v>
      </c>
      <c r="R295" s="15" t="str">
        <f>工资表!$S$2</f>
        <v>个人所得税</v>
      </c>
      <c r="S295" s="15" t="str">
        <f>工资表!$T$2</f>
        <v>实发工资</v>
      </c>
    </row>
    <row r="296" spans="1:19" x14ac:dyDescent="0.15">
      <c r="A296" s="16">
        <f>工资表!B76</f>
        <v>74</v>
      </c>
      <c r="B296" s="16" t="str">
        <f>工资表!C76</f>
        <v>N74</v>
      </c>
      <c r="C296" s="16" t="str">
        <f>工资表!D76</f>
        <v>财务</v>
      </c>
      <c r="D296" s="16">
        <f>工资表!E76</f>
        <v>2073</v>
      </c>
      <c r="E296" s="16">
        <f>工资表!F76</f>
        <v>1073</v>
      </c>
      <c r="F296" s="16">
        <f>工资表!G76</f>
        <v>1073</v>
      </c>
      <c r="G296" s="16">
        <f>工资表!H76</f>
        <v>2073</v>
      </c>
      <c r="H296" s="16">
        <f>工资表!I76</f>
        <v>1073</v>
      </c>
      <c r="I296" s="16">
        <f>工资表!J76</f>
        <v>673</v>
      </c>
      <c r="J296" s="16">
        <f>工资表!K76</f>
        <v>373</v>
      </c>
      <c r="K296" s="16">
        <f>工资表!L76</f>
        <v>273</v>
      </c>
      <c r="L296" s="16">
        <f>工资表!M76</f>
        <v>8684</v>
      </c>
      <c r="M296" s="16">
        <f>工资表!N76</f>
        <v>373</v>
      </c>
      <c r="N296" s="16">
        <f>工资表!O76</f>
        <v>173</v>
      </c>
      <c r="O296" s="16">
        <f>工资表!P76</f>
        <v>93</v>
      </c>
      <c r="P296" s="16">
        <f>工资表!Q76</f>
        <v>103</v>
      </c>
      <c r="Q296" s="16">
        <f>工资表!R76</f>
        <v>133</v>
      </c>
      <c r="R296" s="16">
        <f>工资表!S76</f>
        <v>208</v>
      </c>
      <c r="S296" s="16">
        <f>工资表!T76</f>
        <v>7601</v>
      </c>
    </row>
    <row r="298" spans="1:19" x14ac:dyDescent="0.15">
      <c r="A298" s="13"/>
      <c r="B298" s="13"/>
      <c r="C298" s="13"/>
      <c r="D298" s="13"/>
      <c r="E298" s="13"/>
      <c r="F298" s="13"/>
      <c r="G298" s="13"/>
      <c r="H298" s="14">
        <f>工资表!$I$1</f>
        <v>2017</v>
      </c>
      <c r="I298" s="14" t="str">
        <f>工资表!$J$1</f>
        <v>年</v>
      </c>
      <c r="J298" s="14" t="str">
        <f>工资表!$K$1</f>
        <v>2月</v>
      </c>
      <c r="K298" s="14" t="str">
        <f>工资表!$L$1</f>
        <v>工资</v>
      </c>
      <c r="L298" s="13"/>
      <c r="M298" s="13"/>
      <c r="N298" s="13"/>
      <c r="O298" s="13"/>
      <c r="P298" s="13"/>
      <c r="Q298" s="13"/>
      <c r="R298" s="13"/>
      <c r="S298" s="13"/>
    </row>
    <row r="299" spans="1:19" x14ac:dyDescent="0.15">
      <c r="A299" s="15" t="str">
        <f>工资表!$B$2</f>
        <v>序号</v>
      </c>
      <c r="B299" s="15" t="str">
        <f>工资表!$C$2</f>
        <v>姓名</v>
      </c>
      <c r="C299" s="15" t="str">
        <f>工资表!$D$2</f>
        <v>部门</v>
      </c>
      <c r="D299" s="15" t="str">
        <f>工资表!$E$2</f>
        <v>基本工资</v>
      </c>
      <c r="E299" s="15" t="str">
        <f>工资表!$F$2</f>
        <v>岗位工资</v>
      </c>
      <c r="F299" s="15" t="str">
        <f>工资表!$G$2</f>
        <v>绩效工资</v>
      </c>
      <c r="G299" s="15" t="str">
        <f>工资表!$H$2</f>
        <v>奖金</v>
      </c>
      <c r="H299" s="15" t="str">
        <f>工资表!$I$2</f>
        <v>加班费</v>
      </c>
      <c r="I299" s="15" t="str">
        <f>工资表!$J$2</f>
        <v>住房补助</v>
      </c>
      <c r="J299" s="15" t="str">
        <f>工资表!$K$2</f>
        <v>交通补助</v>
      </c>
      <c r="K299" s="15" t="str">
        <f>工资表!$L$2</f>
        <v>工龄工资</v>
      </c>
      <c r="L299" s="15" t="str">
        <f>工资表!$M$2</f>
        <v>当月应发</v>
      </c>
      <c r="M299" s="15" t="str">
        <f>工资表!$N$2</f>
        <v>养老保险</v>
      </c>
      <c r="N299" s="15" t="str">
        <f>工资表!$O$2</f>
        <v>医疗保险</v>
      </c>
      <c r="O299" s="15" t="str">
        <f>工资表!$P$2</f>
        <v>失业保险</v>
      </c>
      <c r="P299" s="15" t="str">
        <f>工资表!$Q$2</f>
        <v>大病统筹</v>
      </c>
      <c r="Q299" s="15" t="str">
        <f>工资表!$R$2</f>
        <v>公积金</v>
      </c>
      <c r="R299" s="15" t="str">
        <f>工资表!$S$2</f>
        <v>个人所得税</v>
      </c>
      <c r="S299" s="15" t="str">
        <f>工资表!$T$2</f>
        <v>实发工资</v>
      </c>
    </row>
    <row r="300" spans="1:19" x14ac:dyDescent="0.15">
      <c r="A300" s="16">
        <f>工资表!B77</f>
        <v>75</v>
      </c>
      <c r="B300" s="16" t="str">
        <f>工资表!C77</f>
        <v>N75</v>
      </c>
      <c r="C300" s="16" t="str">
        <f>工资表!D77</f>
        <v>人力</v>
      </c>
      <c r="D300" s="16">
        <f>工资表!E77</f>
        <v>2074</v>
      </c>
      <c r="E300" s="16">
        <f>工资表!F77</f>
        <v>1074</v>
      </c>
      <c r="F300" s="16">
        <f>工资表!G77</f>
        <v>1074</v>
      </c>
      <c r="G300" s="16">
        <f>工资表!H77</f>
        <v>2074</v>
      </c>
      <c r="H300" s="16">
        <f>工资表!I77</f>
        <v>1074</v>
      </c>
      <c r="I300" s="16">
        <f>工资表!J77</f>
        <v>674</v>
      </c>
      <c r="J300" s="16">
        <f>工资表!K77</f>
        <v>374</v>
      </c>
      <c r="K300" s="16">
        <f>工资表!L77</f>
        <v>274</v>
      </c>
      <c r="L300" s="16">
        <f>工资表!M77</f>
        <v>8692</v>
      </c>
      <c r="M300" s="16">
        <f>工资表!N77</f>
        <v>374</v>
      </c>
      <c r="N300" s="16">
        <f>工资表!O77</f>
        <v>174</v>
      </c>
      <c r="O300" s="16">
        <f>工资表!P77</f>
        <v>94</v>
      </c>
      <c r="P300" s="16">
        <f>工资表!Q77</f>
        <v>104</v>
      </c>
      <c r="Q300" s="16">
        <f>工资表!R77</f>
        <v>134</v>
      </c>
      <c r="R300" s="16">
        <f>工资表!S77</f>
        <v>209</v>
      </c>
      <c r="S300" s="16">
        <f>工资表!T77</f>
        <v>7603</v>
      </c>
    </row>
    <row r="302" spans="1:19" x14ac:dyDescent="0.15">
      <c r="A302" s="13"/>
      <c r="B302" s="13"/>
      <c r="C302" s="13"/>
      <c r="D302" s="13"/>
      <c r="E302" s="13"/>
      <c r="F302" s="13"/>
      <c r="G302" s="13"/>
      <c r="H302" s="14">
        <f>工资表!$I$1</f>
        <v>2017</v>
      </c>
      <c r="I302" s="14" t="str">
        <f>工资表!$J$1</f>
        <v>年</v>
      </c>
      <c r="J302" s="14" t="str">
        <f>工资表!$K$1</f>
        <v>2月</v>
      </c>
      <c r="K302" s="14" t="str">
        <f>工资表!$L$1</f>
        <v>工资</v>
      </c>
      <c r="L302" s="13"/>
      <c r="M302" s="13"/>
      <c r="N302" s="13"/>
      <c r="O302" s="13"/>
      <c r="P302" s="13"/>
      <c r="Q302" s="13"/>
      <c r="R302" s="13"/>
      <c r="S302" s="13"/>
    </row>
    <row r="303" spans="1:19" x14ac:dyDescent="0.15">
      <c r="A303" s="15" t="str">
        <f>工资表!$B$2</f>
        <v>序号</v>
      </c>
      <c r="B303" s="15" t="str">
        <f>工资表!$C$2</f>
        <v>姓名</v>
      </c>
      <c r="C303" s="15" t="str">
        <f>工资表!$D$2</f>
        <v>部门</v>
      </c>
      <c r="D303" s="15" t="str">
        <f>工资表!$E$2</f>
        <v>基本工资</v>
      </c>
      <c r="E303" s="15" t="str">
        <f>工资表!$F$2</f>
        <v>岗位工资</v>
      </c>
      <c r="F303" s="15" t="str">
        <f>工资表!$G$2</f>
        <v>绩效工资</v>
      </c>
      <c r="G303" s="15" t="str">
        <f>工资表!$H$2</f>
        <v>奖金</v>
      </c>
      <c r="H303" s="15" t="str">
        <f>工资表!$I$2</f>
        <v>加班费</v>
      </c>
      <c r="I303" s="15" t="str">
        <f>工资表!$J$2</f>
        <v>住房补助</v>
      </c>
      <c r="J303" s="15" t="str">
        <f>工资表!$K$2</f>
        <v>交通补助</v>
      </c>
      <c r="K303" s="15" t="str">
        <f>工资表!$L$2</f>
        <v>工龄工资</v>
      </c>
      <c r="L303" s="15" t="str">
        <f>工资表!$M$2</f>
        <v>当月应发</v>
      </c>
      <c r="M303" s="15" t="str">
        <f>工资表!$N$2</f>
        <v>养老保险</v>
      </c>
      <c r="N303" s="15" t="str">
        <f>工资表!$O$2</f>
        <v>医疗保险</v>
      </c>
      <c r="O303" s="15" t="str">
        <f>工资表!$P$2</f>
        <v>失业保险</v>
      </c>
      <c r="P303" s="15" t="str">
        <f>工资表!$Q$2</f>
        <v>大病统筹</v>
      </c>
      <c r="Q303" s="15" t="str">
        <f>工资表!$R$2</f>
        <v>公积金</v>
      </c>
      <c r="R303" s="15" t="str">
        <f>工资表!$S$2</f>
        <v>个人所得税</v>
      </c>
      <c r="S303" s="15" t="str">
        <f>工资表!$T$2</f>
        <v>实发工资</v>
      </c>
    </row>
    <row r="304" spans="1:19" x14ac:dyDescent="0.15">
      <c r="A304" s="16">
        <f>工资表!B78</f>
        <v>76</v>
      </c>
      <c r="B304" s="16" t="str">
        <f>工资表!C78</f>
        <v>N76</v>
      </c>
      <c r="C304" s="16" t="str">
        <f>工资表!D78</f>
        <v>销售</v>
      </c>
      <c r="D304" s="16">
        <f>工资表!E78</f>
        <v>2075</v>
      </c>
      <c r="E304" s="16">
        <f>工资表!F78</f>
        <v>1075</v>
      </c>
      <c r="F304" s="16">
        <f>工资表!G78</f>
        <v>1075</v>
      </c>
      <c r="G304" s="16">
        <f>工资表!H78</f>
        <v>2075</v>
      </c>
      <c r="H304" s="16">
        <f>工资表!I78</f>
        <v>1075</v>
      </c>
      <c r="I304" s="16">
        <f>工资表!J78</f>
        <v>675</v>
      </c>
      <c r="J304" s="16">
        <f>工资表!K78</f>
        <v>375</v>
      </c>
      <c r="K304" s="16">
        <f>工资表!L78</f>
        <v>275</v>
      </c>
      <c r="L304" s="16">
        <f>工资表!M78</f>
        <v>8700</v>
      </c>
      <c r="M304" s="16">
        <f>工资表!N78</f>
        <v>375</v>
      </c>
      <c r="N304" s="16">
        <f>工资表!O78</f>
        <v>175</v>
      </c>
      <c r="O304" s="16">
        <f>工资表!P78</f>
        <v>95</v>
      </c>
      <c r="P304" s="16">
        <f>工资表!Q78</f>
        <v>105</v>
      </c>
      <c r="Q304" s="16">
        <f>工资表!R78</f>
        <v>135</v>
      </c>
      <c r="R304" s="16">
        <f>工资表!S78</f>
        <v>210</v>
      </c>
      <c r="S304" s="16">
        <f>工资表!T78</f>
        <v>7605</v>
      </c>
    </row>
    <row r="306" spans="1:19" x14ac:dyDescent="0.15">
      <c r="A306" s="13"/>
      <c r="B306" s="13"/>
      <c r="C306" s="13"/>
      <c r="D306" s="13"/>
      <c r="E306" s="13"/>
      <c r="F306" s="13"/>
      <c r="G306" s="13"/>
      <c r="H306" s="14">
        <f>工资表!$I$1</f>
        <v>2017</v>
      </c>
      <c r="I306" s="14" t="str">
        <f>工资表!$J$1</f>
        <v>年</v>
      </c>
      <c r="J306" s="14" t="str">
        <f>工资表!$K$1</f>
        <v>2月</v>
      </c>
      <c r="K306" s="14" t="str">
        <f>工资表!$L$1</f>
        <v>工资</v>
      </c>
      <c r="L306" s="13"/>
      <c r="M306" s="13"/>
      <c r="N306" s="13"/>
      <c r="O306" s="13"/>
      <c r="P306" s="13"/>
      <c r="Q306" s="13"/>
      <c r="R306" s="13"/>
      <c r="S306" s="13"/>
    </row>
    <row r="307" spans="1:19" x14ac:dyDescent="0.15">
      <c r="A307" s="15" t="str">
        <f>工资表!$B$2</f>
        <v>序号</v>
      </c>
      <c r="B307" s="15" t="str">
        <f>工资表!$C$2</f>
        <v>姓名</v>
      </c>
      <c r="C307" s="15" t="str">
        <f>工资表!$D$2</f>
        <v>部门</v>
      </c>
      <c r="D307" s="15" t="str">
        <f>工资表!$E$2</f>
        <v>基本工资</v>
      </c>
      <c r="E307" s="15" t="str">
        <f>工资表!$F$2</f>
        <v>岗位工资</v>
      </c>
      <c r="F307" s="15" t="str">
        <f>工资表!$G$2</f>
        <v>绩效工资</v>
      </c>
      <c r="G307" s="15" t="str">
        <f>工资表!$H$2</f>
        <v>奖金</v>
      </c>
      <c r="H307" s="15" t="str">
        <f>工资表!$I$2</f>
        <v>加班费</v>
      </c>
      <c r="I307" s="15" t="str">
        <f>工资表!$J$2</f>
        <v>住房补助</v>
      </c>
      <c r="J307" s="15" t="str">
        <f>工资表!$K$2</f>
        <v>交通补助</v>
      </c>
      <c r="K307" s="15" t="str">
        <f>工资表!$L$2</f>
        <v>工龄工资</v>
      </c>
      <c r="L307" s="15" t="str">
        <f>工资表!$M$2</f>
        <v>当月应发</v>
      </c>
      <c r="M307" s="15" t="str">
        <f>工资表!$N$2</f>
        <v>养老保险</v>
      </c>
      <c r="N307" s="15" t="str">
        <f>工资表!$O$2</f>
        <v>医疗保险</v>
      </c>
      <c r="O307" s="15" t="str">
        <f>工资表!$P$2</f>
        <v>失业保险</v>
      </c>
      <c r="P307" s="15" t="str">
        <f>工资表!$Q$2</f>
        <v>大病统筹</v>
      </c>
      <c r="Q307" s="15" t="str">
        <f>工资表!$R$2</f>
        <v>公积金</v>
      </c>
      <c r="R307" s="15" t="str">
        <f>工资表!$S$2</f>
        <v>个人所得税</v>
      </c>
      <c r="S307" s="15" t="str">
        <f>工资表!$T$2</f>
        <v>实发工资</v>
      </c>
    </row>
    <row r="308" spans="1:19" x14ac:dyDescent="0.15">
      <c r="A308" s="16">
        <f>工资表!B79</f>
        <v>77</v>
      </c>
      <c r="B308" s="16" t="str">
        <f>工资表!C79</f>
        <v>N77</v>
      </c>
      <c r="C308" s="16" t="str">
        <f>工资表!D79</f>
        <v>研发A</v>
      </c>
      <c r="D308" s="16">
        <f>工资表!E79</f>
        <v>2076</v>
      </c>
      <c r="E308" s="16">
        <f>工资表!F79</f>
        <v>1076</v>
      </c>
      <c r="F308" s="16">
        <f>工资表!G79</f>
        <v>1076</v>
      </c>
      <c r="G308" s="16">
        <f>工资表!H79</f>
        <v>2076</v>
      </c>
      <c r="H308" s="16">
        <f>工资表!I79</f>
        <v>1076</v>
      </c>
      <c r="I308" s="16">
        <f>工资表!J79</f>
        <v>676</v>
      </c>
      <c r="J308" s="16">
        <f>工资表!K79</f>
        <v>376</v>
      </c>
      <c r="K308" s="16">
        <f>工资表!L79</f>
        <v>276</v>
      </c>
      <c r="L308" s="16">
        <f>工资表!M79</f>
        <v>8708</v>
      </c>
      <c r="M308" s="16">
        <f>工资表!N79</f>
        <v>376</v>
      </c>
      <c r="N308" s="16">
        <f>工资表!O79</f>
        <v>176</v>
      </c>
      <c r="O308" s="16">
        <f>工资表!P79</f>
        <v>96</v>
      </c>
      <c r="P308" s="16">
        <f>工资表!Q79</f>
        <v>106</v>
      </c>
      <c r="Q308" s="16">
        <f>工资表!R79</f>
        <v>136</v>
      </c>
      <c r="R308" s="16">
        <f>工资表!S79</f>
        <v>211</v>
      </c>
      <c r="S308" s="16">
        <f>工资表!T79</f>
        <v>7607</v>
      </c>
    </row>
    <row r="310" spans="1:19" x14ac:dyDescent="0.15">
      <c r="A310" s="13"/>
      <c r="B310" s="13"/>
      <c r="C310" s="13"/>
      <c r="D310" s="13"/>
      <c r="E310" s="13"/>
      <c r="F310" s="13"/>
      <c r="G310" s="13"/>
      <c r="H310" s="14">
        <f>工资表!$I$1</f>
        <v>2017</v>
      </c>
      <c r="I310" s="14" t="str">
        <f>工资表!$J$1</f>
        <v>年</v>
      </c>
      <c r="J310" s="14" t="str">
        <f>工资表!$K$1</f>
        <v>2月</v>
      </c>
      <c r="K310" s="14" t="str">
        <f>工资表!$L$1</f>
        <v>工资</v>
      </c>
      <c r="L310" s="13"/>
      <c r="M310" s="13"/>
      <c r="N310" s="13"/>
      <c r="O310" s="13"/>
      <c r="P310" s="13"/>
      <c r="Q310" s="13"/>
      <c r="R310" s="13"/>
      <c r="S310" s="13"/>
    </row>
    <row r="311" spans="1:19" x14ac:dyDescent="0.15">
      <c r="A311" s="15" t="str">
        <f>工资表!$B$2</f>
        <v>序号</v>
      </c>
      <c r="B311" s="15" t="str">
        <f>工资表!$C$2</f>
        <v>姓名</v>
      </c>
      <c r="C311" s="15" t="str">
        <f>工资表!$D$2</f>
        <v>部门</v>
      </c>
      <c r="D311" s="15" t="str">
        <f>工资表!$E$2</f>
        <v>基本工资</v>
      </c>
      <c r="E311" s="15" t="str">
        <f>工资表!$F$2</f>
        <v>岗位工资</v>
      </c>
      <c r="F311" s="15" t="str">
        <f>工资表!$G$2</f>
        <v>绩效工资</v>
      </c>
      <c r="G311" s="15" t="str">
        <f>工资表!$H$2</f>
        <v>奖金</v>
      </c>
      <c r="H311" s="15" t="str">
        <f>工资表!$I$2</f>
        <v>加班费</v>
      </c>
      <c r="I311" s="15" t="str">
        <f>工资表!$J$2</f>
        <v>住房补助</v>
      </c>
      <c r="J311" s="15" t="str">
        <f>工资表!$K$2</f>
        <v>交通补助</v>
      </c>
      <c r="K311" s="15" t="str">
        <f>工资表!$L$2</f>
        <v>工龄工资</v>
      </c>
      <c r="L311" s="15" t="str">
        <f>工资表!$M$2</f>
        <v>当月应发</v>
      </c>
      <c r="M311" s="15" t="str">
        <f>工资表!$N$2</f>
        <v>养老保险</v>
      </c>
      <c r="N311" s="15" t="str">
        <f>工资表!$O$2</f>
        <v>医疗保险</v>
      </c>
      <c r="O311" s="15" t="str">
        <f>工资表!$P$2</f>
        <v>失业保险</v>
      </c>
      <c r="P311" s="15" t="str">
        <f>工资表!$Q$2</f>
        <v>大病统筹</v>
      </c>
      <c r="Q311" s="15" t="str">
        <f>工资表!$R$2</f>
        <v>公积金</v>
      </c>
      <c r="R311" s="15" t="str">
        <f>工资表!$S$2</f>
        <v>个人所得税</v>
      </c>
      <c r="S311" s="15" t="str">
        <f>工资表!$T$2</f>
        <v>实发工资</v>
      </c>
    </row>
    <row r="312" spans="1:19" x14ac:dyDescent="0.15">
      <c r="A312" s="16">
        <f>工资表!B80</f>
        <v>78</v>
      </c>
      <c r="B312" s="16" t="str">
        <f>工资表!C80</f>
        <v>N78</v>
      </c>
      <c r="C312" s="16" t="str">
        <f>工资表!D80</f>
        <v>研发B</v>
      </c>
      <c r="D312" s="16">
        <f>工资表!E80</f>
        <v>2077</v>
      </c>
      <c r="E312" s="16">
        <f>工资表!F80</f>
        <v>1077</v>
      </c>
      <c r="F312" s="16">
        <f>工资表!G80</f>
        <v>1077</v>
      </c>
      <c r="G312" s="16">
        <f>工资表!H80</f>
        <v>2077</v>
      </c>
      <c r="H312" s="16">
        <f>工资表!I80</f>
        <v>1077</v>
      </c>
      <c r="I312" s="16">
        <f>工资表!J80</f>
        <v>677</v>
      </c>
      <c r="J312" s="16">
        <f>工资表!K80</f>
        <v>377</v>
      </c>
      <c r="K312" s="16">
        <f>工资表!L80</f>
        <v>277</v>
      </c>
      <c r="L312" s="16">
        <f>工资表!M80</f>
        <v>8716</v>
      </c>
      <c r="M312" s="16">
        <f>工资表!N80</f>
        <v>377</v>
      </c>
      <c r="N312" s="16">
        <f>工资表!O80</f>
        <v>177</v>
      </c>
      <c r="O312" s="16">
        <f>工资表!P80</f>
        <v>97</v>
      </c>
      <c r="P312" s="16">
        <f>工资表!Q80</f>
        <v>107</v>
      </c>
      <c r="Q312" s="16">
        <f>工资表!R80</f>
        <v>137</v>
      </c>
      <c r="R312" s="16">
        <f>工资表!S80</f>
        <v>212</v>
      </c>
      <c r="S312" s="16">
        <f>工资表!T80</f>
        <v>7609</v>
      </c>
    </row>
    <row r="314" spans="1:19" x14ac:dyDescent="0.15">
      <c r="A314" s="13"/>
      <c r="B314" s="13"/>
      <c r="C314" s="13"/>
      <c r="D314" s="13"/>
      <c r="E314" s="13"/>
      <c r="F314" s="13"/>
      <c r="G314" s="13"/>
      <c r="H314" s="14">
        <f>工资表!$I$1</f>
        <v>2017</v>
      </c>
      <c r="I314" s="14" t="str">
        <f>工资表!$J$1</f>
        <v>年</v>
      </c>
      <c r="J314" s="14" t="str">
        <f>工资表!$K$1</f>
        <v>2月</v>
      </c>
      <c r="K314" s="14" t="str">
        <f>工资表!$L$1</f>
        <v>工资</v>
      </c>
      <c r="L314" s="13"/>
      <c r="M314" s="13"/>
      <c r="N314" s="13"/>
      <c r="O314" s="13"/>
      <c r="P314" s="13"/>
      <c r="Q314" s="13"/>
      <c r="R314" s="13"/>
      <c r="S314" s="13"/>
    </row>
    <row r="315" spans="1:19" x14ac:dyDescent="0.15">
      <c r="A315" s="15" t="str">
        <f>工资表!$B$2</f>
        <v>序号</v>
      </c>
      <c r="B315" s="15" t="str">
        <f>工资表!$C$2</f>
        <v>姓名</v>
      </c>
      <c r="C315" s="15" t="str">
        <f>工资表!$D$2</f>
        <v>部门</v>
      </c>
      <c r="D315" s="15" t="str">
        <f>工资表!$E$2</f>
        <v>基本工资</v>
      </c>
      <c r="E315" s="15" t="str">
        <f>工资表!$F$2</f>
        <v>岗位工资</v>
      </c>
      <c r="F315" s="15" t="str">
        <f>工资表!$G$2</f>
        <v>绩效工资</v>
      </c>
      <c r="G315" s="15" t="str">
        <f>工资表!$H$2</f>
        <v>奖金</v>
      </c>
      <c r="H315" s="15" t="str">
        <f>工资表!$I$2</f>
        <v>加班费</v>
      </c>
      <c r="I315" s="15" t="str">
        <f>工资表!$J$2</f>
        <v>住房补助</v>
      </c>
      <c r="J315" s="15" t="str">
        <f>工资表!$K$2</f>
        <v>交通补助</v>
      </c>
      <c r="K315" s="15" t="str">
        <f>工资表!$L$2</f>
        <v>工龄工资</v>
      </c>
      <c r="L315" s="15" t="str">
        <f>工资表!$M$2</f>
        <v>当月应发</v>
      </c>
      <c r="M315" s="15" t="str">
        <f>工资表!$N$2</f>
        <v>养老保险</v>
      </c>
      <c r="N315" s="15" t="str">
        <f>工资表!$O$2</f>
        <v>医疗保险</v>
      </c>
      <c r="O315" s="15" t="str">
        <f>工资表!$P$2</f>
        <v>失业保险</v>
      </c>
      <c r="P315" s="15" t="str">
        <f>工资表!$Q$2</f>
        <v>大病统筹</v>
      </c>
      <c r="Q315" s="15" t="str">
        <f>工资表!$R$2</f>
        <v>公积金</v>
      </c>
      <c r="R315" s="15" t="str">
        <f>工资表!$S$2</f>
        <v>个人所得税</v>
      </c>
      <c r="S315" s="15" t="str">
        <f>工资表!$T$2</f>
        <v>实发工资</v>
      </c>
    </row>
    <row r="316" spans="1:19" x14ac:dyDescent="0.15">
      <c r="A316" s="16">
        <f>工资表!B81</f>
        <v>79</v>
      </c>
      <c r="B316" s="16" t="str">
        <f>工资表!C81</f>
        <v>N79</v>
      </c>
      <c r="C316" s="16" t="str">
        <f>工资表!D81</f>
        <v>投资A</v>
      </c>
      <c r="D316" s="16">
        <f>工资表!E81</f>
        <v>2078</v>
      </c>
      <c r="E316" s="16">
        <f>工资表!F81</f>
        <v>1078</v>
      </c>
      <c r="F316" s="16">
        <f>工资表!G81</f>
        <v>1078</v>
      </c>
      <c r="G316" s="16">
        <f>工资表!H81</f>
        <v>2078</v>
      </c>
      <c r="H316" s="16">
        <f>工资表!I81</f>
        <v>1078</v>
      </c>
      <c r="I316" s="16">
        <f>工资表!J81</f>
        <v>678</v>
      </c>
      <c r="J316" s="16">
        <f>工资表!K81</f>
        <v>378</v>
      </c>
      <c r="K316" s="16">
        <f>工资表!L81</f>
        <v>278</v>
      </c>
      <c r="L316" s="16">
        <f>工资表!M81</f>
        <v>8724</v>
      </c>
      <c r="M316" s="16">
        <f>工资表!N81</f>
        <v>378</v>
      </c>
      <c r="N316" s="16">
        <f>工资表!O81</f>
        <v>178</v>
      </c>
      <c r="O316" s="16">
        <f>工资表!P81</f>
        <v>98</v>
      </c>
      <c r="P316" s="16">
        <f>工资表!Q81</f>
        <v>108</v>
      </c>
      <c r="Q316" s="16">
        <f>工资表!R81</f>
        <v>138</v>
      </c>
      <c r="R316" s="16">
        <f>工资表!S81</f>
        <v>213</v>
      </c>
      <c r="S316" s="16">
        <f>工资表!T81</f>
        <v>7611</v>
      </c>
    </row>
    <row r="318" spans="1:19" x14ac:dyDescent="0.15">
      <c r="A318" s="13"/>
      <c r="B318" s="13"/>
      <c r="C318" s="13"/>
      <c r="D318" s="13"/>
      <c r="E318" s="13"/>
      <c r="F318" s="13"/>
      <c r="G318" s="13"/>
      <c r="H318" s="14">
        <f>工资表!$I$1</f>
        <v>2017</v>
      </c>
      <c r="I318" s="14" t="str">
        <f>工资表!$J$1</f>
        <v>年</v>
      </c>
      <c r="J318" s="14" t="str">
        <f>工资表!$K$1</f>
        <v>2月</v>
      </c>
      <c r="K318" s="14" t="str">
        <f>工资表!$L$1</f>
        <v>工资</v>
      </c>
      <c r="L318" s="13"/>
      <c r="M318" s="13"/>
      <c r="N318" s="13"/>
      <c r="O318" s="13"/>
      <c r="P318" s="13"/>
      <c r="Q318" s="13"/>
      <c r="R318" s="13"/>
      <c r="S318" s="13"/>
    </row>
    <row r="319" spans="1:19" x14ac:dyDescent="0.15">
      <c r="A319" s="15" t="str">
        <f>工资表!$B$2</f>
        <v>序号</v>
      </c>
      <c r="B319" s="15" t="str">
        <f>工资表!$C$2</f>
        <v>姓名</v>
      </c>
      <c r="C319" s="15" t="str">
        <f>工资表!$D$2</f>
        <v>部门</v>
      </c>
      <c r="D319" s="15" t="str">
        <f>工资表!$E$2</f>
        <v>基本工资</v>
      </c>
      <c r="E319" s="15" t="str">
        <f>工资表!$F$2</f>
        <v>岗位工资</v>
      </c>
      <c r="F319" s="15" t="str">
        <f>工资表!$G$2</f>
        <v>绩效工资</v>
      </c>
      <c r="G319" s="15" t="str">
        <f>工资表!$H$2</f>
        <v>奖金</v>
      </c>
      <c r="H319" s="15" t="str">
        <f>工资表!$I$2</f>
        <v>加班费</v>
      </c>
      <c r="I319" s="15" t="str">
        <f>工资表!$J$2</f>
        <v>住房补助</v>
      </c>
      <c r="J319" s="15" t="str">
        <f>工资表!$K$2</f>
        <v>交通补助</v>
      </c>
      <c r="K319" s="15" t="str">
        <f>工资表!$L$2</f>
        <v>工龄工资</v>
      </c>
      <c r="L319" s="15" t="str">
        <f>工资表!$M$2</f>
        <v>当月应发</v>
      </c>
      <c r="M319" s="15" t="str">
        <f>工资表!$N$2</f>
        <v>养老保险</v>
      </c>
      <c r="N319" s="15" t="str">
        <f>工资表!$O$2</f>
        <v>医疗保险</v>
      </c>
      <c r="O319" s="15" t="str">
        <f>工资表!$P$2</f>
        <v>失业保险</v>
      </c>
      <c r="P319" s="15" t="str">
        <f>工资表!$Q$2</f>
        <v>大病统筹</v>
      </c>
      <c r="Q319" s="15" t="str">
        <f>工资表!$R$2</f>
        <v>公积金</v>
      </c>
      <c r="R319" s="15" t="str">
        <f>工资表!$S$2</f>
        <v>个人所得税</v>
      </c>
      <c r="S319" s="15" t="str">
        <f>工资表!$T$2</f>
        <v>实发工资</v>
      </c>
    </row>
    <row r="320" spans="1:19" x14ac:dyDescent="0.15">
      <c r="A320" s="16">
        <f>工资表!B82</f>
        <v>80</v>
      </c>
      <c r="B320" s="16" t="str">
        <f>工资表!C82</f>
        <v>N80</v>
      </c>
      <c r="C320" s="16" t="str">
        <f>工资表!D82</f>
        <v>投资B</v>
      </c>
      <c r="D320" s="16">
        <f>工资表!E82</f>
        <v>2079</v>
      </c>
      <c r="E320" s="16">
        <f>工资表!F82</f>
        <v>1079</v>
      </c>
      <c r="F320" s="16">
        <f>工资表!G82</f>
        <v>1079</v>
      </c>
      <c r="G320" s="16">
        <f>工资表!H82</f>
        <v>2079</v>
      </c>
      <c r="H320" s="16">
        <f>工资表!I82</f>
        <v>1079</v>
      </c>
      <c r="I320" s="16">
        <f>工资表!J82</f>
        <v>679</v>
      </c>
      <c r="J320" s="16">
        <f>工资表!K82</f>
        <v>379</v>
      </c>
      <c r="K320" s="16">
        <f>工资表!L82</f>
        <v>279</v>
      </c>
      <c r="L320" s="16">
        <f>工资表!M82</f>
        <v>8732</v>
      </c>
      <c r="M320" s="16">
        <f>工资表!N82</f>
        <v>379</v>
      </c>
      <c r="N320" s="16">
        <f>工资表!O82</f>
        <v>179</v>
      </c>
      <c r="O320" s="16">
        <f>工资表!P82</f>
        <v>99</v>
      </c>
      <c r="P320" s="16">
        <f>工资表!Q82</f>
        <v>109</v>
      </c>
      <c r="Q320" s="16">
        <f>工资表!R82</f>
        <v>139</v>
      </c>
      <c r="R320" s="16">
        <f>工资表!S82</f>
        <v>214</v>
      </c>
      <c r="S320" s="16">
        <f>工资表!T82</f>
        <v>7613</v>
      </c>
    </row>
    <row r="322" spans="1:19" x14ac:dyDescent="0.15">
      <c r="A322" s="13"/>
      <c r="B322" s="13"/>
      <c r="C322" s="13"/>
      <c r="D322" s="13"/>
      <c r="E322" s="13"/>
      <c r="F322" s="13"/>
      <c r="G322" s="13"/>
      <c r="H322" s="14">
        <f>工资表!$I$1</f>
        <v>2017</v>
      </c>
      <c r="I322" s="14" t="str">
        <f>工资表!$J$1</f>
        <v>年</v>
      </c>
      <c r="J322" s="14" t="str">
        <f>工资表!$K$1</f>
        <v>2月</v>
      </c>
      <c r="K322" s="14" t="str">
        <f>工资表!$L$1</f>
        <v>工资</v>
      </c>
      <c r="L322" s="13"/>
      <c r="M322" s="13"/>
      <c r="N322" s="13"/>
      <c r="O322" s="13"/>
      <c r="P322" s="13"/>
      <c r="Q322" s="13"/>
      <c r="R322" s="13"/>
      <c r="S322" s="13"/>
    </row>
    <row r="323" spans="1:19" x14ac:dyDescent="0.15">
      <c r="A323" s="15" t="str">
        <f>工资表!$B$2</f>
        <v>序号</v>
      </c>
      <c r="B323" s="15" t="str">
        <f>工资表!$C$2</f>
        <v>姓名</v>
      </c>
      <c r="C323" s="15" t="str">
        <f>工资表!$D$2</f>
        <v>部门</v>
      </c>
      <c r="D323" s="15" t="str">
        <f>工资表!$E$2</f>
        <v>基本工资</v>
      </c>
      <c r="E323" s="15" t="str">
        <f>工资表!$F$2</f>
        <v>岗位工资</v>
      </c>
      <c r="F323" s="15" t="str">
        <f>工资表!$G$2</f>
        <v>绩效工资</v>
      </c>
      <c r="G323" s="15" t="str">
        <f>工资表!$H$2</f>
        <v>奖金</v>
      </c>
      <c r="H323" s="15" t="str">
        <f>工资表!$I$2</f>
        <v>加班费</v>
      </c>
      <c r="I323" s="15" t="str">
        <f>工资表!$J$2</f>
        <v>住房补助</v>
      </c>
      <c r="J323" s="15" t="str">
        <f>工资表!$K$2</f>
        <v>交通补助</v>
      </c>
      <c r="K323" s="15" t="str">
        <f>工资表!$L$2</f>
        <v>工龄工资</v>
      </c>
      <c r="L323" s="15" t="str">
        <f>工资表!$M$2</f>
        <v>当月应发</v>
      </c>
      <c r="M323" s="15" t="str">
        <f>工资表!$N$2</f>
        <v>养老保险</v>
      </c>
      <c r="N323" s="15" t="str">
        <f>工资表!$O$2</f>
        <v>医疗保险</v>
      </c>
      <c r="O323" s="15" t="str">
        <f>工资表!$P$2</f>
        <v>失业保险</v>
      </c>
      <c r="P323" s="15" t="str">
        <f>工资表!$Q$2</f>
        <v>大病统筹</v>
      </c>
      <c r="Q323" s="15" t="str">
        <f>工资表!$R$2</f>
        <v>公积金</v>
      </c>
      <c r="R323" s="15" t="str">
        <f>工资表!$S$2</f>
        <v>个人所得税</v>
      </c>
      <c r="S323" s="15" t="str">
        <f>工资表!$T$2</f>
        <v>实发工资</v>
      </c>
    </row>
    <row r="324" spans="1:19" x14ac:dyDescent="0.15">
      <c r="A324" s="16">
        <f>工资表!B83</f>
        <v>81</v>
      </c>
      <c r="B324" s="16" t="str">
        <f>工资表!C83</f>
        <v>N81</v>
      </c>
      <c r="C324" s="16" t="str">
        <f>工资表!D83</f>
        <v>采购</v>
      </c>
      <c r="D324" s="16">
        <f>工资表!E83</f>
        <v>2080</v>
      </c>
      <c r="E324" s="16">
        <f>工资表!F83</f>
        <v>1080</v>
      </c>
      <c r="F324" s="16">
        <f>工资表!G83</f>
        <v>1080</v>
      </c>
      <c r="G324" s="16">
        <f>工资表!H83</f>
        <v>2080</v>
      </c>
      <c r="H324" s="16">
        <f>工资表!I83</f>
        <v>1080</v>
      </c>
      <c r="I324" s="16">
        <f>工资表!J83</f>
        <v>680</v>
      </c>
      <c r="J324" s="16">
        <f>工资表!K83</f>
        <v>380</v>
      </c>
      <c r="K324" s="16">
        <f>工资表!L83</f>
        <v>280</v>
      </c>
      <c r="L324" s="16">
        <f>工资表!M83</f>
        <v>8740</v>
      </c>
      <c r="M324" s="16">
        <f>工资表!N83</f>
        <v>380</v>
      </c>
      <c r="N324" s="16">
        <f>工资表!O83</f>
        <v>180</v>
      </c>
      <c r="O324" s="16">
        <f>工资表!P83</f>
        <v>100</v>
      </c>
      <c r="P324" s="16">
        <f>工资表!Q83</f>
        <v>110</v>
      </c>
      <c r="Q324" s="16">
        <f>工资表!R83</f>
        <v>140</v>
      </c>
      <c r="R324" s="16">
        <f>工资表!S83</f>
        <v>215</v>
      </c>
      <c r="S324" s="16">
        <f>工资表!T83</f>
        <v>7615</v>
      </c>
    </row>
    <row r="326" spans="1:19" x14ac:dyDescent="0.15">
      <c r="A326" s="13"/>
      <c r="B326" s="13"/>
      <c r="C326" s="13"/>
      <c r="D326" s="13"/>
      <c r="E326" s="13"/>
      <c r="F326" s="13"/>
      <c r="G326" s="13"/>
      <c r="H326" s="14">
        <f>工资表!$I$1</f>
        <v>2017</v>
      </c>
      <c r="I326" s="14" t="str">
        <f>工资表!$J$1</f>
        <v>年</v>
      </c>
      <c r="J326" s="14" t="str">
        <f>工资表!$K$1</f>
        <v>2月</v>
      </c>
      <c r="K326" s="14" t="str">
        <f>工资表!$L$1</f>
        <v>工资</v>
      </c>
      <c r="L326" s="13"/>
      <c r="M326" s="13"/>
      <c r="N326" s="13"/>
      <c r="O326" s="13"/>
      <c r="P326" s="13"/>
      <c r="Q326" s="13"/>
      <c r="R326" s="13"/>
      <c r="S326" s="13"/>
    </row>
    <row r="327" spans="1:19" x14ac:dyDescent="0.15">
      <c r="A327" s="15" t="str">
        <f>工资表!$B$2</f>
        <v>序号</v>
      </c>
      <c r="B327" s="15" t="str">
        <f>工资表!$C$2</f>
        <v>姓名</v>
      </c>
      <c r="C327" s="15" t="str">
        <f>工资表!$D$2</f>
        <v>部门</v>
      </c>
      <c r="D327" s="15" t="str">
        <f>工资表!$E$2</f>
        <v>基本工资</v>
      </c>
      <c r="E327" s="15" t="str">
        <f>工资表!$F$2</f>
        <v>岗位工资</v>
      </c>
      <c r="F327" s="15" t="str">
        <f>工资表!$G$2</f>
        <v>绩效工资</v>
      </c>
      <c r="G327" s="15" t="str">
        <f>工资表!$H$2</f>
        <v>奖金</v>
      </c>
      <c r="H327" s="15" t="str">
        <f>工资表!$I$2</f>
        <v>加班费</v>
      </c>
      <c r="I327" s="15" t="str">
        <f>工资表!$J$2</f>
        <v>住房补助</v>
      </c>
      <c r="J327" s="15" t="str">
        <f>工资表!$K$2</f>
        <v>交通补助</v>
      </c>
      <c r="K327" s="15" t="str">
        <f>工资表!$L$2</f>
        <v>工龄工资</v>
      </c>
      <c r="L327" s="15" t="str">
        <f>工资表!$M$2</f>
        <v>当月应发</v>
      </c>
      <c r="M327" s="15" t="str">
        <f>工资表!$N$2</f>
        <v>养老保险</v>
      </c>
      <c r="N327" s="15" t="str">
        <f>工资表!$O$2</f>
        <v>医疗保险</v>
      </c>
      <c r="O327" s="15" t="str">
        <f>工资表!$P$2</f>
        <v>失业保险</v>
      </c>
      <c r="P327" s="15" t="str">
        <f>工资表!$Q$2</f>
        <v>大病统筹</v>
      </c>
      <c r="Q327" s="15" t="str">
        <f>工资表!$R$2</f>
        <v>公积金</v>
      </c>
      <c r="R327" s="15" t="str">
        <f>工资表!$S$2</f>
        <v>个人所得税</v>
      </c>
      <c r="S327" s="15" t="str">
        <f>工资表!$T$2</f>
        <v>实发工资</v>
      </c>
    </row>
    <row r="328" spans="1:19" x14ac:dyDescent="0.15">
      <c r="A328" s="16">
        <f>工资表!B84</f>
        <v>82</v>
      </c>
      <c r="B328" s="16" t="str">
        <f>工资表!C84</f>
        <v>N82</v>
      </c>
      <c r="C328" s="16" t="str">
        <f>工资表!D84</f>
        <v>生产</v>
      </c>
      <c r="D328" s="16">
        <f>工资表!E84</f>
        <v>2081</v>
      </c>
      <c r="E328" s="16">
        <f>工资表!F84</f>
        <v>1081</v>
      </c>
      <c r="F328" s="16">
        <f>工资表!G84</f>
        <v>1081</v>
      </c>
      <c r="G328" s="16">
        <f>工资表!H84</f>
        <v>2081</v>
      </c>
      <c r="H328" s="16">
        <f>工资表!I84</f>
        <v>1081</v>
      </c>
      <c r="I328" s="16">
        <f>工资表!J84</f>
        <v>681</v>
      </c>
      <c r="J328" s="16">
        <f>工资表!K84</f>
        <v>381</v>
      </c>
      <c r="K328" s="16">
        <f>工资表!L84</f>
        <v>281</v>
      </c>
      <c r="L328" s="16">
        <f>工资表!M84</f>
        <v>8748</v>
      </c>
      <c r="M328" s="16">
        <f>工资表!N84</f>
        <v>381</v>
      </c>
      <c r="N328" s="16">
        <f>工资表!O84</f>
        <v>181</v>
      </c>
      <c r="O328" s="16">
        <f>工资表!P84</f>
        <v>101</v>
      </c>
      <c r="P328" s="16">
        <f>工资表!Q84</f>
        <v>111</v>
      </c>
      <c r="Q328" s="16">
        <f>工资表!R84</f>
        <v>141</v>
      </c>
      <c r="R328" s="16">
        <f>工资表!S84</f>
        <v>216</v>
      </c>
      <c r="S328" s="16">
        <f>工资表!T84</f>
        <v>7617</v>
      </c>
    </row>
    <row r="330" spans="1:19" x14ac:dyDescent="0.15">
      <c r="A330" s="13"/>
      <c r="B330" s="13"/>
      <c r="C330" s="13"/>
      <c r="D330" s="13"/>
      <c r="E330" s="13"/>
      <c r="F330" s="13"/>
      <c r="G330" s="13"/>
      <c r="H330" s="14">
        <f>工资表!$I$1</f>
        <v>2017</v>
      </c>
      <c r="I330" s="14" t="str">
        <f>工资表!$J$1</f>
        <v>年</v>
      </c>
      <c r="J330" s="14" t="str">
        <f>工资表!$K$1</f>
        <v>2月</v>
      </c>
      <c r="K330" s="14" t="str">
        <f>工资表!$L$1</f>
        <v>工资</v>
      </c>
      <c r="L330" s="13"/>
      <c r="M330" s="13"/>
      <c r="N330" s="13"/>
      <c r="O330" s="13"/>
      <c r="P330" s="13"/>
      <c r="Q330" s="13"/>
      <c r="R330" s="13"/>
      <c r="S330" s="13"/>
    </row>
    <row r="331" spans="1:19" x14ac:dyDescent="0.15">
      <c r="A331" s="15" t="str">
        <f>工资表!$B$2</f>
        <v>序号</v>
      </c>
      <c r="B331" s="15" t="str">
        <f>工资表!$C$2</f>
        <v>姓名</v>
      </c>
      <c r="C331" s="15" t="str">
        <f>工资表!$D$2</f>
        <v>部门</v>
      </c>
      <c r="D331" s="15" t="str">
        <f>工资表!$E$2</f>
        <v>基本工资</v>
      </c>
      <c r="E331" s="15" t="str">
        <f>工资表!$F$2</f>
        <v>岗位工资</v>
      </c>
      <c r="F331" s="15" t="str">
        <f>工资表!$G$2</f>
        <v>绩效工资</v>
      </c>
      <c r="G331" s="15" t="str">
        <f>工资表!$H$2</f>
        <v>奖金</v>
      </c>
      <c r="H331" s="15" t="str">
        <f>工资表!$I$2</f>
        <v>加班费</v>
      </c>
      <c r="I331" s="15" t="str">
        <f>工资表!$J$2</f>
        <v>住房补助</v>
      </c>
      <c r="J331" s="15" t="str">
        <f>工资表!$K$2</f>
        <v>交通补助</v>
      </c>
      <c r="K331" s="15" t="str">
        <f>工资表!$L$2</f>
        <v>工龄工资</v>
      </c>
      <c r="L331" s="15" t="str">
        <f>工资表!$M$2</f>
        <v>当月应发</v>
      </c>
      <c r="M331" s="15" t="str">
        <f>工资表!$N$2</f>
        <v>养老保险</v>
      </c>
      <c r="N331" s="15" t="str">
        <f>工资表!$O$2</f>
        <v>医疗保险</v>
      </c>
      <c r="O331" s="15" t="str">
        <f>工资表!$P$2</f>
        <v>失业保险</v>
      </c>
      <c r="P331" s="15" t="str">
        <f>工资表!$Q$2</f>
        <v>大病统筹</v>
      </c>
      <c r="Q331" s="15" t="str">
        <f>工资表!$R$2</f>
        <v>公积金</v>
      </c>
      <c r="R331" s="15" t="str">
        <f>工资表!$S$2</f>
        <v>个人所得税</v>
      </c>
      <c r="S331" s="15" t="str">
        <f>工资表!$T$2</f>
        <v>实发工资</v>
      </c>
    </row>
    <row r="332" spans="1:19" x14ac:dyDescent="0.15">
      <c r="A332" s="16">
        <f>工资表!B85</f>
        <v>83</v>
      </c>
      <c r="B332" s="16" t="str">
        <f>工资表!C85</f>
        <v>N83</v>
      </c>
      <c r="C332" s="16" t="str">
        <f>工资表!D85</f>
        <v>运营</v>
      </c>
      <c r="D332" s="16">
        <f>工资表!E85</f>
        <v>2082</v>
      </c>
      <c r="E332" s="16">
        <f>工资表!F85</f>
        <v>1082</v>
      </c>
      <c r="F332" s="16">
        <f>工资表!G85</f>
        <v>1082</v>
      </c>
      <c r="G332" s="16">
        <f>工资表!H85</f>
        <v>2082</v>
      </c>
      <c r="H332" s="16">
        <f>工资表!I85</f>
        <v>1082</v>
      </c>
      <c r="I332" s="16">
        <f>工资表!J85</f>
        <v>682</v>
      </c>
      <c r="J332" s="16">
        <f>工资表!K85</f>
        <v>382</v>
      </c>
      <c r="K332" s="16">
        <f>工资表!L85</f>
        <v>282</v>
      </c>
      <c r="L332" s="16">
        <f>工资表!M85</f>
        <v>8756</v>
      </c>
      <c r="M332" s="16">
        <f>工资表!N85</f>
        <v>382</v>
      </c>
      <c r="N332" s="16">
        <f>工资表!O85</f>
        <v>182</v>
      </c>
      <c r="O332" s="16">
        <f>工资表!P85</f>
        <v>102</v>
      </c>
      <c r="P332" s="16">
        <f>工资表!Q85</f>
        <v>112</v>
      </c>
      <c r="Q332" s="16">
        <f>工资表!R85</f>
        <v>142</v>
      </c>
      <c r="R332" s="16">
        <f>工资表!S85</f>
        <v>217</v>
      </c>
      <c r="S332" s="16">
        <f>工资表!T85</f>
        <v>7619</v>
      </c>
    </row>
    <row r="334" spans="1:19" x14ac:dyDescent="0.15">
      <c r="A334" s="13"/>
      <c r="B334" s="13"/>
      <c r="C334" s="13"/>
      <c r="D334" s="13"/>
      <c r="E334" s="13"/>
      <c r="F334" s="13"/>
      <c r="G334" s="13"/>
      <c r="H334" s="14">
        <f>工资表!$I$1</f>
        <v>2017</v>
      </c>
      <c r="I334" s="14" t="str">
        <f>工资表!$J$1</f>
        <v>年</v>
      </c>
      <c r="J334" s="14" t="str">
        <f>工资表!$K$1</f>
        <v>2月</v>
      </c>
      <c r="K334" s="14" t="str">
        <f>工资表!$L$1</f>
        <v>工资</v>
      </c>
      <c r="L334" s="13"/>
      <c r="M334" s="13"/>
      <c r="N334" s="13"/>
      <c r="O334" s="13"/>
      <c r="P334" s="13"/>
      <c r="Q334" s="13"/>
      <c r="R334" s="13"/>
      <c r="S334" s="13"/>
    </row>
    <row r="335" spans="1:19" x14ac:dyDescent="0.15">
      <c r="A335" s="15" t="str">
        <f>工资表!$B$2</f>
        <v>序号</v>
      </c>
      <c r="B335" s="15" t="str">
        <f>工资表!$C$2</f>
        <v>姓名</v>
      </c>
      <c r="C335" s="15" t="str">
        <f>工资表!$D$2</f>
        <v>部门</v>
      </c>
      <c r="D335" s="15" t="str">
        <f>工资表!$E$2</f>
        <v>基本工资</v>
      </c>
      <c r="E335" s="15" t="str">
        <f>工资表!$F$2</f>
        <v>岗位工资</v>
      </c>
      <c r="F335" s="15" t="str">
        <f>工资表!$G$2</f>
        <v>绩效工资</v>
      </c>
      <c r="G335" s="15" t="str">
        <f>工资表!$H$2</f>
        <v>奖金</v>
      </c>
      <c r="H335" s="15" t="str">
        <f>工资表!$I$2</f>
        <v>加班费</v>
      </c>
      <c r="I335" s="15" t="str">
        <f>工资表!$J$2</f>
        <v>住房补助</v>
      </c>
      <c r="J335" s="15" t="str">
        <f>工资表!$K$2</f>
        <v>交通补助</v>
      </c>
      <c r="K335" s="15" t="str">
        <f>工资表!$L$2</f>
        <v>工龄工资</v>
      </c>
      <c r="L335" s="15" t="str">
        <f>工资表!$M$2</f>
        <v>当月应发</v>
      </c>
      <c r="M335" s="15" t="str">
        <f>工资表!$N$2</f>
        <v>养老保险</v>
      </c>
      <c r="N335" s="15" t="str">
        <f>工资表!$O$2</f>
        <v>医疗保险</v>
      </c>
      <c r="O335" s="15" t="str">
        <f>工资表!$P$2</f>
        <v>失业保险</v>
      </c>
      <c r="P335" s="15" t="str">
        <f>工资表!$Q$2</f>
        <v>大病统筹</v>
      </c>
      <c r="Q335" s="15" t="str">
        <f>工资表!$R$2</f>
        <v>公积金</v>
      </c>
      <c r="R335" s="15" t="str">
        <f>工资表!$S$2</f>
        <v>个人所得税</v>
      </c>
      <c r="S335" s="15" t="str">
        <f>工资表!$T$2</f>
        <v>实发工资</v>
      </c>
    </row>
    <row r="336" spans="1:19" x14ac:dyDescent="0.15">
      <c r="A336" s="16">
        <f>工资表!B86</f>
        <v>84</v>
      </c>
      <c r="B336" s="16" t="str">
        <f>工资表!C86</f>
        <v>N84</v>
      </c>
      <c r="C336" s="16" t="str">
        <f>工资表!D86</f>
        <v>财务</v>
      </c>
      <c r="D336" s="16">
        <f>工资表!E86</f>
        <v>2083</v>
      </c>
      <c r="E336" s="16">
        <f>工资表!F86</f>
        <v>1083</v>
      </c>
      <c r="F336" s="16">
        <f>工资表!G86</f>
        <v>1083</v>
      </c>
      <c r="G336" s="16">
        <f>工资表!H86</f>
        <v>2083</v>
      </c>
      <c r="H336" s="16">
        <f>工资表!I86</f>
        <v>1083</v>
      </c>
      <c r="I336" s="16">
        <f>工资表!J86</f>
        <v>683</v>
      </c>
      <c r="J336" s="16">
        <f>工资表!K86</f>
        <v>383</v>
      </c>
      <c r="K336" s="16">
        <f>工资表!L86</f>
        <v>283</v>
      </c>
      <c r="L336" s="16">
        <f>工资表!M86</f>
        <v>8764</v>
      </c>
      <c r="M336" s="16">
        <f>工资表!N86</f>
        <v>383</v>
      </c>
      <c r="N336" s="16">
        <f>工资表!O86</f>
        <v>183</v>
      </c>
      <c r="O336" s="16">
        <f>工资表!P86</f>
        <v>103</v>
      </c>
      <c r="P336" s="16">
        <f>工资表!Q86</f>
        <v>113</v>
      </c>
      <c r="Q336" s="16">
        <f>工资表!R86</f>
        <v>143</v>
      </c>
      <c r="R336" s="16">
        <f>工资表!S86</f>
        <v>218</v>
      </c>
      <c r="S336" s="16">
        <f>工资表!T86</f>
        <v>7621</v>
      </c>
    </row>
    <row r="338" spans="1:19" x14ac:dyDescent="0.15">
      <c r="A338" s="13"/>
      <c r="B338" s="13"/>
      <c r="C338" s="13"/>
      <c r="D338" s="13"/>
      <c r="E338" s="13"/>
      <c r="F338" s="13"/>
      <c r="G338" s="13"/>
      <c r="H338" s="14">
        <f>工资表!$I$1</f>
        <v>2017</v>
      </c>
      <c r="I338" s="14" t="str">
        <f>工资表!$J$1</f>
        <v>年</v>
      </c>
      <c r="J338" s="14" t="str">
        <f>工资表!$K$1</f>
        <v>2月</v>
      </c>
      <c r="K338" s="14" t="str">
        <f>工资表!$L$1</f>
        <v>工资</v>
      </c>
      <c r="L338" s="13"/>
      <c r="M338" s="13"/>
      <c r="N338" s="13"/>
      <c r="O338" s="13"/>
      <c r="P338" s="13"/>
      <c r="Q338" s="13"/>
      <c r="R338" s="13"/>
      <c r="S338" s="13"/>
    </row>
    <row r="339" spans="1:19" x14ac:dyDescent="0.15">
      <c r="A339" s="15" t="str">
        <f>工资表!$B$2</f>
        <v>序号</v>
      </c>
      <c r="B339" s="15" t="str">
        <f>工资表!$C$2</f>
        <v>姓名</v>
      </c>
      <c r="C339" s="15" t="str">
        <f>工资表!$D$2</f>
        <v>部门</v>
      </c>
      <c r="D339" s="15" t="str">
        <f>工资表!$E$2</f>
        <v>基本工资</v>
      </c>
      <c r="E339" s="15" t="str">
        <f>工资表!$F$2</f>
        <v>岗位工资</v>
      </c>
      <c r="F339" s="15" t="str">
        <f>工资表!$G$2</f>
        <v>绩效工资</v>
      </c>
      <c r="G339" s="15" t="str">
        <f>工资表!$H$2</f>
        <v>奖金</v>
      </c>
      <c r="H339" s="15" t="str">
        <f>工资表!$I$2</f>
        <v>加班费</v>
      </c>
      <c r="I339" s="15" t="str">
        <f>工资表!$J$2</f>
        <v>住房补助</v>
      </c>
      <c r="J339" s="15" t="str">
        <f>工资表!$K$2</f>
        <v>交通补助</v>
      </c>
      <c r="K339" s="15" t="str">
        <f>工资表!$L$2</f>
        <v>工龄工资</v>
      </c>
      <c r="L339" s="15" t="str">
        <f>工资表!$M$2</f>
        <v>当月应发</v>
      </c>
      <c r="M339" s="15" t="str">
        <f>工资表!$N$2</f>
        <v>养老保险</v>
      </c>
      <c r="N339" s="15" t="str">
        <f>工资表!$O$2</f>
        <v>医疗保险</v>
      </c>
      <c r="O339" s="15" t="str">
        <f>工资表!$P$2</f>
        <v>失业保险</v>
      </c>
      <c r="P339" s="15" t="str">
        <f>工资表!$Q$2</f>
        <v>大病统筹</v>
      </c>
      <c r="Q339" s="15" t="str">
        <f>工资表!$R$2</f>
        <v>公积金</v>
      </c>
      <c r="R339" s="15" t="str">
        <f>工资表!$S$2</f>
        <v>个人所得税</v>
      </c>
      <c r="S339" s="15" t="str">
        <f>工资表!$T$2</f>
        <v>实发工资</v>
      </c>
    </row>
    <row r="340" spans="1:19" x14ac:dyDescent="0.15">
      <c r="A340" s="16">
        <f>工资表!B87</f>
        <v>85</v>
      </c>
      <c r="B340" s="16" t="str">
        <f>工资表!C87</f>
        <v>N85</v>
      </c>
      <c r="C340" s="16" t="str">
        <f>工资表!D87</f>
        <v>人力</v>
      </c>
      <c r="D340" s="16">
        <f>工资表!E87</f>
        <v>2084</v>
      </c>
      <c r="E340" s="16">
        <f>工资表!F87</f>
        <v>1084</v>
      </c>
      <c r="F340" s="16">
        <f>工资表!G87</f>
        <v>1084</v>
      </c>
      <c r="G340" s="16">
        <f>工资表!H87</f>
        <v>2084</v>
      </c>
      <c r="H340" s="16">
        <f>工资表!I87</f>
        <v>1084</v>
      </c>
      <c r="I340" s="16">
        <f>工资表!J87</f>
        <v>684</v>
      </c>
      <c r="J340" s="16">
        <f>工资表!K87</f>
        <v>384</v>
      </c>
      <c r="K340" s="16">
        <f>工资表!L87</f>
        <v>284</v>
      </c>
      <c r="L340" s="16">
        <f>工资表!M87</f>
        <v>8772</v>
      </c>
      <c r="M340" s="16">
        <f>工资表!N87</f>
        <v>384</v>
      </c>
      <c r="N340" s="16">
        <f>工资表!O87</f>
        <v>184</v>
      </c>
      <c r="O340" s="16">
        <f>工资表!P87</f>
        <v>104</v>
      </c>
      <c r="P340" s="16">
        <f>工资表!Q87</f>
        <v>114</v>
      </c>
      <c r="Q340" s="16">
        <f>工资表!R87</f>
        <v>144</v>
      </c>
      <c r="R340" s="16">
        <f>工资表!S87</f>
        <v>219</v>
      </c>
      <c r="S340" s="16">
        <f>工资表!T87</f>
        <v>7623</v>
      </c>
    </row>
    <row r="342" spans="1:19" x14ac:dyDescent="0.15">
      <c r="A342" s="13"/>
      <c r="B342" s="13"/>
      <c r="C342" s="13"/>
      <c r="D342" s="13"/>
      <c r="E342" s="13"/>
      <c r="F342" s="13"/>
      <c r="G342" s="13"/>
      <c r="H342" s="14">
        <f>工资表!$I$1</f>
        <v>2017</v>
      </c>
      <c r="I342" s="14" t="str">
        <f>工资表!$J$1</f>
        <v>年</v>
      </c>
      <c r="J342" s="14" t="str">
        <f>工资表!$K$1</f>
        <v>2月</v>
      </c>
      <c r="K342" s="14" t="str">
        <f>工资表!$L$1</f>
        <v>工资</v>
      </c>
      <c r="L342" s="13"/>
      <c r="M342" s="13"/>
      <c r="N342" s="13"/>
      <c r="O342" s="13"/>
      <c r="P342" s="13"/>
      <c r="Q342" s="13"/>
      <c r="R342" s="13"/>
      <c r="S342" s="13"/>
    </row>
    <row r="343" spans="1:19" x14ac:dyDescent="0.15">
      <c r="A343" s="15" t="str">
        <f>工资表!$B$2</f>
        <v>序号</v>
      </c>
      <c r="B343" s="15" t="str">
        <f>工资表!$C$2</f>
        <v>姓名</v>
      </c>
      <c r="C343" s="15" t="str">
        <f>工资表!$D$2</f>
        <v>部门</v>
      </c>
      <c r="D343" s="15" t="str">
        <f>工资表!$E$2</f>
        <v>基本工资</v>
      </c>
      <c r="E343" s="15" t="str">
        <f>工资表!$F$2</f>
        <v>岗位工资</v>
      </c>
      <c r="F343" s="15" t="str">
        <f>工资表!$G$2</f>
        <v>绩效工资</v>
      </c>
      <c r="G343" s="15" t="str">
        <f>工资表!$H$2</f>
        <v>奖金</v>
      </c>
      <c r="H343" s="15" t="str">
        <f>工资表!$I$2</f>
        <v>加班费</v>
      </c>
      <c r="I343" s="15" t="str">
        <f>工资表!$J$2</f>
        <v>住房补助</v>
      </c>
      <c r="J343" s="15" t="str">
        <f>工资表!$K$2</f>
        <v>交通补助</v>
      </c>
      <c r="K343" s="15" t="str">
        <f>工资表!$L$2</f>
        <v>工龄工资</v>
      </c>
      <c r="L343" s="15" t="str">
        <f>工资表!$M$2</f>
        <v>当月应发</v>
      </c>
      <c r="M343" s="15" t="str">
        <f>工资表!$N$2</f>
        <v>养老保险</v>
      </c>
      <c r="N343" s="15" t="str">
        <f>工资表!$O$2</f>
        <v>医疗保险</v>
      </c>
      <c r="O343" s="15" t="str">
        <f>工资表!$P$2</f>
        <v>失业保险</v>
      </c>
      <c r="P343" s="15" t="str">
        <f>工资表!$Q$2</f>
        <v>大病统筹</v>
      </c>
      <c r="Q343" s="15" t="str">
        <f>工资表!$R$2</f>
        <v>公积金</v>
      </c>
      <c r="R343" s="15" t="str">
        <f>工资表!$S$2</f>
        <v>个人所得税</v>
      </c>
      <c r="S343" s="15" t="str">
        <f>工资表!$T$2</f>
        <v>实发工资</v>
      </c>
    </row>
    <row r="344" spans="1:19" x14ac:dyDescent="0.15">
      <c r="A344" s="16">
        <f>工资表!B88</f>
        <v>86</v>
      </c>
      <c r="B344" s="16" t="str">
        <f>工资表!C88</f>
        <v>N86</v>
      </c>
      <c r="C344" s="16" t="str">
        <f>工资表!D88</f>
        <v>销售</v>
      </c>
      <c r="D344" s="16">
        <f>工资表!E88</f>
        <v>2085</v>
      </c>
      <c r="E344" s="16">
        <f>工资表!F88</f>
        <v>1085</v>
      </c>
      <c r="F344" s="16">
        <f>工资表!G88</f>
        <v>1085</v>
      </c>
      <c r="G344" s="16">
        <f>工资表!H88</f>
        <v>2085</v>
      </c>
      <c r="H344" s="16">
        <f>工资表!I88</f>
        <v>1085</v>
      </c>
      <c r="I344" s="16">
        <f>工资表!J88</f>
        <v>685</v>
      </c>
      <c r="J344" s="16">
        <f>工资表!K88</f>
        <v>385</v>
      </c>
      <c r="K344" s="16">
        <f>工资表!L88</f>
        <v>285</v>
      </c>
      <c r="L344" s="16">
        <f>工资表!M88</f>
        <v>8780</v>
      </c>
      <c r="M344" s="16">
        <f>工资表!N88</f>
        <v>385</v>
      </c>
      <c r="N344" s="16">
        <f>工资表!O88</f>
        <v>185</v>
      </c>
      <c r="O344" s="16">
        <f>工资表!P88</f>
        <v>105</v>
      </c>
      <c r="P344" s="16">
        <f>工资表!Q88</f>
        <v>115</v>
      </c>
      <c r="Q344" s="16">
        <f>工资表!R88</f>
        <v>145</v>
      </c>
      <c r="R344" s="16">
        <f>工资表!S88</f>
        <v>220</v>
      </c>
      <c r="S344" s="16">
        <f>工资表!T88</f>
        <v>7625</v>
      </c>
    </row>
    <row r="346" spans="1:19" x14ac:dyDescent="0.15">
      <c r="A346" s="13"/>
      <c r="B346" s="13"/>
      <c r="C346" s="13"/>
      <c r="D346" s="13"/>
      <c r="E346" s="13"/>
      <c r="F346" s="13"/>
      <c r="G346" s="13"/>
      <c r="H346" s="14">
        <f>工资表!$I$1</f>
        <v>2017</v>
      </c>
      <c r="I346" s="14" t="str">
        <f>工资表!$J$1</f>
        <v>年</v>
      </c>
      <c r="J346" s="14" t="str">
        <f>工资表!$K$1</f>
        <v>2月</v>
      </c>
      <c r="K346" s="14" t="str">
        <f>工资表!$L$1</f>
        <v>工资</v>
      </c>
      <c r="L346" s="13"/>
      <c r="M346" s="13"/>
      <c r="N346" s="13"/>
      <c r="O346" s="13"/>
      <c r="P346" s="13"/>
      <c r="Q346" s="13"/>
      <c r="R346" s="13"/>
      <c r="S346" s="13"/>
    </row>
    <row r="347" spans="1:19" x14ac:dyDescent="0.15">
      <c r="A347" s="15" t="str">
        <f>工资表!$B$2</f>
        <v>序号</v>
      </c>
      <c r="B347" s="15" t="str">
        <f>工资表!$C$2</f>
        <v>姓名</v>
      </c>
      <c r="C347" s="15" t="str">
        <f>工资表!$D$2</f>
        <v>部门</v>
      </c>
      <c r="D347" s="15" t="str">
        <f>工资表!$E$2</f>
        <v>基本工资</v>
      </c>
      <c r="E347" s="15" t="str">
        <f>工资表!$F$2</f>
        <v>岗位工资</v>
      </c>
      <c r="F347" s="15" t="str">
        <f>工资表!$G$2</f>
        <v>绩效工资</v>
      </c>
      <c r="G347" s="15" t="str">
        <f>工资表!$H$2</f>
        <v>奖金</v>
      </c>
      <c r="H347" s="15" t="str">
        <f>工资表!$I$2</f>
        <v>加班费</v>
      </c>
      <c r="I347" s="15" t="str">
        <f>工资表!$J$2</f>
        <v>住房补助</v>
      </c>
      <c r="J347" s="15" t="str">
        <f>工资表!$K$2</f>
        <v>交通补助</v>
      </c>
      <c r="K347" s="15" t="str">
        <f>工资表!$L$2</f>
        <v>工龄工资</v>
      </c>
      <c r="L347" s="15" t="str">
        <f>工资表!$M$2</f>
        <v>当月应发</v>
      </c>
      <c r="M347" s="15" t="str">
        <f>工资表!$N$2</f>
        <v>养老保险</v>
      </c>
      <c r="N347" s="15" t="str">
        <f>工资表!$O$2</f>
        <v>医疗保险</v>
      </c>
      <c r="O347" s="15" t="str">
        <f>工资表!$P$2</f>
        <v>失业保险</v>
      </c>
      <c r="P347" s="15" t="str">
        <f>工资表!$Q$2</f>
        <v>大病统筹</v>
      </c>
      <c r="Q347" s="15" t="str">
        <f>工资表!$R$2</f>
        <v>公积金</v>
      </c>
      <c r="R347" s="15" t="str">
        <f>工资表!$S$2</f>
        <v>个人所得税</v>
      </c>
      <c r="S347" s="15" t="str">
        <f>工资表!$T$2</f>
        <v>实发工资</v>
      </c>
    </row>
    <row r="348" spans="1:19" x14ac:dyDescent="0.15">
      <c r="A348" s="16">
        <f>工资表!B89</f>
        <v>87</v>
      </c>
      <c r="B348" s="16" t="str">
        <f>工资表!C89</f>
        <v>N87</v>
      </c>
      <c r="C348" s="16" t="str">
        <f>工资表!D89</f>
        <v>研发A</v>
      </c>
      <c r="D348" s="16">
        <f>工资表!E89</f>
        <v>2086</v>
      </c>
      <c r="E348" s="16">
        <f>工资表!F89</f>
        <v>1086</v>
      </c>
      <c r="F348" s="16">
        <f>工资表!G89</f>
        <v>1086</v>
      </c>
      <c r="G348" s="16">
        <f>工资表!H89</f>
        <v>2086</v>
      </c>
      <c r="H348" s="16">
        <f>工资表!I89</f>
        <v>1086</v>
      </c>
      <c r="I348" s="16">
        <f>工资表!J89</f>
        <v>686</v>
      </c>
      <c r="J348" s="16">
        <f>工资表!K89</f>
        <v>386</v>
      </c>
      <c r="K348" s="16">
        <f>工资表!L89</f>
        <v>286</v>
      </c>
      <c r="L348" s="16">
        <f>工资表!M89</f>
        <v>8788</v>
      </c>
      <c r="M348" s="16">
        <f>工资表!N89</f>
        <v>386</v>
      </c>
      <c r="N348" s="16">
        <f>工资表!O89</f>
        <v>186</v>
      </c>
      <c r="O348" s="16">
        <f>工资表!P89</f>
        <v>106</v>
      </c>
      <c r="P348" s="16">
        <f>工资表!Q89</f>
        <v>116</v>
      </c>
      <c r="Q348" s="16">
        <f>工资表!R89</f>
        <v>146</v>
      </c>
      <c r="R348" s="16">
        <f>工资表!S89</f>
        <v>221</v>
      </c>
      <c r="S348" s="16">
        <f>工资表!T89</f>
        <v>7627</v>
      </c>
    </row>
    <row r="350" spans="1:19" x14ac:dyDescent="0.15">
      <c r="A350" s="13"/>
      <c r="B350" s="13"/>
      <c r="C350" s="13"/>
      <c r="D350" s="13"/>
      <c r="E350" s="13"/>
      <c r="F350" s="13"/>
      <c r="G350" s="13"/>
      <c r="H350" s="14">
        <f>工资表!$I$1</f>
        <v>2017</v>
      </c>
      <c r="I350" s="14" t="str">
        <f>工资表!$J$1</f>
        <v>年</v>
      </c>
      <c r="J350" s="14" t="str">
        <f>工资表!$K$1</f>
        <v>2月</v>
      </c>
      <c r="K350" s="14" t="str">
        <f>工资表!$L$1</f>
        <v>工资</v>
      </c>
      <c r="L350" s="13"/>
      <c r="M350" s="13"/>
      <c r="N350" s="13"/>
      <c r="O350" s="13"/>
      <c r="P350" s="13"/>
      <c r="Q350" s="13"/>
      <c r="R350" s="13"/>
      <c r="S350" s="13"/>
    </row>
    <row r="351" spans="1:19" x14ac:dyDescent="0.15">
      <c r="A351" s="15" t="str">
        <f>工资表!$B$2</f>
        <v>序号</v>
      </c>
      <c r="B351" s="15" t="str">
        <f>工资表!$C$2</f>
        <v>姓名</v>
      </c>
      <c r="C351" s="15" t="str">
        <f>工资表!$D$2</f>
        <v>部门</v>
      </c>
      <c r="D351" s="15" t="str">
        <f>工资表!$E$2</f>
        <v>基本工资</v>
      </c>
      <c r="E351" s="15" t="str">
        <f>工资表!$F$2</f>
        <v>岗位工资</v>
      </c>
      <c r="F351" s="15" t="str">
        <f>工资表!$G$2</f>
        <v>绩效工资</v>
      </c>
      <c r="G351" s="15" t="str">
        <f>工资表!$H$2</f>
        <v>奖金</v>
      </c>
      <c r="H351" s="15" t="str">
        <f>工资表!$I$2</f>
        <v>加班费</v>
      </c>
      <c r="I351" s="15" t="str">
        <f>工资表!$J$2</f>
        <v>住房补助</v>
      </c>
      <c r="J351" s="15" t="str">
        <f>工资表!$K$2</f>
        <v>交通补助</v>
      </c>
      <c r="K351" s="15" t="str">
        <f>工资表!$L$2</f>
        <v>工龄工资</v>
      </c>
      <c r="L351" s="15" t="str">
        <f>工资表!$M$2</f>
        <v>当月应发</v>
      </c>
      <c r="M351" s="15" t="str">
        <f>工资表!$N$2</f>
        <v>养老保险</v>
      </c>
      <c r="N351" s="15" t="str">
        <f>工资表!$O$2</f>
        <v>医疗保险</v>
      </c>
      <c r="O351" s="15" t="str">
        <f>工资表!$P$2</f>
        <v>失业保险</v>
      </c>
      <c r="P351" s="15" t="str">
        <f>工资表!$Q$2</f>
        <v>大病统筹</v>
      </c>
      <c r="Q351" s="15" t="str">
        <f>工资表!$R$2</f>
        <v>公积金</v>
      </c>
      <c r="R351" s="15" t="str">
        <f>工资表!$S$2</f>
        <v>个人所得税</v>
      </c>
      <c r="S351" s="15" t="str">
        <f>工资表!$T$2</f>
        <v>实发工资</v>
      </c>
    </row>
    <row r="352" spans="1:19" x14ac:dyDescent="0.15">
      <c r="A352" s="16">
        <f>工资表!B90</f>
        <v>88</v>
      </c>
      <c r="B352" s="16" t="str">
        <f>工资表!C90</f>
        <v>N88</v>
      </c>
      <c r="C352" s="16" t="str">
        <f>工资表!D90</f>
        <v>研发B</v>
      </c>
      <c r="D352" s="16">
        <f>工资表!E90</f>
        <v>2087</v>
      </c>
      <c r="E352" s="16">
        <f>工资表!F90</f>
        <v>1087</v>
      </c>
      <c r="F352" s="16">
        <f>工资表!G90</f>
        <v>1087</v>
      </c>
      <c r="G352" s="16">
        <f>工资表!H90</f>
        <v>2087</v>
      </c>
      <c r="H352" s="16">
        <f>工资表!I90</f>
        <v>1087</v>
      </c>
      <c r="I352" s="16">
        <f>工资表!J90</f>
        <v>687</v>
      </c>
      <c r="J352" s="16">
        <f>工资表!K90</f>
        <v>387</v>
      </c>
      <c r="K352" s="16">
        <f>工资表!L90</f>
        <v>287</v>
      </c>
      <c r="L352" s="16">
        <f>工资表!M90</f>
        <v>8796</v>
      </c>
      <c r="M352" s="16">
        <f>工资表!N90</f>
        <v>387</v>
      </c>
      <c r="N352" s="16">
        <f>工资表!O90</f>
        <v>187</v>
      </c>
      <c r="O352" s="16">
        <f>工资表!P90</f>
        <v>107</v>
      </c>
      <c r="P352" s="16">
        <f>工资表!Q90</f>
        <v>117</v>
      </c>
      <c r="Q352" s="16">
        <f>工资表!R90</f>
        <v>147</v>
      </c>
      <c r="R352" s="16">
        <f>工资表!S90</f>
        <v>222</v>
      </c>
      <c r="S352" s="16">
        <f>工资表!T90</f>
        <v>7629</v>
      </c>
    </row>
    <row r="354" spans="1:19" x14ac:dyDescent="0.15">
      <c r="A354" s="13"/>
      <c r="B354" s="13"/>
      <c r="C354" s="13"/>
      <c r="D354" s="13"/>
      <c r="E354" s="13"/>
      <c r="F354" s="13"/>
      <c r="G354" s="13"/>
      <c r="H354" s="14">
        <f>工资表!$I$1</f>
        <v>2017</v>
      </c>
      <c r="I354" s="14" t="str">
        <f>工资表!$J$1</f>
        <v>年</v>
      </c>
      <c r="J354" s="14" t="str">
        <f>工资表!$K$1</f>
        <v>2月</v>
      </c>
      <c r="K354" s="14" t="str">
        <f>工资表!$L$1</f>
        <v>工资</v>
      </c>
      <c r="L354" s="13"/>
      <c r="M354" s="13"/>
      <c r="N354" s="13"/>
      <c r="O354" s="13"/>
      <c r="P354" s="13"/>
      <c r="Q354" s="13"/>
      <c r="R354" s="13"/>
      <c r="S354" s="13"/>
    </row>
    <row r="355" spans="1:19" x14ac:dyDescent="0.15">
      <c r="A355" s="15" t="str">
        <f>工资表!$B$2</f>
        <v>序号</v>
      </c>
      <c r="B355" s="15" t="str">
        <f>工资表!$C$2</f>
        <v>姓名</v>
      </c>
      <c r="C355" s="15" t="str">
        <f>工资表!$D$2</f>
        <v>部门</v>
      </c>
      <c r="D355" s="15" t="str">
        <f>工资表!$E$2</f>
        <v>基本工资</v>
      </c>
      <c r="E355" s="15" t="str">
        <f>工资表!$F$2</f>
        <v>岗位工资</v>
      </c>
      <c r="F355" s="15" t="str">
        <f>工资表!$G$2</f>
        <v>绩效工资</v>
      </c>
      <c r="G355" s="15" t="str">
        <f>工资表!$H$2</f>
        <v>奖金</v>
      </c>
      <c r="H355" s="15" t="str">
        <f>工资表!$I$2</f>
        <v>加班费</v>
      </c>
      <c r="I355" s="15" t="str">
        <f>工资表!$J$2</f>
        <v>住房补助</v>
      </c>
      <c r="J355" s="15" t="str">
        <f>工资表!$K$2</f>
        <v>交通补助</v>
      </c>
      <c r="K355" s="15" t="str">
        <f>工资表!$L$2</f>
        <v>工龄工资</v>
      </c>
      <c r="L355" s="15" t="str">
        <f>工资表!$M$2</f>
        <v>当月应发</v>
      </c>
      <c r="M355" s="15" t="str">
        <f>工资表!$N$2</f>
        <v>养老保险</v>
      </c>
      <c r="N355" s="15" t="str">
        <f>工资表!$O$2</f>
        <v>医疗保险</v>
      </c>
      <c r="O355" s="15" t="str">
        <f>工资表!$P$2</f>
        <v>失业保险</v>
      </c>
      <c r="P355" s="15" t="str">
        <f>工资表!$Q$2</f>
        <v>大病统筹</v>
      </c>
      <c r="Q355" s="15" t="str">
        <f>工资表!$R$2</f>
        <v>公积金</v>
      </c>
      <c r="R355" s="15" t="str">
        <f>工资表!$S$2</f>
        <v>个人所得税</v>
      </c>
      <c r="S355" s="15" t="str">
        <f>工资表!$T$2</f>
        <v>实发工资</v>
      </c>
    </row>
    <row r="356" spans="1:19" x14ac:dyDescent="0.15">
      <c r="A356" s="16">
        <f>工资表!B91</f>
        <v>89</v>
      </c>
      <c r="B356" s="16" t="str">
        <f>工资表!C91</f>
        <v>N89</v>
      </c>
      <c r="C356" s="16" t="str">
        <f>工资表!D91</f>
        <v>投资A</v>
      </c>
      <c r="D356" s="16">
        <f>工资表!E91</f>
        <v>2088</v>
      </c>
      <c r="E356" s="16">
        <f>工资表!F91</f>
        <v>1088</v>
      </c>
      <c r="F356" s="16">
        <f>工资表!G91</f>
        <v>1088</v>
      </c>
      <c r="G356" s="16">
        <f>工资表!H91</f>
        <v>2088</v>
      </c>
      <c r="H356" s="16">
        <f>工资表!I91</f>
        <v>1088</v>
      </c>
      <c r="I356" s="16">
        <f>工资表!J91</f>
        <v>688</v>
      </c>
      <c r="J356" s="16">
        <f>工资表!K91</f>
        <v>388</v>
      </c>
      <c r="K356" s="16">
        <f>工资表!L91</f>
        <v>288</v>
      </c>
      <c r="L356" s="16">
        <f>工资表!M91</f>
        <v>8804</v>
      </c>
      <c r="M356" s="16">
        <f>工资表!N91</f>
        <v>388</v>
      </c>
      <c r="N356" s="16">
        <f>工资表!O91</f>
        <v>188</v>
      </c>
      <c r="O356" s="16">
        <f>工资表!P91</f>
        <v>108</v>
      </c>
      <c r="P356" s="16">
        <f>工资表!Q91</f>
        <v>118</v>
      </c>
      <c r="Q356" s="16">
        <f>工资表!R91</f>
        <v>148</v>
      </c>
      <c r="R356" s="16">
        <f>工资表!S91</f>
        <v>223</v>
      </c>
      <c r="S356" s="16">
        <f>工资表!T91</f>
        <v>7631</v>
      </c>
    </row>
    <row r="358" spans="1:19" x14ac:dyDescent="0.15">
      <c r="A358" s="13"/>
      <c r="B358" s="13"/>
      <c r="C358" s="13"/>
      <c r="D358" s="13"/>
      <c r="E358" s="13"/>
      <c r="F358" s="13"/>
      <c r="G358" s="13"/>
      <c r="H358" s="14">
        <f>工资表!$I$1</f>
        <v>2017</v>
      </c>
      <c r="I358" s="14" t="str">
        <f>工资表!$J$1</f>
        <v>年</v>
      </c>
      <c r="J358" s="14" t="str">
        <f>工资表!$K$1</f>
        <v>2月</v>
      </c>
      <c r="K358" s="14" t="str">
        <f>工资表!$L$1</f>
        <v>工资</v>
      </c>
      <c r="L358" s="13"/>
      <c r="M358" s="13"/>
      <c r="N358" s="13"/>
      <c r="O358" s="13"/>
      <c r="P358" s="13"/>
      <c r="Q358" s="13"/>
      <c r="R358" s="13"/>
      <c r="S358" s="13"/>
    </row>
    <row r="359" spans="1:19" x14ac:dyDescent="0.15">
      <c r="A359" s="15" t="str">
        <f>工资表!$B$2</f>
        <v>序号</v>
      </c>
      <c r="B359" s="15" t="str">
        <f>工资表!$C$2</f>
        <v>姓名</v>
      </c>
      <c r="C359" s="15" t="str">
        <f>工资表!$D$2</f>
        <v>部门</v>
      </c>
      <c r="D359" s="15" t="str">
        <f>工资表!$E$2</f>
        <v>基本工资</v>
      </c>
      <c r="E359" s="15" t="str">
        <f>工资表!$F$2</f>
        <v>岗位工资</v>
      </c>
      <c r="F359" s="15" t="str">
        <f>工资表!$G$2</f>
        <v>绩效工资</v>
      </c>
      <c r="G359" s="15" t="str">
        <f>工资表!$H$2</f>
        <v>奖金</v>
      </c>
      <c r="H359" s="15" t="str">
        <f>工资表!$I$2</f>
        <v>加班费</v>
      </c>
      <c r="I359" s="15" t="str">
        <f>工资表!$J$2</f>
        <v>住房补助</v>
      </c>
      <c r="J359" s="15" t="str">
        <f>工资表!$K$2</f>
        <v>交通补助</v>
      </c>
      <c r="K359" s="15" t="str">
        <f>工资表!$L$2</f>
        <v>工龄工资</v>
      </c>
      <c r="L359" s="15" t="str">
        <f>工资表!$M$2</f>
        <v>当月应发</v>
      </c>
      <c r="M359" s="15" t="str">
        <f>工资表!$N$2</f>
        <v>养老保险</v>
      </c>
      <c r="N359" s="15" t="str">
        <f>工资表!$O$2</f>
        <v>医疗保险</v>
      </c>
      <c r="O359" s="15" t="str">
        <f>工资表!$P$2</f>
        <v>失业保险</v>
      </c>
      <c r="P359" s="15" t="str">
        <f>工资表!$Q$2</f>
        <v>大病统筹</v>
      </c>
      <c r="Q359" s="15" t="str">
        <f>工资表!$R$2</f>
        <v>公积金</v>
      </c>
      <c r="R359" s="15" t="str">
        <f>工资表!$S$2</f>
        <v>个人所得税</v>
      </c>
      <c r="S359" s="15" t="str">
        <f>工资表!$T$2</f>
        <v>实发工资</v>
      </c>
    </row>
    <row r="360" spans="1:19" x14ac:dyDescent="0.15">
      <c r="A360" s="16">
        <f>工资表!B92</f>
        <v>90</v>
      </c>
      <c r="B360" s="16" t="str">
        <f>工资表!C92</f>
        <v>N90</v>
      </c>
      <c r="C360" s="16" t="str">
        <f>工资表!D92</f>
        <v>投资B</v>
      </c>
      <c r="D360" s="16">
        <f>工资表!E92</f>
        <v>2089</v>
      </c>
      <c r="E360" s="16">
        <f>工资表!F92</f>
        <v>1089</v>
      </c>
      <c r="F360" s="16">
        <f>工资表!G92</f>
        <v>1089</v>
      </c>
      <c r="G360" s="16">
        <f>工资表!H92</f>
        <v>2089</v>
      </c>
      <c r="H360" s="16">
        <f>工资表!I92</f>
        <v>1089</v>
      </c>
      <c r="I360" s="16">
        <f>工资表!J92</f>
        <v>689</v>
      </c>
      <c r="J360" s="16">
        <f>工资表!K92</f>
        <v>389</v>
      </c>
      <c r="K360" s="16">
        <f>工资表!L92</f>
        <v>289</v>
      </c>
      <c r="L360" s="16">
        <f>工资表!M92</f>
        <v>8812</v>
      </c>
      <c r="M360" s="16">
        <f>工资表!N92</f>
        <v>389</v>
      </c>
      <c r="N360" s="16">
        <f>工资表!O92</f>
        <v>189</v>
      </c>
      <c r="O360" s="16">
        <f>工资表!P92</f>
        <v>109</v>
      </c>
      <c r="P360" s="16">
        <f>工资表!Q92</f>
        <v>119</v>
      </c>
      <c r="Q360" s="16">
        <f>工资表!R92</f>
        <v>149</v>
      </c>
      <c r="R360" s="16">
        <f>工资表!S92</f>
        <v>224</v>
      </c>
      <c r="S360" s="16">
        <f>工资表!T92</f>
        <v>7633</v>
      </c>
    </row>
    <row r="362" spans="1:19" x14ac:dyDescent="0.15">
      <c r="A362" s="13"/>
      <c r="B362" s="13"/>
      <c r="C362" s="13"/>
      <c r="D362" s="13"/>
      <c r="E362" s="13"/>
      <c r="F362" s="13"/>
      <c r="G362" s="13"/>
      <c r="H362" s="14">
        <f>工资表!$I$1</f>
        <v>2017</v>
      </c>
      <c r="I362" s="14" t="str">
        <f>工资表!$J$1</f>
        <v>年</v>
      </c>
      <c r="J362" s="14" t="str">
        <f>工资表!$K$1</f>
        <v>2月</v>
      </c>
      <c r="K362" s="14" t="str">
        <f>工资表!$L$1</f>
        <v>工资</v>
      </c>
      <c r="L362" s="13"/>
      <c r="M362" s="13"/>
      <c r="N362" s="13"/>
      <c r="O362" s="13"/>
      <c r="P362" s="13"/>
      <c r="Q362" s="13"/>
      <c r="R362" s="13"/>
      <c r="S362" s="13"/>
    </row>
    <row r="363" spans="1:19" x14ac:dyDescent="0.15">
      <c r="A363" s="15" t="str">
        <f>工资表!$B$2</f>
        <v>序号</v>
      </c>
      <c r="B363" s="15" t="str">
        <f>工资表!$C$2</f>
        <v>姓名</v>
      </c>
      <c r="C363" s="15" t="str">
        <f>工资表!$D$2</f>
        <v>部门</v>
      </c>
      <c r="D363" s="15" t="str">
        <f>工资表!$E$2</f>
        <v>基本工资</v>
      </c>
      <c r="E363" s="15" t="str">
        <f>工资表!$F$2</f>
        <v>岗位工资</v>
      </c>
      <c r="F363" s="15" t="str">
        <f>工资表!$G$2</f>
        <v>绩效工资</v>
      </c>
      <c r="G363" s="15" t="str">
        <f>工资表!$H$2</f>
        <v>奖金</v>
      </c>
      <c r="H363" s="15" t="str">
        <f>工资表!$I$2</f>
        <v>加班费</v>
      </c>
      <c r="I363" s="15" t="str">
        <f>工资表!$J$2</f>
        <v>住房补助</v>
      </c>
      <c r="J363" s="15" t="str">
        <f>工资表!$K$2</f>
        <v>交通补助</v>
      </c>
      <c r="K363" s="15" t="str">
        <f>工资表!$L$2</f>
        <v>工龄工资</v>
      </c>
      <c r="L363" s="15" t="str">
        <f>工资表!$M$2</f>
        <v>当月应发</v>
      </c>
      <c r="M363" s="15" t="str">
        <f>工资表!$N$2</f>
        <v>养老保险</v>
      </c>
      <c r="N363" s="15" t="str">
        <f>工资表!$O$2</f>
        <v>医疗保险</v>
      </c>
      <c r="O363" s="15" t="str">
        <f>工资表!$P$2</f>
        <v>失业保险</v>
      </c>
      <c r="P363" s="15" t="str">
        <f>工资表!$Q$2</f>
        <v>大病统筹</v>
      </c>
      <c r="Q363" s="15" t="str">
        <f>工资表!$R$2</f>
        <v>公积金</v>
      </c>
      <c r="R363" s="15" t="str">
        <f>工资表!$S$2</f>
        <v>个人所得税</v>
      </c>
      <c r="S363" s="15" t="str">
        <f>工资表!$T$2</f>
        <v>实发工资</v>
      </c>
    </row>
    <row r="364" spans="1:19" x14ac:dyDescent="0.15">
      <c r="A364" s="16">
        <f>工资表!B93</f>
        <v>91</v>
      </c>
      <c r="B364" s="16" t="str">
        <f>工资表!C93</f>
        <v>N91</v>
      </c>
      <c r="C364" s="16" t="str">
        <f>工资表!D93</f>
        <v>采购</v>
      </c>
      <c r="D364" s="16">
        <f>工资表!E93</f>
        <v>2090</v>
      </c>
      <c r="E364" s="16">
        <f>工资表!F93</f>
        <v>1090</v>
      </c>
      <c r="F364" s="16">
        <f>工资表!G93</f>
        <v>1090</v>
      </c>
      <c r="G364" s="16">
        <f>工资表!H93</f>
        <v>2090</v>
      </c>
      <c r="H364" s="16">
        <f>工资表!I93</f>
        <v>1090</v>
      </c>
      <c r="I364" s="16">
        <f>工资表!J93</f>
        <v>690</v>
      </c>
      <c r="J364" s="16">
        <f>工资表!K93</f>
        <v>390</v>
      </c>
      <c r="K364" s="16">
        <f>工资表!L93</f>
        <v>290</v>
      </c>
      <c r="L364" s="16">
        <f>工资表!M93</f>
        <v>8820</v>
      </c>
      <c r="M364" s="16">
        <f>工资表!N93</f>
        <v>390</v>
      </c>
      <c r="N364" s="16">
        <f>工资表!O93</f>
        <v>190</v>
      </c>
      <c r="O364" s="16">
        <f>工资表!P93</f>
        <v>110</v>
      </c>
      <c r="P364" s="16">
        <f>工资表!Q93</f>
        <v>120</v>
      </c>
      <c r="Q364" s="16">
        <f>工资表!R93</f>
        <v>150</v>
      </c>
      <c r="R364" s="16">
        <f>工资表!S93</f>
        <v>225</v>
      </c>
      <c r="S364" s="16">
        <f>工资表!T93</f>
        <v>7635</v>
      </c>
    </row>
    <row r="366" spans="1:19" x14ac:dyDescent="0.15">
      <c r="A366" s="13"/>
      <c r="B366" s="13"/>
      <c r="C366" s="13"/>
      <c r="D366" s="13"/>
      <c r="E366" s="13"/>
      <c r="F366" s="13"/>
      <c r="G366" s="13"/>
      <c r="H366" s="14">
        <f>工资表!$I$1</f>
        <v>2017</v>
      </c>
      <c r="I366" s="14" t="str">
        <f>工资表!$J$1</f>
        <v>年</v>
      </c>
      <c r="J366" s="14" t="str">
        <f>工资表!$K$1</f>
        <v>2月</v>
      </c>
      <c r="K366" s="14" t="str">
        <f>工资表!$L$1</f>
        <v>工资</v>
      </c>
      <c r="L366" s="13"/>
      <c r="M366" s="13"/>
      <c r="N366" s="13"/>
      <c r="O366" s="13"/>
      <c r="P366" s="13"/>
      <c r="Q366" s="13"/>
      <c r="R366" s="13"/>
      <c r="S366" s="13"/>
    </row>
    <row r="367" spans="1:19" x14ac:dyDescent="0.15">
      <c r="A367" s="15" t="str">
        <f>工资表!$B$2</f>
        <v>序号</v>
      </c>
      <c r="B367" s="15" t="str">
        <f>工资表!$C$2</f>
        <v>姓名</v>
      </c>
      <c r="C367" s="15" t="str">
        <f>工资表!$D$2</f>
        <v>部门</v>
      </c>
      <c r="D367" s="15" t="str">
        <f>工资表!$E$2</f>
        <v>基本工资</v>
      </c>
      <c r="E367" s="15" t="str">
        <f>工资表!$F$2</f>
        <v>岗位工资</v>
      </c>
      <c r="F367" s="15" t="str">
        <f>工资表!$G$2</f>
        <v>绩效工资</v>
      </c>
      <c r="G367" s="15" t="str">
        <f>工资表!$H$2</f>
        <v>奖金</v>
      </c>
      <c r="H367" s="15" t="str">
        <f>工资表!$I$2</f>
        <v>加班费</v>
      </c>
      <c r="I367" s="15" t="str">
        <f>工资表!$J$2</f>
        <v>住房补助</v>
      </c>
      <c r="J367" s="15" t="str">
        <f>工资表!$K$2</f>
        <v>交通补助</v>
      </c>
      <c r="K367" s="15" t="str">
        <f>工资表!$L$2</f>
        <v>工龄工资</v>
      </c>
      <c r="L367" s="15" t="str">
        <f>工资表!$M$2</f>
        <v>当月应发</v>
      </c>
      <c r="M367" s="15" t="str">
        <f>工资表!$N$2</f>
        <v>养老保险</v>
      </c>
      <c r="N367" s="15" t="str">
        <f>工资表!$O$2</f>
        <v>医疗保险</v>
      </c>
      <c r="O367" s="15" t="str">
        <f>工资表!$P$2</f>
        <v>失业保险</v>
      </c>
      <c r="P367" s="15" t="str">
        <f>工资表!$Q$2</f>
        <v>大病统筹</v>
      </c>
      <c r="Q367" s="15" t="str">
        <f>工资表!$R$2</f>
        <v>公积金</v>
      </c>
      <c r="R367" s="15" t="str">
        <f>工资表!$S$2</f>
        <v>个人所得税</v>
      </c>
      <c r="S367" s="15" t="str">
        <f>工资表!$T$2</f>
        <v>实发工资</v>
      </c>
    </row>
    <row r="368" spans="1:19" x14ac:dyDescent="0.15">
      <c r="A368" s="16">
        <f>工资表!B94</f>
        <v>92</v>
      </c>
      <c r="B368" s="16" t="str">
        <f>工资表!C94</f>
        <v>N92</v>
      </c>
      <c r="C368" s="16" t="str">
        <f>工资表!D94</f>
        <v>生产</v>
      </c>
      <c r="D368" s="16">
        <f>工资表!E94</f>
        <v>2091</v>
      </c>
      <c r="E368" s="16">
        <f>工资表!F94</f>
        <v>1091</v>
      </c>
      <c r="F368" s="16">
        <f>工资表!G94</f>
        <v>1091</v>
      </c>
      <c r="G368" s="16">
        <f>工资表!H94</f>
        <v>2091</v>
      </c>
      <c r="H368" s="16">
        <f>工资表!I94</f>
        <v>1091</v>
      </c>
      <c r="I368" s="16">
        <f>工资表!J94</f>
        <v>691</v>
      </c>
      <c r="J368" s="16">
        <f>工资表!K94</f>
        <v>391</v>
      </c>
      <c r="K368" s="16">
        <f>工资表!L94</f>
        <v>291</v>
      </c>
      <c r="L368" s="16">
        <f>工资表!M94</f>
        <v>8828</v>
      </c>
      <c r="M368" s="16">
        <f>工资表!N94</f>
        <v>391</v>
      </c>
      <c r="N368" s="16">
        <f>工资表!O94</f>
        <v>191</v>
      </c>
      <c r="O368" s="16">
        <f>工资表!P94</f>
        <v>111</v>
      </c>
      <c r="P368" s="16">
        <f>工资表!Q94</f>
        <v>121</v>
      </c>
      <c r="Q368" s="16">
        <f>工资表!R94</f>
        <v>151</v>
      </c>
      <c r="R368" s="16">
        <f>工资表!S94</f>
        <v>226</v>
      </c>
      <c r="S368" s="16">
        <f>工资表!T94</f>
        <v>7637</v>
      </c>
    </row>
    <row r="370" spans="1:19" x14ac:dyDescent="0.15">
      <c r="A370" s="13"/>
      <c r="B370" s="13"/>
      <c r="C370" s="13"/>
      <c r="D370" s="13"/>
      <c r="E370" s="13"/>
      <c r="F370" s="13"/>
      <c r="G370" s="13"/>
      <c r="H370" s="14">
        <f>工资表!$I$1</f>
        <v>2017</v>
      </c>
      <c r="I370" s="14" t="str">
        <f>工资表!$J$1</f>
        <v>年</v>
      </c>
      <c r="J370" s="14" t="str">
        <f>工资表!$K$1</f>
        <v>2月</v>
      </c>
      <c r="K370" s="14" t="str">
        <f>工资表!$L$1</f>
        <v>工资</v>
      </c>
      <c r="L370" s="13"/>
      <c r="M370" s="13"/>
      <c r="N370" s="13"/>
      <c r="O370" s="13"/>
      <c r="P370" s="13"/>
      <c r="Q370" s="13"/>
      <c r="R370" s="13"/>
      <c r="S370" s="13"/>
    </row>
    <row r="371" spans="1:19" x14ac:dyDescent="0.15">
      <c r="A371" s="15" t="str">
        <f>工资表!$B$2</f>
        <v>序号</v>
      </c>
      <c r="B371" s="15" t="str">
        <f>工资表!$C$2</f>
        <v>姓名</v>
      </c>
      <c r="C371" s="15" t="str">
        <f>工资表!$D$2</f>
        <v>部门</v>
      </c>
      <c r="D371" s="15" t="str">
        <f>工资表!$E$2</f>
        <v>基本工资</v>
      </c>
      <c r="E371" s="15" t="str">
        <f>工资表!$F$2</f>
        <v>岗位工资</v>
      </c>
      <c r="F371" s="15" t="str">
        <f>工资表!$G$2</f>
        <v>绩效工资</v>
      </c>
      <c r="G371" s="15" t="str">
        <f>工资表!$H$2</f>
        <v>奖金</v>
      </c>
      <c r="H371" s="15" t="str">
        <f>工资表!$I$2</f>
        <v>加班费</v>
      </c>
      <c r="I371" s="15" t="str">
        <f>工资表!$J$2</f>
        <v>住房补助</v>
      </c>
      <c r="J371" s="15" t="str">
        <f>工资表!$K$2</f>
        <v>交通补助</v>
      </c>
      <c r="K371" s="15" t="str">
        <f>工资表!$L$2</f>
        <v>工龄工资</v>
      </c>
      <c r="L371" s="15" t="str">
        <f>工资表!$M$2</f>
        <v>当月应发</v>
      </c>
      <c r="M371" s="15" t="str">
        <f>工资表!$N$2</f>
        <v>养老保险</v>
      </c>
      <c r="N371" s="15" t="str">
        <f>工资表!$O$2</f>
        <v>医疗保险</v>
      </c>
      <c r="O371" s="15" t="str">
        <f>工资表!$P$2</f>
        <v>失业保险</v>
      </c>
      <c r="P371" s="15" t="str">
        <f>工资表!$Q$2</f>
        <v>大病统筹</v>
      </c>
      <c r="Q371" s="15" t="str">
        <f>工资表!$R$2</f>
        <v>公积金</v>
      </c>
      <c r="R371" s="15" t="str">
        <f>工资表!$S$2</f>
        <v>个人所得税</v>
      </c>
      <c r="S371" s="15" t="str">
        <f>工资表!$T$2</f>
        <v>实发工资</v>
      </c>
    </row>
    <row r="372" spans="1:19" x14ac:dyDescent="0.15">
      <c r="A372" s="16">
        <f>工资表!B95</f>
        <v>93</v>
      </c>
      <c r="B372" s="16" t="str">
        <f>工资表!C95</f>
        <v>N93</v>
      </c>
      <c r="C372" s="16" t="str">
        <f>工资表!D95</f>
        <v>运营</v>
      </c>
      <c r="D372" s="16">
        <f>工资表!E95</f>
        <v>2092</v>
      </c>
      <c r="E372" s="16">
        <f>工资表!F95</f>
        <v>1092</v>
      </c>
      <c r="F372" s="16">
        <f>工资表!G95</f>
        <v>1092</v>
      </c>
      <c r="G372" s="16">
        <f>工资表!H95</f>
        <v>2092</v>
      </c>
      <c r="H372" s="16">
        <f>工资表!I95</f>
        <v>1092</v>
      </c>
      <c r="I372" s="16">
        <f>工资表!J95</f>
        <v>692</v>
      </c>
      <c r="J372" s="16">
        <f>工资表!K95</f>
        <v>392</v>
      </c>
      <c r="K372" s="16">
        <f>工资表!L95</f>
        <v>292</v>
      </c>
      <c r="L372" s="16">
        <f>工资表!M95</f>
        <v>8836</v>
      </c>
      <c r="M372" s="16">
        <f>工资表!N95</f>
        <v>392</v>
      </c>
      <c r="N372" s="16">
        <f>工资表!O95</f>
        <v>192</v>
      </c>
      <c r="O372" s="16">
        <f>工资表!P95</f>
        <v>112</v>
      </c>
      <c r="P372" s="16">
        <f>工资表!Q95</f>
        <v>122</v>
      </c>
      <c r="Q372" s="16">
        <f>工资表!R95</f>
        <v>152</v>
      </c>
      <c r="R372" s="16">
        <f>工资表!S95</f>
        <v>227</v>
      </c>
      <c r="S372" s="16">
        <f>工资表!T95</f>
        <v>7639</v>
      </c>
    </row>
    <row r="374" spans="1:19" x14ac:dyDescent="0.15">
      <c r="A374" s="13"/>
      <c r="B374" s="13"/>
      <c r="C374" s="13"/>
      <c r="D374" s="13"/>
      <c r="E374" s="13"/>
      <c r="F374" s="13"/>
      <c r="G374" s="13"/>
      <c r="H374" s="14">
        <f>工资表!$I$1</f>
        <v>2017</v>
      </c>
      <c r="I374" s="14" t="str">
        <f>工资表!$J$1</f>
        <v>年</v>
      </c>
      <c r="J374" s="14" t="str">
        <f>工资表!$K$1</f>
        <v>2月</v>
      </c>
      <c r="K374" s="14" t="str">
        <f>工资表!$L$1</f>
        <v>工资</v>
      </c>
      <c r="L374" s="13"/>
      <c r="M374" s="13"/>
      <c r="N374" s="13"/>
      <c r="O374" s="13"/>
      <c r="P374" s="13"/>
      <c r="Q374" s="13"/>
      <c r="R374" s="13"/>
      <c r="S374" s="13"/>
    </row>
    <row r="375" spans="1:19" x14ac:dyDescent="0.15">
      <c r="A375" s="15" t="str">
        <f>工资表!$B$2</f>
        <v>序号</v>
      </c>
      <c r="B375" s="15" t="str">
        <f>工资表!$C$2</f>
        <v>姓名</v>
      </c>
      <c r="C375" s="15" t="str">
        <f>工资表!$D$2</f>
        <v>部门</v>
      </c>
      <c r="D375" s="15" t="str">
        <f>工资表!$E$2</f>
        <v>基本工资</v>
      </c>
      <c r="E375" s="15" t="str">
        <f>工资表!$F$2</f>
        <v>岗位工资</v>
      </c>
      <c r="F375" s="15" t="str">
        <f>工资表!$G$2</f>
        <v>绩效工资</v>
      </c>
      <c r="G375" s="15" t="str">
        <f>工资表!$H$2</f>
        <v>奖金</v>
      </c>
      <c r="H375" s="15" t="str">
        <f>工资表!$I$2</f>
        <v>加班费</v>
      </c>
      <c r="I375" s="15" t="str">
        <f>工资表!$J$2</f>
        <v>住房补助</v>
      </c>
      <c r="J375" s="15" t="str">
        <f>工资表!$K$2</f>
        <v>交通补助</v>
      </c>
      <c r="K375" s="15" t="str">
        <f>工资表!$L$2</f>
        <v>工龄工资</v>
      </c>
      <c r="L375" s="15" t="str">
        <f>工资表!$M$2</f>
        <v>当月应发</v>
      </c>
      <c r="M375" s="15" t="str">
        <f>工资表!$N$2</f>
        <v>养老保险</v>
      </c>
      <c r="N375" s="15" t="str">
        <f>工资表!$O$2</f>
        <v>医疗保险</v>
      </c>
      <c r="O375" s="15" t="str">
        <f>工资表!$P$2</f>
        <v>失业保险</v>
      </c>
      <c r="P375" s="15" t="str">
        <f>工资表!$Q$2</f>
        <v>大病统筹</v>
      </c>
      <c r="Q375" s="15" t="str">
        <f>工资表!$R$2</f>
        <v>公积金</v>
      </c>
      <c r="R375" s="15" t="str">
        <f>工资表!$S$2</f>
        <v>个人所得税</v>
      </c>
      <c r="S375" s="15" t="str">
        <f>工资表!$T$2</f>
        <v>实发工资</v>
      </c>
    </row>
    <row r="376" spans="1:19" x14ac:dyDescent="0.15">
      <c r="A376" s="16">
        <f>工资表!B96</f>
        <v>94</v>
      </c>
      <c r="B376" s="16" t="str">
        <f>工资表!C96</f>
        <v>N94</v>
      </c>
      <c r="C376" s="16" t="str">
        <f>工资表!D96</f>
        <v>财务</v>
      </c>
      <c r="D376" s="16">
        <f>工资表!E96</f>
        <v>2093</v>
      </c>
      <c r="E376" s="16">
        <f>工资表!F96</f>
        <v>1093</v>
      </c>
      <c r="F376" s="16">
        <f>工资表!G96</f>
        <v>1093</v>
      </c>
      <c r="G376" s="16">
        <f>工资表!H96</f>
        <v>2093</v>
      </c>
      <c r="H376" s="16">
        <f>工资表!I96</f>
        <v>1093</v>
      </c>
      <c r="I376" s="16">
        <f>工资表!J96</f>
        <v>693</v>
      </c>
      <c r="J376" s="16">
        <f>工资表!K96</f>
        <v>393</v>
      </c>
      <c r="K376" s="16">
        <f>工资表!L96</f>
        <v>293</v>
      </c>
      <c r="L376" s="16">
        <f>工资表!M96</f>
        <v>8844</v>
      </c>
      <c r="M376" s="16">
        <f>工资表!N96</f>
        <v>393</v>
      </c>
      <c r="N376" s="16">
        <f>工资表!O96</f>
        <v>193</v>
      </c>
      <c r="O376" s="16">
        <f>工资表!P96</f>
        <v>113</v>
      </c>
      <c r="P376" s="16">
        <f>工资表!Q96</f>
        <v>123</v>
      </c>
      <c r="Q376" s="16">
        <f>工资表!R96</f>
        <v>153</v>
      </c>
      <c r="R376" s="16">
        <f>工资表!S96</f>
        <v>228</v>
      </c>
      <c r="S376" s="16">
        <f>工资表!T96</f>
        <v>7641</v>
      </c>
    </row>
    <row r="378" spans="1:19" x14ac:dyDescent="0.15">
      <c r="A378" s="13"/>
      <c r="B378" s="13"/>
      <c r="C378" s="13"/>
      <c r="D378" s="13"/>
      <c r="E378" s="13"/>
      <c r="F378" s="13"/>
      <c r="G378" s="13"/>
      <c r="H378" s="14">
        <f>工资表!$I$1</f>
        <v>2017</v>
      </c>
      <c r="I378" s="14" t="str">
        <f>工资表!$J$1</f>
        <v>年</v>
      </c>
      <c r="J378" s="14" t="str">
        <f>工资表!$K$1</f>
        <v>2月</v>
      </c>
      <c r="K378" s="14" t="str">
        <f>工资表!$L$1</f>
        <v>工资</v>
      </c>
      <c r="L378" s="13"/>
      <c r="M378" s="13"/>
      <c r="N378" s="13"/>
      <c r="O378" s="13"/>
      <c r="P378" s="13"/>
      <c r="Q378" s="13"/>
      <c r="R378" s="13"/>
      <c r="S378" s="13"/>
    </row>
    <row r="379" spans="1:19" x14ac:dyDescent="0.15">
      <c r="A379" s="15" t="str">
        <f>工资表!$B$2</f>
        <v>序号</v>
      </c>
      <c r="B379" s="15" t="str">
        <f>工资表!$C$2</f>
        <v>姓名</v>
      </c>
      <c r="C379" s="15" t="str">
        <f>工资表!$D$2</f>
        <v>部门</v>
      </c>
      <c r="D379" s="15" t="str">
        <f>工资表!$E$2</f>
        <v>基本工资</v>
      </c>
      <c r="E379" s="15" t="str">
        <f>工资表!$F$2</f>
        <v>岗位工资</v>
      </c>
      <c r="F379" s="15" t="str">
        <f>工资表!$G$2</f>
        <v>绩效工资</v>
      </c>
      <c r="G379" s="15" t="str">
        <f>工资表!$H$2</f>
        <v>奖金</v>
      </c>
      <c r="H379" s="15" t="str">
        <f>工资表!$I$2</f>
        <v>加班费</v>
      </c>
      <c r="I379" s="15" t="str">
        <f>工资表!$J$2</f>
        <v>住房补助</v>
      </c>
      <c r="J379" s="15" t="str">
        <f>工资表!$K$2</f>
        <v>交通补助</v>
      </c>
      <c r="K379" s="15" t="str">
        <f>工资表!$L$2</f>
        <v>工龄工资</v>
      </c>
      <c r="L379" s="15" t="str">
        <f>工资表!$M$2</f>
        <v>当月应发</v>
      </c>
      <c r="M379" s="15" t="str">
        <f>工资表!$N$2</f>
        <v>养老保险</v>
      </c>
      <c r="N379" s="15" t="str">
        <f>工资表!$O$2</f>
        <v>医疗保险</v>
      </c>
      <c r="O379" s="15" t="str">
        <f>工资表!$P$2</f>
        <v>失业保险</v>
      </c>
      <c r="P379" s="15" t="str">
        <f>工资表!$Q$2</f>
        <v>大病统筹</v>
      </c>
      <c r="Q379" s="15" t="str">
        <f>工资表!$R$2</f>
        <v>公积金</v>
      </c>
      <c r="R379" s="15" t="str">
        <f>工资表!$S$2</f>
        <v>个人所得税</v>
      </c>
      <c r="S379" s="15" t="str">
        <f>工资表!$T$2</f>
        <v>实发工资</v>
      </c>
    </row>
    <row r="380" spans="1:19" x14ac:dyDescent="0.15">
      <c r="A380" s="16">
        <f>工资表!B97</f>
        <v>95</v>
      </c>
      <c r="B380" s="16" t="str">
        <f>工资表!C97</f>
        <v>N95</v>
      </c>
      <c r="C380" s="16" t="str">
        <f>工资表!D97</f>
        <v>人力</v>
      </c>
      <c r="D380" s="16">
        <f>工资表!E97</f>
        <v>2094</v>
      </c>
      <c r="E380" s="16">
        <f>工资表!F97</f>
        <v>1094</v>
      </c>
      <c r="F380" s="16">
        <f>工资表!G97</f>
        <v>1094</v>
      </c>
      <c r="G380" s="16">
        <f>工资表!H97</f>
        <v>2094</v>
      </c>
      <c r="H380" s="16">
        <f>工资表!I97</f>
        <v>1094</v>
      </c>
      <c r="I380" s="16">
        <f>工资表!J97</f>
        <v>694</v>
      </c>
      <c r="J380" s="16">
        <f>工资表!K97</f>
        <v>394</v>
      </c>
      <c r="K380" s="16">
        <f>工资表!L97</f>
        <v>294</v>
      </c>
      <c r="L380" s="16">
        <f>工资表!M97</f>
        <v>8852</v>
      </c>
      <c r="M380" s="16">
        <f>工资表!N97</f>
        <v>394</v>
      </c>
      <c r="N380" s="16">
        <f>工资表!O97</f>
        <v>194</v>
      </c>
      <c r="O380" s="16">
        <f>工资表!P97</f>
        <v>114</v>
      </c>
      <c r="P380" s="16">
        <f>工资表!Q97</f>
        <v>124</v>
      </c>
      <c r="Q380" s="16">
        <f>工资表!R97</f>
        <v>154</v>
      </c>
      <c r="R380" s="16">
        <f>工资表!S97</f>
        <v>229</v>
      </c>
      <c r="S380" s="16">
        <f>工资表!T97</f>
        <v>7643</v>
      </c>
    </row>
    <row r="382" spans="1:19" x14ac:dyDescent="0.15">
      <c r="A382" s="13"/>
      <c r="B382" s="13"/>
      <c r="C382" s="13"/>
      <c r="D382" s="13"/>
      <c r="E382" s="13"/>
      <c r="F382" s="13"/>
      <c r="G382" s="13"/>
      <c r="H382" s="14">
        <f>工资表!$I$1</f>
        <v>2017</v>
      </c>
      <c r="I382" s="14" t="str">
        <f>工资表!$J$1</f>
        <v>年</v>
      </c>
      <c r="J382" s="14" t="str">
        <f>工资表!$K$1</f>
        <v>2月</v>
      </c>
      <c r="K382" s="14" t="str">
        <f>工资表!$L$1</f>
        <v>工资</v>
      </c>
      <c r="L382" s="13"/>
      <c r="M382" s="13"/>
      <c r="N382" s="13"/>
      <c r="O382" s="13"/>
      <c r="P382" s="13"/>
      <c r="Q382" s="13"/>
      <c r="R382" s="13"/>
      <c r="S382" s="13"/>
    </row>
    <row r="383" spans="1:19" x14ac:dyDescent="0.15">
      <c r="A383" s="15" t="str">
        <f>工资表!$B$2</f>
        <v>序号</v>
      </c>
      <c r="B383" s="15" t="str">
        <f>工资表!$C$2</f>
        <v>姓名</v>
      </c>
      <c r="C383" s="15" t="str">
        <f>工资表!$D$2</f>
        <v>部门</v>
      </c>
      <c r="D383" s="15" t="str">
        <f>工资表!$E$2</f>
        <v>基本工资</v>
      </c>
      <c r="E383" s="15" t="str">
        <f>工资表!$F$2</f>
        <v>岗位工资</v>
      </c>
      <c r="F383" s="15" t="str">
        <f>工资表!$G$2</f>
        <v>绩效工资</v>
      </c>
      <c r="G383" s="15" t="str">
        <f>工资表!$H$2</f>
        <v>奖金</v>
      </c>
      <c r="H383" s="15" t="str">
        <f>工资表!$I$2</f>
        <v>加班费</v>
      </c>
      <c r="I383" s="15" t="str">
        <f>工资表!$J$2</f>
        <v>住房补助</v>
      </c>
      <c r="J383" s="15" t="str">
        <f>工资表!$K$2</f>
        <v>交通补助</v>
      </c>
      <c r="K383" s="15" t="str">
        <f>工资表!$L$2</f>
        <v>工龄工资</v>
      </c>
      <c r="L383" s="15" t="str">
        <f>工资表!$M$2</f>
        <v>当月应发</v>
      </c>
      <c r="M383" s="15" t="str">
        <f>工资表!$N$2</f>
        <v>养老保险</v>
      </c>
      <c r="N383" s="15" t="str">
        <f>工资表!$O$2</f>
        <v>医疗保险</v>
      </c>
      <c r="O383" s="15" t="str">
        <f>工资表!$P$2</f>
        <v>失业保险</v>
      </c>
      <c r="P383" s="15" t="str">
        <f>工资表!$Q$2</f>
        <v>大病统筹</v>
      </c>
      <c r="Q383" s="15" t="str">
        <f>工资表!$R$2</f>
        <v>公积金</v>
      </c>
      <c r="R383" s="15" t="str">
        <f>工资表!$S$2</f>
        <v>个人所得税</v>
      </c>
      <c r="S383" s="15" t="str">
        <f>工资表!$T$2</f>
        <v>实发工资</v>
      </c>
    </row>
    <row r="384" spans="1:19" x14ac:dyDescent="0.15">
      <c r="A384" s="16">
        <f>工资表!B98</f>
        <v>96</v>
      </c>
      <c r="B384" s="16" t="str">
        <f>工资表!C98</f>
        <v>N96</v>
      </c>
      <c r="C384" s="16" t="str">
        <f>工资表!D98</f>
        <v>销售</v>
      </c>
      <c r="D384" s="16">
        <f>工资表!E98</f>
        <v>2095</v>
      </c>
      <c r="E384" s="16">
        <f>工资表!F98</f>
        <v>1095</v>
      </c>
      <c r="F384" s="16">
        <f>工资表!G98</f>
        <v>1095</v>
      </c>
      <c r="G384" s="16">
        <f>工资表!H98</f>
        <v>2095</v>
      </c>
      <c r="H384" s="16">
        <f>工资表!I98</f>
        <v>1095</v>
      </c>
      <c r="I384" s="16">
        <f>工资表!J98</f>
        <v>695</v>
      </c>
      <c r="J384" s="16">
        <f>工资表!K98</f>
        <v>395</v>
      </c>
      <c r="K384" s="16">
        <f>工资表!L98</f>
        <v>295</v>
      </c>
      <c r="L384" s="16">
        <f>工资表!M98</f>
        <v>8860</v>
      </c>
      <c r="M384" s="16">
        <f>工资表!N98</f>
        <v>395</v>
      </c>
      <c r="N384" s="16">
        <f>工资表!O98</f>
        <v>195</v>
      </c>
      <c r="O384" s="16">
        <f>工资表!P98</f>
        <v>115</v>
      </c>
      <c r="P384" s="16">
        <f>工资表!Q98</f>
        <v>125</v>
      </c>
      <c r="Q384" s="16">
        <f>工资表!R98</f>
        <v>155</v>
      </c>
      <c r="R384" s="16">
        <f>工资表!S98</f>
        <v>230</v>
      </c>
      <c r="S384" s="16">
        <f>工资表!T98</f>
        <v>7645</v>
      </c>
    </row>
    <row r="386" spans="1:19" x14ac:dyDescent="0.15">
      <c r="A386" s="13"/>
      <c r="B386" s="13"/>
      <c r="C386" s="13"/>
      <c r="D386" s="13"/>
      <c r="E386" s="13"/>
      <c r="F386" s="13"/>
      <c r="G386" s="13"/>
      <c r="H386" s="14">
        <f>工资表!$I$1</f>
        <v>2017</v>
      </c>
      <c r="I386" s="14" t="str">
        <f>工资表!$J$1</f>
        <v>年</v>
      </c>
      <c r="J386" s="14" t="str">
        <f>工资表!$K$1</f>
        <v>2月</v>
      </c>
      <c r="K386" s="14" t="str">
        <f>工资表!$L$1</f>
        <v>工资</v>
      </c>
      <c r="L386" s="13"/>
      <c r="M386" s="13"/>
      <c r="N386" s="13"/>
      <c r="O386" s="13"/>
      <c r="P386" s="13"/>
      <c r="Q386" s="13"/>
      <c r="R386" s="13"/>
      <c r="S386" s="13"/>
    </row>
    <row r="387" spans="1:19" x14ac:dyDescent="0.15">
      <c r="A387" s="15" t="str">
        <f>工资表!$B$2</f>
        <v>序号</v>
      </c>
      <c r="B387" s="15" t="str">
        <f>工资表!$C$2</f>
        <v>姓名</v>
      </c>
      <c r="C387" s="15" t="str">
        <f>工资表!$D$2</f>
        <v>部门</v>
      </c>
      <c r="D387" s="15" t="str">
        <f>工资表!$E$2</f>
        <v>基本工资</v>
      </c>
      <c r="E387" s="15" t="str">
        <f>工资表!$F$2</f>
        <v>岗位工资</v>
      </c>
      <c r="F387" s="15" t="str">
        <f>工资表!$G$2</f>
        <v>绩效工资</v>
      </c>
      <c r="G387" s="15" t="str">
        <f>工资表!$H$2</f>
        <v>奖金</v>
      </c>
      <c r="H387" s="15" t="str">
        <f>工资表!$I$2</f>
        <v>加班费</v>
      </c>
      <c r="I387" s="15" t="str">
        <f>工资表!$J$2</f>
        <v>住房补助</v>
      </c>
      <c r="J387" s="15" t="str">
        <f>工资表!$K$2</f>
        <v>交通补助</v>
      </c>
      <c r="K387" s="15" t="str">
        <f>工资表!$L$2</f>
        <v>工龄工资</v>
      </c>
      <c r="L387" s="15" t="str">
        <f>工资表!$M$2</f>
        <v>当月应发</v>
      </c>
      <c r="M387" s="15" t="str">
        <f>工资表!$N$2</f>
        <v>养老保险</v>
      </c>
      <c r="N387" s="15" t="str">
        <f>工资表!$O$2</f>
        <v>医疗保险</v>
      </c>
      <c r="O387" s="15" t="str">
        <f>工资表!$P$2</f>
        <v>失业保险</v>
      </c>
      <c r="P387" s="15" t="str">
        <f>工资表!$Q$2</f>
        <v>大病统筹</v>
      </c>
      <c r="Q387" s="15" t="str">
        <f>工资表!$R$2</f>
        <v>公积金</v>
      </c>
      <c r="R387" s="15" t="str">
        <f>工资表!$S$2</f>
        <v>个人所得税</v>
      </c>
      <c r="S387" s="15" t="str">
        <f>工资表!$T$2</f>
        <v>实发工资</v>
      </c>
    </row>
    <row r="388" spans="1:19" x14ac:dyDescent="0.15">
      <c r="A388" s="16">
        <f>工资表!B99</f>
        <v>97</v>
      </c>
      <c r="B388" s="16" t="str">
        <f>工资表!C99</f>
        <v>N97</v>
      </c>
      <c r="C388" s="16" t="str">
        <f>工资表!D99</f>
        <v>研发A</v>
      </c>
      <c r="D388" s="16">
        <f>工资表!E99</f>
        <v>2096</v>
      </c>
      <c r="E388" s="16">
        <f>工资表!F99</f>
        <v>1096</v>
      </c>
      <c r="F388" s="16">
        <f>工资表!G99</f>
        <v>1096</v>
      </c>
      <c r="G388" s="16">
        <f>工资表!H99</f>
        <v>2096</v>
      </c>
      <c r="H388" s="16">
        <f>工资表!I99</f>
        <v>1096</v>
      </c>
      <c r="I388" s="16">
        <f>工资表!J99</f>
        <v>696</v>
      </c>
      <c r="J388" s="16">
        <f>工资表!K99</f>
        <v>396</v>
      </c>
      <c r="K388" s="16">
        <f>工资表!L99</f>
        <v>296</v>
      </c>
      <c r="L388" s="16">
        <f>工资表!M99</f>
        <v>8868</v>
      </c>
      <c r="M388" s="16">
        <f>工资表!N99</f>
        <v>396</v>
      </c>
      <c r="N388" s="16">
        <f>工资表!O99</f>
        <v>196</v>
      </c>
      <c r="O388" s="16">
        <f>工资表!P99</f>
        <v>116</v>
      </c>
      <c r="P388" s="16">
        <f>工资表!Q99</f>
        <v>126</v>
      </c>
      <c r="Q388" s="16">
        <f>工资表!R99</f>
        <v>156</v>
      </c>
      <c r="R388" s="16">
        <f>工资表!S99</f>
        <v>231</v>
      </c>
      <c r="S388" s="16">
        <f>工资表!T99</f>
        <v>7647</v>
      </c>
    </row>
    <row r="390" spans="1:19" x14ac:dyDescent="0.15">
      <c r="A390" s="13"/>
      <c r="B390" s="13"/>
      <c r="C390" s="13"/>
      <c r="D390" s="13"/>
      <c r="E390" s="13"/>
      <c r="F390" s="13"/>
      <c r="G390" s="13"/>
      <c r="H390" s="14">
        <f>工资表!$I$1</f>
        <v>2017</v>
      </c>
      <c r="I390" s="14" t="str">
        <f>工资表!$J$1</f>
        <v>年</v>
      </c>
      <c r="J390" s="14" t="str">
        <f>工资表!$K$1</f>
        <v>2月</v>
      </c>
      <c r="K390" s="14" t="str">
        <f>工资表!$L$1</f>
        <v>工资</v>
      </c>
      <c r="L390" s="13"/>
      <c r="M390" s="13"/>
      <c r="N390" s="13"/>
      <c r="O390" s="13"/>
      <c r="P390" s="13"/>
      <c r="Q390" s="13"/>
      <c r="R390" s="13"/>
      <c r="S390" s="13"/>
    </row>
    <row r="391" spans="1:19" x14ac:dyDescent="0.15">
      <c r="A391" s="15" t="str">
        <f>工资表!$B$2</f>
        <v>序号</v>
      </c>
      <c r="B391" s="15" t="str">
        <f>工资表!$C$2</f>
        <v>姓名</v>
      </c>
      <c r="C391" s="15" t="str">
        <f>工资表!$D$2</f>
        <v>部门</v>
      </c>
      <c r="D391" s="15" t="str">
        <f>工资表!$E$2</f>
        <v>基本工资</v>
      </c>
      <c r="E391" s="15" t="str">
        <f>工资表!$F$2</f>
        <v>岗位工资</v>
      </c>
      <c r="F391" s="15" t="str">
        <f>工资表!$G$2</f>
        <v>绩效工资</v>
      </c>
      <c r="G391" s="15" t="str">
        <f>工资表!$H$2</f>
        <v>奖金</v>
      </c>
      <c r="H391" s="15" t="str">
        <f>工资表!$I$2</f>
        <v>加班费</v>
      </c>
      <c r="I391" s="15" t="str">
        <f>工资表!$J$2</f>
        <v>住房补助</v>
      </c>
      <c r="J391" s="15" t="str">
        <f>工资表!$K$2</f>
        <v>交通补助</v>
      </c>
      <c r="K391" s="15" t="str">
        <f>工资表!$L$2</f>
        <v>工龄工资</v>
      </c>
      <c r="L391" s="15" t="str">
        <f>工资表!$M$2</f>
        <v>当月应发</v>
      </c>
      <c r="M391" s="15" t="str">
        <f>工资表!$N$2</f>
        <v>养老保险</v>
      </c>
      <c r="N391" s="15" t="str">
        <f>工资表!$O$2</f>
        <v>医疗保险</v>
      </c>
      <c r="O391" s="15" t="str">
        <f>工资表!$P$2</f>
        <v>失业保险</v>
      </c>
      <c r="P391" s="15" t="str">
        <f>工资表!$Q$2</f>
        <v>大病统筹</v>
      </c>
      <c r="Q391" s="15" t="str">
        <f>工资表!$R$2</f>
        <v>公积金</v>
      </c>
      <c r="R391" s="15" t="str">
        <f>工资表!$S$2</f>
        <v>个人所得税</v>
      </c>
      <c r="S391" s="15" t="str">
        <f>工资表!$T$2</f>
        <v>实发工资</v>
      </c>
    </row>
    <row r="392" spans="1:19" x14ac:dyDescent="0.15">
      <c r="A392" s="16">
        <f>工资表!B100</f>
        <v>98</v>
      </c>
      <c r="B392" s="16" t="str">
        <f>工资表!C100</f>
        <v>N98</v>
      </c>
      <c r="C392" s="16" t="str">
        <f>工资表!D100</f>
        <v>研发B</v>
      </c>
      <c r="D392" s="16">
        <f>工资表!E100</f>
        <v>2097</v>
      </c>
      <c r="E392" s="16">
        <f>工资表!F100</f>
        <v>1097</v>
      </c>
      <c r="F392" s="16">
        <f>工资表!G100</f>
        <v>1097</v>
      </c>
      <c r="G392" s="16">
        <f>工资表!H100</f>
        <v>2097</v>
      </c>
      <c r="H392" s="16">
        <f>工资表!I100</f>
        <v>1097</v>
      </c>
      <c r="I392" s="16">
        <f>工资表!J100</f>
        <v>697</v>
      </c>
      <c r="J392" s="16">
        <f>工资表!K100</f>
        <v>397</v>
      </c>
      <c r="K392" s="16">
        <f>工资表!L100</f>
        <v>297</v>
      </c>
      <c r="L392" s="16">
        <f>工资表!M100</f>
        <v>8876</v>
      </c>
      <c r="M392" s="16">
        <f>工资表!N100</f>
        <v>397</v>
      </c>
      <c r="N392" s="16">
        <f>工资表!O100</f>
        <v>197</v>
      </c>
      <c r="O392" s="16">
        <f>工资表!P100</f>
        <v>117</v>
      </c>
      <c r="P392" s="16">
        <f>工资表!Q100</f>
        <v>127</v>
      </c>
      <c r="Q392" s="16">
        <f>工资表!R100</f>
        <v>157</v>
      </c>
      <c r="R392" s="16">
        <f>工资表!S100</f>
        <v>232</v>
      </c>
      <c r="S392" s="16">
        <f>工资表!T100</f>
        <v>7649</v>
      </c>
    </row>
    <row r="394" spans="1:19" x14ac:dyDescent="0.15">
      <c r="A394" s="13"/>
      <c r="B394" s="13"/>
      <c r="C394" s="13"/>
      <c r="D394" s="13"/>
      <c r="E394" s="13"/>
      <c r="F394" s="13"/>
      <c r="G394" s="13"/>
      <c r="H394" s="14">
        <f>工资表!$I$1</f>
        <v>2017</v>
      </c>
      <c r="I394" s="14" t="str">
        <f>工资表!$J$1</f>
        <v>年</v>
      </c>
      <c r="J394" s="14" t="str">
        <f>工资表!$K$1</f>
        <v>2月</v>
      </c>
      <c r="K394" s="14" t="str">
        <f>工资表!$L$1</f>
        <v>工资</v>
      </c>
      <c r="L394" s="13"/>
      <c r="M394" s="13"/>
      <c r="N394" s="13"/>
      <c r="O394" s="13"/>
      <c r="P394" s="13"/>
      <c r="Q394" s="13"/>
      <c r="R394" s="13"/>
      <c r="S394" s="13"/>
    </row>
    <row r="395" spans="1:19" x14ac:dyDescent="0.15">
      <c r="A395" s="15" t="str">
        <f>工资表!$B$2</f>
        <v>序号</v>
      </c>
      <c r="B395" s="15" t="str">
        <f>工资表!$C$2</f>
        <v>姓名</v>
      </c>
      <c r="C395" s="15" t="str">
        <f>工资表!$D$2</f>
        <v>部门</v>
      </c>
      <c r="D395" s="15" t="str">
        <f>工资表!$E$2</f>
        <v>基本工资</v>
      </c>
      <c r="E395" s="15" t="str">
        <f>工资表!$F$2</f>
        <v>岗位工资</v>
      </c>
      <c r="F395" s="15" t="str">
        <f>工资表!$G$2</f>
        <v>绩效工资</v>
      </c>
      <c r="G395" s="15" t="str">
        <f>工资表!$H$2</f>
        <v>奖金</v>
      </c>
      <c r="H395" s="15" t="str">
        <f>工资表!$I$2</f>
        <v>加班费</v>
      </c>
      <c r="I395" s="15" t="str">
        <f>工资表!$J$2</f>
        <v>住房补助</v>
      </c>
      <c r="J395" s="15" t="str">
        <f>工资表!$K$2</f>
        <v>交通补助</v>
      </c>
      <c r="K395" s="15" t="str">
        <f>工资表!$L$2</f>
        <v>工龄工资</v>
      </c>
      <c r="L395" s="15" t="str">
        <f>工资表!$M$2</f>
        <v>当月应发</v>
      </c>
      <c r="M395" s="15" t="str">
        <f>工资表!$N$2</f>
        <v>养老保险</v>
      </c>
      <c r="N395" s="15" t="str">
        <f>工资表!$O$2</f>
        <v>医疗保险</v>
      </c>
      <c r="O395" s="15" t="str">
        <f>工资表!$P$2</f>
        <v>失业保险</v>
      </c>
      <c r="P395" s="15" t="str">
        <f>工资表!$Q$2</f>
        <v>大病统筹</v>
      </c>
      <c r="Q395" s="15" t="str">
        <f>工资表!$R$2</f>
        <v>公积金</v>
      </c>
      <c r="R395" s="15" t="str">
        <f>工资表!$S$2</f>
        <v>个人所得税</v>
      </c>
      <c r="S395" s="15" t="str">
        <f>工资表!$T$2</f>
        <v>实发工资</v>
      </c>
    </row>
    <row r="396" spans="1:19" x14ac:dyDescent="0.15">
      <c r="A396" s="16">
        <f>工资表!B101</f>
        <v>99</v>
      </c>
      <c r="B396" s="16" t="str">
        <f>工资表!C101</f>
        <v>N99</v>
      </c>
      <c r="C396" s="16" t="str">
        <f>工资表!D101</f>
        <v>投资A</v>
      </c>
      <c r="D396" s="16">
        <f>工资表!E101</f>
        <v>2098</v>
      </c>
      <c r="E396" s="16">
        <f>工资表!F101</f>
        <v>1098</v>
      </c>
      <c r="F396" s="16">
        <f>工资表!G101</f>
        <v>1098</v>
      </c>
      <c r="G396" s="16">
        <f>工资表!H101</f>
        <v>2098</v>
      </c>
      <c r="H396" s="16">
        <f>工资表!I101</f>
        <v>1098</v>
      </c>
      <c r="I396" s="16">
        <f>工资表!J101</f>
        <v>698</v>
      </c>
      <c r="J396" s="16">
        <f>工资表!K101</f>
        <v>398</v>
      </c>
      <c r="K396" s="16">
        <f>工资表!L101</f>
        <v>298</v>
      </c>
      <c r="L396" s="16">
        <f>工资表!M101</f>
        <v>8884</v>
      </c>
      <c r="M396" s="16">
        <f>工资表!N101</f>
        <v>398</v>
      </c>
      <c r="N396" s="16">
        <f>工资表!O101</f>
        <v>198</v>
      </c>
      <c r="O396" s="16">
        <f>工资表!P101</f>
        <v>118</v>
      </c>
      <c r="P396" s="16">
        <f>工资表!Q101</f>
        <v>128</v>
      </c>
      <c r="Q396" s="16">
        <f>工资表!R101</f>
        <v>158</v>
      </c>
      <c r="R396" s="16">
        <f>工资表!S101</f>
        <v>233</v>
      </c>
      <c r="S396" s="16">
        <f>工资表!T101</f>
        <v>7651</v>
      </c>
    </row>
    <row r="398" spans="1:19" x14ac:dyDescent="0.15">
      <c r="A398" s="13"/>
      <c r="B398" s="13"/>
      <c r="C398" s="13"/>
      <c r="D398" s="13"/>
      <c r="E398" s="13"/>
      <c r="F398" s="13"/>
      <c r="G398" s="13"/>
      <c r="H398" s="14">
        <f>工资表!$I$1</f>
        <v>2017</v>
      </c>
      <c r="I398" s="14" t="str">
        <f>工资表!$J$1</f>
        <v>年</v>
      </c>
      <c r="J398" s="14" t="str">
        <f>工资表!$K$1</f>
        <v>2月</v>
      </c>
      <c r="K398" s="14" t="str">
        <f>工资表!$L$1</f>
        <v>工资</v>
      </c>
      <c r="L398" s="13"/>
      <c r="M398" s="13"/>
      <c r="N398" s="13"/>
      <c r="O398" s="13"/>
      <c r="P398" s="13"/>
      <c r="Q398" s="13"/>
      <c r="R398" s="13"/>
      <c r="S398" s="13"/>
    </row>
    <row r="399" spans="1:19" x14ac:dyDescent="0.15">
      <c r="A399" s="15" t="str">
        <f>工资表!$B$2</f>
        <v>序号</v>
      </c>
      <c r="B399" s="15" t="str">
        <f>工资表!$C$2</f>
        <v>姓名</v>
      </c>
      <c r="C399" s="15" t="str">
        <f>工资表!$D$2</f>
        <v>部门</v>
      </c>
      <c r="D399" s="15" t="str">
        <f>工资表!$E$2</f>
        <v>基本工资</v>
      </c>
      <c r="E399" s="15" t="str">
        <f>工资表!$F$2</f>
        <v>岗位工资</v>
      </c>
      <c r="F399" s="15" t="str">
        <f>工资表!$G$2</f>
        <v>绩效工资</v>
      </c>
      <c r="G399" s="15" t="str">
        <f>工资表!$H$2</f>
        <v>奖金</v>
      </c>
      <c r="H399" s="15" t="str">
        <f>工资表!$I$2</f>
        <v>加班费</v>
      </c>
      <c r="I399" s="15" t="str">
        <f>工资表!$J$2</f>
        <v>住房补助</v>
      </c>
      <c r="J399" s="15" t="str">
        <f>工资表!$K$2</f>
        <v>交通补助</v>
      </c>
      <c r="K399" s="15" t="str">
        <f>工资表!$L$2</f>
        <v>工龄工资</v>
      </c>
      <c r="L399" s="15" t="str">
        <f>工资表!$M$2</f>
        <v>当月应发</v>
      </c>
      <c r="M399" s="15" t="str">
        <f>工资表!$N$2</f>
        <v>养老保险</v>
      </c>
      <c r="N399" s="15" t="str">
        <f>工资表!$O$2</f>
        <v>医疗保险</v>
      </c>
      <c r="O399" s="15" t="str">
        <f>工资表!$P$2</f>
        <v>失业保险</v>
      </c>
      <c r="P399" s="15" t="str">
        <f>工资表!$Q$2</f>
        <v>大病统筹</v>
      </c>
      <c r="Q399" s="15" t="str">
        <f>工资表!$R$2</f>
        <v>公积金</v>
      </c>
      <c r="R399" s="15" t="str">
        <f>工资表!$S$2</f>
        <v>个人所得税</v>
      </c>
      <c r="S399" s="15" t="str">
        <f>工资表!$T$2</f>
        <v>实发工资</v>
      </c>
    </row>
    <row r="400" spans="1:19" x14ac:dyDescent="0.15">
      <c r="A400" s="16">
        <f>工资表!B102</f>
        <v>100</v>
      </c>
      <c r="B400" s="16" t="str">
        <f>工资表!C102</f>
        <v>N100</v>
      </c>
      <c r="C400" s="16" t="str">
        <f>工资表!D102</f>
        <v>投资B</v>
      </c>
      <c r="D400" s="16">
        <f>工资表!E102</f>
        <v>2099</v>
      </c>
      <c r="E400" s="16">
        <f>工资表!F102</f>
        <v>1099</v>
      </c>
      <c r="F400" s="16">
        <f>工资表!G102</f>
        <v>1099</v>
      </c>
      <c r="G400" s="16">
        <f>工资表!H102</f>
        <v>2099</v>
      </c>
      <c r="H400" s="16">
        <f>工资表!I102</f>
        <v>1099</v>
      </c>
      <c r="I400" s="16">
        <f>工资表!J102</f>
        <v>699</v>
      </c>
      <c r="J400" s="16">
        <f>工资表!K102</f>
        <v>399</v>
      </c>
      <c r="K400" s="16">
        <f>工资表!L102</f>
        <v>299</v>
      </c>
      <c r="L400" s="16">
        <f>工资表!M102</f>
        <v>8892</v>
      </c>
      <c r="M400" s="16">
        <f>工资表!N102</f>
        <v>399</v>
      </c>
      <c r="N400" s="16">
        <f>工资表!O102</f>
        <v>199</v>
      </c>
      <c r="O400" s="16">
        <f>工资表!P102</f>
        <v>119</v>
      </c>
      <c r="P400" s="16">
        <f>工资表!Q102</f>
        <v>129</v>
      </c>
      <c r="Q400" s="16">
        <f>工资表!R102</f>
        <v>159</v>
      </c>
      <c r="R400" s="16">
        <f>工资表!S102</f>
        <v>234</v>
      </c>
      <c r="S400" s="16">
        <f>工资表!T102</f>
        <v>7653</v>
      </c>
    </row>
    <row r="402" spans="1:19" x14ac:dyDescent="0.15">
      <c r="A402" s="13"/>
      <c r="B402" s="13"/>
      <c r="C402" s="13"/>
      <c r="D402" s="13"/>
      <c r="E402" s="13"/>
      <c r="F402" s="13"/>
      <c r="G402" s="13"/>
      <c r="H402" s="14">
        <f>工资表!$I$1</f>
        <v>2017</v>
      </c>
      <c r="I402" s="14" t="str">
        <f>工资表!$J$1</f>
        <v>年</v>
      </c>
      <c r="J402" s="14" t="str">
        <f>工资表!$K$1</f>
        <v>2月</v>
      </c>
      <c r="K402" s="14" t="str">
        <f>工资表!$L$1</f>
        <v>工资</v>
      </c>
      <c r="L402" s="13"/>
      <c r="M402" s="13"/>
      <c r="N402" s="13"/>
      <c r="O402" s="13"/>
      <c r="P402" s="13"/>
      <c r="Q402" s="13"/>
      <c r="R402" s="13"/>
      <c r="S402" s="13"/>
    </row>
    <row r="403" spans="1:19" x14ac:dyDescent="0.15">
      <c r="A403" s="15" t="str">
        <f>工资表!$B$2</f>
        <v>序号</v>
      </c>
      <c r="B403" s="15" t="str">
        <f>工资表!$C$2</f>
        <v>姓名</v>
      </c>
      <c r="C403" s="15" t="str">
        <f>工资表!$D$2</f>
        <v>部门</v>
      </c>
      <c r="D403" s="15" t="str">
        <f>工资表!$E$2</f>
        <v>基本工资</v>
      </c>
      <c r="E403" s="15" t="str">
        <f>工资表!$F$2</f>
        <v>岗位工资</v>
      </c>
      <c r="F403" s="15" t="str">
        <f>工资表!$G$2</f>
        <v>绩效工资</v>
      </c>
      <c r="G403" s="15" t="str">
        <f>工资表!$H$2</f>
        <v>奖金</v>
      </c>
      <c r="H403" s="15" t="str">
        <f>工资表!$I$2</f>
        <v>加班费</v>
      </c>
      <c r="I403" s="15" t="str">
        <f>工资表!$J$2</f>
        <v>住房补助</v>
      </c>
      <c r="J403" s="15" t="str">
        <f>工资表!$K$2</f>
        <v>交通补助</v>
      </c>
      <c r="K403" s="15" t="str">
        <f>工资表!$L$2</f>
        <v>工龄工资</v>
      </c>
      <c r="L403" s="15" t="str">
        <f>工资表!$M$2</f>
        <v>当月应发</v>
      </c>
      <c r="M403" s="15" t="str">
        <f>工资表!$N$2</f>
        <v>养老保险</v>
      </c>
      <c r="N403" s="15" t="str">
        <f>工资表!$O$2</f>
        <v>医疗保险</v>
      </c>
      <c r="O403" s="15" t="str">
        <f>工资表!$P$2</f>
        <v>失业保险</v>
      </c>
      <c r="P403" s="15" t="str">
        <f>工资表!$Q$2</f>
        <v>大病统筹</v>
      </c>
      <c r="Q403" s="15" t="str">
        <f>工资表!$R$2</f>
        <v>公积金</v>
      </c>
      <c r="R403" s="15" t="str">
        <f>工资表!$S$2</f>
        <v>个人所得税</v>
      </c>
      <c r="S403" s="15" t="str">
        <f>工资表!$T$2</f>
        <v>实发工资</v>
      </c>
    </row>
    <row r="404" spans="1:19" x14ac:dyDescent="0.15">
      <c r="A404" s="16">
        <f>工资表!B103</f>
        <v>101</v>
      </c>
      <c r="B404" s="16" t="str">
        <f>工资表!C103</f>
        <v>N101</v>
      </c>
      <c r="C404" s="16" t="str">
        <f>工资表!D103</f>
        <v>采购</v>
      </c>
      <c r="D404" s="16">
        <f>工资表!E103</f>
        <v>2100</v>
      </c>
      <c r="E404" s="16">
        <f>工资表!F103</f>
        <v>1100</v>
      </c>
      <c r="F404" s="16">
        <f>工资表!G103</f>
        <v>1100</v>
      </c>
      <c r="G404" s="16">
        <f>工资表!H103</f>
        <v>2100</v>
      </c>
      <c r="H404" s="16">
        <f>工资表!I103</f>
        <v>1100</v>
      </c>
      <c r="I404" s="16">
        <f>工资表!J103</f>
        <v>700</v>
      </c>
      <c r="J404" s="16">
        <f>工资表!K103</f>
        <v>400</v>
      </c>
      <c r="K404" s="16">
        <f>工资表!L103</f>
        <v>300</v>
      </c>
      <c r="L404" s="16">
        <f>工资表!M103</f>
        <v>8900</v>
      </c>
      <c r="M404" s="16">
        <f>工资表!N103</f>
        <v>400</v>
      </c>
      <c r="N404" s="16">
        <f>工资表!O103</f>
        <v>200</v>
      </c>
      <c r="O404" s="16">
        <f>工资表!P103</f>
        <v>120</v>
      </c>
      <c r="P404" s="16">
        <f>工资表!Q103</f>
        <v>130</v>
      </c>
      <c r="Q404" s="16">
        <f>工资表!R103</f>
        <v>160</v>
      </c>
      <c r="R404" s="16">
        <f>工资表!S103</f>
        <v>235</v>
      </c>
      <c r="S404" s="16">
        <f>工资表!T103</f>
        <v>7655</v>
      </c>
    </row>
    <row r="406" spans="1:19" x14ac:dyDescent="0.15">
      <c r="A406" s="13"/>
      <c r="B406" s="13"/>
      <c r="C406" s="13"/>
      <c r="D406" s="13"/>
      <c r="E406" s="13"/>
      <c r="F406" s="13"/>
      <c r="G406" s="13"/>
      <c r="H406" s="14">
        <f>工资表!$I$1</f>
        <v>2017</v>
      </c>
      <c r="I406" s="14" t="str">
        <f>工资表!$J$1</f>
        <v>年</v>
      </c>
      <c r="J406" s="14" t="str">
        <f>工资表!$K$1</f>
        <v>2月</v>
      </c>
      <c r="K406" s="14" t="str">
        <f>工资表!$L$1</f>
        <v>工资</v>
      </c>
      <c r="L406" s="13"/>
      <c r="M406" s="13"/>
      <c r="N406" s="13"/>
      <c r="O406" s="13"/>
      <c r="P406" s="13"/>
      <c r="Q406" s="13"/>
      <c r="R406" s="13"/>
      <c r="S406" s="13"/>
    </row>
    <row r="407" spans="1:19" x14ac:dyDescent="0.15">
      <c r="A407" s="15" t="str">
        <f>工资表!$B$2</f>
        <v>序号</v>
      </c>
      <c r="B407" s="15" t="str">
        <f>工资表!$C$2</f>
        <v>姓名</v>
      </c>
      <c r="C407" s="15" t="str">
        <f>工资表!$D$2</f>
        <v>部门</v>
      </c>
      <c r="D407" s="15" t="str">
        <f>工资表!$E$2</f>
        <v>基本工资</v>
      </c>
      <c r="E407" s="15" t="str">
        <f>工资表!$F$2</f>
        <v>岗位工资</v>
      </c>
      <c r="F407" s="15" t="str">
        <f>工资表!$G$2</f>
        <v>绩效工资</v>
      </c>
      <c r="G407" s="15" t="str">
        <f>工资表!$H$2</f>
        <v>奖金</v>
      </c>
      <c r="H407" s="15" t="str">
        <f>工资表!$I$2</f>
        <v>加班费</v>
      </c>
      <c r="I407" s="15" t="str">
        <f>工资表!$J$2</f>
        <v>住房补助</v>
      </c>
      <c r="J407" s="15" t="str">
        <f>工资表!$K$2</f>
        <v>交通补助</v>
      </c>
      <c r="K407" s="15" t="str">
        <f>工资表!$L$2</f>
        <v>工龄工资</v>
      </c>
      <c r="L407" s="15" t="str">
        <f>工资表!$M$2</f>
        <v>当月应发</v>
      </c>
      <c r="M407" s="15" t="str">
        <f>工资表!$N$2</f>
        <v>养老保险</v>
      </c>
      <c r="N407" s="15" t="str">
        <f>工资表!$O$2</f>
        <v>医疗保险</v>
      </c>
      <c r="O407" s="15" t="str">
        <f>工资表!$P$2</f>
        <v>失业保险</v>
      </c>
      <c r="P407" s="15" t="str">
        <f>工资表!$Q$2</f>
        <v>大病统筹</v>
      </c>
      <c r="Q407" s="15" t="str">
        <f>工资表!$R$2</f>
        <v>公积金</v>
      </c>
      <c r="R407" s="15" t="str">
        <f>工资表!$S$2</f>
        <v>个人所得税</v>
      </c>
      <c r="S407" s="15" t="str">
        <f>工资表!$T$2</f>
        <v>实发工资</v>
      </c>
    </row>
    <row r="408" spans="1:19" x14ac:dyDescent="0.15">
      <c r="A408" s="16">
        <f>工资表!B104</f>
        <v>102</v>
      </c>
      <c r="B408" s="16" t="str">
        <f>工资表!C104</f>
        <v>N102</v>
      </c>
      <c r="C408" s="16" t="str">
        <f>工资表!D104</f>
        <v>生产</v>
      </c>
      <c r="D408" s="16">
        <f>工资表!E104</f>
        <v>2101</v>
      </c>
      <c r="E408" s="16">
        <f>工资表!F104</f>
        <v>1101</v>
      </c>
      <c r="F408" s="16">
        <f>工资表!G104</f>
        <v>1101</v>
      </c>
      <c r="G408" s="16">
        <f>工资表!H104</f>
        <v>2101</v>
      </c>
      <c r="H408" s="16">
        <f>工资表!I104</f>
        <v>1101</v>
      </c>
      <c r="I408" s="16">
        <f>工资表!J104</f>
        <v>701</v>
      </c>
      <c r="J408" s="16">
        <f>工资表!K104</f>
        <v>401</v>
      </c>
      <c r="K408" s="16">
        <f>工资表!L104</f>
        <v>301</v>
      </c>
      <c r="L408" s="16">
        <f>工资表!M104</f>
        <v>8908</v>
      </c>
      <c r="M408" s="16">
        <f>工资表!N104</f>
        <v>401</v>
      </c>
      <c r="N408" s="16">
        <f>工资表!O104</f>
        <v>201</v>
      </c>
      <c r="O408" s="16">
        <f>工资表!P104</f>
        <v>121</v>
      </c>
      <c r="P408" s="16">
        <f>工资表!Q104</f>
        <v>131</v>
      </c>
      <c r="Q408" s="16">
        <f>工资表!R104</f>
        <v>161</v>
      </c>
      <c r="R408" s="16">
        <f>工资表!S104</f>
        <v>236</v>
      </c>
      <c r="S408" s="16">
        <f>工资表!T104</f>
        <v>7657</v>
      </c>
    </row>
    <row r="410" spans="1:19" x14ac:dyDescent="0.15">
      <c r="A410" s="13"/>
      <c r="B410" s="13"/>
      <c r="C410" s="13"/>
      <c r="D410" s="13"/>
      <c r="E410" s="13"/>
      <c r="F410" s="13"/>
      <c r="G410" s="13"/>
      <c r="H410" s="14">
        <f>工资表!$I$1</f>
        <v>2017</v>
      </c>
      <c r="I410" s="14" t="str">
        <f>工资表!$J$1</f>
        <v>年</v>
      </c>
      <c r="J410" s="14" t="str">
        <f>工资表!$K$1</f>
        <v>2月</v>
      </c>
      <c r="K410" s="14" t="str">
        <f>工资表!$L$1</f>
        <v>工资</v>
      </c>
      <c r="L410" s="13"/>
      <c r="M410" s="13"/>
      <c r="N410" s="13"/>
      <c r="O410" s="13"/>
      <c r="P410" s="13"/>
      <c r="Q410" s="13"/>
      <c r="R410" s="13"/>
      <c r="S410" s="13"/>
    </row>
    <row r="411" spans="1:19" x14ac:dyDescent="0.15">
      <c r="A411" s="15" t="str">
        <f>工资表!$B$2</f>
        <v>序号</v>
      </c>
      <c r="B411" s="15" t="str">
        <f>工资表!$C$2</f>
        <v>姓名</v>
      </c>
      <c r="C411" s="15" t="str">
        <f>工资表!$D$2</f>
        <v>部门</v>
      </c>
      <c r="D411" s="15" t="str">
        <f>工资表!$E$2</f>
        <v>基本工资</v>
      </c>
      <c r="E411" s="15" t="str">
        <f>工资表!$F$2</f>
        <v>岗位工资</v>
      </c>
      <c r="F411" s="15" t="str">
        <f>工资表!$G$2</f>
        <v>绩效工资</v>
      </c>
      <c r="G411" s="15" t="str">
        <f>工资表!$H$2</f>
        <v>奖金</v>
      </c>
      <c r="H411" s="15" t="str">
        <f>工资表!$I$2</f>
        <v>加班费</v>
      </c>
      <c r="I411" s="15" t="str">
        <f>工资表!$J$2</f>
        <v>住房补助</v>
      </c>
      <c r="J411" s="15" t="str">
        <f>工资表!$K$2</f>
        <v>交通补助</v>
      </c>
      <c r="K411" s="15" t="str">
        <f>工资表!$L$2</f>
        <v>工龄工资</v>
      </c>
      <c r="L411" s="15" t="str">
        <f>工资表!$M$2</f>
        <v>当月应发</v>
      </c>
      <c r="M411" s="15" t="str">
        <f>工资表!$N$2</f>
        <v>养老保险</v>
      </c>
      <c r="N411" s="15" t="str">
        <f>工资表!$O$2</f>
        <v>医疗保险</v>
      </c>
      <c r="O411" s="15" t="str">
        <f>工资表!$P$2</f>
        <v>失业保险</v>
      </c>
      <c r="P411" s="15" t="str">
        <f>工资表!$Q$2</f>
        <v>大病统筹</v>
      </c>
      <c r="Q411" s="15" t="str">
        <f>工资表!$R$2</f>
        <v>公积金</v>
      </c>
      <c r="R411" s="15" t="str">
        <f>工资表!$S$2</f>
        <v>个人所得税</v>
      </c>
      <c r="S411" s="15" t="str">
        <f>工资表!$T$2</f>
        <v>实发工资</v>
      </c>
    </row>
    <row r="412" spans="1:19" x14ac:dyDescent="0.15">
      <c r="A412" s="16">
        <f>工资表!B105</f>
        <v>103</v>
      </c>
      <c r="B412" s="16" t="str">
        <f>工资表!C105</f>
        <v>N103</v>
      </c>
      <c r="C412" s="16" t="str">
        <f>工资表!D105</f>
        <v>运营</v>
      </c>
      <c r="D412" s="16">
        <f>工资表!E105</f>
        <v>2102</v>
      </c>
      <c r="E412" s="16">
        <f>工资表!F105</f>
        <v>1102</v>
      </c>
      <c r="F412" s="16">
        <f>工资表!G105</f>
        <v>1102</v>
      </c>
      <c r="G412" s="16">
        <f>工资表!H105</f>
        <v>2102</v>
      </c>
      <c r="H412" s="16">
        <f>工资表!I105</f>
        <v>1102</v>
      </c>
      <c r="I412" s="16">
        <f>工资表!J105</f>
        <v>702</v>
      </c>
      <c r="J412" s="16">
        <f>工资表!K105</f>
        <v>402</v>
      </c>
      <c r="K412" s="16">
        <f>工资表!L105</f>
        <v>302</v>
      </c>
      <c r="L412" s="16">
        <f>工资表!M105</f>
        <v>8916</v>
      </c>
      <c r="M412" s="16">
        <f>工资表!N105</f>
        <v>402</v>
      </c>
      <c r="N412" s="16">
        <f>工资表!O105</f>
        <v>202</v>
      </c>
      <c r="O412" s="16">
        <f>工资表!P105</f>
        <v>122</v>
      </c>
      <c r="P412" s="16">
        <f>工资表!Q105</f>
        <v>132</v>
      </c>
      <c r="Q412" s="16">
        <f>工资表!R105</f>
        <v>162</v>
      </c>
      <c r="R412" s="16">
        <f>工资表!S105</f>
        <v>237</v>
      </c>
      <c r="S412" s="16">
        <f>工资表!T105</f>
        <v>7659</v>
      </c>
    </row>
    <row r="414" spans="1:19" x14ac:dyDescent="0.15">
      <c r="A414" s="13"/>
      <c r="B414" s="13"/>
      <c r="C414" s="13"/>
      <c r="D414" s="13"/>
      <c r="E414" s="13"/>
      <c r="F414" s="13"/>
      <c r="G414" s="13"/>
      <c r="H414" s="14">
        <f>工资表!$I$1</f>
        <v>2017</v>
      </c>
      <c r="I414" s="14" t="str">
        <f>工资表!$J$1</f>
        <v>年</v>
      </c>
      <c r="J414" s="14" t="str">
        <f>工资表!$K$1</f>
        <v>2月</v>
      </c>
      <c r="K414" s="14" t="str">
        <f>工资表!$L$1</f>
        <v>工资</v>
      </c>
      <c r="L414" s="13"/>
      <c r="M414" s="13"/>
      <c r="N414" s="13"/>
      <c r="O414" s="13"/>
      <c r="P414" s="13"/>
      <c r="Q414" s="13"/>
      <c r="R414" s="13"/>
      <c r="S414" s="13"/>
    </row>
    <row r="415" spans="1:19" x14ac:dyDescent="0.15">
      <c r="A415" s="15" t="str">
        <f>工资表!$B$2</f>
        <v>序号</v>
      </c>
      <c r="B415" s="15" t="str">
        <f>工资表!$C$2</f>
        <v>姓名</v>
      </c>
      <c r="C415" s="15" t="str">
        <f>工资表!$D$2</f>
        <v>部门</v>
      </c>
      <c r="D415" s="15" t="str">
        <f>工资表!$E$2</f>
        <v>基本工资</v>
      </c>
      <c r="E415" s="15" t="str">
        <f>工资表!$F$2</f>
        <v>岗位工资</v>
      </c>
      <c r="F415" s="15" t="str">
        <f>工资表!$G$2</f>
        <v>绩效工资</v>
      </c>
      <c r="G415" s="15" t="str">
        <f>工资表!$H$2</f>
        <v>奖金</v>
      </c>
      <c r="H415" s="15" t="str">
        <f>工资表!$I$2</f>
        <v>加班费</v>
      </c>
      <c r="I415" s="15" t="str">
        <f>工资表!$J$2</f>
        <v>住房补助</v>
      </c>
      <c r="J415" s="15" t="str">
        <f>工资表!$K$2</f>
        <v>交通补助</v>
      </c>
      <c r="K415" s="15" t="str">
        <f>工资表!$L$2</f>
        <v>工龄工资</v>
      </c>
      <c r="L415" s="15" t="str">
        <f>工资表!$M$2</f>
        <v>当月应发</v>
      </c>
      <c r="M415" s="15" t="str">
        <f>工资表!$N$2</f>
        <v>养老保险</v>
      </c>
      <c r="N415" s="15" t="str">
        <f>工资表!$O$2</f>
        <v>医疗保险</v>
      </c>
      <c r="O415" s="15" t="str">
        <f>工资表!$P$2</f>
        <v>失业保险</v>
      </c>
      <c r="P415" s="15" t="str">
        <f>工资表!$Q$2</f>
        <v>大病统筹</v>
      </c>
      <c r="Q415" s="15" t="str">
        <f>工资表!$R$2</f>
        <v>公积金</v>
      </c>
      <c r="R415" s="15" t="str">
        <f>工资表!$S$2</f>
        <v>个人所得税</v>
      </c>
      <c r="S415" s="15" t="str">
        <f>工资表!$T$2</f>
        <v>实发工资</v>
      </c>
    </row>
    <row r="416" spans="1:19" x14ac:dyDescent="0.15">
      <c r="A416" s="16">
        <f>工资表!B106</f>
        <v>104</v>
      </c>
      <c r="B416" s="16" t="str">
        <f>工资表!C106</f>
        <v>N104</v>
      </c>
      <c r="C416" s="16" t="str">
        <f>工资表!D106</f>
        <v>财务</v>
      </c>
      <c r="D416" s="16">
        <f>工资表!E106</f>
        <v>2103</v>
      </c>
      <c r="E416" s="16">
        <f>工资表!F106</f>
        <v>1103</v>
      </c>
      <c r="F416" s="16">
        <f>工资表!G106</f>
        <v>1103</v>
      </c>
      <c r="G416" s="16">
        <f>工资表!H106</f>
        <v>2103</v>
      </c>
      <c r="H416" s="16">
        <f>工资表!I106</f>
        <v>1103</v>
      </c>
      <c r="I416" s="16">
        <f>工资表!J106</f>
        <v>703</v>
      </c>
      <c r="J416" s="16">
        <f>工资表!K106</f>
        <v>403</v>
      </c>
      <c r="K416" s="16">
        <f>工资表!L106</f>
        <v>303</v>
      </c>
      <c r="L416" s="16">
        <f>工资表!M106</f>
        <v>8924</v>
      </c>
      <c r="M416" s="16">
        <f>工资表!N106</f>
        <v>403</v>
      </c>
      <c r="N416" s="16">
        <f>工资表!O106</f>
        <v>203</v>
      </c>
      <c r="O416" s="16">
        <f>工资表!P106</f>
        <v>123</v>
      </c>
      <c r="P416" s="16">
        <f>工资表!Q106</f>
        <v>133</v>
      </c>
      <c r="Q416" s="16">
        <f>工资表!R106</f>
        <v>163</v>
      </c>
      <c r="R416" s="16">
        <f>工资表!S106</f>
        <v>238</v>
      </c>
      <c r="S416" s="16">
        <f>工资表!T106</f>
        <v>7661</v>
      </c>
    </row>
    <row r="418" spans="1:19" x14ac:dyDescent="0.15">
      <c r="A418" s="13"/>
      <c r="B418" s="13"/>
      <c r="C418" s="13"/>
      <c r="D418" s="13"/>
      <c r="E418" s="13"/>
      <c r="F418" s="13"/>
      <c r="G418" s="13"/>
      <c r="H418" s="14">
        <f>工资表!$I$1</f>
        <v>2017</v>
      </c>
      <c r="I418" s="14" t="str">
        <f>工资表!$J$1</f>
        <v>年</v>
      </c>
      <c r="J418" s="14" t="str">
        <f>工资表!$K$1</f>
        <v>2月</v>
      </c>
      <c r="K418" s="14" t="str">
        <f>工资表!$L$1</f>
        <v>工资</v>
      </c>
      <c r="L418" s="13"/>
      <c r="M418" s="13"/>
      <c r="N418" s="13"/>
      <c r="O418" s="13"/>
      <c r="P418" s="13"/>
      <c r="Q418" s="13"/>
      <c r="R418" s="13"/>
      <c r="S418" s="13"/>
    </row>
    <row r="419" spans="1:19" x14ac:dyDescent="0.15">
      <c r="A419" s="15" t="str">
        <f>工资表!$B$2</f>
        <v>序号</v>
      </c>
      <c r="B419" s="15" t="str">
        <f>工资表!$C$2</f>
        <v>姓名</v>
      </c>
      <c r="C419" s="15" t="str">
        <f>工资表!$D$2</f>
        <v>部门</v>
      </c>
      <c r="D419" s="15" t="str">
        <f>工资表!$E$2</f>
        <v>基本工资</v>
      </c>
      <c r="E419" s="15" t="str">
        <f>工资表!$F$2</f>
        <v>岗位工资</v>
      </c>
      <c r="F419" s="15" t="str">
        <f>工资表!$G$2</f>
        <v>绩效工资</v>
      </c>
      <c r="G419" s="15" t="str">
        <f>工资表!$H$2</f>
        <v>奖金</v>
      </c>
      <c r="H419" s="15" t="str">
        <f>工资表!$I$2</f>
        <v>加班费</v>
      </c>
      <c r="I419" s="15" t="str">
        <f>工资表!$J$2</f>
        <v>住房补助</v>
      </c>
      <c r="J419" s="15" t="str">
        <f>工资表!$K$2</f>
        <v>交通补助</v>
      </c>
      <c r="K419" s="15" t="str">
        <f>工资表!$L$2</f>
        <v>工龄工资</v>
      </c>
      <c r="L419" s="15" t="str">
        <f>工资表!$M$2</f>
        <v>当月应发</v>
      </c>
      <c r="M419" s="15" t="str">
        <f>工资表!$N$2</f>
        <v>养老保险</v>
      </c>
      <c r="N419" s="15" t="str">
        <f>工资表!$O$2</f>
        <v>医疗保险</v>
      </c>
      <c r="O419" s="15" t="str">
        <f>工资表!$P$2</f>
        <v>失业保险</v>
      </c>
      <c r="P419" s="15" t="str">
        <f>工资表!$Q$2</f>
        <v>大病统筹</v>
      </c>
      <c r="Q419" s="15" t="str">
        <f>工资表!$R$2</f>
        <v>公积金</v>
      </c>
      <c r="R419" s="15" t="str">
        <f>工资表!$S$2</f>
        <v>个人所得税</v>
      </c>
      <c r="S419" s="15" t="str">
        <f>工资表!$T$2</f>
        <v>实发工资</v>
      </c>
    </row>
    <row r="420" spans="1:19" x14ac:dyDescent="0.15">
      <c r="A420" s="16">
        <f>工资表!B107</f>
        <v>105</v>
      </c>
      <c r="B420" s="16" t="str">
        <f>工资表!C107</f>
        <v>N105</v>
      </c>
      <c r="C420" s="16" t="str">
        <f>工资表!D107</f>
        <v>人力</v>
      </c>
      <c r="D420" s="16">
        <f>工资表!E107</f>
        <v>2104</v>
      </c>
      <c r="E420" s="16">
        <f>工资表!F107</f>
        <v>1104</v>
      </c>
      <c r="F420" s="16">
        <f>工资表!G107</f>
        <v>1104</v>
      </c>
      <c r="G420" s="16">
        <f>工资表!H107</f>
        <v>2104</v>
      </c>
      <c r="H420" s="16">
        <f>工资表!I107</f>
        <v>1104</v>
      </c>
      <c r="I420" s="16">
        <f>工资表!J107</f>
        <v>704</v>
      </c>
      <c r="J420" s="16">
        <f>工资表!K107</f>
        <v>404</v>
      </c>
      <c r="K420" s="16">
        <f>工资表!L107</f>
        <v>304</v>
      </c>
      <c r="L420" s="16">
        <f>工资表!M107</f>
        <v>8932</v>
      </c>
      <c r="M420" s="16">
        <f>工资表!N107</f>
        <v>404</v>
      </c>
      <c r="N420" s="16">
        <f>工资表!O107</f>
        <v>204</v>
      </c>
      <c r="O420" s="16">
        <f>工资表!P107</f>
        <v>124</v>
      </c>
      <c r="P420" s="16">
        <f>工资表!Q107</f>
        <v>134</v>
      </c>
      <c r="Q420" s="16">
        <f>工资表!R107</f>
        <v>164</v>
      </c>
      <c r="R420" s="16">
        <f>工资表!S107</f>
        <v>239</v>
      </c>
      <c r="S420" s="16">
        <f>工资表!T107</f>
        <v>7663</v>
      </c>
    </row>
    <row r="422" spans="1:19" x14ac:dyDescent="0.15">
      <c r="A422" s="13"/>
      <c r="B422" s="13"/>
      <c r="C422" s="13"/>
      <c r="D422" s="13"/>
      <c r="E422" s="13"/>
      <c r="F422" s="13"/>
      <c r="G422" s="13"/>
      <c r="H422" s="14">
        <f>工资表!$I$1</f>
        <v>2017</v>
      </c>
      <c r="I422" s="14" t="str">
        <f>工资表!$J$1</f>
        <v>年</v>
      </c>
      <c r="J422" s="14" t="str">
        <f>工资表!$K$1</f>
        <v>2月</v>
      </c>
      <c r="K422" s="14" t="str">
        <f>工资表!$L$1</f>
        <v>工资</v>
      </c>
      <c r="L422" s="13"/>
      <c r="M422" s="13"/>
      <c r="N422" s="13"/>
      <c r="O422" s="13"/>
      <c r="P422" s="13"/>
      <c r="Q422" s="13"/>
      <c r="R422" s="13"/>
      <c r="S422" s="13"/>
    </row>
    <row r="423" spans="1:19" x14ac:dyDescent="0.15">
      <c r="A423" s="15" t="str">
        <f>工资表!$B$2</f>
        <v>序号</v>
      </c>
      <c r="B423" s="15" t="str">
        <f>工资表!$C$2</f>
        <v>姓名</v>
      </c>
      <c r="C423" s="15" t="str">
        <f>工资表!$D$2</f>
        <v>部门</v>
      </c>
      <c r="D423" s="15" t="str">
        <f>工资表!$E$2</f>
        <v>基本工资</v>
      </c>
      <c r="E423" s="15" t="str">
        <f>工资表!$F$2</f>
        <v>岗位工资</v>
      </c>
      <c r="F423" s="15" t="str">
        <f>工资表!$G$2</f>
        <v>绩效工资</v>
      </c>
      <c r="G423" s="15" t="str">
        <f>工资表!$H$2</f>
        <v>奖金</v>
      </c>
      <c r="H423" s="15" t="str">
        <f>工资表!$I$2</f>
        <v>加班费</v>
      </c>
      <c r="I423" s="15" t="str">
        <f>工资表!$J$2</f>
        <v>住房补助</v>
      </c>
      <c r="J423" s="15" t="str">
        <f>工资表!$K$2</f>
        <v>交通补助</v>
      </c>
      <c r="K423" s="15" t="str">
        <f>工资表!$L$2</f>
        <v>工龄工资</v>
      </c>
      <c r="L423" s="15" t="str">
        <f>工资表!$M$2</f>
        <v>当月应发</v>
      </c>
      <c r="M423" s="15" t="str">
        <f>工资表!$N$2</f>
        <v>养老保险</v>
      </c>
      <c r="N423" s="15" t="str">
        <f>工资表!$O$2</f>
        <v>医疗保险</v>
      </c>
      <c r="O423" s="15" t="str">
        <f>工资表!$P$2</f>
        <v>失业保险</v>
      </c>
      <c r="P423" s="15" t="str">
        <f>工资表!$Q$2</f>
        <v>大病统筹</v>
      </c>
      <c r="Q423" s="15" t="str">
        <f>工资表!$R$2</f>
        <v>公积金</v>
      </c>
      <c r="R423" s="15" t="str">
        <f>工资表!$S$2</f>
        <v>个人所得税</v>
      </c>
      <c r="S423" s="15" t="str">
        <f>工资表!$T$2</f>
        <v>实发工资</v>
      </c>
    </row>
    <row r="424" spans="1:19" x14ac:dyDescent="0.15">
      <c r="A424" s="16">
        <f>工资表!B108</f>
        <v>106</v>
      </c>
      <c r="B424" s="16" t="str">
        <f>工资表!C108</f>
        <v>N106</v>
      </c>
      <c r="C424" s="16" t="str">
        <f>工资表!D108</f>
        <v>销售</v>
      </c>
      <c r="D424" s="16">
        <f>工资表!E108</f>
        <v>2105</v>
      </c>
      <c r="E424" s="16">
        <f>工资表!F108</f>
        <v>1105</v>
      </c>
      <c r="F424" s="16">
        <f>工资表!G108</f>
        <v>1105</v>
      </c>
      <c r="G424" s="16">
        <f>工资表!H108</f>
        <v>2105</v>
      </c>
      <c r="H424" s="16">
        <f>工资表!I108</f>
        <v>1105</v>
      </c>
      <c r="I424" s="16">
        <f>工资表!J108</f>
        <v>705</v>
      </c>
      <c r="J424" s="16">
        <f>工资表!K108</f>
        <v>405</v>
      </c>
      <c r="K424" s="16">
        <f>工资表!L108</f>
        <v>305</v>
      </c>
      <c r="L424" s="16">
        <f>工资表!M108</f>
        <v>8940</v>
      </c>
      <c r="M424" s="16">
        <f>工资表!N108</f>
        <v>405</v>
      </c>
      <c r="N424" s="16">
        <f>工资表!O108</f>
        <v>205</v>
      </c>
      <c r="O424" s="16">
        <f>工资表!P108</f>
        <v>125</v>
      </c>
      <c r="P424" s="16">
        <f>工资表!Q108</f>
        <v>135</v>
      </c>
      <c r="Q424" s="16">
        <f>工资表!R108</f>
        <v>165</v>
      </c>
      <c r="R424" s="16">
        <f>工资表!S108</f>
        <v>240</v>
      </c>
      <c r="S424" s="16">
        <f>工资表!T108</f>
        <v>7665</v>
      </c>
    </row>
    <row r="426" spans="1:19" x14ac:dyDescent="0.15">
      <c r="A426" s="13"/>
      <c r="B426" s="13"/>
      <c r="C426" s="13"/>
      <c r="D426" s="13"/>
      <c r="E426" s="13"/>
      <c r="F426" s="13"/>
      <c r="G426" s="13"/>
      <c r="H426" s="14">
        <f>工资表!$I$1</f>
        <v>2017</v>
      </c>
      <c r="I426" s="14" t="str">
        <f>工资表!$J$1</f>
        <v>年</v>
      </c>
      <c r="J426" s="14" t="str">
        <f>工资表!$K$1</f>
        <v>2月</v>
      </c>
      <c r="K426" s="14" t="str">
        <f>工资表!$L$1</f>
        <v>工资</v>
      </c>
      <c r="L426" s="13"/>
      <c r="M426" s="13"/>
      <c r="N426" s="13"/>
      <c r="O426" s="13"/>
      <c r="P426" s="13"/>
      <c r="Q426" s="13"/>
      <c r="R426" s="13"/>
      <c r="S426" s="13"/>
    </row>
    <row r="427" spans="1:19" x14ac:dyDescent="0.15">
      <c r="A427" s="15" t="str">
        <f>工资表!$B$2</f>
        <v>序号</v>
      </c>
      <c r="B427" s="15" t="str">
        <f>工资表!$C$2</f>
        <v>姓名</v>
      </c>
      <c r="C427" s="15" t="str">
        <f>工资表!$D$2</f>
        <v>部门</v>
      </c>
      <c r="D427" s="15" t="str">
        <f>工资表!$E$2</f>
        <v>基本工资</v>
      </c>
      <c r="E427" s="15" t="str">
        <f>工资表!$F$2</f>
        <v>岗位工资</v>
      </c>
      <c r="F427" s="15" t="str">
        <f>工资表!$G$2</f>
        <v>绩效工资</v>
      </c>
      <c r="G427" s="15" t="str">
        <f>工资表!$H$2</f>
        <v>奖金</v>
      </c>
      <c r="H427" s="15" t="str">
        <f>工资表!$I$2</f>
        <v>加班费</v>
      </c>
      <c r="I427" s="15" t="str">
        <f>工资表!$J$2</f>
        <v>住房补助</v>
      </c>
      <c r="J427" s="15" t="str">
        <f>工资表!$K$2</f>
        <v>交通补助</v>
      </c>
      <c r="K427" s="15" t="str">
        <f>工资表!$L$2</f>
        <v>工龄工资</v>
      </c>
      <c r="L427" s="15" t="str">
        <f>工资表!$M$2</f>
        <v>当月应发</v>
      </c>
      <c r="M427" s="15" t="str">
        <f>工资表!$N$2</f>
        <v>养老保险</v>
      </c>
      <c r="N427" s="15" t="str">
        <f>工资表!$O$2</f>
        <v>医疗保险</v>
      </c>
      <c r="O427" s="15" t="str">
        <f>工资表!$P$2</f>
        <v>失业保险</v>
      </c>
      <c r="P427" s="15" t="str">
        <f>工资表!$Q$2</f>
        <v>大病统筹</v>
      </c>
      <c r="Q427" s="15" t="str">
        <f>工资表!$R$2</f>
        <v>公积金</v>
      </c>
      <c r="R427" s="15" t="str">
        <f>工资表!$S$2</f>
        <v>个人所得税</v>
      </c>
      <c r="S427" s="15" t="str">
        <f>工资表!$T$2</f>
        <v>实发工资</v>
      </c>
    </row>
    <row r="428" spans="1:19" x14ac:dyDescent="0.15">
      <c r="A428" s="16">
        <f>工资表!B109</f>
        <v>107</v>
      </c>
      <c r="B428" s="16" t="str">
        <f>工资表!C109</f>
        <v>N107</v>
      </c>
      <c r="C428" s="16" t="str">
        <f>工资表!D109</f>
        <v>研发A</v>
      </c>
      <c r="D428" s="16">
        <f>工资表!E109</f>
        <v>2106</v>
      </c>
      <c r="E428" s="16">
        <f>工资表!F109</f>
        <v>1106</v>
      </c>
      <c r="F428" s="16">
        <f>工资表!G109</f>
        <v>1106</v>
      </c>
      <c r="G428" s="16">
        <f>工资表!H109</f>
        <v>2106</v>
      </c>
      <c r="H428" s="16">
        <f>工资表!I109</f>
        <v>1106</v>
      </c>
      <c r="I428" s="16">
        <f>工资表!J109</f>
        <v>706</v>
      </c>
      <c r="J428" s="16">
        <f>工资表!K109</f>
        <v>406</v>
      </c>
      <c r="K428" s="16">
        <f>工资表!L109</f>
        <v>306</v>
      </c>
      <c r="L428" s="16">
        <f>工资表!M109</f>
        <v>8948</v>
      </c>
      <c r="M428" s="16">
        <f>工资表!N109</f>
        <v>406</v>
      </c>
      <c r="N428" s="16">
        <f>工资表!O109</f>
        <v>206</v>
      </c>
      <c r="O428" s="16">
        <f>工资表!P109</f>
        <v>126</v>
      </c>
      <c r="P428" s="16">
        <f>工资表!Q109</f>
        <v>136</v>
      </c>
      <c r="Q428" s="16">
        <f>工资表!R109</f>
        <v>166</v>
      </c>
      <c r="R428" s="16">
        <f>工资表!S109</f>
        <v>241</v>
      </c>
      <c r="S428" s="16">
        <f>工资表!T109</f>
        <v>7667</v>
      </c>
    </row>
    <row r="430" spans="1:19" x14ac:dyDescent="0.15">
      <c r="A430" s="13"/>
      <c r="B430" s="13"/>
      <c r="C430" s="13"/>
      <c r="D430" s="13"/>
      <c r="E430" s="13"/>
      <c r="F430" s="13"/>
      <c r="G430" s="13"/>
      <c r="H430" s="14">
        <f>工资表!$I$1</f>
        <v>2017</v>
      </c>
      <c r="I430" s="14" t="str">
        <f>工资表!$J$1</f>
        <v>年</v>
      </c>
      <c r="J430" s="14" t="str">
        <f>工资表!$K$1</f>
        <v>2月</v>
      </c>
      <c r="K430" s="14" t="str">
        <f>工资表!$L$1</f>
        <v>工资</v>
      </c>
      <c r="L430" s="13"/>
      <c r="M430" s="13"/>
      <c r="N430" s="13"/>
      <c r="O430" s="13"/>
      <c r="P430" s="13"/>
      <c r="Q430" s="13"/>
      <c r="R430" s="13"/>
      <c r="S430" s="13"/>
    </row>
    <row r="431" spans="1:19" x14ac:dyDescent="0.15">
      <c r="A431" s="15" t="str">
        <f>工资表!$B$2</f>
        <v>序号</v>
      </c>
      <c r="B431" s="15" t="str">
        <f>工资表!$C$2</f>
        <v>姓名</v>
      </c>
      <c r="C431" s="15" t="str">
        <f>工资表!$D$2</f>
        <v>部门</v>
      </c>
      <c r="D431" s="15" t="str">
        <f>工资表!$E$2</f>
        <v>基本工资</v>
      </c>
      <c r="E431" s="15" t="str">
        <f>工资表!$F$2</f>
        <v>岗位工资</v>
      </c>
      <c r="F431" s="15" t="str">
        <f>工资表!$G$2</f>
        <v>绩效工资</v>
      </c>
      <c r="G431" s="15" t="str">
        <f>工资表!$H$2</f>
        <v>奖金</v>
      </c>
      <c r="H431" s="15" t="str">
        <f>工资表!$I$2</f>
        <v>加班费</v>
      </c>
      <c r="I431" s="15" t="str">
        <f>工资表!$J$2</f>
        <v>住房补助</v>
      </c>
      <c r="J431" s="15" t="str">
        <f>工资表!$K$2</f>
        <v>交通补助</v>
      </c>
      <c r="K431" s="15" t="str">
        <f>工资表!$L$2</f>
        <v>工龄工资</v>
      </c>
      <c r="L431" s="15" t="str">
        <f>工资表!$M$2</f>
        <v>当月应发</v>
      </c>
      <c r="M431" s="15" t="str">
        <f>工资表!$N$2</f>
        <v>养老保险</v>
      </c>
      <c r="N431" s="15" t="str">
        <f>工资表!$O$2</f>
        <v>医疗保险</v>
      </c>
      <c r="O431" s="15" t="str">
        <f>工资表!$P$2</f>
        <v>失业保险</v>
      </c>
      <c r="P431" s="15" t="str">
        <f>工资表!$Q$2</f>
        <v>大病统筹</v>
      </c>
      <c r="Q431" s="15" t="str">
        <f>工资表!$R$2</f>
        <v>公积金</v>
      </c>
      <c r="R431" s="15" t="str">
        <f>工资表!$S$2</f>
        <v>个人所得税</v>
      </c>
      <c r="S431" s="15" t="str">
        <f>工资表!$T$2</f>
        <v>实发工资</v>
      </c>
    </row>
    <row r="432" spans="1:19" x14ac:dyDescent="0.15">
      <c r="A432" s="16">
        <f>工资表!B110</f>
        <v>108</v>
      </c>
      <c r="B432" s="16" t="str">
        <f>工资表!C110</f>
        <v>N108</v>
      </c>
      <c r="C432" s="16" t="str">
        <f>工资表!D110</f>
        <v>研发B</v>
      </c>
      <c r="D432" s="16">
        <f>工资表!E110</f>
        <v>2107</v>
      </c>
      <c r="E432" s="16">
        <f>工资表!F110</f>
        <v>1107</v>
      </c>
      <c r="F432" s="16">
        <f>工资表!G110</f>
        <v>1107</v>
      </c>
      <c r="G432" s="16">
        <f>工资表!H110</f>
        <v>2107</v>
      </c>
      <c r="H432" s="16">
        <f>工资表!I110</f>
        <v>1107</v>
      </c>
      <c r="I432" s="16">
        <f>工资表!J110</f>
        <v>707</v>
      </c>
      <c r="J432" s="16">
        <f>工资表!K110</f>
        <v>407</v>
      </c>
      <c r="K432" s="16">
        <f>工资表!L110</f>
        <v>307</v>
      </c>
      <c r="L432" s="16">
        <f>工资表!M110</f>
        <v>8956</v>
      </c>
      <c r="M432" s="16">
        <f>工资表!N110</f>
        <v>407</v>
      </c>
      <c r="N432" s="16">
        <f>工资表!O110</f>
        <v>207</v>
      </c>
      <c r="O432" s="16">
        <f>工资表!P110</f>
        <v>127</v>
      </c>
      <c r="P432" s="16">
        <f>工资表!Q110</f>
        <v>137</v>
      </c>
      <c r="Q432" s="16">
        <f>工资表!R110</f>
        <v>167</v>
      </c>
      <c r="R432" s="16">
        <f>工资表!S110</f>
        <v>242</v>
      </c>
      <c r="S432" s="16">
        <f>工资表!T110</f>
        <v>7669</v>
      </c>
    </row>
    <row r="434" spans="1:19" x14ac:dyDescent="0.15">
      <c r="A434" s="13"/>
      <c r="B434" s="13"/>
      <c r="C434" s="13"/>
      <c r="D434" s="13"/>
      <c r="E434" s="13"/>
      <c r="F434" s="13"/>
      <c r="G434" s="13"/>
      <c r="H434" s="14">
        <f>工资表!$I$1</f>
        <v>2017</v>
      </c>
      <c r="I434" s="14" t="str">
        <f>工资表!$J$1</f>
        <v>年</v>
      </c>
      <c r="J434" s="14" t="str">
        <f>工资表!$K$1</f>
        <v>2月</v>
      </c>
      <c r="K434" s="14" t="str">
        <f>工资表!$L$1</f>
        <v>工资</v>
      </c>
      <c r="L434" s="13"/>
      <c r="M434" s="13"/>
      <c r="N434" s="13"/>
      <c r="O434" s="13"/>
      <c r="P434" s="13"/>
      <c r="Q434" s="13"/>
      <c r="R434" s="13"/>
      <c r="S434" s="13"/>
    </row>
    <row r="435" spans="1:19" x14ac:dyDescent="0.15">
      <c r="A435" s="15" t="str">
        <f>工资表!$B$2</f>
        <v>序号</v>
      </c>
      <c r="B435" s="15" t="str">
        <f>工资表!$C$2</f>
        <v>姓名</v>
      </c>
      <c r="C435" s="15" t="str">
        <f>工资表!$D$2</f>
        <v>部门</v>
      </c>
      <c r="D435" s="15" t="str">
        <f>工资表!$E$2</f>
        <v>基本工资</v>
      </c>
      <c r="E435" s="15" t="str">
        <f>工资表!$F$2</f>
        <v>岗位工资</v>
      </c>
      <c r="F435" s="15" t="str">
        <f>工资表!$G$2</f>
        <v>绩效工资</v>
      </c>
      <c r="G435" s="15" t="str">
        <f>工资表!$H$2</f>
        <v>奖金</v>
      </c>
      <c r="H435" s="15" t="str">
        <f>工资表!$I$2</f>
        <v>加班费</v>
      </c>
      <c r="I435" s="15" t="str">
        <f>工资表!$J$2</f>
        <v>住房补助</v>
      </c>
      <c r="J435" s="15" t="str">
        <f>工资表!$K$2</f>
        <v>交通补助</v>
      </c>
      <c r="K435" s="15" t="str">
        <f>工资表!$L$2</f>
        <v>工龄工资</v>
      </c>
      <c r="L435" s="15" t="str">
        <f>工资表!$M$2</f>
        <v>当月应发</v>
      </c>
      <c r="M435" s="15" t="str">
        <f>工资表!$N$2</f>
        <v>养老保险</v>
      </c>
      <c r="N435" s="15" t="str">
        <f>工资表!$O$2</f>
        <v>医疗保险</v>
      </c>
      <c r="O435" s="15" t="str">
        <f>工资表!$P$2</f>
        <v>失业保险</v>
      </c>
      <c r="P435" s="15" t="str">
        <f>工资表!$Q$2</f>
        <v>大病统筹</v>
      </c>
      <c r="Q435" s="15" t="str">
        <f>工资表!$R$2</f>
        <v>公积金</v>
      </c>
      <c r="R435" s="15" t="str">
        <f>工资表!$S$2</f>
        <v>个人所得税</v>
      </c>
      <c r="S435" s="15" t="str">
        <f>工资表!$T$2</f>
        <v>实发工资</v>
      </c>
    </row>
    <row r="436" spans="1:19" x14ac:dyDescent="0.15">
      <c r="A436" s="16">
        <f>工资表!B111</f>
        <v>109</v>
      </c>
      <c r="B436" s="16" t="str">
        <f>工资表!C111</f>
        <v>N109</v>
      </c>
      <c r="C436" s="16" t="str">
        <f>工资表!D111</f>
        <v>投资A</v>
      </c>
      <c r="D436" s="16">
        <f>工资表!E111</f>
        <v>2108</v>
      </c>
      <c r="E436" s="16">
        <f>工资表!F111</f>
        <v>1108</v>
      </c>
      <c r="F436" s="16">
        <f>工资表!G111</f>
        <v>1108</v>
      </c>
      <c r="G436" s="16">
        <f>工资表!H111</f>
        <v>2108</v>
      </c>
      <c r="H436" s="16">
        <f>工资表!I111</f>
        <v>1108</v>
      </c>
      <c r="I436" s="16">
        <f>工资表!J111</f>
        <v>708</v>
      </c>
      <c r="J436" s="16">
        <f>工资表!K111</f>
        <v>408</v>
      </c>
      <c r="K436" s="16">
        <f>工资表!L111</f>
        <v>308</v>
      </c>
      <c r="L436" s="16">
        <f>工资表!M111</f>
        <v>8964</v>
      </c>
      <c r="M436" s="16">
        <f>工资表!N111</f>
        <v>408</v>
      </c>
      <c r="N436" s="16">
        <f>工资表!O111</f>
        <v>208</v>
      </c>
      <c r="O436" s="16">
        <f>工资表!P111</f>
        <v>128</v>
      </c>
      <c r="P436" s="16">
        <f>工资表!Q111</f>
        <v>138</v>
      </c>
      <c r="Q436" s="16">
        <f>工资表!R111</f>
        <v>168</v>
      </c>
      <c r="R436" s="16">
        <f>工资表!S111</f>
        <v>243</v>
      </c>
      <c r="S436" s="16">
        <f>工资表!T111</f>
        <v>7671</v>
      </c>
    </row>
    <row r="438" spans="1:19" x14ac:dyDescent="0.15">
      <c r="A438" s="13"/>
      <c r="B438" s="13"/>
      <c r="C438" s="13"/>
      <c r="D438" s="13"/>
      <c r="E438" s="13"/>
      <c r="F438" s="13"/>
      <c r="G438" s="13"/>
      <c r="H438" s="14">
        <f>工资表!$I$1</f>
        <v>2017</v>
      </c>
      <c r="I438" s="14" t="str">
        <f>工资表!$J$1</f>
        <v>年</v>
      </c>
      <c r="J438" s="14" t="str">
        <f>工资表!$K$1</f>
        <v>2月</v>
      </c>
      <c r="K438" s="14" t="str">
        <f>工资表!$L$1</f>
        <v>工资</v>
      </c>
      <c r="L438" s="13"/>
      <c r="M438" s="13"/>
      <c r="N438" s="13"/>
      <c r="O438" s="13"/>
      <c r="P438" s="13"/>
      <c r="Q438" s="13"/>
      <c r="R438" s="13"/>
      <c r="S438" s="13"/>
    </row>
    <row r="439" spans="1:19" x14ac:dyDescent="0.15">
      <c r="A439" s="15" t="str">
        <f>工资表!$B$2</f>
        <v>序号</v>
      </c>
      <c r="B439" s="15" t="str">
        <f>工资表!$C$2</f>
        <v>姓名</v>
      </c>
      <c r="C439" s="15" t="str">
        <f>工资表!$D$2</f>
        <v>部门</v>
      </c>
      <c r="D439" s="15" t="str">
        <f>工资表!$E$2</f>
        <v>基本工资</v>
      </c>
      <c r="E439" s="15" t="str">
        <f>工资表!$F$2</f>
        <v>岗位工资</v>
      </c>
      <c r="F439" s="15" t="str">
        <f>工资表!$G$2</f>
        <v>绩效工资</v>
      </c>
      <c r="G439" s="15" t="str">
        <f>工资表!$H$2</f>
        <v>奖金</v>
      </c>
      <c r="H439" s="15" t="str">
        <f>工资表!$I$2</f>
        <v>加班费</v>
      </c>
      <c r="I439" s="15" t="str">
        <f>工资表!$J$2</f>
        <v>住房补助</v>
      </c>
      <c r="J439" s="15" t="str">
        <f>工资表!$K$2</f>
        <v>交通补助</v>
      </c>
      <c r="K439" s="15" t="str">
        <f>工资表!$L$2</f>
        <v>工龄工资</v>
      </c>
      <c r="L439" s="15" t="str">
        <f>工资表!$M$2</f>
        <v>当月应发</v>
      </c>
      <c r="M439" s="15" t="str">
        <f>工资表!$N$2</f>
        <v>养老保险</v>
      </c>
      <c r="N439" s="15" t="str">
        <f>工资表!$O$2</f>
        <v>医疗保险</v>
      </c>
      <c r="O439" s="15" t="str">
        <f>工资表!$P$2</f>
        <v>失业保险</v>
      </c>
      <c r="P439" s="15" t="str">
        <f>工资表!$Q$2</f>
        <v>大病统筹</v>
      </c>
      <c r="Q439" s="15" t="str">
        <f>工资表!$R$2</f>
        <v>公积金</v>
      </c>
      <c r="R439" s="15" t="str">
        <f>工资表!$S$2</f>
        <v>个人所得税</v>
      </c>
      <c r="S439" s="15" t="str">
        <f>工资表!$T$2</f>
        <v>实发工资</v>
      </c>
    </row>
    <row r="440" spans="1:19" x14ac:dyDescent="0.15">
      <c r="A440" s="16">
        <f>工资表!B112</f>
        <v>110</v>
      </c>
      <c r="B440" s="16" t="str">
        <f>工资表!C112</f>
        <v>N110</v>
      </c>
      <c r="C440" s="16" t="str">
        <f>工资表!D112</f>
        <v>投资B</v>
      </c>
      <c r="D440" s="16">
        <f>工资表!E112</f>
        <v>2109</v>
      </c>
      <c r="E440" s="16">
        <f>工资表!F112</f>
        <v>1109</v>
      </c>
      <c r="F440" s="16">
        <f>工资表!G112</f>
        <v>1109</v>
      </c>
      <c r="G440" s="16">
        <f>工资表!H112</f>
        <v>2109</v>
      </c>
      <c r="H440" s="16">
        <f>工资表!I112</f>
        <v>1109</v>
      </c>
      <c r="I440" s="16">
        <f>工资表!J112</f>
        <v>709</v>
      </c>
      <c r="J440" s="16">
        <f>工资表!K112</f>
        <v>409</v>
      </c>
      <c r="K440" s="16">
        <f>工资表!L112</f>
        <v>309</v>
      </c>
      <c r="L440" s="16">
        <f>工资表!M112</f>
        <v>8972</v>
      </c>
      <c r="M440" s="16">
        <f>工资表!N112</f>
        <v>409</v>
      </c>
      <c r="N440" s="16">
        <f>工资表!O112</f>
        <v>209</v>
      </c>
      <c r="O440" s="16">
        <f>工资表!P112</f>
        <v>129</v>
      </c>
      <c r="P440" s="16">
        <f>工资表!Q112</f>
        <v>139</v>
      </c>
      <c r="Q440" s="16">
        <f>工资表!R112</f>
        <v>169</v>
      </c>
      <c r="R440" s="16">
        <f>工资表!S112</f>
        <v>244</v>
      </c>
      <c r="S440" s="16">
        <f>工资表!T112</f>
        <v>7673</v>
      </c>
    </row>
    <row r="442" spans="1:19" x14ac:dyDescent="0.15">
      <c r="A442" s="13"/>
      <c r="B442" s="13"/>
      <c r="C442" s="13"/>
      <c r="D442" s="13"/>
      <c r="E442" s="13"/>
      <c r="F442" s="13"/>
      <c r="G442" s="13"/>
      <c r="H442" s="14">
        <f>工资表!$I$1</f>
        <v>2017</v>
      </c>
      <c r="I442" s="14" t="str">
        <f>工资表!$J$1</f>
        <v>年</v>
      </c>
      <c r="J442" s="14" t="str">
        <f>工资表!$K$1</f>
        <v>2月</v>
      </c>
      <c r="K442" s="14" t="str">
        <f>工资表!$L$1</f>
        <v>工资</v>
      </c>
      <c r="L442" s="13"/>
      <c r="M442" s="13"/>
      <c r="N442" s="13"/>
      <c r="O442" s="13"/>
      <c r="P442" s="13"/>
      <c r="Q442" s="13"/>
      <c r="R442" s="13"/>
      <c r="S442" s="13"/>
    </row>
    <row r="443" spans="1:19" x14ac:dyDescent="0.15">
      <c r="A443" s="15" t="str">
        <f>工资表!$B$2</f>
        <v>序号</v>
      </c>
      <c r="B443" s="15" t="str">
        <f>工资表!$C$2</f>
        <v>姓名</v>
      </c>
      <c r="C443" s="15" t="str">
        <f>工资表!$D$2</f>
        <v>部门</v>
      </c>
      <c r="D443" s="15" t="str">
        <f>工资表!$E$2</f>
        <v>基本工资</v>
      </c>
      <c r="E443" s="15" t="str">
        <f>工资表!$F$2</f>
        <v>岗位工资</v>
      </c>
      <c r="F443" s="15" t="str">
        <f>工资表!$G$2</f>
        <v>绩效工资</v>
      </c>
      <c r="G443" s="15" t="str">
        <f>工资表!$H$2</f>
        <v>奖金</v>
      </c>
      <c r="H443" s="15" t="str">
        <f>工资表!$I$2</f>
        <v>加班费</v>
      </c>
      <c r="I443" s="15" t="str">
        <f>工资表!$J$2</f>
        <v>住房补助</v>
      </c>
      <c r="J443" s="15" t="str">
        <f>工资表!$K$2</f>
        <v>交通补助</v>
      </c>
      <c r="K443" s="15" t="str">
        <f>工资表!$L$2</f>
        <v>工龄工资</v>
      </c>
      <c r="L443" s="15" t="str">
        <f>工资表!$M$2</f>
        <v>当月应发</v>
      </c>
      <c r="M443" s="15" t="str">
        <f>工资表!$N$2</f>
        <v>养老保险</v>
      </c>
      <c r="N443" s="15" t="str">
        <f>工资表!$O$2</f>
        <v>医疗保险</v>
      </c>
      <c r="O443" s="15" t="str">
        <f>工资表!$P$2</f>
        <v>失业保险</v>
      </c>
      <c r="P443" s="15" t="str">
        <f>工资表!$Q$2</f>
        <v>大病统筹</v>
      </c>
      <c r="Q443" s="15" t="str">
        <f>工资表!$R$2</f>
        <v>公积金</v>
      </c>
      <c r="R443" s="15" t="str">
        <f>工资表!$S$2</f>
        <v>个人所得税</v>
      </c>
      <c r="S443" s="15" t="str">
        <f>工资表!$T$2</f>
        <v>实发工资</v>
      </c>
    </row>
    <row r="444" spans="1:19" x14ac:dyDescent="0.15">
      <c r="A444" s="16">
        <f>工资表!B113</f>
        <v>111</v>
      </c>
      <c r="B444" s="16" t="str">
        <f>工资表!C113</f>
        <v>N111</v>
      </c>
      <c r="C444" s="16" t="str">
        <f>工资表!D113</f>
        <v>采购</v>
      </c>
      <c r="D444" s="16">
        <f>工资表!E113</f>
        <v>2110</v>
      </c>
      <c r="E444" s="16">
        <f>工资表!F113</f>
        <v>1110</v>
      </c>
      <c r="F444" s="16">
        <f>工资表!G113</f>
        <v>1110</v>
      </c>
      <c r="G444" s="16">
        <f>工资表!H113</f>
        <v>2110</v>
      </c>
      <c r="H444" s="16">
        <f>工资表!I113</f>
        <v>1110</v>
      </c>
      <c r="I444" s="16">
        <f>工资表!J113</f>
        <v>710</v>
      </c>
      <c r="J444" s="16">
        <f>工资表!K113</f>
        <v>410</v>
      </c>
      <c r="K444" s="16">
        <f>工资表!L113</f>
        <v>310</v>
      </c>
      <c r="L444" s="16">
        <f>工资表!M113</f>
        <v>8980</v>
      </c>
      <c r="M444" s="16">
        <f>工资表!N113</f>
        <v>410</v>
      </c>
      <c r="N444" s="16">
        <f>工资表!O113</f>
        <v>210</v>
      </c>
      <c r="O444" s="16">
        <f>工资表!P113</f>
        <v>130</v>
      </c>
      <c r="P444" s="16">
        <f>工资表!Q113</f>
        <v>140</v>
      </c>
      <c r="Q444" s="16">
        <f>工资表!R113</f>
        <v>170</v>
      </c>
      <c r="R444" s="16">
        <f>工资表!S113</f>
        <v>245</v>
      </c>
      <c r="S444" s="16">
        <f>工资表!T113</f>
        <v>7675</v>
      </c>
    </row>
    <row r="446" spans="1:19" x14ac:dyDescent="0.15">
      <c r="A446" s="13"/>
      <c r="B446" s="13"/>
      <c r="C446" s="13"/>
      <c r="D446" s="13"/>
      <c r="E446" s="13"/>
      <c r="F446" s="13"/>
      <c r="G446" s="13"/>
      <c r="H446" s="14">
        <f>工资表!$I$1</f>
        <v>2017</v>
      </c>
      <c r="I446" s="14" t="str">
        <f>工资表!$J$1</f>
        <v>年</v>
      </c>
      <c r="J446" s="14" t="str">
        <f>工资表!$K$1</f>
        <v>2月</v>
      </c>
      <c r="K446" s="14" t="str">
        <f>工资表!$L$1</f>
        <v>工资</v>
      </c>
      <c r="L446" s="13"/>
      <c r="M446" s="13"/>
      <c r="N446" s="13"/>
      <c r="O446" s="13"/>
      <c r="P446" s="13"/>
      <c r="Q446" s="13"/>
      <c r="R446" s="13"/>
      <c r="S446" s="13"/>
    </row>
    <row r="447" spans="1:19" x14ac:dyDescent="0.15">
      <c r="A447" s="15" t="str">
        <f>工资表!$B$2</f>
        <v>序号</v>
      </c>
      <c r="B447" s="15" t="str">
        <f>工资表!$C$2</f>
        <v>姓名</v>
      </c>
      <c r="C447" s="15" t="str">
        <f>工资表!$D$2</f>
        <v>部门</v>
      </c>
      <c r="D447" s="15" t="str">
        <f>工资表!$E$2</f>
        <v>基本工资</v>
      </c>
      <c r="E447" s="15" t="str">
        <f>工资表!$F$2</f>
        <v>岗位工资</v>
      </c>
      <c r="F447" s="15" t="str">
        <f>工资表!$G$2</f>
        <v>绩效工资</v>
      </c>
      <c r="G447" s="15" t="str">
        <f>工资表!$H$2</f>
        <v>奖金</v>
      </c>
      <c r="H447" s="15" t="str">
        <f>工资表!$I$2</f>
        <v>加班费</v>
      </c>
      <c r="I447" s="15" t="str">
        <f>工资表!$J$2</f>
        <v>住房补助</v>
      </c>
      <c r="J447" s="15" t="str">
        <f>工资表!$K$2</f>
        <v>交通补助</v>
      </c>
      <c r="K447" s="15" t="str">
        <f>工资表!$L$2</f>
        <v>工龄工资</v>
      </c>
      <c r="L447" s="15" t="str">
        <f>工资表!$M$2</f>
        <v>当月应发</v>
      </c>
      <c r="M447" s="15" t="str">
        <f>工资表!$N$2</f>
        <v>养老保险</v>
      </c>
      <c r="N447" s="15" t="str">
        <f>工资表!$O$2</f>
        <v>医疗保险</v>
      </c>
      <c r="O447" s="15" t="str">
        <f>工资表!$P$2</f>
        <v>失业保险</v>
      </c>
      <c r="P447" s="15" t="str">
        <f>工资表!$Q$2</f>
        <v>大病统筹</v>
      </c>
      <c r="Q447" s="15" t="str">
        <f>工资表!$R$2</f>
        <v>公积金</v>
      </c>
      <c r="R447" s="15" t="str">
        <f>工资表!$S$2</f>
        <v>个人所得税</v>
      </c>
      <c r="S447" s="15" t="str">
        <f>工资表!$T$2</f>
        <v>实发工资</v>
      </c>
    </row>
    <row r="448" spans="1:19" x14ac:dyDescent="0.15">
      <c r="A448" s="16">
        <f>工资表!B114</f>
        <v>112</v>
      </c>
      <c r="B448" s="16" t="str">
        <f>工资表!C114</f>
        <v>N112</v>
      </c>
      <c r="C448" s="16" t="str">
        <f>工资表!D114</f>
        <v>生产</v>
      </c>
      <c r="D448" s="16">
        <f>工资表!E114</f>
        <v>2111</v>
      </c>
      <c r="E448" s="16">
        <f>工资表!F114</f>
        <v>1111</v>
      </c>
      <c r="F448" s="16">
        <f>工资表!G114</f>
        <v>1111</v>
      </c>
      <c r="G448" s="16">
        <f>工资表!H114</f>
        <v>2111</v>
      </c>
      <c r="H448" s="16">
        <f>工资表!I114</f>
        <v>1111</v>
      </c>
      <c r="I448" s="16">
        <f>工资表!J114</f>
        <v>711</v>
      </c>
      <c r="J448" s="16">
        <f>工资表!K114</f>
        <v>411</v>
      </c>
      <c r="K448" s="16">
        <f>工资表!L114</f>
        <v>311</v>
      </c>
      <c r="L448" s="16">
        <f>工资表!M114</f>
        <v>8988</v>
      </c>
      <c r="M448" s="16">
        <f>工资表!N114</f>
        <v>411</v>
      </c>
      <c r="N448" s="16">
        <f>工资表!O114</f>
        <v>211</v>
      </c>
      <c r="O448" s="16">
        <f>工资表!P114</f>
        <v>131</v>
      </c>
      <c r="P448" s="16">
        <f>工资表!Q114</f>
        <v>141</v>
      </c>
      <c r="Q448" s="16">
        <f>工资表!R114</f>
        <v>171</v>
      </c>
      <c r="R448" s="16">
        <f>工资表!S114</f>
        <v>246</v>
      </c>
      <c r="S448" s="16">
        <f>工资表!T114</f>
        <v>7677</v>
      </c>
    </row>
    <row r="450" spans="1:19" x14ac:dyDescent="0.15">
      <c r="A450" s="13"/>
      <c r="B450" s="13"/>
      <c r="C450" s="13"/>
      <c r="D450" s="13"/>
      <c r="E450" s="13"/>
      <c r="F450" s="13"/>
      <c r="G450" s="13"/>
      <c r="H450" s="14">
        <f>工资表!$I$1</f>
        <v>2017</v>
      </c>
      <c r="I450" s="14" t="str">
        <f>工资表!$J$1</f>
        <v>年</v>
      </c>
      <c r="J450" s="14" t="str">
        <f>工资表!$K$1</f>
        <v>2月</v>
      </c>
      <c r="K450" s="14" t="str">
        <f>工资表!$L$1</f>
        <v>工资</v>
      </c>
      <c r="L450" s="13"/>
      <c r="M450" s="13"/>
      <c r="N450" s="13"/>
      <c r="O450" s="13"/>
      <c r="P450" s="13"/>
      <c r="Q450" s="13"/>
      <c r="R450" s="13"/>
      <c r="S450" s="13"/>
    </row>
    <row r="451" spans="1:19" x14ac:dyDescent="0.15">
      <c r="A451" s="15" t="str">
        <f>工资表!$B$2</f>
        <v>序号</v>
      </c>
      <c r="B451" s="15" t="str">
        <f>工资表!$C$2</f>
        <v>姓名</v>
      </c>
      <c r="C451" s="15" t="str">
        <f>工资表!$D$2</f>
        <v>部门</v>
      </c>
      <c r="D451" s="15" t="str">
        <f>工资表!$E$2</f>
        <v>基本工资</v>
      </c>
      <c r="E451" s="15" t="str">
        <f>工资表!$F$2</f>
        <v>岗位工资</v>
      </c>
      <c r="F451" s="15" t="str">
        <f>工资表!$G$2</f>
        <v>绩效工资</v>
      </c>
      <c r="G451" s="15" t="str">
        <f>工资表!$H$2</f>
        <v>奖金</v>
      </c>
      <c r="H451" s="15" t="str">
        <f>工资表!$I$2</f>
        <v>加班费</v>
      </c>
      <c r="I451" s="15" t="str">
        <f>工资表!$J$2</f>
        <v>住房补助</v>
      </c>
      <c r="J451" s="15" t="str">
        <f>工资表!$K$2</f>
        <v>交通补助</v>
      </c>
      <c r="K451" s="15" t="str">
        <f>工资表!$L$2</f>
        <v>工龄工资</v>
      </c>
      <c r="L451" s="15" t="str">
        <f>工资表!$M$2</f>
        <v>当月应发</v>
      </c>
      <c r="M451" s="15" t="str">
        <f>工资表!$N$2</f>
        <v>养老保险</v>
      </c>
      <c r="N451" s="15" t="str">
        <f>工资表!$O$2</f>
        <v>医疗保险</v>
      </c>
      <c r="O451" s="15" t="str">
        <f>工资表!$P$2</f>
        <v>失业保险</v>
      </c>
      <c r="P451" s="15" t="str">
        <f>工资表!$Q$2</f>
        <v>大病统筹</v>
      </c>
      <c r="Q451" s="15" t="str">
        <f>工资表!$R$2</f>
        <v>公积金</v>
      </c>
      <c r="R451" s="15" t="str">
        <f>工资表!$S$2</f>
        <v>个人所得税</v>
      </c>
      <c r="S451" s="15" t="str">
        <f>工资表!$T$2</f>
        <v>实发工资</v>
      </c>
    </row>
    <row r="452" spans="1:19" x14ac:dyDescent="0.15">
      <c r="A452" s="16">
        <f>工资表!B115</f>
        <v>113</v>
      </c>
      <c r="B452" s="16" t="str">
        <f>工资表!C115</f>
        <v>N113</v>
      </c>
      <c r="C452" s="16" t="str">
        <f>工资表!D115</f>
        <v>运营</v>
      </c>
      <c r="D452" s="16">
        <f>工资表!E115</f>
        <v>2112</v>
      </c>
      <c r="E452" s="16">
        <f>工资表!F115</f>
        <v>1112</v>
      </c>
      <c r="F452" s="16">
        <f>工资表!G115</f>
        <v>1112</v>
      </c>
      <c r="G452" s="16">
        <f>工资表!H115</f>
        <v>2112</v>
      </c>
      <c r="H452" s="16">
        <f>工资表!I115</f>
        <v>1112</v>
      </c>
      <c r="I452" s="16">
        <f>工资表!J115</f>
        <v>712</v>
      </c>
      <c r="J452" s="16">
        <f>工资表!K115</f>
        <v>412</v>
      </c>
      <c r="K452" s="16">
        <f>工资表!L115</f>
        <v>312</v>
      </c>
      <c r="L452" s="16">
        <f>工资表!M115</f>
        <v>8996</v>
      </c>
      <c r="M452" s="16">
        <f>工资表!N115</f>
        <v>412</v>
      </c>
      <c r="N452" s="16">
        <f>工资表!O115</f>
        <v>212</v>
      </c>
      <c r="O452" s="16">
        <f>工资表!P115</f>
        <v>132</v>
      </c>
      <c r="P452" s="16">
        <f>工资表!Q115</f>
        <v>142</v>
      </c>
      <c r="Q452" s="16">
        <f>工资表!R115</f>
        <v>172</v>
      </c>
      <c r="R452" s="16">
        <f>工资表!S115</f>
        <v>247</v>
      </c>
      <c r="S452" s="16">
        <f>工资表!T115</f>
        <v>7679</v>
      </c>
    </row>
    <row r="454" spans="1:19" x14ac:dyDescent="0.15">
      <c r="A454" s="13"/>
      <c r="B454" s="13"/>
      <c r="C454" s="13"/>
      <c r="D454" s="13"/>
      <c r="E454" s="13"/>
      <c r="F454" s="13"/>
      <c r="G454" s="13"/>
      <c r="H454" s="14">
        <f>工资表!$I$1</f>
        <v>2017</v>
      </c>
      <c r="I454" s="14" t="str">
        <f>工资表!$J$1</f>
        <v>年</v>
      </c>
      <c r="J454" s="14" t="str">
        <f>工资表!$K$1</f>
        <v>2月</v>
      </c>
      <c r="K454" s="14" t="str">
        <f>工资表!$L$1</f>
        <v>工资</v>
      </c>
      <c r="L454" s="13"/>
      <c r="M454" s="13"/>
      <c r="N454" s="13"/>
      <c r="O454" s="13"/>
      <c r="P454" s="13"/>
      <c r="Q454" s="13"/>
      <c r="R454" s="13"/>
      <c r="S454" s="13"/>
    </row>
    <row r="455" spans="1:19" x14ac:dyDescent="0.15">
      <c r="A455" s="15" t="str">
        <f>工资表!$B$2</f>
        <v>序号</v>
      </c>
      <c r="B455" s="15" t="str">
        <f>工资表!$C$2</f>
        <v>姓名</v>
      </c>
      <c r="C455" s="15" t="str">
        <f>工资表!$D$2</f>
        <v>部门</v>
      </c>
      <c r="D455" s="15" t="str">
        <f>工资表!$E$2</f>
        <v>基本工资</v>
      </c>
      <c r="E455" s="15" t="str">
        <f>工资表!$F$2</f>
        <v>岗位工资</v>
      </c>
      <c r="F455" s="15" t="str">
        <f>工资表!$G$2</f>
        <v>绩效工资</v>
      </c>
      <c r="G455" s="15" t="str">
        <f>工资表!$H$2</f>
        <v>奖金</v>
      </c>
      <c r="H455" s="15" t="str">
        <f>工资表!$I$2</f>
        <v>加班费</v>
      </c>
      <c r="I455" s="15" t="str">
        <f>工资表!$J$2</f>
        <v>住房补助</v>
      </c>
      <c r="J455" s="15" t="str">
        <f>工资表!$K$2</f>
        <v>交通补助</v>
      </c>
      <c r="K455" s="15" t="str">
        <f>工资表!$L$2</f>
        <v>工龄工资</v>
      </c>
      <c r="L455" s="15" t="str">
        <f>工资表!$M$2</f>
        <v>当月应发</v>
      </c>
      <c r="M455" s="15" t="str">
        <f>工资表!$N$2</f>
        <v>养老保险</v>
      </c>
      <c r="N455" s="15" t="str">
        <f>工资表!$O$2</f>
        <v>医疗保险</v>
      </c>
      <c r="O455" s="15" t="str">
        <f>工资表!$P$2</f>
        <v>失业保险</v>
      </c>
      <c r="P455" s="15" t="str">
        <f>工资表!$Q$2</f>
        <v>大病统筹</v>
      </c>
      <c r="Q455" s="15" t="str">
        <f>工资表!$R$2</f>
        <v>公积金</v>
      </c>
      <c r="R455" s="15" t="str">
        <f>工资表!$S$2</f>
        <v>个人所得税</v>
      </c>
      <c r="S455" s="15" t="str">
        <f>工资表!$T$2</f>
        <v>实发工资</v>
      </c>
    </row>
    <row r="456" spans="1:19" x14ac:dyDescent="0.15">
      <c r="A456" s="16">
        <f>工资表!B116</f>
        <v>114</v>
      </c>
      <c r="B456" s="16" t="str">
        <f>工资表!C116</f>
        <v>N114</v>
      </c>
      <c r="C456" s="16" t="str">
        <f>工资表!D116</f>
        <v>财务</v>
      </c>
      <c r="D456" s="16">
        <f>工资表!E116</f>
        <v>2113</v>
      </c>
      <c r="E456" s="16">
        <f>工资表!F116</f>
        <v>1113</v>
      </c>
      <c r="F456" s="16">
        <f>工资表!G116</f>
        <v>1113</v>
      </c>
      <c r="G456" s="16">
        <f>工资表!H116</f>
        <v>2113</v>
      </c>
      <c r="H456" s="16">
        <f>工资表!I116</f>
        <v>1113</v>
      </c>
      <c r="I456" s="16">
        <f>工资表!J116</f>
        <v>713</v>
      </c>
      <c r="J456" s="16">
        <f>工资表!K116</f>
        <v>413</v>
      </c>
      <c r="K456" s="16">
        <f>工资表!L116</f>
        <v>313</v>
      </c>
      <c r="L456" s="16">
        <f>工资表!M116</f>
        <v>9004</v>
      </c>
      <c r="M456" s="16">
        <f>工资表!N116</f>
        <v>413</v>
      </c>
      <c r="N456" s="16">
        <f>工资表!O116</f>
        <v>213</v>
      </c>
      <c r="O456" s="16">
        <f>工资表!P116</f>
        <v>133</v>
      </c>
      <c r="P456" s="16">
        <f>工资表!Q116</f>
        <v>143</v>
      </c>
      <c r="Q456" s="16">
        <f>工资表!R116</f>
        <v>173</v>
      </c>
      <c r="R456" s="16">
        <f>工资表!S116</f>
        <v>248</v>
      </c>
      <c r="S456" s="16">
        <f>工资表!T116</f>
        <v>7681</v>
      </c>
    </row>
    <row r="458" spans="1:19" x14ac:dyDescent="0.15">
      <c r="A458" s="13"/>
      <c r="B458" s="13"/>
      <c r="C458" s="13"/>
      <c r="D458" s="13"/>
      <c r="E458" s="13"/>
      <c r="F458" s="13"/>
      <c r="G458" s="13"/>
      <c r="H458" s="14">
        <f>工资表!$I$1</f>
        <v>2017</v>
      </c>
      <c r="I458" s="14" t="str">
        <f>工资表!$J$1</f>
        <v>年</v>
      </c>
      <c r="J458" s="14" t="str">
        <f>工资表!$K$1</f>
        <v>2月</v>
      </c>
      <c r="K458" s="14" t="str">
        <f>工资表!$L$1</f>
        <v>工资</v>
      </c>
      <c r="L458" s="13"/>
      <c r="M458" s="13"/>
      <c r="N458" s="13"/>
      <c r="O458" s="13"/>
      <c r="P458" s="13"/>
      <c r="Q458" s="13"/>
      <c r="R458" s="13"/>
      <c r="S458" s="13"/>
    </row>
    <row r="459" spans="1:19" x14ac:dyDescent="0.15">
      <c r="A459" s="15" t="str">
        <f>工资表!$B$2</f>
        <v>序号</v>
      </c>
      <c r="B459" s="15" t="str">
        <f>工资表!$C$2</f>
        <v>姓名</v>
      </c>
      <c r="C459" s="15" t="str">
        <f>工资表!$D$2</f>
        <v>部门</v>
      </c>
      <c r="D459" s="15" t="str">
        <f>工资表!$E$2</f>
        <v>基本工资</v>
      </c>
      <c r="E459" s="15" t="str">
        <f>工资表!$F$2</f>
        <v>岗位工资</v>
      </c>
      <c r="F459" s="15" t="str">
        <f>工资表!$G$2</f>
        <v>绩效工资</v>
      </c>
      <c r="G459" s="15" t="str">
        <f>工资表!$H$2</f>
        <v>奖金</v>
      </c>
      <c r="H459" s="15" t="str">
        <f>工资表!$I$2</f>
        <v>加班费</v>
      </c>
      <c r="I459" s="15" t="str">
        <f>工资表!$J$2</f>
        <v>住房补助</v>
      </c>
      <c r="J459" s="15" t="str">
        <f>工资表!$K$2</f>
        <v>交通补助</v>
      </c>
      <c r="K459" s="15" t="str">
        <f>工资表!$L$2</f>
        <v>工龄工资</v>
      </c>
      <c r="L459" s="15" t="str">
        <f>工资表!$M$2</f>
        <v>当月应发</v>
      </c>
      <c r="M459" s="15" t="str">
        <f>工资表!$N$2</f>
        <v>养老保险</v>
      </c>
      <c r="N459" s="15" t="str">
        <f>工资表!$O$2</f>
        <v>医疗保险</v>
      </c>
      <c r="O459" s="15" t="str">
        <f>工资表!$P$2</f>
        <v>失业保险</v>
      </c>
      <c r="P459" s="15" t="str">
        <f>工资表!$Q$2</f>
        <v>大病统筹</v>
      </c>
      <c r="Q459" s="15" t="str">
        <f>工资表!$R$2</f>
        <v>公积金</v>
      </c>
      <c r="R459" s="15" t="str">
        <f>工资表!$S$2</f>
        <v>个人所得税</v>
      </c>
      <c r="S459" s="15" t="str">
        <f>工资表!$T$2</f>
        <v>实发工资</v>
      </c>
    </row>
    <row r="460" spans="1:19" x14ac:dyDescent="0.15">
      <c r="A460" s="16">
        <f>工资表!B117</f>
        <v>115</v>
      </c>
      <c r="B460" s="16" t="str">
        <f>工资表!C117</f>
        <v>N115</v>
      </c>
      <c r="C460" s="16" t="str">
        <f>工资表!D117</f>
        <v>人力</v>
      </c>
      <c r="D460" s="16">
        <f>工资表!E117</f>
        <v>2114</v>
      </c>
      <c r="E460" s="16">
        <f>工资表!F117</f>
        <v>1114</v>
      </c>
      <c r="F460" s="16">
        <f>工资表!G117</f>
        <v>1114</v>
      </c>
      <c r="G460" s="16">
        <f>工资表!H117</f>
        <v>2114</v>
      </c>
      <c r="H460" s="16">
        <f>工资表!I117</f>
        <v>1114</v>
      </c>
      <c r="I460" s="16">
        <f>工资表!J117</f>
        <v>714</v>
      </c>
      <c r="J460" s="16">
        <f>工资表!K117</f>
        <v>414</v>
      </c>
      <c r="K460" s="16">
        <f>工资表!L117</f>
        <v>314</v>
      </c>
      <c r="L460" s="16">
        <f>工资表!M117</f>
        <v>9012</v>
      </c>
      <c r="M460" s="16">
        <f>工资表!N117</f>
        <v>414</v>
      </c>
      <c r="N460" s="16">
        <f>工资表!O117</f>
        <v>214</v>
      </c>
      <c r="O460" s="16">
        <f>工资表!P117</f>
        <v>134</v>
      </c>
      <c r="P460" s="16">
        <f>工资表!Q117</f>
        <v>144</v>
      </c>
      <c r="Q460" s="16">
        <f>工资表!R117</f>
        <v>174</v>
      </c>
      <c r="R460" s="16">
        <f>工资表!S117</f>
        <v>249</v>
      </c>
      <c r="S460" s="16">
        <f>工资表!T117</f>
        <v>7683</v>
      </c>
    </row>
    <row r="462" spans="1:19" x14ac:dyDescent="0.15">
      <c r="A462" s="13"/>
      <c r="B462" s="13"/>
      <c r="C462" s="13"/>
      <c r="D462" s="13"/>
      <c r="E462" s="13"/>
      <c r="F462" s="13"/>
      <c r="G462" s="13"/>
      <c r="H462" s="14">
        <f>工资表!$I$1</f>
        <v>2017</v>
      </c>
      <c r="I462" s="14" t="str">
        <f>工资表!$J$1</f>
        <v>年</v>
      </c>
      <c r="J462" s="14" t="str">
        <f>工资表!$K$1</f>
        <v>2月</v>
      </c>
      <c r="K462" s="14" t="str">
        <f>工资表!$L$1</f>
        <v>工资</v>
      </c>
      <c r="L462" s="13"/>
      <c r="M462" s="13"/>
      <c r="N462" s="13"/>
      <c r="O462" s="13"/>
      <c r="P462" s="13"/>
      <c r="Q462" s="13"/>
      <c r="R462" s="13"/>
      <c r="S462" s="13"/>
    </row>
    <row r="463" spans="1:19" x14ac:dyDescent="0.15">
      <c r="A463" s="15" t="str">
        <f>工资表!$B$2</f>
        <v>序号</v>
      </c>
      <c r="B463" s="15" t="str">
        <f>工资表!$C$2</f>
        <v>姓名</v>
      </c>
      <c r="C463" s="15" t="str">
        <f>工资表!$D$2</f>
        <v>部门</v>
      </c>
      <c r="D463" s="15" t="str">
        <f>工资表!$E$2</f>
        <v>基本工资</v>
      </c>
      <c r="E463" s="15" t="str">
        <f>工资表!$F$2</f>
        <v>岗位工资</v>
      </c>
      <c r="F463" s="15" t="str">
        <f>工资表!$G$2</f>
        <v>绩效工资</v>
      </c>
      <c r="G463" s="15" t="str">
        <f>工资表!$H$2</f>
        <v>奖金</v>
      </c>
      <c r="H463" s="15" t="str">
        <f>工资表!$I$2</f>
        <v>加班费</v>
      </c>
      <c r="I463" s="15" t="str">
        <f>工资表!$J$2</f>
        <v>住房补助</v>
      </c>
      <c r="J463" s="15" t="str">
        <f>工资表!$K$2</f>
        <v>交通补助</v>
      </c>
      <c r="K463" s="15" t="str">
        <f>工资表!$L$2</f>
        <v>工龄工资</v>
      </c>
      <c r="L463" s="15" t="str">
        <f>工资表!$M$2</f>
        <v>当月应发</v>
      </c>
      <c r="M463" s="15" t="str">
        <f>工资表!$N$2</f>
        <v>养老保险</v>
      </c>
      <c r="N463" s="15" t="str">
        <f>工资表!$O$2</f>
        <v>医疗保险</v>
      </c>
      <c r="O463" s="15" t="str">
        <f>工资表!$P$2</f>
        <v>失业保险</v>
      </c>
      <c r="P463" s="15" t="str">
        <f>工资表!$Q$2</f>
        <v>大病统筹</v>
      </c>
      <c r="Q463" s="15" t="str">
        <f>工资表!$R$2</f>
        <v>公积金</v>
      </c>
      <c r="R463" s="15" t="str">
        <f>工资表!$S$2</f>
        <v>个人所得税</v>
      </c>
      <c r="S463" s="15" t="str">
        <f>工资表!$T$2</f>
        <v>实发工资</v>
      </c>
    </row>
    <row r="464" spans="1:19" x14ac:dyDescent="0.15">
      <c r="A464" s="16">
        <f>工资表!B118</f>
        <v>116</v>
      </c>
      <c r="B464" s="16" t="str">
        <f>工资表!C118</f>
        <v>N116</v>
      </c>
      <c r="C464" s="16" t="str">
        <f>工资表!D118</f>
        <v>销售</v>
      </c>
      <c r="D464" s="16">
        <f>工资表!E118</f>
        <v>2115</v>
      </c>
      <c r="E464" s="16">
        <f>工资表!F118</f>
        <v>1115</v>
      </c>
      <c r="F464" s="16">
        <f>工资表!G118</f>
        <v>1115</v>
      </c>
      <c r="G464" s="16">
        <f>工资表!H118</f>
        <v>2115</v>
      </c>
      <c r="H464" s="16">
        <f>工资表!I118</f>
        <v>1115</v>
      </c>
      <c r="I464" s="16">
        <f>工资表!J118</f>
        <v>715</v>
      </c>
      <c r="J464" s="16">
        <f>工资表!K118</f>
        <v>415</v>
      </c>
      <c r="K464" s="16">
        <f>工资表!L118</f>
        <v>315</v>
      </c>
      <c r="L464" s="16">
        <f>工资表!M118</f>
        <v>9020</v>
      </c>
      <c r="M464" s="16">
        <f>工资表!N118</f>
        <v>415</v>
      </c>
      <c r="N464" s="16">
        <f>工资表!O118</f>
        <v>215</v>
      </c>
      <c r="O464" s="16">
        <f>工资表!P118</f>
        <v>135</v>
      </c>
      <c r="P464" s="16">
        <f>工资表!Q118</f>
        <v>145</v>
      </c>
      <c r="Q464" s="16">
        <f>工资表!R118</f>
        <v>175</v>
      </c>
      <c r="R464" s="16">
        <f>工资表!S118</f>
        <v>250</v>
      </c>
      <c r="S464" s="16">
        <f>工资表!T118</f>
        <v>7685</v>
      </c>
    </row>
    <row r="466" spans="1:19" x14ac:dyDescent="0.15">
      <c r="A466" s="13"/>
      <c r="B466" s="13"/>
      <c r="C466" s="13"/>
      <c r="D466" s="13"/>
      <c r="E466" s="13"/>
      <c r="F466" s="13"/>
      <c r="G466" s="13"/>
      <c r="H466" s="14">
        <f>工资表!$I$1</f>
        <v>2017</v>
      </c>
      <c r="I466" s="14" t="str">
        <f>工资表!$J$1</f>
        <v>年</v>
      </c>
      <c r="J466" s="14" t="str">
        <f>工资表!$K$1</f>
        <v>2月</v>
      </c>
      <c r="K466" s="14" t="str">
        <f>工资表!$L$1</f>
        <v>工资</v>
      </c>
      <c r="L466" s="13"/>
      <c r="M466" s="13"/>
      <c r="N466" s="13"/>
      <c r="O466" s="13"/>
      <c r="P466" s="13"/>
      <c r="Q466" s="13"/>
      <c r="R466" s="13"/>
      <c r="S466" s="13"/>
    </row>
    <row r="467" spans="1:19" x14ac:dyDescent="0.15">
      <c r="A467" s="15" t="str">
        <f>工资表!$B$2</f>
        <v>序号</v>
      </c>
      <c r="B467" s="15" t="str">
        <f>工资表!$C$2</f>
        <v>姓名</v>
      </c>
      <c r="C467" s="15" t="str">
        <f>工资表!$D$2</f>
        <v>部门</v>
      </c>
      <c r="D467" s="15" t="str">
        <f>工资表!$E$2</f>
        <v>基本工资</v>
      </c>
      <c r="E467" s="15" t="str">
        <f>工资表!$F$2</f>
        <v>岗位工资</v>
      </c>
      <c r="F467" s="15" t="str">
        <f>工资表!$G$2</f>
        <v>绩效工资</v>
      </c>
      <c r="G467" s="15" t="str">
        <f>工资表!$H$2</f>
        <v>奖金</v>
      </c>
      <c r="H467" s="15" t="str">
        <f>工资表!$I$2</f>
        <v>加班费</v>
      </c>
      <c r="I467" s="15" t="str">
        <f>工资表!$J$2</f>
        <v>住房补助</v>
      </c>
      <c r="J467" s="15" t="str">
        <f>工资表!$K$2</f>
        <v>交通补助</v>
      </c>
      <c r="K467" s="15" t="str">
        <f>工资表!$L$2</f>
        <v>工龄工资</v>
      </c>
      <c r="L467" s="15" t="str">
        <f>工资表!$M$2</f>
        <v>当月应发</v>
      </c>
      <c r="M467" s="15" t="str">
        <f>工资表!$N$2</f>
        <v>养老保险</v>
      </c>
      <c r="N467" s="15" t="str">
        <f>工资表!$O$2</f>
        <v>医疗保险</v>
      </c>
      <c r="O467" s="15" t="str">
        <f>工资表!$P$2</f>
        <v>失业保险</v>
      </c>
      <c r="P467" s="15" t="str">
        <f>工资表!$Q$2</f>
        <v>大病统筹</v>
      </c>
      <c r="Q467" s="15" t="str">
        <f>工资表!$R$2</f>
        <v>公积金</v>
      </c>
      <c r="R467" s="15" t="str">
        <f>工资表!$S$2</f>
        <v>个人所得税</v>
      </c>
      <c r="S467" s="15" t="str">
        <f>工资表!$T$2</f>
        <v>实发工资</v>
      </c>
    </row>
    <row r="468" spans="1:19" x14ac:dyDescent="0.15">
      <c r="A468" s="16">
        <f>工资表!B119</f>
        <v>117</v>
      </c>
      <c r="B468" s="16" t="str">
        <f>工资表!C119</f>
        <v>N117</v>
      </c>
      <c r="C468" s="16" t="str">
        <f>工资表!D119</f>
        <v>研发A</v>
      </c>
      <c r="D468" s="16">
        <f>工资表!E119</f>
        <v>2116</v>
      </c>
      <c r="E468" s="16">
        <f>工资表!F119</f>
        <v>1116</v>
      </c>
      <c r="F468" s="16">
        <f>工资表!G119</f>
        <v>1116</v>
      </c>
      <c r="G468" s="16">
        <f>工资表!H119</f>
        <v>2116</v>
      </c>
      <c r="H468" s="16">
        <f>工资表!I119</f>
        <v>1116</v>
      </c>
      <c r="I468" s="16">
        <f>工资表!J119</f>
        <v>716</v>
      </c>
      <c r="J468" s="16">
        <f>工资表!K119</f>
        <v>416</v>
      </c>
      <c r="K468" s="16">
        <f>工资表!L119</f>
        <v>316</v>
      </c>
      <c r="L468" s="16">
        <f>工资表!M119</f>
        <v>9028</v>
      </c>
      <c r="M468" s="16">
        <f>工资表!N119</f>
        <v>416</v>
      </c>
      <c r="N468" s="16">
        <f>工资表!O119</f>
        <v>216</v>
      </c>
      <c r="O468" s="16">
        <f>工资表!P119</f>
        <v>136</v>
      </c>
      <c r="P468" s="16">
        <f>工资表!Q119</f>
        <v>146</v>
      </c>
      <c r="Q468" s="16">
        <f>工资表!R119</f>
        <v>176</v>
      </c>
      <c r="R468" s="16">
        <f>工资表!S119</f>
        <v>251</v>
      </c>
      <c r="S468" s="16">
        <f>工资表!T119</f>
        <v>7687</v>
      </c>
    </row>
    <row r="470" spans="1:19" x14ac:dyDescent="0.15">
      <c r="A470" s="13"/>
      <c r="B470" s="13"/>
      <c r="C470" s="13"/>
      <c r="D470" s="13"/>
      <c r="E470" s="13"/>
      <c r="F470" s="13"/>
      <c r="G470" s="13"/>
      <c r="H470" s="14">
        <f>工资表!$I$1</f>
        <v>2017</v>
      </c>
      <c r="I470" s="14" t="str">
        <f>工资表!$J$1</f>
        <v>年</v>
      </c>
      <c r="J470" s="14" t="str">
        <f>工资表!$K$1</f>
        <v>2月</v>
      </c>
      <c r="K470" s="14" t="str">
        <f>工资表!$L$1</f>
        <v>工资</v>
      </c>
      <c r="L470" s="13"/>
      <c r="M470" s="13"/>
      <c r="N470" s="13"/>
      <c r="O470" s="13"/>
      <c r="P470" s="13"/>
      <c r="Q470" s="13"/>
      <c r="R470" s="13"/>
      <c r="S470" s="13"/>
    </row>
    <row r="471" spans="1:19" x14ac:dyDescent="0.15">
      <c r="A471" s="15" t="str">
        <f>工资表!$B$2</f>
        <v>序号</v>
      </c>
      <c r="B471" s="15" t="str">
        <f>工资表!$C$2</f>
        <v>姓名</v>
      </c>
      <c r="C471" s="15" t="str">
        <f>工资表!$D$2</f>
        <v>部门</v>
      </c>
      <c r="D471" s="15" t="str">
        <f>工资表!$E$2</f>
        <v>基本工资</v>
      </c>
      <c r="E471" s="15" t="str">
        <f>工资表!$F$2</f>
        <v>岗位工资</v>
      </c>
      <c r="F471" s="15" t="str">
        <f>工资表!$G$2</f>
        <v>绩效工资</v>
      </c>
      <c r="G471" s="15" t="str">
        <f>工资表!$H$2</f>
        <v>奖金</v>
      </c>
      <c r="H471" s="15" t="str">
        <f>工资表!$I$2</f>
        <v>加班费</v>
      </c>
      <c r="I471" s="15" t="str">
        <f>工资表!$J$2</f>
        <v>住房补助</v>
      </c>
      <c r="J471" s="15" t="str">
        <f>工资表!$K$2</f>
        <v>交通补助</v>
      </c>
      <c r="K471" s="15" t="str">
        <f>工资表!$L$2</f>
        <v>工龄工资</v>
      </c>
      <c r="L471" s="15" t="str">
        <f>工资表!$M$2</f>
        <v>当月应发</v>
      </c>
      <c r="M471" s="15" t="str">
        <f>工资表!$N$2</f>
        <v>养老保险</v>
      </c>
      <c r="N471" s="15" t="str">
        <f>工资表!$O$2</f>
        <v>医疗保险</v>
      </c>
      <c r="O471" s="15" t="str">
        <f>工资表!$P$2</f>
        <v>失业保险</v>
      </c>
      <c r="P471" s="15" t="str">
        <f>工资表!$Q$2</f>
        <v>大病统筹</v>
      </c>
      <c r="Q471" s="15" t="str">
        <f>工资表!$R$2</f>
        <v>公积金</v>
      </c>
      <c r="R471" s="15" t="str">
        <f>工资表!$S$2</f>
        <v>个人所得税</v>
      </c>
      <c r="S471" s="15" t="str">
        <f>工资表!$T$2</f>
        <v>实发工资</v>
      </c>
    </row>
    <row r="472" spans="1:19" x14ac:dyDescent="0.15">
      <c r="A472" s="16">
        <f>工资表!B120</f>
        <v>118</v>
      </c>
      <c r="B472" s="16" t="str">
        <f>工资表!C120</f>
        <v>N118</v>
      </c>
      <c r="C472" s="16" t="str">
        <f>工资表!D120</f>
        <v>研发B</v>
      </c>
      <c r="D472" s="16">
        <f>工资表!E120</f>
        <v>2117</v>
      </c>
      <c r="E472" s="16">
        <f>工资表!F120</f>
        <v>1117</v>
      </c>
      <c r="F472" s="16">
        <f>工资表!G120</f>
        <v>1117</v>
      </c>
      <c r="G472" s="16">
        <f>工资表!H120</f>
        <v>2117</v>
      </c>
      <c r="H472" s="16">
        <f>工资表!I120</f>
        <v>1117</v>
      </c>
      <c r="I472" s="16">
        <f>工资表!J120</f>
        <v>717</v>
      </c>
      <c r="J472" s="16">
        <f>工资表!K120</f>
        <v>417</v>
      </c>
      <c r="K472" s="16">
        <f>工资表!L120</f>
        <v>317</v>
      </c>
      <c r="L472" s="16">
        <f>工资表!M120</f>
        <v>9036</v>
      </c>
      <c r="M472" s="16">
        <f>工资表!N120</f>
        <v>417</v>
      </c>
      <c r="N472" s="16">
        <f>工资表!O120</f>
        <v>217</v>
      </c>
      <c r="O472" s="16">
        <f>工资表!P120</f>
        <v>137</v>
      </c>
      <c r="P472" s="16">
        <f>工资表!Q120</f>
        <v>147</v>
      </c>
      <c r="Q472" s="16">
        <f>工资表!R120</f>
        <v>177</v>
      </c>
      <c r="R472" s="16">
        <f>工资表!S120</f>
        <v>252</v>
      </c>
      <c r="S472" s="16">
        <f>工资表!T120</f>
        <v>7689</v>
      </c>
    </row>
    <row r="474" spans="1:19" x14ac:dyDescent="0.15">
      <c r="A474" s="13"/>
      <c r="B474" s="13"/>
      <c r="C474" s="13"/>
      <c r="D474" s="13"/>
      <c r="E474" s="13"/>
      <c r="F474" s="13"/>
      <c r="G474" s="13"/>
      <c r="H474" s="14">
        <f>工资表!$I$1</f>
        <v>2017</v>
      </c>
      <c r="I474" s="14" t="str">
        <f>工资表!$J$1</f>
        <v>年</v>
      </c>
      <c r="J474" s="14" t="str">
        <f>工资表!$K$1</f>
        <v>2月</v>
      </c>
      <c r="K474" s="14" t="str">
        <f>工资表!$L$1</f>
        <v>工资</v>
      </c>
      <c r="L474" s="13"/>
      <c r="M474" s="13"/>
      <c r="N474" s="13"/>
      <c r="O474" s="13"/>
      <c r="P474" s="13"/>
      <c r="Q474" s="13"/>
      <c r="R474" s="13"/>
      <c r="S474" s="13"/>
    </row>
    <row r="475" spans="1:19" x14ac:dyDescent="0.15">
      <c r="A475" s="15" t="str">
        <f>工资表!$B$2</f>
        <v>序号</v>
      </c>
      <c r="B475" s="15" t="str">
        <f>工资表!$C$2</f>
        <v>姓名</v>
      </c>
      <c r="C475" s="15" t="str">
        <f>工资表!$D$2</f>
        <v>部门</v>
      </c>
      <c r="D475" s="15" t="str">
        <f>工资表!$E$2</f>
        <v>基本工资</v>
      </c>
      <c r="E475" s="15" t="str">
        <f>工资表!$F$2</f>
        <v>岗位工资</v>
      </c>
      <c r="F475" s="15" t="str">
        <f>工资表!$G$2</f>
        <v>绩效工资</v>
      </c>
      <c r="G475" s="15" t="str">
        <f>工资表!$H$2</f>
        <v>奖金</v>
      </c>
      <c r="H475" s="15" t="str">
        <f>工资表!$I$2</f>
        <v>加班费</v>
      </c>
      <c r="I475" s="15" t="str">
        <f>工资表!$J$2</f>
        <v>住房补助</v>
      </c>
      <c r="J475" s="15" t="str">
        <f>工资表!$K$2</f>
        <v>交通补助</v>
      </c>
      <c r="K475" s="15" t="str">
        <f>工资表!$L$2</f>
        <v>工龄工资</v>
      </c>
      <c r="L475" s="15" t="str">
        <f>工资表!$M$2</f>
        <v>当月应发</v>
      </c>
      <c r="M475" s="15" t="str">
        <f>工资表!$N$2</f>
        <v>养老保险</v>
      </c>
      <c r="N475" s="15" t="str">
        <f>工资表!$O$2</f>
        <v>医疗保险</v>
      </c>
      <c r="O475" s="15" t="str">
        <f>工资表!$P$2</f>
        <v>失业保险</v>
      </c>
      <c r="P475" s="15" t="str">
        <f>工资表!$Q$2</f>
        <v>大病统筹</v>
      </c>
      <c r="Q475" s="15" t="str">
        <f>工资表!$R$2</f>
        <v>公积金</v>
      </c>
      <c r="R475" s="15" t="str">
        <f>工资表!$S$2</f>
        <v>个人所得税</v>
      </c>
      <c r="S475" s="15" t="str">
        <f>工资表!$T$2</f>
        <v>实发工资</v>
      </c>
    </row>
    <row r="476" spans="1:19" x14ac:dyDescent="0.15">
      <c r="A476" s="16">
        <f>工资表!B121</f>
        <v>119</v>
      </c>
      <c r="B476" s="16" t="str">
        <f>工资表!C121</f>
        <v>N119</v>
      </c>
      <c r="C476" s="16" t="str">
        <f>工资表!D121</f>
        <v>投资A</v>
      </c>
      <c r="D476" s="16">
        <f>工资表!E121</f>
        <v>2118</v>
      </c>
      <c r="E476" s="16">
        <f>工资表!F121</f>
        <v>1118</v>
      </c>
      <c r="F476" s="16">
        <f>工资表!G121</f>
        <v>1118</v>
      </c>
      <c r="G476" s="16">
        <f>工资表!H121</f>
        <v>2118</v>
      </c>
      <c r="H476" s="16">
        <f>工资表!I121</f>
        <v>1118</v>
      </c>
      <c r="I476" s="16">
        <f>工资表!J121</f>
        <v>718</v>
      </c>
      <c r="J476" s="16">
        <f>工资表!K121</f>
        <v>418</v>
      </c>
      <c r="K476" s="16">
        <f>工资表!L121</f>
        <v>318</v>
      </c>
      <c r="L476" s="16">
        <f>工资表!M121</f>
        <v>9044</v>
      </c>
      <c r="M476" s="16">
        <f>工资表!N121</f>
        <v>418</v>
      </c>
      <c r="N476" s="16">
        <f>工资表!O121</f>
        <v>218</v>
      </c>
      <c r="O476" s="16">
        <f>工资表!P121</f>
        <v>138</v>
      </c>
      <c r="P476" s="16">
        <f>工资表!Q121</f>
        <v>148</v>
      </c>
      <c r="Q476" s="16">
        <f>工资表!R121</f>
        <v>178</v>
      </c>
      <c r="R476" s="16">
        <f>工资表!S121</f>
        <v>253</v>
      </c>
      <c r="S476" s="16">
        <f>工资表!T121</f>
        <v>7691</v>
      </c>
    </row>
    <row r="478" spans="1:19" x14ac:dyDescent="0.15">
      <c r="A478" s="13"/>
      <c r="B478" s="13"/>
      <c r="C478" s="13"/>
      <c r="D478" s="13"/>
      <c r="E478" s="13"/>
      <c r="F478" s="13"/>
      <c r="G478" s="13"/>
      <c r="H478" s="14">
        <f>工资表!$I$1</f>
        <v>2017</v>
      </c>
      <c r="I478" s="14" t="str">
        <f>工资表!$J$1</f>
        <v>年</v>
      </c>
      <c r="J478" s="14" t="str">
        <f>工资表!$K$1</f>
        <v>2月</v>
      </c>
      <c r="K478" s="14" t="str">
        <f>工资表!$L$1</f>
        <v>工资</v>
      </c>
      <c r="L478" s="13"/>
      <c r="M478" s="13"/>
      <c r="N478" s="13"/>
      <c r="O478" s="13"/>
      <c r="P478" s="13"/>
      <c r="Q478" s="13"/>
      <c r="R478" s="13"/>
      <c r="S478" s="13"/>
    </row>
    <row r="479" spans="1:19" x14ac:dyDescent="0.15">
      <c r="A479" s="15" t="str">
        <f>工资表!$B$2</f>
        <v>序号</v>
      </c>
      <c r="B479" s="15" t="str">
        <f>工资表!$C$2</f>
        <v>姓名</v>
      </c>
      <c r="C479" s="15" t="str">
        <f>工资表!$D$2</f>
        <v>部门</v>
      </c>
      <c r="D479" s="15" t="str">
        <f>工资表!$E$2</f>
        <v>基本工资</v>
      </c>
      <c r="E479" s="15" t="str">
        <f>工资表!$F$2</f>
        <v>岗位工资</v>
      </c>
      <c r="F479" s="15" t="str">
        <f>工资表!$G$2</f>
        <v>绩效工资</v>
      </c>
      <c r="G479" s="15" t="str">
        <f>工资表!$H$2</f>
        <v>奖金</v>
      </c>
      <c r="H479" s="15" t="str">
        <f>工资表!$I$2</f>
        <v>加班费</v>
      </c>
      <c r="I479" s="15" t="str">
        <f>工资表!$J$2</f>
        <v>住房补助</v>
      </c>
      <c r="J479" s="15" t="str">
        <f>工资表!$K$2</f>
        <v>交通补助</v>
      </c>
      <c r="K479" s="15" t="str">
        <f>工资表!$L$2</f>
        <v>工龄工资</v>
      </c>
      <c r="L479" s="15" t="str">
        <f>工资表!$M$2</f>
        <v>当月应发</v>
      </c>
      <c r="M479" s="15" t="str">
        <f>工资表!$N$2</f>
        <v>养老保险</v>
      </c>
      <c r="N479" s="15" t="str">
        <f>工资表!$O$2</f>
        <v>医疗保险</v>
      </c>
      <c r="O479" s="15" t="str">
        <f>工资表!$P$2</f>
        <v>失业保险</v>
      </c>
      <c r="P479" s="15" t="str">
        <f>工资表!$Q$2</f>
        <v>大病统筹</v>
      </c>
      <c r="Q479" s="15" t="str">
        <f>工资表!$R$2</f>
        <v>公积金</v>
      </c>
      <c r="R479" s="15" t="str">
        <f>工资表!$S$2</f>
        <v>个人所得税</v>
      </c>
      <c r="S479" s="15" t="str">
        <f>工资表!$T$2</f>
        <v>实发工资</v>
      </c>
    </row>
    <row r="480" spans="1:19" x14ac:dyDescent="0.15">
      <c r="A480" s="16">
        <f>工资表!B122</f>
        <v>120</v>
      </c>
      <c r="B480" s="16" t="str">
        <f>工资表!C122</f>
        <v>N120</v>
      </c>
      <c r="C480" s="16" t="str">
        <f>工资表!D122</f>
        <v>投资B</v>
      </c>
      <c r="D480" s="16">
        <f>工资表!E122</f>
        <v>2119</v>
      </c>
      <c r="E480" s="16">
        <f>工资表!F122</f>
        <v>1119</v>
      </c>
      <c r="F480" s="16">
        <f>工资表!G122</f>
        <v>1119</v>
      </c>
      <c r="G480" s="16">
        <f>工资表!H122</f>
        <v>2119</v>
      </c>
      <c r="H480" s="16">
        <f>工资表!I122</f>
        <v>1119</v>
      </c>
      <c r="I480" s="16">
        <f>工资表!J122</f>
        <v>719</v>
      </c>
      <c r="J480" s="16">
        <f>工资表!K122</f>
        <v>419</v>
      </c>
      <c r="K480" s="16">
        <f>工资表!L122</f>
        <v>319</v>
      </c>
      <c r="L480" s="16">
        <f>工资表!M122</f>
        <v>9052</v>
      </c>
      <c r="M480" s="16">
        <f>工资表!N122</f>
        <v>419</v>
      </c>
      <c r="N480" s="16">
        <f>工资表!O122</f>
        <v>219</v>
      </c>
      <c r="O480" s="16">
        <f>工资表!P122</f>
        <v>139</v>
      </c>
      <c r="P480" s="16">
        <f>工资表!Q122</f>
        <v>149</v>
      </c>
      <c r="Q480" s="16">
        <f>工资表!R122</f>
        <v>179</v>
      </c>
      <c r="R480" s="16">
        <f>工资表!S122</f>
        <v>254</v>
      </c>
      <c r="S480" s="16">
        <f>工资表!T122</f>
        <v>7693</v>
      </c>
    </row>
    <row r="482" spans="1:19" x14ac:dyDescent="0.15">
      <c r="A482" s="13"/>
      <c r="B482" s="13"/>
      <c r="C482" s="13"/>
      <c r="D482" s="13"/>
      <c r="E482" s="13"/>
      <c r="F482" s="13"/>
      <c r="G482" s="13"/>
      <c r="H482" s="14">
        <f>工资表!$I$1</f>
        <v>2017</v>
      </c>
      <c r="I482" s="14" t="str">
        <f>工资表!$J$1</f>
        <v>年</v>
      </c>
      <c r="J482" s="14" t="str">
        <f>工资表!$K$1</f>
        <v>2月</v>
      </c>
      <c r="K482" s="14" t="str">
        <f>工资表!$L$1</f>
        <v>工资</v>
      </c>
      <c r="L482" s="13"/>
      <c r="M482" s="13"/>
      <c r="N482" s="13"/>
      <c r="O482" s="13"/>
      <c r="P482" s="13"/>
      <c r="Q482" s="13"/>
      <c r="R482" s="13"/>
      <c r="S482" s="13"/>
    </row>
    <row r="483" spans="1:19" x14ac:dyDescent="0.15">
      <c r="A483" s="15" t="str">
        <f>工资表!$B$2</f>
        <v>序号</v>
      </c>
      <c r="B483" s="15" t="str">
        <f>工资表!$C$2</f>
        <v>姓名</v>
      </c>
      <c r="C483" s="15" t="str">
        <f>工资表!$D$2</f>
        <v>部门</v>
      </c>
      <c r="D483" s="15" t="str">
        <f>工资表!$E$2</f>
        <v>基本工资</v>
      </c>
      <c r="E483" s="15" t="str">
        <f>工资表!$F$2</f>
        <v>岗位工资</v>
      </c>
      <c r="F483" s="15" t="str">
        <f>工资表!$G$2</f>
        <v>绩效工资</v>
      </c>
      <c r="G483" s="15" t="str">
        <f>工资表!$H$2</f>
        <v>奖金</v>
      </c>
      <c r="H483" s="15" t="str">
        <f>工资表!$I$2</f>
        <v>加班费</v>
      </c>
      <c r="I483" s="15" t="str">
        <f>工资表!$J$2</f>
        <v>住房补助</v>
      </c>
      <c r="J483" s="15" t="str">
        <f>工资表!$K$2</f>
        <v>交通补助</v>
      </c>
      <c r="K483" s="15" t="str">
        <f>工资表!$L$2</f>
        <v>工龄工资</v>
      </c>
      <c r="L483" s="15" t="str">
        <f>工资表!$M$2</f>
        <v>当月应发</v>
      </c>
      <c r="M483" s="15" t="str">
        <f>工资表!$N$2</f>
        <v>养老保险</v>
      </c>
      <c r="N483" s="15" t="str">
        <f>工资表!$O$2</f>
        <v>医疗保险</v>
      </c>
      <c r="O483" s="15" t="str">
        <f>工资表!$P$2</f>
        <v>失业保险</v>
      </c>
      <c r="P483" s="15" t="str">
        <f>工资表!$Q$2</f>
        <v>大病统筹</v>
      </c>
      <c r="Q483" s="15" t="str">
        <f>工资表!$R$2</f>
        <v>公积金</v>
      </c>
      <c r="R483" s="15" t="str">
        <f>工资表!$S$2</f>
        <v>个人所得税</v>
      </c>
      <c r="S483" s="15" t="str">
        <f>工资表!$T$2</f>
        <v>实发工资</v>
      </c>
    </row>
    <row r="484" spans="1:19" x14ac:dyDescent="0.15">
      <c r="A484" s="16">
        <f>工资表!B123</f>
        <v>121</v>
      </c>
      <c r="B484" s="16" t="str">
        <f>工资表!C123</f>
        <v>N121</v>
      </c>
      <c r="C484" s="16" t="str">
        <f>工资表!D123</f>
        <v>采购</v>
      </c>
      <c r="D484" s="16">
        <f>工资表!E123</f>
        <v>2120</v>
      </c>
      <c r="E484" s="16">
        <f>工资表!F123</f>
        <v>1120</v>
      </c>
      <c r="F484" s="16">
        <f>工资表!G123</f>
        <v>1120</v>
      </c>
      <c r="G484" s="16">
        <f>工资表!H123</f>
        <v>2120</v>
      </c>
      <c r="H484" s="16">
        <f>工资表!I123</f>
        <v>1120</v>
      </c>
      <c r="I484" s="16">
        <f>工资表!J123</f>
        <v>720</v>
      </c>
      <c r="J484" s="16">
        <f>工资表!K123</f>
        <v>420</v>
      </c>
      <c r="K484" s="16">
        <f>工资表!L123</f>
        <v>320</v>
      </c>
      <c r="L484" s="16">
        <f>工资表!M123</f>
        <v>9060</v>
      </c>
      <c r="M484" s="16">
        <f>工资表!N123</f>
        <v>420</v>
      </c>
      <c r="N484" s="16">
        <f>工资表!O123</f>
        <v>220</v>
      </c>
      <c r="O484" s="16">
        <f>工资表!P123</f>
        <v>140</v>
      </c>
      <c r="P484" s="16">
        <f>工资表!Q123</f>
        <v>150</v>
      </c>
      <c r="Q484" s="16">
        <f>工资表!R123</f>
        <v>180</v>
      </c>
      <c r="R484" s="16">
        <f>工资表!S123</f>
        <v>255</v>
      </c>
      <c r="S484" s="16">
        <f>工资表!T123</f>
        <v>7695</v>
      </c>
    </row>
    <row r="486" spans="1:19" x14ac:dyDescent="0.15">
      <c r="A486" s="13"/>
      <c r="B486" s="13"/>
      <c r="C486" s="13"/>
      <c r="D486" s="13"/>
      <c r="E486" s="13"/>
      <c r="F486" s="13"/>
      <c r="G486" s="13"/>
      <c r="H486" s="14">
        <f>工资表!$I$1</f>
        <v>2017</v>
      </c>
      <c r="I486" s="14" t="str">
        <f>工资表!$J$1</f>
        <v>年</v>
      </c>
      <c r="J486" s="14" t="str">
        <f>工资表!$K$1</f>
        <v>2月</v>
      </c>
      <c r="K486" s="14" t="str">
        <f>工资表!$L$1</f>
        <v>工资</v>
      </c>
      <c r="L486" s="13"/>
      <c r="M486" s="13"/>
      <c r="N486" s="13"/>
      <c r="O486" s="13"/>
      <c r="P486" s="13"/>
      <c r="Q486" s="13"/>
      <c r="R486" s="13"/>
      <c r="S486" s="13"/>
    </row>
    <row r="487" spans="1:19" x14ac:dyDescent="0.15">
      <c r="A487" s="15" t="str">
        <f>工资表!$B$2</f>
        <v>序号</v>
      </c>
      <c r="B487" s="15" t="str">
        <f>工资表!$C$2</f>
        <v>姓名</v>
      </c>
      <c r="C487" s="15" t="str">
        <f>工资表!$D$2</f>
        <v>部门</v>
      </c>
      <c r="D487" s="15" t="str">
        <f>工资表!$E$2</f>
        <v>基本工资</v>
      </c>
      <c r="E487" s="15" t="str">
        <f>工资表!$F$2</f>
        <v>岗位工资</v>
      </c>
      <c r="F487" s="15" t="str">
        <f>工资表!$G$2</f>
        <v>绩效工资</v>
      </c>
      <c r="G487" s="15" t="str">
        <f>工资表!$H$2</f>
        <v>奖金</v>
      </c>
      <c r="H487" s="15" t="str">
        <f>工资表!$I$2</f>
        <v>加班费</v>
      </c>
      <c r="I487" s="15" t="str">
        <f>工资表!$J$2</f>
        <v>住房补助</v>
      </c>
      <c r="J487" s="15" t="str">
        <f>工资表!$K$2</f>
        <v>交通补助</v>
      </c>
      <c r="K487" s="15" t="str">
        <f>工资表!$L$2</f>
        <v>工龄工资</v>
      </c>
      <c r="L487" s="15" t="str">
        <f>工资表!$M$2</f>
        <v>当月应发</v>
      </c>
      <c r="M487" s="15" t="str">
        <f>工资表!$N$2</f>
        <v>养老保险</v>
      </c>
      <c r="N487" s="15" t="str">
        <f>工资表!$O$2</f>
        <v>医疗保险</v>
      </c>
      <c r="O487" s="15" t="str">
        <f>工资表!$P$2</f>
        <v>失业保险</v>
      </c>
      <c r="P487" s="15" t="str">
        <f>工资表!$Q$2</f>
        <v>大病统筹</v>
      </c>
      <c r="Q487" s="15" t="str">
        <f>工资表!$R$2</f>
        <v>公积金</v>
      </c>
      <c r="R487" s="15" t="str">
        <f>工资表!$S$2</f>
        <v>个人所得税</v>
      </c>
      <c r="S487" s="15" t="str">
        <f>工资表!$T$2</f>
        <v>实发工资</v>
      </c>
    </row>
    <row r="488" spans="1:19" x14ac:dyDescent="0.15">
      <c r="A488" s="16">
        <f>工资表!B124</f>
        <v>122</v>
      </c>
      <c r="B488" s="16" t="str">
        <f>工资表!C124</f>
        <v>N122</v>
      </c>
      <c r="C488" s="16" t="str">
        <f>工资表!D124</f>
        <v>生产</v>
      </c>
      <c r="D488" s="16">
        <f>工资表!E124</f>
        <v>2121</v>
      </c>
      <c r="E488" s="16">
        <f>工资表!F124</f>
        <v>1121</v>
      </c>
      <c r="F488" s="16">
        <f>工资表!G124</f>
        <v>1121</v>
      </c>
      <c r="G488" s="16">
        <f>工资表!H124</f>
        <v>2121</v>
      </c>
      <c r="H488" s="16">
        <f>工资表!I124</f>
        <v>1121</v>
      </c>
      <c r="I488" s="16">
        <f>工资表!J124</f>
        <v>721</v>
      </c>
      <c r="J488" s="16">
        <f>工资表!K124</f>
        <v>421</v>
      </c>
      <c r="K488" s="16">
        <f>工资表!L124</f>
        <v>321</v>
      </c>
      <c r="L488" s="16">
        <f>工资表!M124</f>
        <v>9068</v>
      </c>
      <c r="M488" s="16">
        <f>工资表!N124</f>
        <v>421</v>
      </c>
      <c r="N488" s="16">
        <f>工资表!O124</f>
        <v>221</v>
      </c>
      <c r="O488" s="16">
        <f>工资表!P124</f>
        <v>141</v>
      </c>
      <c r="P488" s="16">
        <f>工资表!Q124</f>
        <v>151</v>
      </c>
      <c r="Q488" s="16">
        <f>工资表!R124</f>
        <v>181</v>
      </c>
      <c r="R488" s="16">
        <f>工资表!S124</f>
        <v>256</v>
      </c>
      <c r="S488" s="16">
        <f>工资表!T124</f>
        <v>7697</v>
      </c>
    </row>
    <row r="490" spans="1:19" x14ac:dyDescent="0.15">
      <c r="A490" s="13"/>
      <c r="B490" s="13"/>
      <c r="C490" s="13"/>
      <c r="D490" s="13"/>
      <c r="E490" s="13"/>
      <c r="F490" s="13"/>
      <c r="G490" s="13"/>
      <c r="H490" s="14">
        <f>工资表!$I$1</f>
        <v>2017</v>
      </c>
      <c r="I490" s="14" t="str">
        <f>工资表!$J$1</f>
        <v>年</v>
      </c>
      <c r="J490" s="14" t="str">
        <f>工资表!$K$1</f>
        <v>2月</v>
      </c>
      <c r="K490" s="14" t="str">
        <f>工资表!$L$1</f>
        <v>工资</v>
      </c>
      <c r="L490" s="13"/>
      <c r="M490" s="13"/>
      <c r="N490" s="13"/>
      <c r="O490" s="13"/>
      <c r="P490" s="13"/>
      <c r="Q490" s="13"/>
      <c r="R490" s="13"/>
      <c r="S490" s="13"/>
    </row>
    <row r="491" spans="1:19" x14ac:dyDescent="0.15">
      <c r="A491" s="15" t="str">
        <f>工资表!$B$2</f>
        <v>序号</v>
      </c>
      <c r="B491" s="15" t="str">
        <f>工资表!$C$2</f>
        <v>姓名</v>
      </c>
      <c r="C491" s="15" t="str">
        <f>工资表!$D$2</f>
        <v>部门</v>
      </c>
      <c r="D491" s="15" t="str">
        <f>工资表!$E$2</f>
        <v>基本工资</v>
      </c>
      <c r="E491" s="15" t="str">
        <f>工资表!$F$2</f>
        <v>岗位工资</v>
      </c>
      <c r="F491" s="15" t="str">
        <f>工资表!$G$2</f>
        <v>绩效工资</v>
      </c>
      <c r="G491" s="15" t="str">
        <f>工资表!$H$2</f>
        <v>奖金</v>
      </c>
      <c r="H491" s="15" t="str">
        <f>工资表!$I$2</f>
        <v>加班费</v>
      </c>
      <c r="I491" s="15" t="str">
        <f>工资表!$J$2</f>
        <v>住房补助</v>
      </c>
      <c r="J491" s="15" t="str">
        <f>工资表!$K$2</f>
        <v>交通补助</v>
      </c>
      <c r="K491" s="15" t="str">
        <f>工资表!$L$2</f>
        <v>工龄工资</v>
      </c>
      <c r="L491" s="15" t="str">
        <f>工资表!$M$2</f>
        <v>当月应发</v>
      </c>
      <c r="M491" s="15" t="str">
        <f>工资表!$N$2</f>
        <v>养老保险</v>
      </c>
      <c r="N491" s="15" t="str">
        <f>工资表!$O$2</f>
        <v>医疗保险</v>
      </c>
      <c r="O491" s="15" t="str">
        <f>工资表!$P$2</f>
        <v>失业保险</v>
      </c>
      <c r="P491" s="15" t="str">
        <f>工资表!$Q$2</f>
        <v>大病统筹</v>
      </c>
      <c r="Q491" s="15" t="str">
        <f>工资表!$R$2</f>
        <v>公积金</v>
      </c>
      <c r="R491" s="15" t="str">
        <f>工资表!$S$2</f>
        <v>个人所得税</v>
      </c>
      <c r="S491" s="15" t="str">
        <f>工资表!$T$2</f>
        <v>实发工资</v>
      </c>
    </row>
    <row r="492" spans="1:19" x14ac:dyDescent="0.15">
      <c r="A492" s="16">
        <f>工资表!B125</f>
        <v>123</v>
      </c>
      <c r="B492" s="16" t="str">
        <f>工资表!C125</f>
        <v>N123</v>
      </c>
      <c r="C492" s="16" t="str">
        <f>工资表!D125</f>
        <v>运营</v>
      </c>
      <c r="D492" s="16">
        <f>工资表!E125</f>
        <v>2122</v>
      </c>
      <c r="E492" s="16">
        <f>工资表!F125</f>
        <v>1122</v>
      </c>
      <c r="F492" s="16">
        <f>工资表!G125</f>
        <v>1122</v>
      </c>
      <c r="G492" s="16">
        <f>工资表!H125</f>
        <v>2122</v>
      </c>
      <c r="H492" s="16">
        <f>工资表!I125</f>
        <v>1122</v>
      </c>
      <c r="I492" s="16">
        <f>工资表!J125</f>
        <v>722</v>
      </c>
      <c r="J492" s="16">
        <f>工资表!K125</f>
        <v>422</v>
      </c>
      <c r="K492" s="16">
        <f>工资表!L125</f>
        <v>322</v>
      </c>
      <c r="L492" s="16">
        <f>工资表!M125</f>
        <v>9076</v>
      </c>
      <c r="M492" s="16">
        <f>工资表!N125</f>
        <v>422</v>
      </c>
      <c r="N492" s="16">
        <f>工资表!O125</f>
        <v>222</v>
      </c>
      <c r="O492" s="16">
        <f>工资表!P125</f>
        <v>142</v>
      </c>
      <c r="P492" s="16">
        <f>工资表!Q125</f>
        <v>152</v>
      </c>
      <c r="Q492" s="16">
        <f>工资表!R125</f>
        <v>182</v>
      </c>
      <c r="R492" s="16">
        <f>工资表!S125</f>
        <v>257</v>
      </c>
      <c r="S492" s="16">
        <f>工资表!T125</f>
        <v>7699</v>
      </c>
    </row>
    <row r="494" spans="1:19" x14ac:dyDescent="0.15">
      <c r="A494" s="13"/>
      <c r="B494" s="13"/>
      <c r="C494" s="13"/>
      <c r="D494" s="13"/>
      <c r="E494" s="13"/>
      <c r="F494" s="13"/>
      <c r="G494" s="13"/>
      <c r="H494" s="14">
        <f>工资表!$I$1</f>
        <v>2017</v>
      </c>
      <c r="I494" s="14" t="str">
        <f>工资表!$J$1</f>
        <v>年</v>
      </c>
      <c r="J494" s="14" t="str">
        <f>工资表!$K$1</f>
        <v>2月</v>
      </c>
      <c r="K494" s="14" t="str">
        <f>工资表!$L$1</f>
        <v>工资</v>
      </c>
      <c r="L494" s="13"/>
      <c r="M494" s="13"/>
      <c r="N494" s="13"/>
      <c r="O494" s="13"/>
      <c r="P494" s="13"/>
      <c r="Q494" s="13"/>
      <c r="R494" s="13"/>
      <c r="S494" s="13"/>
    </row>
    <row r="495" spans="1:19" x14ac:dyDescent="0.15">
      <c r="A495" s="15" t="str">
        <f>工资表!$B$2</f>
        <v>序号</v>
      </c>
      <c r="B495" s="15" t="str">
        <f>工资表!$C$2</f>
        <v>姓名</v>
      </c>
      <c r="C495" s="15" t="str">
        <f>工资表!$D$2</f>
        <v>部门</v>
      </c>
      <c r="D495" s="15" t="str">
        <f>工资表!$E$2</f>
        <v>基本工资</v>
      </c>
      <c r="E495" s="15" t="str">
        <f>工资表!$F$2</f>
        <v>岗位工资</v>
      </c>
      <c r="F495" s="15" t="str">
        <f>工资表!$G$2</f>
        <v>绩效工资</v>
      </c>
      <c r="G495" s="15" t="str">
        <f>工资表!$H$2</f>
        <v>奖金</v>
      </c>
      <c r="H495" s="15" t="str">
        <f>工资表!$I$2</f>
        <v>加班费</v>
      </c>
      <c r="I495" s="15" t="str">
        <f>工资表!$J$2</f>
        <v>住房补助</v>
      </c>
      <c r="J495" s="15" t="str">
        <f>工资表!$K$2</f>
        <v>交通补助</v>
      </c>
      <c r="K495" s="15" t="str">
        <f>工资表!$L$2</f>
        <v>工龄工资</v>
      </c>
      <c r="L495" s="15" t="str">
        <f>工资表!$M$2</f>
        <v>当月应发</v>
      </c>
      <c r="M495" s="15" t="str">
        <f>工资表!$N$2</f>
        <v>养老保险</v>
      </c>
      <c r="N495" s="15" t="str">
        <f>工资表!$O$2</f>
        <v>医疗保险</v>
      </c>
      <c r="O495" s="15" t="str">
        <f>工资表!$P$2</f>
        <v>失业保险</v>
      </c>
      <c r="P495" s="15" t="str">
        <f>工资表!$Q$2</f>
        <v>大病统筹</v>
      </c>
      <c r="Q495" s="15" t="str">
        <f>工资表!$R$2</f>
        <v>公积金</v>
      </c>
      <c r="R495" s="15" t="str">
        <f>工资表!$S$2</f>
        <v>个人所得税</v>
      </c>
      <c r="S495" s="15" t="str">
        <f>工资表!$T$2</f>
        <v>实发工资</v>
      </c>
    </row>
    <row r="496" spans="1:19" x14ac:dyDescent="0.15">
      <c r="A496" s="16">
        <f>工资表!B126</f>
        <v>124</v>
      </c>
      <c r="B496" s="16" t="str">
        <f>工资表!C126</f>
        <v>N124</v>
      </c>
      <c r="C496" s="16" t="str">
        <f>工资表!D126</f>
        <v>财务</v>
      </c>
      <c r="D496" s="16">
        <f>工资表!E126</f>
        <v>2123</v>
      </c>
      <c r="E496" s="16">
        <f>工资表!F126</f>
        <v>1123</v>
      </c>
      <c r="F496" s="16">
        <f>工资表!G126</f>
        <v>1123</v>
      </c>
      <c r="G496" s="16">
        <f>工资表!H126</f>
        <v>2123</v>
      </c>
      <c r="H496" s="16">
        <f>工资表!I126</f>
        <v>1123</v>
      </c>
      <c r="I496" s="16">
        <f>工资表!J126</f>
        <v>723</v>
      </c>
      <c r="J496" s="16">
        <f>工资表!K126</f>
        <v>423</v>
      </c>
      <c r="K496" s="16">
        <f>工资表!L126</f>
        <v>323</v>
      </c>
      <c r="L496" s="16">
        <f>工资表!M126</f>
        <v>9084</v>
      </c>
      <c r="M496" s="16">
        <f>工资表!N126</f>
        <v>423</v>
      </c>
      <c r="N496" s="16">
        <f>工资表!O126</f>
        <v>223</v>
      </c>
      <c r="O496" s="16">
        <f>工资表!P126</f>
        <v>143</v>
      </c>
      <c r="P496" s="16">
        <f>工资表!Q126</f>
        <v>153</v>
      </c>
      <c r="Q496" s="16">
        <f>工资表!R126</f>
        <v>183</v>
      </c>
      <c r="R496" s="16">
        <f>工资表!S126</f>
        <v>258</v>
      </c>
      <c r="S496" s="16">
        <f>工资表!T126</f>
        <v>7701</v>
      </c>
    </row>
    <row r="498" spans="1:19" x14ac:dyDescent="0.15">
      <c r="A498" s="13"/>
      <c r="B498" s="13"/>
      <c r="C498" s="13"/>
      <c r="D498" s="13"/>
      <c r="E498" s="13"/>
      <c r="F498" s="13"/>
      <c r="G498" s="13"/>
      <c r="H498" s="14">
        <f>工资表!$I$1</f>
        <v>2017</v>
      </c>
      <c r="I498" s="14" t="str">
        <f>工资表!$J$1</f>
        <v>年</v>
      </c>
      <c r="J498" s="14" t="str">
        <f>工资表!$K$1</f>
        <v>2月</v>
      </c>
      <c r="K498" s="14" t="str">
        <f>工资表!$L$1</f>
        <v>工资</v>
      </c>
      <c r="L498" s="13"/>
      <c r="M498" s="13"/>
      <c r="N498" s="13"/>
      <c r="O498" s="13"/>
      <c r="P498" s="13"/>
      <c r="Q498" s="13"/>
      <c r="R498" s="13"/>
      <c r="S498" s="13"/>
    </row>
    <row r="499" spans="1:19" x14ac:dyDescent="0.15">
      <c r="A499" s="15" t="str">
        <f>工资表!$B$2</f>
        <v>序号</v>
      </c>
      <c r="B499" s="15" t="str">
        <f>工资表!$C$2</f>
        <v>姓名</v>
      </c>
      <c r="C499" s="15" t="str">
        <f>工资表!$D$2</f>
        <v>部门</v>
      </c>
      <c r="D499" s="15" t="str">
        <f>工资表!$E$2</f>
        <v>基本工资</v>
      </c>
      <c r="E499" s="15" t="str">
        <f>工资表!$F$2</f>
        <v>岗位工资</v>
      </c>
      <c r="F499" s="15" t="str">
        <f>工资表!$G$2</f>
        <v>绩效工资</v>
      </c>
      <c r="G499" s="15" t="str">
        <f>工资表!$H$2</f>
        <v>奖金</v>
      </c>
      <c r="H499" s="15" t="str">
        <f>工资表!$I$2</f>
        <v>加班费</v>
      </c>
      <c r="I499" s="15" t="str">
        <f>工资表!$J$2</f>
        <v>住房补助</v>
      </c>
      <c r="J499" s="15" t="str">
        <f>工资表!$K$2</f>
        <v>交通补助</v>
      </c>
      <c r="K499" s="15" t="str">
        <f>工资表!$L$2</f>
        <v>工龄工资</v>
      </c>
      <c r="L499" s="15" t="str">
        <f>工资表!$M$2</f>
        <v>当月应发</v>
      </c>
      <c r="M499" s="15" t="str">
        <f>工资表!$N$2</f>
        <v>养老保险</v>
      </c>
      <c r="N499" s="15" t="str">
        <f>工资表!$O$2</f>
        <v>医疗保险</v>
      </c>
      <c r="O499" s="15" t="str">
        <f>工资表!$P$2</f>
        <v>失业保险</v>
      </c>
      <c r="P499" s="15" t="str">
        <f>工资表!$Q$2</f>
        <v>大病统筹</v>
      </c>
      <c r="Q499" s="15" t="str">
        <f>工资表!$R$2</f>
        <v>公积金</v>
      </c>
      <c r="R499" s="15" t="str">
        <f>工资表!$S$2</f>
        <v>个人所得税</v>
      </c>
      <c r="S499" s="15" t="str">
        <f>工资表!$T$2</f>
        <v>实发工资</v>
      </c>
    </row>
    <row r="500" spans="1:19" x14ac:dyDescent="0.15">
      <c r="A500" s="16">
        <f>工资表!B127</f>
        <v>125</v>
      </c>
      <c r="B500" s="16" t="str">
        <f>工资表!C127</f>
        <v>N125</v>
      </c>
      <c r="C500" s="16" t="str">
        <f>工资表!D127</f>
        <v>人力</v>
      </c>
      <c r="D500" s="16">
        <f>工资表!E127</f>
        <v>2124</v>
      </c>
      <c r="E500" s="16">
        <f>工资表!F127</f>
        <v>1124</v>
      </c>
      <c r="F500" s="16">
        <f>工资表!G127</f>
        <v>1124</v>
      </c>
      <c r="G500" s="16">
        <f>工资表!H127</f>
        <v>2124</v>
      </c>
      <c r="H500" s="16">
        <f>工资表!I127</f>
        <v>1124</v>
      </c>
      <c r="I500" s="16">
        <f>工资表!J127</f>
        <v>724</v>
      </c>
      <c r="J500" s="16">
        <f>工资表!K127</f>
        <v>424</v>
      </c>
      <c r="K500" s="16">
        <f>工资表!L127</f>
        <v>324</v>
      </c>
      <c r="L500" s="16">
        <f>工资表!M127</f>
        <v>9092</v>
      </c>
      <c r="M500" s="16">
        <f>工资表!N127</f>
        <v>424</v>
      </c>
      <c r="N500" s="16">
        <f>工资表!O127</f>
        <v>224</v>
      </c>
      <c r="O500" s="16">
        <f>工资表!P127</f>
        <v>144</v>
      </c>
      <c r="P500" s="16">
        <f>工资表!Q127</f>
        <v>154</v>
      </c>
      <c r="Q500" s="16">
        <f>工资表!R127</f>
        <v>184</v>
      </c>
      <c r="R500" s="16">
        <f>工资表!S127</f>
        <v>259</v>
      </c>
      <c r="S500" s="16">
        <f>工资表!T127</f>
        <v>7703</v>
      </c>
    </row>
    <row r="501" spans="1:19" s="10" customFormat="1" x14ac:dyDescent="0.1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</row>
    <row r="502" spans="1:19" s="10" customFormat="1" x14ac:dyDescent="0.15">
      <c r="A502" s="13"/>
      <c r="B502" s="13"/>
      <c r="C502" s="13"/>
      <c r="D502" s="13"/>
      <c r="E502" s="13"/>
      <c r="F502" s="13"/>
      <c r="G502" s="13"/>
      <c r="H502" s="14">
        <f>工资表!$I$1</f>
        <v>2017</v>
      </c>
      <c r="I502" s="14" t="str">
        <f>工资表!$J$1</f>
        <v>年</v>
      </c>
      <c r="J502" s="14" t="str">
        <f>工资表!$K$1</f>
        <v>2月</v>
      </c>
      <c r="K502" s="14" t="str">
        <f>工资表!$L$1</f>
        <v>工资</v>
      </c>
      <c r="L502" s="13"/>
      <c r="M502" s="13"/>
      <c r="N502" s="13"/>
      <c r="O502" s="13"/>
      <c r="P502" s="13"/>
      <c r="Q502" s="13"/>
      <c r="R502" s="13"/>
      <c r="S502" s="13"/>
    </row>
    <row r="503" spans="1:19" s="10" customFormat="1" x14ac:dyDescent="0.15">
      <c r="A503" s="15" t="str">
        <f>工资表!$B$2</f>
        <v>序号</v>
      </c>
      <c r="B503" s="15" t="str">
        <f>工资表!$C$2</f>
        <v>姓名</v>
      </c>
      <c r="C503" s="15" t="str">
        <f>工资表!$D$2</f>
        <v>部门</v>
      </c>
      <c r="D503" s="15" t="str">
        <f>工资表!$E$2</f>
        <v>基本工资</v>
      </c>
      <c r="E503" s="15" t="str">
        <f>工资表!$F$2</f>
        <v>岗位工资</v>
      </c>
      <c r="F503" s="15" t="str">
        <f>工资表!$G$2</f>
        <v>绩效工资</v>
      </c>
      <c r="G503" s="15" t="str">
        <f>工资表!$H$2</f>
        <v>奖金</v>
      </c>
      <c r="H503" s="15" t="str">
        <f>工资表!$I$2</f>
        <v>加班费</v>
      </c>
      <c r="I503" s="15" t="str">
        <f>工资表!$J$2</f>
        <v>住房补助</v>
      </c>
      <c r="J503" s="15" t="str">
        <f>工资表!$K$2</f>
        <v>交通补助</v>
      </c>
      <c r="K503" s="15" t="str">
        <f>工资表!$L$2</f>
        <v>工龄工资</v>
      </c>
      <c r="L503" s="15" t="str">
        <f>工资表!$M$2</f>
        <v>当月应发</v>
      </c>
      <c r="M503" s="15" t="str">
        <f>工资表!$N$2</f>
        <v>养老保险</v>
      </c>
      <c r="N503" s="15" t="str">
        <f>工资表!$O$2</f>
        <v>医疗保险</v>
      </c>
      <c r="O503" s="15" t="str">
        <f>工资表!$P$2</f>
        <v>失业保险</v>
      </c>
      <c r="P503" s="15" t="str">
        <f>工资表!$Q$2</f>
        <v>大病统筹</v>
      </c>
      <c r="Q503" s="15" t="str">
        <f>工资表!$R$2</f>
        <v>公积金</v>
      </c>
      <c r="R503" s="15" t="str">
        <f>工资表!$S$2</f>
        <v>个人所得税</v>
      </c>
      <c r="S503" s="15" t="str">
        <f>工资表!$T$2</f>
        <v>实发工资</v>
      </c>
    </row>
    <row r="504" spans="1:19" s="10" customFormat="1" x14ac:dyDescent="0.15">
      <c r="A504" s="16">
        <f>工资表!B128</f>
        <v>126</v>
      </c>
      <c r="B504" s="16" t="str">
        <f>工资表!C128</f>
        <v>N126</v>
      </c>
      <c r="C504" s="16" t="str">
        <f>工资表!D128</f>
        <v>销售</v>
      </c>
      <c r="D504" s="16">
        <f>工资表!E128</f>
        <v>2125</v>
      </c>
      <c r="E504" s="16">
        <f>工资表!F128</f>
        <v>1125</v>
      </c>
      <c r="F504" s="16">
        <f>工资表!G128</f>
        <v>1125</v>
      </c>
      <c r="G504" s="16">
        <f>工资表!H128</f>
        <v>2125</v>
      </c>
      <c r="H504" s="16">
        <f>工资表!I128</f>
        <v>1125</v>
      </c>
      <c r="I504" s="16">
        <f>工资表!J128</f>
        <v>725</v>
      </c>
      <c r="J504" s="16">
        <f>工资表!K128</f>
        <v>425</v>
      </c>
      <c r="K504" s="16">
        <f>工资表!L128</f>
        <v>325</v>
      </c>
      <c r="L504" s="16">
        <f>工资表!M128</f>
        <v>9100</v>
      </c>
      <c r="M504" s="16">
        <f>工资表!N128</f>
        <v>425</v>
      </c>
      <c r="N504" s="16">
        <f>工资表!O128</f>
        <v>225</v>
      </c>
      <c r="O504" s="16">
        <f>工资表!P128</f>
        <v>145</v>
      </c>
      <c r="P504" s="16">
        <f>工资表!Q128</f>
        <v>155</v>
      </c>
      <c r="Q504" s="16">
        <f>工资表!R128</f>
        <v>185</v>
      </c>
      <c r="R504" s="16">
        <f>工资表!S128</f>
        <v>260</v>
      </c>
      <c r="S504" s="16">
        <f>工资表!T128</f>
        <v>7705</v>
      </c>
    </row>
    <row r="505" spans="1:19" s="10" customFormat="1" x14ac:dyDescent="0.1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</row>
    <row r="506" spans="1:19" s="10" customFormat="1" x14ac:dyDescent="0.15">
      <c r="A506" s="13"/>
      <c r="B506" s="13"/>
      <c r="C506" s="13"/>
      <c r="D506" s="13"/>
      <c r="E506" s="13"/>
      <c r="F506" s="13"/>
      <c r="G506" s="13"/>
      <c r="H506" s="14">
        <f>工资表!$I$1</f>
        <v>2017</v>
      </c>
      <c r="I506" s="14" t="str">
        <f>工资表!$J$1</f>
        <v>年</v>
      </c>
      <c r="J506" s="14" t="str">
        <f>工资表!$K$1</f>
        <v>2月</v>
      </c>
      <c r="K506" s="14" t="str">
        <f>工资表!$L$1</f>
        <v>工资</v>
      </c>
      <c r="L506" s="13"/>
      <c r="M506" s="13"/>
      <c r="N506" s="13"/>
      <c r="O506" s="13"/>
      <c r="P506" s="13"/>
      <c r="Q506" s="13"/>
      <c r="R506" s="13"/>
      <c r="S506" s="13"/>
    </row>
    <row r="507" spans="1:19" s="10" customFormat="1" x14ac:dyDescent="0.15">
      <c r="A507" s="15" t="str">
        <f>工资表!$B$2</f>
        <v>序号</v>
      </c>
      <c r="B507" s="15" t="str">
        <f>工资表!$C$2</f>
        <v>姓名</v>
      </c>
      <c r="C507" s="15" t="str">
        <f>工资表!$D$2</f>
        <v>部门</v>
      </c>
      <c r="D507" s="15" t="str">
        <f>工资表!$E$2</f>
        <v>基本工资</v>
      </c>
      <c r="E507" s="15" t="str">
        <f>工资表!$F$2</f>
        <v>岗位工资</v>
      </c>
      <c r="F507" s="15" t="str">
        <f>工资表!$G$2</f>
        <v>绩效工资</v>
      </c>
      <c r="G507" s="15" t="str">
        <f>工资表!$H$2</f>
        <v>奖金</v>
      </c>
      <c r="H507" s="15" t="str">
        <f>工资表!$I$2</f>
        <v>加班费</v>
      </c>
      <c r="I507" s="15" t="str">
        <f>工资表!$J$2</f>
        <v>住房补助</v>
      </c>
      <c r="J507" s="15" t="str">
        <f>工资表!$K$2</f>
        <v>交通补助</v>
      </c>
      <c r="K507" s="15" t="str">
        <f>工资表!$L$2</f>
        <v>工龄工资</v>
      </c>
      <c r="L507" s="15" t="str">
        <f>工资表!$M$2</f>
        <v>当月应发</v>
      </c>
      <c r="M507" s="15" t="str">
        <f>工资表!$N$2</f>
        <v>养老保险</v>
      </c>
      <c r="N507" s="15" t="str">
        <f>工资表!$O$2</f>
        <v>医疗保险</v>
      </c>
      <c r="O507" s="15" t="str">
        <f>工资表!$P$2</f>
        <v>失业保险</v>
      </c>
      <c r="P507" s="15" t="str">
        <f>工资表!$Q$2</f>
        <v>大病统筹</v>
      </c>
      <c r="Q507" s="15" t="str">
        <f>工资表!$R$2</f>
        <v>公积金</v>
      </c>
      <c r="R507" s="15" t="str">
        <f>工资表!$S$2</f>
        <v>个人所得税</v>
      </c>
      <c r="S507" s="15" t="str">
        <f>工资表!$T$2</f>
        <v>实发工资</v>
      </c>
    </row>
    <row r="508" spans="1:19" s="10" customFormat="1" x14ac:dyDescent="0.15">
      <c r="A508" s="16">
        <f>工资表!B129</f>
        <v>127</v>
      </c>
      <c r="B508" s="16" t="str">
        <f>工资表!C129</f>
        <v>N127</v>
      </c>
      <c r="C508" s="16" t="str">
        <f>工资表!D129</f>
        <v>研发A</v>
      </c>
      <c r="D508" s="16">
        <f>工资表!E129</f>
        <v>2126</v>
      </c>
      <c r="E508" s="16">
        <f>工资表!F129</f>
        <v>1126</v>
      </c>
      <c r="F508" s="16">
        <f>工资表!G129</f>
        <v>1126</v>
      </c>
      <c r="G508" s="16">
        <f>工资表!H129</f>
        <v>2126</v>
      </c>
      <c r="H508" s="16">
        <f>工资表!I129</f>
        <v>1126</v>
      </c>
      <c r="I508" s="16">
        <f>工资表!J129</f>
        <v>726</v>
      </c>
      <c r="J508" s="16">
        <f>工资表!K129</f>
        <v>426</v>
      </c>
      <c r="K508" s="16">
        <f>工资表!L129</f>
        <v>326</v>
      </c>
      <c r="L508" s="16">
        <f>工资表!M129</f>
        <v>9108</v>
      </c>
      <c r="M508" s="16">
        <f>工资表!N129</f>
        <v>426</v>
      </c>
      <c r="N508" s="16">
        <f>工资表!O129</f>
        <v>226</v>
      </c>
      <c r="O508" s="16">
        <f>工资表!P129</f>
        <v>146</v>
      </c>
      <c r="P508" s="16">
        <f>工资表!Q129</f>
        <v>156</v>
      </c>
      <c r="Q508" s="16">
        <f>工资表!R129</f>
        <v>186</v>
      </c>
      <c r="R508" s="16">
        <f>工资表!S129</f>
        <v>261</v>
      </c>
      <c r="S508" s="16">
        <f>工资表!T129</f>
        <v>7707</v>
      </c>
    </row>
    <row r="509" spans="1:19" s="10" customFormat="1" x14ac:dyDescent="0.1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</row>
    <row r="510" spans="1:19" s="10" customFormat="1" x14ac:dyDescent="0.15">
      <c r="A510" s="13"/>
      <c r="B510" s="13"/>
      <c r="C510" s="13"/>
      <c r="D510" s="13"/>
      <c r="E510" s="13"/>
      <c r="F510" s="13"/>
      <c r="G510" s="13"/>
      <c r="H510" s="14">
        <f>工资表!$I$1</f>
        <v>2017</v>
      </c>
      <c r="I510" s="14" t="str">
        <f>工资表!$J$1</f>
        <v>年</v>
      </c>
      <c r="J510" s="14" t="str">
        <f>工资表!$K$1</f>
        <v>2月</v>
      </c>
      <c r="K510" s="14" t="str">
        <f>工资表!$L$1</f>
        <v>工资</v>
      </c>
      <c r="L510" s="13"/>
      <c r="M510" s="13"/>
      <c r="N510" s="13"/>
      <c r="O510" s="13"/>
      <c r="P510" s="13"/>
      <c r="Q510" s="13"/>
      <c r="R510" s="13"/>
      <c r="S510" s="13"/>
    </row>
    <row r="511" spans="1:19" s="10" customFormat="1" x14ac:dyDescent="0.15">
      <c r="A511" s="15" t="str">
        <f>工资表!$B$2</f>
        <v>序号</v>
      </c>
      <c r="B511" s="15" t="str">
        <f>工资表!$C$2</f>
        <v>姓名</v>
      </c>
      <c r="C511" s="15" t="str">
        <f>工资表!$D$2</f>
        <v>部门</v>
      </c>
      <c r="D511" s="15" t="str">
        <f>工资表!$E$2</f>
        <v>基本工资</v>
      </c>
      <c r="E511" s="15" t="str">
        <f>工资表!$F$2</f>
        <v>岗位工资</v>
      </c>
      <c r="F511" s="15" t="str">
        <f>工资表!$G$2</f>
        <v>绩效工资</v>
      </c>
      <c r="G511" s="15" t="str">
        <f>工资表!$H$2</f>
        <v>奖金</v>
      </c>
      <c r="H511" s="15" t="str">
        <f>工资表!$I$2</f>
        <v>加班费</v>
      </c>
      <c r="I511" s="15" t="str">
        <f>工资表!$J$2</f>
        <v>住房补助</v>
      </c>
      <c r="J511" s="15" t="str">
        <f>工资表!$K$2</f>
        <v>交通补助</v>
      </c>
      <c r="K511" s="15" t="str">
        <f>工资表!$L$2</f>
        <v>工龄工资</v>
      </c>
      <c r="L511" s="15" t="str">
        <f>工资表!$M$2</f>
        <v>当月应发</v>
      </c>
      <c r="M511" s="15" t="str">
        <f>工资表!$N$2</f>
        <v>养老保险</v>
      </c>
      <c r="N511" s="15" t="str">
        <f>工资表!$O$2</f>
        <v>医疗保险</v>
      </c>
      <c r="O511" s="15" t="str">
        <f>工资表!$P$2</f>
        <v>失业保险</v>
      </c>
      <c r="P511" s="15" t="str">
        <f>工资表!$Q$2</f>
        <v>大病统筹</v>
      </c>
      <c r="Q511" s="15" t="str">
        <f>工资表!$R$2</f>
        <v>公积金</v>
      </c>
      <c r="R511" s="15" t="str">
        <f>工资表!$S$2</f>
        <v>个人所得税</v>
      </c>
      <c r="S511" s="15" t="str">
        <f>工资表!$T$2</f>
        <v>实发工资</v>
      </c>
    </row>
    <row r="512" spans="1:19" s="10" customFormat="1" x14ac:dyDescent="0.15">
      <c r="A512" s="16">
        <f>工资表!B130</f>
        <v>128</v>
      </c>
      <c r="B512" s="16" t="str">
        <f>工资表!C130</f>
        <v>N128</v>
      </c>
      <c r="C512" s="16" t="str">
        <f>工资表!D130</f>
        <v>研发B</v>
      </c>
      <c r="D512" s="16">
        <f>工资表!E130</f>
        <v>2127</v>
      </c>
      <c r="E512" s="16">
        <f>工资表!F130</f>
        <v>1127</v>
      </c>
      <c r="F512" s="16">
        <f>工资表!G130</f>
        <v>1127</v>
      </c>
      <c r="G512" s="16">
        <f>工资表!H130</f>
        <v>2127</v>
      </c>
      <c r="H512" s="16">
        <f>工资表!I130</f>
        <v>1127</v>
      </c>
      <c r="I512" s="16">
        <f>工资表!J130</f>
        <v>727</v>
      </c>
      <c r="J512" s="16">
        <f>工资表!K130</f>
        <v>427</v>
      </c>
      <c r="K512" s="16">
        <f>工资表!L130</f>
        <v>327</v>
      </c>
      <c r="L512" s="16">
        <f>工资表!M130</f>
        <v>9116</v>
      </c>
      <c r="M512" s="16">
        <f>工资表!N130</f>
        <v>427</v>
      </c>
      <c r="N512" s="16">
        <f>工资表!O130</f>
        <v>227</v>
      </c>
      <c r="O512" s="16">
        <f>工资表!P130</f>
        <v>147</v>
      </c>
      <c r="P512" s="16">
        <f>工资表!Q130</f>
        <v>157</v>
      </c>
      <c r="Q512" s="16">
        <f>工资表!R130</f>
        <v>187</v>
      </c>
      <c r="R512" s="16">
        <f>工资表!S130</f>
        <v>262</v>
      </c>
      <c r="S512" s="16">
        <f>工资表!T130</f>
        <v>7709</v>
      </c>
    </row>
    <row r="513" spans="1:19" s="10" customFormat="1" x14ac:dyDescent="0.1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</row>
    <row r="514" spans="1:19" s="10" customFormat="1" x14ac:dyDescent="0.15">
      <c r="A514" s="13"/>
      <c r="B514" s="13"/>
      <c r="C514" s="13"/>
      <c r="D514" s="13"/>
      <c r="E514" s="13"/>
      <c r="F514" s="13"/>
      <c r="G514" s="13"/>
      <c r="H514" s="14">
        <f>工资表!$I$1</f>
        <v>2017</v>
      </c>
      <c r="I514" s="14" t="str">
        <f>工资表!$J$1</f>
        <v>年</v>
      </c>
      <c r="J514" s="14" t="str">
        <f>工资表!$K$1</f>
        <v>2月</v>
      </c>
      <c r="K514" s="14" t="str">
        <f>工资表!$L$1</f>
        <v>工资</v>
      </c>
      <c r="L514" s="13"/>
      <c r="M514" s="13"/>
      <c r="N514" s="13"/>
      <c r="O514" s="13"/>
      <c r="P514" s="13"/>
      <c r="Q514" s="13"/>
      <c r="R514" s="13"/>
      <c r="S514" s="13"/>
    </row>
    <row r="515" spans="1:19" s="10" customFormat="1" x14ac:dyDescent="0.15">
      <c r="A515" s="15" t="str">
        <f>工资表!$B$2</f>
        <v>序号</v>
      </c>
      <c r="B515" s="15" t="str">
        <f>工资表!$C$2</f>
        <v>姓名</v>
      </c>
      <c r="C515" s="15" t="str">
        <f>工资表!$D$2</f>
        <v>部门</v>
      </c>
      <c r="D515" s="15" t="str">
        <f>工资表!$E$2</f>
        <v>基本工资</v>
      </c>
      <c r="E515" s="15" t="str">
        <f>工资表!$F$2</f>
        <v>岗位工资</v>
      </c>
      <c r="F515" s="15" t="str">
        <f>工资表!$G$2</f>
        <v>绩效工资</v>
      </c>
      <c r="G515" s="15" t="str">
        <f>工资表!$H$2</f>
        <v>奖金</v>
      </c>
      <c r="H515" s="15" t="str">
        <f>工资表!$I$2</f>
        <v>加班费</v>
      </c>
      <c r="I515" s="15" t="str">
        <f>工资表!$J$2</f>
        <v>住房补助</v>
      </c>
      <c r="J515" s="15" t="str">
        <f>工资表!$K$2</f>
        <v>交通补助</v>
      </c>
      <c r="K515" s="15" t="str">
        <f>工资表!$L$2</f>
        <v>工龄工资</v>
      </c>
      <c r="L515" s="15" t="str">
        <f>工资表!$M$2</f>
        <v>当月应发</v>
      </c>
      <c r="M515" s="15" t="str">
        <f>工资表!$N$2</f>
        <v>养老保险</v>
      </c>
      <c r="N515" s="15" t="str">
        <f>工资表!$O$2</f>
        <v>医疗保险</v>
      </c>
      <c r="O515" s="15" t="str">
        <f>工资表!$P$2</f>
        <v>失业保险</v>
      </c>
      <c r="P515" s="15" t="str">
        <f>工资表!$Q$2</f>
        <v>大病统筹</v>
      </c>
      <c r="Q515" s="15" t="str">
        <f>工资表!$R$2</f>
        <v>公积金</v>
      </c>
      <c r="R515" s="15" t="str">
        <f>工资表!$S$2</f>
        <v>个人所得税</v>
      </c>
      <c r="S515" s="15" t="str">
        <f>工资表!$T$2</f>
        <v>实发工资</v>
      </c>
    </row>
    <row r="516" spans="1:19" s="10" customFormat="1" x14ac:dyDescent="0.15">
      <c r="A516" s="16">
        <f>工资表!B131</f>
        <v>129</v>
      </c>
      <c r="B516" s="16" t="str">
        <f>工资表!C131</f>
        <v>N129</v>
      </c>
      <c r="C516" s="16" t="str">
        <f>工资表!D131</f>
        <v>投资A</v>
      </c>
      <c r="D516" s="16">
        <f>工资表!E131</f>
        <v>2128</v>
      </c>
      <c r="E516" s="16">
        <f>工资表!F131</f>
        <v>1128</v>
      </c>
      <c r="F516" s="16">
        <f>工资表!G131</f>
        <v>1128</v>
      </c>
      <c r="G516" s="16">
        <f>工资表!H131</f>
        <v>2128</v>
      </c>
      <c r="H516" s="16">
        <f>工资表!I131</f>
        <v>1128</v>
      </c>
      <c r="I516" s="16">
        <f>工资表!J131</f>
        <v>728</v>
      </c>
      <c r="J516" s="16">
        <f>工资表!K131</f>
        <v>428</v>
      </c>
      <c r="K516" s="16">
        <f>工资表!L131</f>
        <v>328</v>
      </c>
      <c r="L516" s="16">
        <f>工资表!M131</f>
        <v>9124</v>
      </c>
      <c r="M516" s="16">
        <f>工资表!N131</f>
        <v>428</v>
      </c>
      <c r="N516" s="16">
        <f>工资表!O131</f>
        <v>228</v>
      </c>
      <c r="O516" s="16">
        <f>工资表!P131</f>
        <v>148</v>
      </c>
      <c r="P516" s="16">
        <f>工资表!Q131</f>
        <v>158</v>
      </c>
      <c r="Q516" s="16">
        <f>工资表!R131</f>
        <v>188</v>
      </c>
      <c r="R516" s="16">
        <f>工资表!S131</f>
        <v>263</v>
      </c>
      <c r="S516" s="16">
        <f>工资表!T131</f>
        <v>7711</v>
      </c>
    </row>
    <row r="517" spans="1:19" s="10" customFormat="1" x14ac:dyDescent="0.1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</row>
    <row r="518" spans="1:19" s="10" customFormat="1" x14ac:dyDescent="0.15">
      <c r="A518" s="13"/>
      <c r="B518" s="13"/>
      <c r="C518" s="13"/>
      <c r="D518" s="13"/>
      <c r="E518" s="13"/>
      <c r="F518" s="13"/>
      <c r="G518" s="13"/>
      <c r="H518" s="14">
        <f>工资表!$I$1</f>
        <v>2017</v>
      </c>
      <c r="I518" s="14" t="str">
        <f>工资表!$J$1</f>
        <v>年</v>
      </c>
      <c r="J518" s="14" t="str">
        <f>工资表!$K$1</f>
        <v>2月</v>
      </c>
      <c r="K518" s="14" t="str">
        <f>工资表!$L$1</f>
        <v>工资</v>
      </c>
      <c r="L518" s="13"/>
      <c r="M518" s="13"/>
      <c r="N518" s="13"/>
      <c r="O518" s="13"/>
      <c r="P518" s="13"/>
      <c r="Q518" s="13"/>
      <c r="R518" s="13"/>
      <c r="S518" s="13"/>
    </row>
    <row r="519" spans="1:19" s="10" customFormat="1" x14ac:dyDescent="0.15">
      <c r="A519" s="15" t="str">
        <f>工资表!$B$2</f>
        <v>序号</v>
      </c>
      <c r="B519" s="15" t="str">
        <f>工资表!$C$2</f>
        <v>姓名</v>
      </c>
      <c r="C519" s="15" t="str">
        <f>工资表!$D$2</f>
        <v>部门</v>
      </c>
      <c r="D519" s="15" t="str">
        <f>工资表!$E$2</f>
        <v>基本工资</v>
      </c>
      <c r="E519" s="15" t="str">
        <f>工资表!$F$2</f>
        <v>岗位工资</v>
      </c>
      <c r="F519" s="15" t="str">
        <f>工资表!$G$2</f>
        <v>绩效工资</v>
      </c>
      <c r="G519" s="15" t="str">
        <f>工资表!$H$2</f>
        <v>奖金</v>
      </c>
      <c r="H519" s="15" t="str">
        <f>工资表!$I$2</f>
        <v>加班费</v>
      </c>
      <c r="I519" s="15" t="str">
        <f>工资表!$J$2</f>
        <v>住房补助</v>
      </c>
      <c r="J519" s="15" t="str">
        <f>工资表!$K$2</f>
        <v>交通补助</v>
      </c>
      <c r="K519" s="15" t="str">
        <f>工资表!$L$2</f>
        <v>工龄工资</v>
      </c>
      <c r="L519" s="15" t="str">
        <f>工资表!$M$2</f>
        <v>当月应发</v>
      </c>
      <c r="M519" s="15" t="str">
        <f>工资表!$N$2</f>
        <v>养老保险</v>
      </c>
      <c r="N519" s="15" t="str">
        <f>工资表!$O$2</f>
        <v>医疗保险</v>
      </c>
      <c r="O519" s="15" t="str">
        <f>工资表!$P$2</f>
        <v>失业保险</v>
      </c>
      <c r="P519" s="15" t="str">
        <f>工资表!$Q$2</f>
        <v>大病统筹</v>
      </c>
      <c r="Q519" s="15" t="str">
        <f>工资表!$R$2</f>
        <v>公积金</v>
      </c>
      <c r="R519" s="15" t="str">
        <f>工资表!$S$2</f>
        <v>个人所得税</v>
      </c>
      <c r="S519" s="15" t="str">
        <f>工资表!$T$2</f>
        <v>实发工资</v>
      </c>
    </row>
    <row r="520" spans="1:19" s="10" customFormat="1" x14ac:dyDescent="0.15">
      <c r="A520" s="16">
        <f>工资表!B132</f>
        <v>130</v>
      </c>
      <c r="B520" s="16" t="str">
        <f>工资表!C132</f>
        <v>N130</v>
      </c>
      <c r="C520" s="16" t="str">
        <f>工资表!D132</f>
        <v>投资B</v>
      </c>
      <c r="D520" s="16">
        <f>工资表!E132</f>
        <v>2129</v>
      </c>
      <c r="E520" s="16">
        <f>工资表!F132</f>
        <v>1129</v>
      </c>
      <c r="F520" s="16">
        <f>工资表!G132</f>
        <v>1129</v>
      </c>
      <c r="G520" s="16">
        <f>工资表!H132</f>
        <v>2129</v>
      </c>
      <c r="H520" s="16">
        <f>工资表!I132</f>
        <v>1129</v>
      </c>
      <c r="I520" s="16">
        <f>工资表!J132</f>
        <v>729</v>
      </c>
      <c r="J520" s="16">
        <f>工资表!K132</f>
        <v>429</v>
      </c>
      <c r="K520" s="16">
        <f>工资表!L132</f>
        <v>329</v>
      </c>
      <c r="L520" s="16">
        <f>工资表!M132</f>
        <v>9132</v>
      </c>
      <c r="M520" s="16">
        <f>工资表!N132</f>
        <v>429</v>
      </c>
      <c r="N520" s="16">
        <f>工资表!O132</f>
        <v>229</v>
      </c>
      <c r="O520" s="16">
        <f>工资表!P132</f>
        <v>149</v>
      </c>
      <c r="P520" s="16">
        <f>工资表!Q132</f>
        <v>159</v>
      </c>
      <c r="Q520" s="16">
        <f>工资表!R132</f>
        <v>189</v>
      </c>
      <c r="R520" s="16">
        <f>工资表!S132</f>
        <v>264</v>
      </c>
      <c r="S520" s="16">
        <f>工资表!T132</f>
        <v>7713</v>
      </c>
    </row>
    <row r="521" spans="1:19" s="10" customFormat="1" x14ac:dyDescent="0.1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</row>
    <row r="522" spans="1:19" s="10" customFormat="1" x14ac:dyDescent="0.15">
      <c r="A522" s="13"/>
      <c r="B522" s="13"/>
      <c r="C522" s="13"/>
      <c r="D522" s="13"/>
      <c r="E522" s="13"/>
      <c r="F522" s="13"/>
      <c r="G522" s="13"/>
      <c r="H522" s="14">
        <f>工资表!$I$1</f>
        <v>2017</v>
      </c>
      <c r="I522" s="14" t="str">
        <f>工资表!$J$1</f>
        <v>年</v>
      </c>
      <c r="J522" s="14" t="str">
        <f>工资表!$K$1</f>
        <v>2月</v>
      </c>
      <c r="K522" s="14" t="str">
        <f>工资表!$L$1</f>
        <v>工资</v>
      </c>
      <c r="L522" s="13"/>
      <c r="M522" s="13"/>
      <c r="N522" s="13"/>
      <c r="O522" s="13"/>
      <c r="P522" s="13"/>
      <c r="Q522" s="13"/>
      <c r="R522" s="13"/>
      <c r="S522" s="13"/>
    </row>
    <row r="523" spans="1:19" s="10" customFormat="1" x14ac:dyDescent="0.15">
      <c r="A523" s="15" t="str">
        <f>工资表!$B$2</f>
        <v>序号</v>
      </c>
      <c r="B523" s="15" t="str">
        <f>工资表!$C$2</f>
        <v>姓名</v>
      </c>
      <c r="C523" s="15" t="str">
        <f>工资表!$D$2</f>
        <v>部门</v>
      </c>
      <c r="D523" s="15" t="str">
        <f>工资表!$E$2</f>
        <v>基本工资</v>
      </c>
      <c r="E523" s="15" t="str">
        <f>工资表!$F$2</f>
        <v>岗位工资</v>
      </c>
      <c r="F523" s="15" t="str">
        <f>工资表!$G$2</f>
        <v>绩效工资</v>
      </c>
      <c r="G523" s="15" t="str">
        <f>工资表!$H$2</f>
        <v>奖金</v>
      </c>
      <c r="H523" s="15" t="str">
        <f>工资表!$I$2</f>
        <v>加班费</v>
      </c>
      <c r="I523" s="15" t="str">
        <f>工资表!$J$2</f>
        <v>住房补助</v>
      </c>
      <c r="J523" s="15" t="str">
        <f>工资表!$K$2</f>
        <v>交通补助</v>
      </c>
      <c r="K523" s="15" t="str">
        <f>工资表!$L$2</f>
        <v>工龄工资</v>
      </c>
      <c r="L523" s="15" t="str">
        <f>工资表!$M$2</f>
        <v>当月应发</v>
      </c>
      <c r="M523" s="15" t="str">
        <f>工资表!$N$2</f>
        <v>养老保险</v>
      </c>
      <c r="N523" s="15" t="str">
        <f>工资表!$O$2</f>
        <v>医疗保险</v>
      </c>
      <c r="O523" s="15" t="str">
        <f>工资表!$P$2</f>
        <v>失业保险</v>
      </c>
      <c r="P523" s="15" t="str">
        <f>工资表!$Q$2</f>
        <v>大病统筹</v>
      </c>
      <c r="Q523" s="15" t="str">
        <f>工资表!$R$2</f>
        <v>公积金</v>
      </c>
      <c r="R523" s="15" t="str">
        <f>工资表!$S$2</f>
        <v>个人所得税</v>
      </c>
      <c r="S523" s="15" t="str">
        <f>工资表!$T$2</f>
        <v>实发工资</v>
      </c>
    </row>
    <row r="524" spans="1:19" s="10" customFormat="1" x14ac:dyDescent="0.15">
      <c r="A524" s="16">
        <f>工资表!B133</f>
        <v>131</v>
      </c>
      <c r="B524" s="16" t="str">
        <f>工资表!C133</f>
        <v>N131</v>
      </c>
      <c r="C524" s="16" t="str">
        <f>工资表!D133</f>
        <v>采购</v>
      </c>
      <c r="D524" s="16">
        <f>工资表!E133</f>
        <v>2130</v>
      </c>
      <c r="E524" s="16">
        <f>工资表!F133</f>
        <v>1130</v>
      </c>
      <c r="F524" s="16">
        <f>工资表!G133</f>
        <v>1130</v>
      </c>
      <c r="G524" s="16">
        <f>工资表!H133</f>
        <v>2130</v>
      </c>
      <c r="H524" s="16">
        <f>工资表!I133</f>
        <v>1130</v>
      </c>
      <c r="I524" s="16">
        <f>工资表!J133</f>
        <v>730</v>
      </c>
      <c r="J524" s="16">
        <f>工资表!K133</f>
        <v>430</v>
      </c>
      <c r="K524" s="16">
        <f>工资表!L133</f>
        <v>330</v>
      </c>
      <c r="L524" s="16">
        <f>工资表!M133</f>
        <v>9140</v>
      </c>
      <c r="M524" s="16">
        <f>工资表!N133</f>
        <v>430</v>
      </c>
      <c r="N524" s="16">
        <f>工资表!O133</f>
        <v>230</v>
      </c>
      <c r="O524" s="16">
        <f>工资表!P133</f>
        <v>150</v>
      </c>
      <c r="P524" s="16">
        <f>工资表!Q133</f>
        <v>160</v>
      </c>
      <c r="Q524" s="16">
        <f>工资表!R133</f>
        <v>190</v>
      </c>
      <c r="R524" s="16">
        <f>工资表!S133</f>
        <v>265</v>
      </c>
      <c r="S524" s="16">
        <f>工资表!T133</f>
        <v>7715</v>
      </c>
    </row>
    <row r="525" spans="1:19" s="10" customFormat="1" x14ac:dyDescent="0.1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</row>
    <row r="526" spans="1:19" s="10" customFormat="1" x14ac:dyDescent="0.15">
      <c r="A526" s="13"/>
      <c r="B526" s="13"/>
      <c r="C526" s="13"/>
      <c r="D526" s="13"/>
      <c r="E526" s="13"/>
      <c r="F526" s="13"/>
      <c r="G526" s="13"/>
      <c r="H526" s="14">
        <f>工资表!$I$1</f>
        <v>2017</v>
      </c>
      <c r="I526" s="14" t="str">
        <f>工资表!$J$1</f>
        <v>年</v>
      </c>
      <c r="J526" s="14" t="str">
        <f>工资表!$K$1</f>
        <v>2月</v>
      </c>
      <c r="K526" s="14" t="str">
        <f>工资表!$L$1</f>
        <v>工资</v>
      </c>
      <c r="L526" s="13"/>
      <c r="M526" s="13"/>
      <c r="N526" s="13"/>
      <c r="O526" s="13"/>
      <c r="P526" s="13"/>
      <c r="Q526" s="13"/>
      <c r="R526" s="13"/>
      <c r="S526" s="13"/>
    </row>
    <row r="527" spans="1:19" s="10" customFormat="1" x14ac:dyDescent="0.15">
      <c r="A527" s="15" t="str">
        <f>工资表!$B$2</f>
        <v>序号</v>
      </c>
      <c r="B527" s="15" t="str">
        <f>工资表!$C$2</f>
        <v>姓名</v>
      </c>
      <c r="C527" s="15" t="str">
        <f>工资表!$D$2</f>
        <v>部门</v>
      </c>
      <c r="D527" s="15" t="str">
        <f>工资表!$E$2</f>
        <v>基本工资</v>
      </c>
      <c r="E527" s="15" t="str">
        <f>工资表!$F$2</f>
        <v>岗位工资</v>
      </c>
      <c r="F527" s="15" t="str">
        <f>工资表!$G$2</f>
        <v>绩效工资</v>
      </c>
      <c r="G527" s="15" t="str">
        <f>工资表!$H$2</f>
        <v>奖金</v>
      </c>
      <c r="H527" s="15" t="str">
        <f>工资表!$I$2</f>
        <v>加班费</v>
      </c>
      <c r="I527" s="15" t="str">
        <f>工资表!$J$2</f>
        <v>住房补助</v>
      </c>
      <c r="J527" s="15" t="str">
        <f>工资表!$K$2</f>
        <v>交通补助</v>
      </c>
      <c r="K527" s="15" t="str">
        <f>工资表!$L$2</f>
        <v>工龄工资</v>
      </c>
      <c r="L527" s="15" t="str">
        <f>工资表!$M$2</f>
        <v>当月应发</v>
      </c>
      <c r="M527" s="15" t="str">
        <f>工资表!$N$2</f>
        <v>养老保险</v>
      </c>
      <c r="N527" s="15" t="str">
        <f>工资表!$O$2</f>
        <v>医疗保险</v>
      </c>
      <c r="O527" s="15" t="str">
        <f>工资表!$P$2</f>
        <v>失业保险</v>
      </c>
      <c r="P527" s="15" t="str">
        <f>工资表!$Q$2</f>
        <v>大病统筹</v>
      </c>
      <c r="Q527" s="15" t="str">
        <f>工资表!$R$2</f>
        <v>公积金</v>
      </c>
      <c r="R527" s="15" t="str">
        <f>工资表!$S$2</f>
        <v>个人所得税</v>
      </c>
      <c r="S527" s="15" t="str">
        <f>工资表!$T$2</f>
        <v>实发工资</v>
      </c>
    </row>
    <row r="528" spans="1:19" s="10" customFormat="1" x14ac:dyDescent="0.15">
      <c r="A528" s="16">
        <f>工资表!B134</f>
        <v>132</v>
      </c>
      <c r="B528" s="16" t="str">
        <f>工资表!C134</f>
        <v>N132</v>
      </c>
      <c r="C528" s="16" t="str">
        <f>工资表!D134</f>
        <v>生产</v>
      </c>
      <c r="D528" s="16">
        <f>工资表!E134</f>
        <v>2131</v>
      </c>
      <c r="E528" s="16">
        <f>工资表!F134</f>
        <v>1131</v>
      </c>
      <c r="F528" s="16">
        <f>工资表!G134</f>
        <v>1131</v>
      </c>
      <c r="G528" s="16">
        <f>工资表!H134</f>
        <v>2131</v>
      </c>
      <c r="H528" s="16">
        <f>工资表!I134</f>
        <v>1131</v>
      </c>
      <c r="I528" s="16">
        <f>工资表!J134</f>
        <v>731</v>
      </c>
      <c r="J528" s="16">
        <f>工资表!K134</f>
        <v>431</v>
      </c>
      <c r="K528" s="16">
        <f>工资表!L134</f>
        <v>331</v>
      </c>
      <c r="L528" s="16">
        <f>工资表!M134</f>
        <v>9148</v>
      </c>
      <c r="M528" s="16">
        <f>工资表!N134</f>
        <v>431</v>
      </c>
      <c r="N528" s="16">
        <f>工资表!O134</f>
        <v>231</v>
      </c>
      <c r="O528" s="16">
        <f>工资表!P134</f>
        <v>151</v>
      </c>
      <c r="P528" s="16">
        <f>工资表!Q134</f>
        <v>161</v>
      </c>
      <c r="Q528" s="16">
        <f>工资表!R134</f>
        <v>191</v>
      </c>
      <c r="R528" s="16">
        <f>工资表!S134</f>
        <v>266</v>
      </c>
      <c r="S528" s="16">
        <f>工资表!T134</f>
        <v>7717</v>
      </c>
    </row>
    <row r="529" spans="1:19" s="10" customFormat="1" x14ac:dyDescent="0.1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</row>
    <row r="530" spans="1:19" s="10" customFormat="1" x14ac:dyDescent="0.15">
      <c r="A530" s="13"/>
      <c r="B530" s="13"/>
      <c r="C530" s="13"/>
      <c r="D530" s="13"/>
      <c r="E530" s="13"/>
      <c r="F530" s="13"/>
      <c r="G530" s="13"/>
      <c r="H530" s="14">
        <f>工资表!$I$1</f>
        <v>2017</v>
      </c>
      <c r="I530" s="14" t="str">
        <f>工资表!$J$1</f>
        <v>年</v>
      </c>
      <c r="J530" s="14" t="str">
        <f>工资表!$K$1</f>
        <v>2月</v>
      </c>
      <c r="K530" s="14" t="str">
        <f>工资表!$L$1</f>
        <v>工资</v>
      </c>
      <c r="L530" s="13"/>
      <c r="M530" s="13"/>
      <c r="N530" s="13"/>
      <c r="O530" s="13"/>
      <c r="P530" s="13"/>
      <c r="Q530" s="13"/>
      <c r="R530" s="13"/>
      <c r="S530" s="13"/>
    </row>
    <row r="531" spans="1:19" s="10" customFormat="1" x14ac:dyDescent="0.15">
      <c r="A531" s="15" t="str">
        <f>工资表!$B$2</f>
        <v>序号</v>
      </c>
      <c r="B531" s="15" t="str">
        <f>工资表!$C$2</f>
        <v>姓名</v>
      </c>
      <c r="C531" s="15" t="str">
        <f>工资表!$D$2</f>
        <v>部门</v>
      </c>
      <c r="D531" s="15" t="str">
        <f>工资表!$E$2</f>
        <v>基本工资</v>
      </c>
      <c r="E531" s="15" t="str">
        <f>工资表!$F$2</f>
        <v>岗位工资</v>
      </c>
      <c r="F531" s="15" t="str">
        <f>工资表!$G$2</f>
        <v>绩效工资</v>
      </c>
      <c r="G531" s="15" t="str">
        <f>工资表!$H$2</f>
        <v>奖金</v>
      </c>
      <c r="H531" s="15" t="str">
        <f>工资表!$I$2</f>
        <v>加班费</v>
      </c>
      <c r="I531" s="15" t="str">
        <f>工资表!$J$2</f>
        <v>住房补助</v>
      </c>
      <c r="J531" s="15" t="str">
        <f>工资表!$K$2</f>
        <v>交通补助</v>
      </c>
      <c r="K531" s="15" t="str">
        <f>工资表!$L$2</f>
        <v>工龄工资</v>
      </c>
      <c r="L531" s="15" t="str">
        <f>工资表!$M$2</f>
        <v>当月应发</v>
      </c>
      <c r="M531" s="15" t="str">
        <f>工资表!$N$2</f>
        <v>养老保险</v>
      </c>
      <c r="N531" s="15" t="str">
        <f>工资表!$O$2</f>
        <v>医疗保险</v>
      </c>
      <c r="O531" s="15" t="str">
        <f>工资表!$P$2</f>
        <v>失业保险</v>
      </c>
      <c r="P531" s="15" t="str">
        <f>工资表!$Q$2</f>
        <v>大病统筹</v>
      </c>
      <c r="Q531" s="15" t="str">
        <f>工资表!$R$2</f>
        <v>公积金</v>
      </c>
      <c r="R531" s="15" t="str">
        <f>工资表!$S$2</f>
        <v>个人所得税</v>
      </c>
      <c r="S531" s="15" t="str">
        <f>工资表!$T$2</f>
        <v>实发工资</v>
      </c>
    </row>
    <row r="532" spans="1:19" s="10" customFormat="1" x14ac:dyDescent="0.15">
      <c r="A532" s="16">
        <f>工资表!B135</f>
        <v>133</v>
      </c>
      <c r="B532" s="16" t="str">
        <f>工资表!C135</f>
        <v>N133</v>
      </c>
      <c r="C532" s="16" t="str">
        <f>工资表!D135</f>
        <v>运营</v>
      </c>
      <c r="D532" s="16">
        <f>工资表!E135</f>
        <v>2132</v>
      </c>
      <c r="E532" s="16">
        <f>工资表!F135</f>
        <v>1132</v>
      </c>
      <c r="F532" s="16">
        <f>工资表!G135</f>
        <v>1132</v>
      </c>
      <c r="G532" s="16">
        <f>工资表!H135</f>
        <v>2132</v>
      </c>
      <c r="H532" s="16">
        <f>工资表!I135</f>
        <v>1132</v>
      </c>
      <c r="I532" s="16">
        <f>工资表!J135</f>
        <v>732</v>
      </c>
      <c r="J532" s="16">
        <f>工资表!K135</f>
        <v>432</v>
      </c>
      <c r="K532" s="16">
        <f>工资表!L135</f>
        <v>332</v>
      </c>
      <c r="L532" s="16">
        <f>工资表!M135</f>
        <v>9156</v>
      </c>
      <c r="M532" s="16">
        <f>工资表!N135</f>
        <v>432</v>
      </c>
      <c r="N532" s="16">
        <f>工资表!O135</f>
        <v>232</v>
      </c>
      <c r="O532" s="16">
        <f>工资表!P135</f>
        <v>152</v>
      </c>
      <c r="P532" s="16">
        <f>工资表!Q135</f>
        <v>162</v>
      </c>
      <c r="Q532" s="16">
        <f>工资表!R135</f>
        <v>192</v>
      </c>
      <c r="R532" s="16">
        <f>工资表!S135</f>
        <v>267</v>
      </c>
      <c r="S532" s="16">
        <f>工资表!T135</f>
        <v>7719</v>
      </c>
    </row>
    <row r="533" spans="1:19" s="10" customFormat="1" x14ac:dyDescent="0.1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</row>
    <row r="534" spans="1:19" s="10" customFormat="1" x14ac:dyDescent="0.15">
      <c r="A534" s="13"/>
      <c r="B534" s="13"/>
      <c r="C534" s="13"/>
      <c r="D534" s="13"/>
      <c r="E534" s="13"/>
      <c r="F534" s="13"/>
      <c r="G534" s="13"/>
      <c r="H534" s="14">
        <f>工资表!$I$1</f>
        <v>2017</v>
      </c>
      <c r="I534" s="14" t="str">
        <f>工资表!$J$1</f>
        <v>年</v>
      </c>
      <c r="J534" s="14" t="str">
        <f>工资表!$K$1</f>
        <v>2月</v>
      </c>
      <c r="K534" s="14" t="str">
        <f>工资表!$L$1</f>
        <v>工资</v>
      </c>
      <c r="L534" s="13"/>
      <c r="M534" s="13"/>
      <c r="N534" s="13"/>
      <c r="O534" s="13"/>
      <c r="P534" s="13"/>
      <c r="Q534" s="13"/>
      <c r="R534" s="13"/>
      <c r="S534" s="13"/>
    </row>
    <row r="535" spans="1:19" s="10" customFormat="1" x14ac:dyDescent="0.15">
      <c r="A535" s="15" t="str">
        <f>工资表!$B$2</f>
        <v>序号</v>
      </c>
      <c r="B535" s="15" t="str">
        <f>工资表!$C$2</f>
        <v>姓名</v>
      </c>
      <c r="C535" s="15" t="str">
        <f>工资表!$D$2</f>
        <v>部门</v>
      </c>
      <c r="D535" s="15" t="str">
        <f>工资表!$E$2</f>
        <v>基本工资</v>
      </c>
      <c r="E535" s="15" t="str">
        <f>工资表!$F$2</f>
        <v>岗位工资</v>
      </c>
      <c r="F535" s="15" t="str">
        <f>工资表!$G$2</f>
        <v>绩效工资</v>
      </c>
      <c r="G535" s="15" t="str">
        <f>工资表!$H$2</f>
        <v>奖金</v>
      </c>
      <c r="H535" s="15" t="str">
        <f>工资表!$I$2</f>
        <v>加班费</v>
      </c>
      <c r="I535" s="15" t="str">
        <f>工资表!$J$2</f>
        <v>住房补助</v>
      </c>
      <c r="J535" s="15" t="str">
        <f>工资表!$K$2</f>
        <v>交通补助</v>
      </c>
      <c r="K535" s="15" t="str">
        <f>工资表!$L$2</f>
        <v>工龄工资</v>
      </c>
      <c r="L535" s="15" t="str">
        <f>工资表!$M$2</f>
        <v>当月应发</v>
      </c>
      <c r="M535" s="15" t="str">
        <f>工资表!$N$2</f>
        <v>养老保险</v>
      </c>
      <c r="N535" s="15" t="str">
        <f>工资表!$O$2</f>
        <v>医疗保险</v>
      </c>
      <c r="O535" s="15" t="str">
        <f>工资表!$P$2</f>
        <v>失业保险</v>
      </c>
      <c r="P535" s="15" t="str">
        <f>工资表!$Q$2</f>
        <v>大病统筹</v>
      </c>
      <c r="Q535" s="15" t="str">
        <f>工资表!$R$2</f>
        <v>公积金</v>
      </c>
      <c r="R535" s="15" t="str">
        <f>工资表!$S$2</f>
        <v>个人所得税</v>
      </c>
      <c r="S535" s="15" t="str">
        <f>工资表!$T$2</f>
        <v>实发工资</v>
      </c>
    </row>
    <row r="536" spans="1:19" s="10" customFormat="1" x14ac:dyDescent="0.15">
      <c r="A536" s="16">
        <f>工资表!B136</f>
        <v>134</v>
      </c>
      <c r="B536" s="16" t="str">
        <f>工资表!C136</f>
        <v>N134</v>
      </c>
      <c r="C536" s="16" t="str">
        <f>工资表!D136</f>
        <v>财务</v>
      </c>
      <c r="D536" s="16">
        <f>工资表!E136</f>
        <v>2133</v>
      </c>
      <c r="E536" s="16">
        <f>工资表!F136</f>
        <v>1133</v>
      </c>
      <c r="F536" s="16">
        <f>工资表!G136</f>
        <v>1133</v>
      </c>
      <c r="G536" s="16">
        <f>工资表!H136</f>
        <v>2133</v>
      </c>
      <c r="H536" s="16">
        <f>工资表!I136</f>
        <v>1133</v>
      </c>
      <c r="I536" s="16">
        <f>工资表!J136</f>
        <v>733</v>
      </c>
      <c r="J536" s="16">
        <f>工资表!K136</f>
        <v>433</v>
      </c>
      <c r="K536" s="16">
        <f>工资表!L136</f>
        <v>333</v>
      </c>
      <c r="L536" s="16">
        <f>工资表!M136</f>
        <v>9164</v>
      </c>
      <c r="M536" s="16">
        <f>工资表!N136</f>
        <v>433</v>
      </c>
      <c r="N536" s="16">
        <f>工资表!O136</f>
        <v>233</v>
      </c>
      <c r="O536" s="16">
        <f>工资表!P136</f>
        <v>153</v>
      </c>
      <c r="P536" s="16">
        <f>工资表!Q136</f>
        <v>163</v>
      </c>
      <c r="Q536" s="16">
        <f>工资表!R136</f>
        <v>193</v>
      </c>
      <c r="R536" s="16">
        <f>工资表!S136</f>
        <v>268</v>
      </c>
      <c r="S536" s="16">
        <f>工资表!T136</f>
        <v>7721</v>
      </c>
    </row>
    <row r="537" spans="1:19" s="10" customFormat="1" x14ac:dyDescent="0.1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</row>
    <row r="538" spans="1:19" s="10" customFormat="1" x14ac:dyDescent="0.15">
      <c r="A538" s="13"/>
      <c r="B538" s="13"/>
      <c r="C538" s="13"/>
      <c r="D538" s="13"/>
      <c r="E538" s="13"/>
      <c r="F538" s="13"/>
      <c r="G538" s="13"/>
      <c r="H538" s="14">
        <f>工资表!$I$1</f>
        <v>2017</v>
      </c>
      <c r="I538" s="14" t="str">
        <f>工资表!$J$1</f>
        <v>年</v>
      </c>
      <c r="J538" s="14" t="str">
        <f>工资表!$K$1</f>
        <v>2月</v>
      </c>
      <c r="K538" s="14" t="str">
        <f>工资表!$L$1</f>
        <v>工资</v>
      </c>
      <c r="L538" s="13"/>
      <c r="M538" s="13"/>
      <c r="N538" s="13"/>
      <c r="O538" s="13"/>
      <c r="P538" s="13"/>
      <c r="Q538" s="13"/>
      <c r="R538" s="13"/>
      <c r="S538" s="13"/>
    </row>
    <row r="539" spans="1:19" s="10" customFormat="1" x14ac:dyDescent="0.15">
      <c r="A539" s="15" t="str">
        <f>工资表!$B$2</f>
        <v>序号</v>
      </c>
      <c r="B539" s="15" t="str">
        <f>工资表!$C$2</f>
        <v>姓名</v>
      </c>
      <c r="C539" s="15" t="str">
        <f>工资表!$D$2</f>
        <v>部门</v>
      </c>
      <c r="D539" s="15" t="str">
        <f>工资表!$E$2</f>
        <v>基本工资</v>
      </c>
      <c r="E539" s="15" t="str">
        <f>工资表!$F$2</f>
        <v>岗位工资</v>
      </c>
      <c r="F539" s="15" t="str">
        <f>工资表!$G$2</f>
        <v>绩效工资</v>
      </c>
      <c r="G539" s="15" t="str">
        <f>工资表!$H$2</f>
        <v>奖金</v>
      </c>
      <c r="H539" s="15" t="str">
        <f>工资表!$I$2</f>
        <v>加班费</v>
      </c>
      <c r="I539" s="15" t="str">
        <f>工资表!$J$2</f>
        <v>住房补助</v>
      </c>
      <c r="J539" s="15" t="str">
        <f>工资表!$K$2</f>
        <v>交通补助</v>
      </c>
      <c r="K539" s="15" t="str">
        <f>工资表!$L$2</f>
        <v>工龄工资</v>
      </c>
      <c r="L539" s="15" t="str">
        <f>工资表!$M$2</f>
        <v>当月应发</v>
      </c>
      <c r="M539" s="15" t="str">
        <f>工资表!$N$2</f>
        <v>养老保险</v>
      </c>
      <c r="N539" s="15" t="str">
        <f>工资表!$O$2</f>
        <v>医疗保险</v>
      </c>
      <c r="O539" s="15" t="str">
        <f>工资表!$P$2</f>
        <v>失业保险</v>
      </c>
      <c r="P539" s="15" t="str">
        <f>工资表!$Q$2</f>
        <v>大病统筹</v>
      </c>
      <c r="Q539" s="15" t="str">
        <f>工资表!$R$2</f>
        <v>公积金</v>
      </c>
      <c r="R539" s="15" t="str">
        <f>工资表!$S$2</f>
        <v>个人所得税</v>
      </c>
      <c r="S539" s="15" t="str">
        <f>工资表!$T$2</f>
        <v>实发工资</v>
      </c>
    </row>
    <row r="540" spans="1:19" s="10" customFormat="1" x14ac:dyDescent="0.15">
      <c r="A540" s="16">
        <f>工资表!B137</f>
        <v>135</v>
      </c>
      <c r="B540" s="16" t="str">
        <f>工资表!C137</f>
        <v>N135</v>
      </c>
      <c r="C540" s="16" t="str">
        <f>工资表!D137</f>
        <v>人力</v>
      </c>
      <c r="D540" s="16">
        <f>工资表!E137</f>
        <v>2134</v>
      </c>
      <c r="E540" s="16">
        <f>工资表!F137</f>
        <v>1134</v>
      </c>
      <c r="F540" s="16">
        <f>工资表!G137</f>
        <v>1134</v>
      </c>
      <c r="G540" s="16">
        <f>工资表!H137</f>
        <v>2134</v>
      </c>
      <c r="H540" s="16">
        <f>工资表!I137</f>
        <v>1134</v>
      </c>
      <c r="I540" s="16">
        <f>工资表!J137</f>
        <v>734</v>
      </c>
      <c r="J540" s="16">
        <f>工资表!K137</f>
        <v>434</v>
      </c>
      <c r="K540" s="16">
        <f>工资表!L137</f>
        <v>334</v>
      </c>
      <c r="L540" s="16">
        <f>工资表!M137</f>
        <v>9172</v>
      </c>
      <c r="M540" s="16">
        <f>工资表!N137</f>
        <v>434</v>
      </c>
      <c r="N540" s="16">
        <f>工资表!O137</f>
        <v>234</v>
      </c>
      <c r="O540" s="16">
        <f>工资表!P137</f>
        <v>154</v>
      </c>
      <c r="P540" s="16">
        <f>工资表!Q137</f>
        <v>164</v>
      </c>
      <c r="Q540" s="16">
        <f>工资表!R137</f>
        <v>194</v>
      </c>
      <c r="R540" s="16">
        <f>工资表!S137</f>
        <v>269</v>
      </c>
      <c r="S540" s="16">
        <f>工资表!T137</f>
        <v>7723</v>
      </c>
    </row>
    <row r="541" spans="1:19" s="10" customFormat="1" x14ac:dyDescent="0.1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</row>
    <row r="542" spans="1:19" s="10" customFormat="1" x14ac:dyDescent="0.15">
      <c r="A542" s="13"/>
      <c r="B542" s="13"/>
      <c r="C542" s="13"/>
      <c r="D542" s="13"/>
      <c r="E542" s="13"/>
      <c r="F542" s="13"/>
      <c r="G542" s="13"/>
      <c r="H542" s="14">
        <f>工资表!$I$1</f>
        <v>2017</v>
      </c>
      <c r="I542" s="14" t="str">
        <f>工资表!$J$1</f>
        <v>年</v>
      </c>
      <c r="J542" s="14" t="str">
        <f>工资表!$K$1</f>
        <v>2月</v>
      </c>
      <c r="K542" s="14" t="str">
        <f>工资表!$L$1</f>
        <v>工资</v>
      </c>
      <c r="L542" s="13"/>
      <c r="M542" s="13"/>
      <c r="N542" s="13"/>
      <c r="O542" s="13"/>
      <c r="P542" s="13"/>
      <c r="Q542" s="13"/>
      <c r="R542" s="13"/>
      <c r="S542" s="13"/>
    </row>
    <row r="543" spans="1:19" s="10" customFormat="1" x14ac:dyDescent="0.15">
      <c r="A543" s="15" t="str">
        <f>工资表!$B$2</f>
        <v>序号</v>
      </c>
      <c r="B543" s="15" t="str">
        <f>工资表!$C$2</f>
        <v>姓名</v>
      </c>
      <c r="C543" s="15" t="str">
        <f>工资表!$D$2</f>
        <v>部门</v>
      </c>
      <c r="D543" s="15" t="str">
        <f>工资表!$E$2</f>
        <v>基本工资</v>
      </c>
      <c r="E543" s="15" t="str">
        <f>工资表!$F$2</f>
        <v>岗位工资</v>
      </c>
      <c r="F543" s="15" t="str">
        <f>工资表!$G$2</f>
        <v>绩效工资</v>
      </c>
      <c r="G543" s="15" t="str">
        <f>工资表!$H$2</f>
        <v>奖金</v>
      </c>
      <c r="H543" s="15" t="str">
        <f>工资表!$I$2</f>
        <v>加班费</v>
      </c>
      <c r="I543" s="15" t="str">
        <f>工资表!$J$2</f>
        <v>住房补助</v>
      </c>
      <c r="J543" s="15" t="str">
        <f>工资表!$K$2</f>
        <v>交通补助</v>
      </c>
      <c r="K543" s="15" t="str">
        <f>工资表!$L$2</f>
        <v>工龄工资</v>
      </c>
      <c r="L543" s="15" t="str">
        <f>工资表!$M$2</f>
        <v>当月应发</v>
      </c>
      <c r="M543" s="15" t="str">
        <f>工资表!$N$2</f>
        <v>养老保险</v>
      </c>
      <c r="N543" s="15" t="str">
        <f>工资表!$O$2</f>
        <v>医疗保险</v>
      </c>
      <c r="O543" s="15" t="str">
        <f>工资表!$P$2</f>
        <v>失业保险</v>
      </c>
      <c r="P543" s="15" t="str">
        <f>工资表!$Q$2</f>
        <v>大病统筹</v>
      </c>
      <c r="Q543" s="15" t="str">
        <f>工资表!$R$2</f>
        <v>公积金</v>
      </c>
      <c r="R543" s="15" t="str">
        <f>工资表!$S$2</f>
        <v>个人所得税</v>
      </c>
      <c r="S543" s="15" t="str">
        <f>工资表!$T$2</f>
        <v>实发工资</v>
      </c>
    </row>
    <row r="544" spans="1:19" s="10" customFormat="1" x14ac:dyDescent="0.15">
      <c r="A544" s="16">
        <f>工资表!B138</f>
        <v>136</v>
      </c>
      <c r="B544" s="16" t="str">
        <f>工资表!C138</f>
        <v>N136</v>
      </c>
      <c r="C544" s="16" t="str">
        <f>工资表!D138</f>
        <v>销售</v>
      </c>
      <c r="D544" s="16">
        <f>工资表!E138</f>
        <v>2135</v>
      </c>
      <c r="E544" s="16">
        <f>工资表!F138</f>
        <v>1135</v>
      </c>
      <c r="F544" s="16">
        <f>工资表!G138</f>
        <v>1135</v>
      </c>
      <c r="G544" s="16">
        <f>工资表!H138</f>
        <v>2135</v>
      </c>
      <c r="H544" s="16">
        <f>工资表!I138</f>
        <v>1135</v>
      </c>
      <c r="I544" s="16">
        <f>工资表!J138</f>
        <v>735</v>
      </c>
      <c r="J544" s="16">
        <f>工资表!K138</f>
        <v>435</v>
      </c>
      <c r="K544" s="16">
        <f>工资表!L138</f>
        <v>335</v>
      </c>
      <c r="L544" s="16">
        <f>工资表!M138</f>
        <v>9180</v>
      </c>
      <c r="M544" s="16">
        <f>工资表!N138</f>
        <v>435</v>
      </c>
      <c r="N544" s="16">
        <f>工资表!O138</f>
        <v>235</v>
      </c>
      <c r="O544" s="16">
        <f>工资表!P138</f>
        <v>155</v>
      </c>
      <c r="P544" s="16">
        <f>工资表!Q138</f>
        <v>165</v>
      </c>
      <c r="Q544" s="16">
        <f>工资表!R138</f>
        <v>195</v>
      </c>
      <c r="R544" s="16">
        <f>工资表!S138</f>
        <v>270</v>
      </c>
      <c r="S544" s="16">
        <f>工资表!T138</f>
        <v>7725</v>
      </c>
    </row>
    <row r="545" spans="1:19" s="10" customFormat="1" x14ac:dyDescent="0.1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</row>
    <row r="546" spans="1:19" s="10" customFormat="1" x14ac:dyDescent="0.15">
      <c r="A546" s="13"/>
      <c r="B546" s="13"/>
      <c r="C546" s="13"/>
      <c r="D546" s="13"/>
      <c r="E546" s="13"/>
      <c r="F546" s="13"/>
      <c r="G546" s="13"/>
      <c r="H546" s="14">
        <f>工资表!$I$1</f>
        <v>2017</v>
      </c>
      <c r="I546" s="14" t="str">
        <f>工资表!$J$1</f>
        <v>年</v>
      </c>
      <c r="J546" s="14" t="str">
        <f>工资表!$K$1</f>
        <v>2月</v>
      </c>
      <c r="K546" s="14" t="str">
        <f>工资表!$L$1</f>
        <v>工资</v>
      </c>
      <c r="L546" s="13"/>
      <c r="M546" s="13"/>
      <c r="N546" s="13"/>
      <c r="O546" s="13"/>
      <c r="P546" s="13"/>
      <c r="Q546" s="13"/>
      <c r="R546" s="13"/>
      <c r="S546" s="13"/>
    </row>
    <row r="547" spans="1:19" s="10" customFormat="1" x14ac:dyDescent="0.15">
      <c r="A547" s="15" t="str">
        <f>工资表!$B$2</f>
        <v>序号</v>
      </c>
      <c r="B547" s="15" t="str">
        <f>工资表!$C$2</f>
        <v>姓名</v>
      </c>
      <c r="C547" s="15" t="str">
        <f>工资表!$D$2</f>
        <v>部门</v>
      </c>
      <c r="D547" s="15" t="str">
        <f>工资表!$E$2</f>
        <v>基本工资</v>
      </c>
      <c r="E547" s="15" t="str">
        <f>工资表!$F$2</f>
        <v>岗位工资</v>
      </c>
      <c r="F547" s="15" t="str">
        <f>工资表!$G$2</f>
        <v>绩效工资</v>
      </c>
      <c r="G547" s="15" t="str">
        <f>工资表!$H$2</f>
        <v>奖金</v>
      </c>
      <c r="H547" s="15" t="str">
        <f>工资表!$I$2</f>
        <v>加班费</v>
      </c>
      <c r="I547" s="15" t="str">
        <f>工资表!$J$2</f>
        <v>住房补助</v>
      </c>
      <c r="J547" s="15" t="str">
        <f>工资表!$K$2</f>
        <v>交通补助</v>
      </c>
      <c r="K547" s="15" t="str">
        <f>工资表!$L$2</f>
        <v>工龄工资</v>
      </c>
      <c r="L547" s="15" t="str">
        <f>工资表!$M$2</f>
        <v>当月应发</v>
      </c>
      <c r="M547" s="15" t="str">
        <f>工资表!$N$2</f>
        <v>养老保险</v>
      </c>
      <c r="N547" s="15" t="str">
        <f>工资表!$O$2</f>
        <v>医疗保险</v>
      </c>
      <c r="O547" s="15" t="str">
        <f>工资表!$P$2</f>
        <v>失业保险</v>
      </c>
      <c r="P547" s="15" t="str">
        <f>工资表!$Q$2</f>
        <v>大病统筹</v>
      </c>
      <c r="Q547" s="15" t="str">
        <f>工资表!$R$2</f>
        <v>公积金</v>
      </c>
      <c r="R547" s="15" t="str">
        <f>工资表!$S$2</f>
        <v>个人所得税</v>
      </c>
      <c r="S547" s="15" t="str">
        <f>工资表!$T$2</f>
        <v>实发工资</v>
      </c>
    </row>
    <row r="548" spans="1:19" s="10" customFormat="1" x14ac:dyDescent="0.15">
      <c r="A548" s="16">
        <f>工资表!B139</f>
        <v>137</v>
      </c>
      <c r="B548" s="16" t="str">
        <f>工资表!C139</f>
        <v>N137</v>
      </c>
      <c r="C548" s="16" t="str">
        <f>工资表!D139</f>
        <v>研发A</v>
      </c>
      <c r="D548" s="16">
        <f>工资表!E139</f>
        <v>2136</v>
      </c>
      <c r="E548" s="16">
        <f>工资表!F139</f>
        <v>1136</v>
      </c>
      <c r="F548" s="16">
        <f>工资表!G139</f>
        <v>1136</v>
      </c>
      <c r="G548" s="16">
        <f>工资表!H139</f>
        <v>2136</v>
      </c>
      <c r="H548" s="16">
        <f>工资表!I139</f>
        <v>1136</v>
      </c>
      <c r="I548" s="16">
        <f>工资表!J139</f>
        <v>736</v>
      </c>
      <c r="J548" s="16">
        <f>工资表!K139</f>
        <v>436</v>
      </c>
      <c r="K548" s="16">
        <f>工资表!L139</f>
        <v>336</v>
      </c>
      <c r="L548" s="16">
        <f>工资表!M139</f>
        <v>9188</v>
      </c>
      <c r="M548" s="16">
        <f>工资表!N139</f>
        <v>436</v>
      </c>
      <c r="N548" s="16">
        <f>工资表!O139</f>
        <v>236</v>
      </c>
      <c r="O548" s="16">
        <f>工资表!P139</f>
        <v>156</v>
      </c>
      <c r="P548" s="16">
        <f>工资表!Q139</f>
        <v>166</v>
      </c>
      <c r="Q548" s="16">
        <f>工资表!R139</f>
        <v>196</v>
      </c>
      <c r="R548" s="16">
        <f>工资表!S139</f>
        <v>271</v>
      </c>
      <c r="S548" s="16">
        <f>工资表!T139</f>
        <v>7727</v>
      </c>
    </row>
    <row r="549" spans="1:19" s="10" customFormat="1" x14ac:dyDescent="0.1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</row>
    <row r="550" spans="1:19" s="10" customFormat="1" x14ac:dyDescent="0.15">
      <c r="A550" s="13"/>
      <c r="B550" s="13"/>
      <c r="C550" s="13"/>
      <c r="D550" s="13"/>
      <c r="E550" s="13"/>
      <c r="F550" s="13"/>
      <c r="G550" s="13"/>
      <c r="H550" s="14">
        <f>工资表!$I$1</f>
        <v>2017</v>
      </c>
      <c r="I550" s="14" t="str">
        <f>工资表!$J$1</f>
        <v>年</v>
      </c>
      <c r="J550" s="14" t="str">
        <f>工资表!$K$1</f>
        <v>2月</v>
      </c>
      <c r="K550" s="14" t="str">
        <f>工资表!$L$1</f>
        <v>工资</v>
      </c>
      <c r="L550" s="13"/>
      <c r="M550" s="13"/>
      <c r="N550" s="13"/>
      <c r="O550" s="13"/>
      <c r="P550" s="13"/>
      <c r="Q550" s="13"/>
      <c r="R550" s="13"/>
      <c r="S550" s="13"/>
    </row>
    <row r="551" spans="1:19" s="10" customFormat="1" x14ac:dyDescent="0.15">
      <c r="A551" s="15" t="str">
        <f>工资表!$B$2</f>
        <v>序号</v>
      </c>
      <c r="B551" s="15" t="str">
        <f>工资表!$C$2</f>
        <v>姓名</v>
      </c>
      <c r="C551" s="15" t="str">
        <f>工资表!$D$2</f>
        <v>部门</v>
      </c>
      <c r="D551" s="15" t="str">
        <f>工资表!$E$2</f>
        <v>基本工资</v>
      </c>
      <c r="E551" s="15" t="str">
        <f>工资表!$F$2</f>
        <v>岗位工资</v>
      </c>
      <c r="F551" s="15" t="str">
        <f>工资表!$G$2</f>
        <v>绩效工资</v>
      </c>
      <c r="G551" s="15" t="str">
        <f>工资表!$H$2</f>
        <v>奖金</v>
      </c>
      <c r="H551" s="15" t="str">
        <f>工资表!$I$2</f>
        <v>加班费</v>
      </c>
      <c r="I551" s="15" t="str">
        <f>工资表!$J$2</f>
        <v>住房补助</v>
      </c>
      <c r="J551" s="15" t="str">
        <f>工资表!$K$2</f>
        <v>交通补助</v>
      </c>
      <c r="K551" s="15" t="str">
        <f>工资表!$L$2</f>
        <v>工龄工资</v>
      </c>
      <c r="L551" s="15" t="str">
        <f>工资表!$M$2</f>
        <v>当月应发</v>
      </c>
      <c r="M551" s="15" t="str">
        <f>工资表!$N$2</f>
        <v>养老保险</v>
      </c>
      <c r="N551" s="15" t="str">
        <f>工资表!$O$2</f>
        <v>医疗保险</v>
      </c>
      <c r="O551" s="15" t="str">
        <f>工资表!$P$2</f>
        <v>失业保险</v>
      </c>
      <c r="P551" s="15" t="str">
        <f>工资表!$Q$2</f>
        <v>大病统筹</v>
      </c>
      <c r="Q551" s="15" t="str">
        <f>工资表!$R$2</f>
        <v>公积金</v>
      </c>
      <c r="R551" s="15" t="str">
        <f>工资表!$S$2</f>
        <v>个人所得税</v>
      </c>
      <c r="S551" s="15" t="str">
        <f>工资表!$T$2</f>
        <v>实发工资</v>
      </c>
    </row>
    <row r="552" spans="1:19" s="10" customFormat="1" x14ac:dyDescent="0.15">
      <c r="A552" s="16">
        <f>工资表!B140</f>
        <v>138</v>
      </c>
      <c r="B552" s="16" t="str">
        <f>工资表!C140</f>
        <v>N138</v>
      </c>
      <c r="C552" s="16" t="str">
        <f>工资表!D140</f>
        <v>研发B</v>
      </c>
      <c r="D552" s="16">
        <f>工资表!E140</f>
        <v>2137</v>
      </c>
      <c r="E552" s="16">
        <f>工资表!F140</f>
        <v>1137</v>
      </c>
      <c r="F552" s="16">
        <f>工资表!G140</f>
        <v>1137</v>
      </c>
      <c r="G552" s="16">
        <f>工资表!H140</f>
        <v>2137</v>
      </c>
      <c r="H552" s="16">
        <f>工资表!I140</f>
        <v>1137</v>
      </c>
      <c r="I552" s="16">
        <f>工资表!J140</f>
        <v>737</v>
      </c>
      <c r="J552" s="16">
        <f>工资表!K140</f>
        <v>437</v>
      </c>
      <c r="K552" s="16">
        <f>工资表!L140</f>
        <v>337</v>
      </c>
      <c r="L552" s="16">
        <f>工资表!M140</f>
        <v>9196</v>
      </c>
      <c r="M552" s="16">
        <f>工资表!N140</f>
        <v>437</v>
      </c>
      <c r="N552" s="16">
        <f>工资表!O140</f>
        <v>237</v>
      </c>
      <c r="O552" s="16">
        <f>工资表!P140</f>
        <v>157</v>
      </c>
      <c r="P552" s="16">
        <f>工资表!Q140</f>
        <v>167</v>
      </c>
      <c r="Q552" s="16">
        <f>工资表!R140</f>
        <v>197</v>
      </c>
      <c r="R552" s="16">
        <f>工资表!S140</f>
        <v>272</v>
      </c>
      <c r="S552" s="16">
        <f>工资表!T140</f>
        <v>7729</v>
      </c>
    </row>
    <row r="553" spans="1:19" s="10" customFormat="1" x14ac:dyDescent="0.1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</row>
    <row r="554" spans="1:19" s="10" customFormat="1" x14ac:dyDescent="0.15">
      <c r="A554" s="13"/>
      <c r="B554" s="13"/>
      <c r="C554" s="13"/>
      <c r="D554" s="13"/>
      <c r="E554" s="13"/>
      <c r="F554" s="13"/>
      <c r="G554" s="13"/>
      <c r="H554" s="14">
        <f>工资表!$I$1</f>
        <v>2017</v>
      </c>
      <c r="I554" s="14" t="str">
        <f>工资表!$J$1</f>
        <v>年</v>
      </c>
      <c r="J554" s="14" t="str">
        <f>工资表!$K$1</f>
        <v>2月</v>
      </c>
      <c r="K554" s="14" t="str">
        <f>工资表!$L$1</f>
        <v>工资</v>
      </c>
      <c r="L554" s="13"/>
      <c r="M554" s="13"/>
      <c r="N554" s="13"/>
      <c r="O554" s="13"/>
      <c r="P554" s="13"/>
      <c r="Q554" s="13"/>
      <c r="R554" s="13"/>
      <c r="S554" s="13"/>
    </row>
    <row r="555" spans="1:19" s="10" customFormat="1" x14ac:dyDescent="0.15">
      <c r="A555" s="15" t="str">
        <f>工资表!$B$2</f>
        <v>序号</v>
      </c>
      <c r="B555" s="15" t="str">
        <f>工资表!$C$2</f>
        <v>姓名</v>
      </c>
      <c r="C555" s="15" t="str">
        <f>工资表!$D$2</f>
        <v>部门</v>
      </c>
      <c r="D555" s="15" t="str">
        <f>工资表!$E$2</f>
        <v>基本工资</v>
      </c>
      <c r="E555" s="15" t="str">
        <f>工资表!$F$2</f>
        <v>岗位工资</v>
      </c>
      <c r="F555" s="15" t="str">
        <f>工资表!$G$2</f>
        <v>绩效工资</v>
      </c>
      <c r="G555" s="15" t="str">
        <f>工资表!$H$2</f>
        <v>奖金</v>
      </c>
      <c r="H555" s="15" t="str">
        <f>工资表!$I$2</f>
        <v>加班费</v>
      </c>
      <c r="I555" s="15" t="str">
        <f>工资表!$J$2</f>
        <v>住房补助</v>
      </c>
      <c r="J555" s="15" t="str">
        <f>工资表!$K$2</f>
        <v>交通补助</v>
      </c>
      <c r="K555" s="15" t="str">
        <f>工资表!$L$2</f>
        <v>工龄工资</v>
      </c>
      <c r="L555" s="15" t="str">
        <f>工资表!$M$2</f>
        <v>当月应发</v>
      </c>
      <c r="M555" s="15" t="str">
        <f>工资表!$N$2</f>
        <v>养老保险</v>
      </c>
      <c r="N555" s="15" t="str">
        <f>工资表!$O$2</f>
        <v>医疗保险</v>
      </c>
      <c r="O555" s="15" t="str">
        <f>工资表!$P$2</f>
        <v>失业保险</v>
      </c>
      <c r="P555" s="15" t="str">
        <f>工资表!$Q$2</f>
        <v>大病统筹</v>
      </c>
      <c r="Q555" s="15" t="str">
        <f>工资表!$R$2</f>
        <v>公积金</v>
      </c>
      <c r="R555" s="15" t="str">
        <f>工资表!$S$2</f>
        <v>个人所得税</v>
      </c>
      <c r="S555" s="15" t="str">
        <f>工资表!$T$2</f>
        <v>实发工资</v>
      </c>
    </row>
    <row r="556" spans="1:19" s="10" customFormat="1" x14ac:dyDescent="0.15">
      <c r="A556" s="16">
        <f>工资表!B141</f>
        <v>139</v>
      </c>
      <c r="B556" s="16" t="str">
        <f>工资表!C141</f>
        <v>N139</v>
      </c>
      <c r="C556" s="16" t="str">
        <f>工资表!D141</f>
        <v>投资A</v>
      </c>
      <c r="D556" s="16">
        <f>工资表!E141</f>
        <v>2138</v>
      </c>
      <c r="E556" s="16">
        <f>工资表!F141</f>
        <v>1138</v>
      </c>
      <c r="F556" s="16">
        <f>工资表!G141</f>
        <v>1138</v>
      </c>
      <c r="G556" s="16">
        <f>工资表!H141</f>
        <v>2138</v>
      </c>
      <c r="H556" s="16">
        <f>工资表!I141</f>
        <v>1138</v>
      </c>
      <c r="I556" s="16">
        <f>工资表!J141</f>
        <v>738</v>
      </c>
      <c r="J556" s="16">
        <f>工资表!K141</f>
        <v>438</v>
      </c>
      <c r="K556" s="16">
        <f>工资表!L141</f>
        <v>338</v>
      </c>
      <c r="L556" s="16">
        <f>工资表!M141</f>
        <v>9204</v>
      </c>
      <c r="M556" s="16">
        <f>工资表!N141</f>
        <v>438</v>
      </c>
      <c r="N556" s="16">
        <f>工资表!O141</f>
        <v>238</v>
      </c>
      <c r="O556" s="16">
        <f>工资表!P141</f>
        <v>158</v>
      </c>
      <c r="P556" s="16">
        <f>工资表!Q141</f>
        <v>168</v>
      </c>
      <c r="Q556" s="16">
        <f>工资表!R141</f>
        <v>198</v>
      </c>
      <c r="R556" s="16">
        <f>工资表!S141</f>
        <v>273</v>
      </c>
      <c r="S556" s="16">
        <f>工资表!T141</f>
        <v>7731</v>
      </c>
    </row>
    <row r="557" spans="1:19" s="10" customFormat="1" x14ac:dyDescent="0.1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</row>
    <row r="558" spans="1:19" s="10" customFormat="1" x14ac:dyDescent="0.15">
      <c r="A558" s="13"/>
      <c r="B558" s="13"/>
      <c r="C558" s="13"/>
      <c r="D558" s="13"/>
      <c r="E558" s="13"/>
      <c r="F558" s="13"/>
      <c r="G558" s="13"/>
      <c r="H558" s="14">
        <f>工资表!$I$1</f>
        <v>2017</v>
      </c>
      <c r="I558" s="14" t="str">
        <f>工资表!$J$1</f>
        <v>年</v>
      </c>
      <c r="J558" s="14" t="str">
        <f>工资表!$K$1</f>
        <v>2月</v>
      </c>
      <c r="K558" s="14" t="str">
        <f>工资表!$L$1</f>
        <v>工资</v>
      </c>
      <c r="L558" s="13"/>
      <c r="M558" s="13"/>
      <c r="N558" s="13"/>
      <c r="O558" s="13"/>
      <c r="P558" s="13"/>
      <c r="Q558" s="13"/>
      <c r="R558" s="13"/>
      <c r="S558" s="13"/>
    </row>
    <row r="559" spans="1:19" s="10" customFormat="1" x14ac:dyDescent="0.15">
      <c r="A559" s="15" t="str">
        <f>工资表!$B$2</f>
        <v>序号</v>
      </c>
      <c r="B559" s="15" t="str">
        <f>工资表!$C$2</f>
        <v>姓名</v>
      </c>
      <c r="C559" s="15" t="str">
        <f>工资表!$D$2</f>
        <v>部门</v>
      </c>
      <c r="D559" s="15" t="str">
        <f>工资表!$E$2</f>
        <v>基本工资</v>
      </c>
      <c r="E559" s="15" t="str">
        <f>工资表!$F$2</f>
        <v>岗位工资</v>
      </c>
      <c r="F559" s="15" t="str">
        <f>工资表!$G$2</f>
        <v>绩效工资</v>
      </c>
      <c r="G559" s="15" t="str">
        <f>工资表!$H$2</f>
        <v>奖金</v>
      </c>
      <c r="H559" s="15" t="str">
        <f>工资表!$I$2</f>
        <v>加班费</v>
      </c>
      <c r="I559" s="15" t="str">
        <f>工资表!$J$2</f>
        <v>住房补助</v>
      </c>
      <c r="J559" s="15" t="str">
        <f>工资表!$K$2</f>
        <v>交通补助</v>
      </c>
      <c r="K559" s="15" t="str">
        <f>工资表!$L$2</f>
        <v>工龄工资</v>
      </c>
      <c r="L559" s="15" t="str">
        <f>工资表!$M$2</f>
        <v>当月应发</v>
      </c>
      <c r="M559" s="15" t="str">
        <f>工资表!$N$2</f>
        <v>养老保险</v>
      </c>
      <c r="N559" s="15" t="str">
        <f>工资表!$O$2</f>
        <v>医疗保险</v>
      </c>
      <c r="O559" s="15" t="str">
        <f>工资表!$P$2</f>
        <v>失业保险</v>
      </c>
      <c r="P559" s="15" t="str">
        <f>工资表!$Q$2</f>
        <v>大病统筹</v>
      </c>
      <c r="Q559" s="15" t="str">
        <f>工资表!$R$2</f>
        <v>公积金</v>
      </c>
      <c r="R559" s="15" t="str">
        <f>工资表!$S$2</f>
        <v>个人所得税</v>
      </c>
      <c r="S559" s="15" t="str">
        <f>工资表!$T$2</f>
        <v>实发工资</v>
      </c>
    </row>
    <row r="560" spans="1:19" s="10" customFormat="1" x14ac:dyDescent="0.15">
      <c r="A560" s="16">
        <f>工资表!B142</f>
        <v>140</v>
      </c>
      <c r="B560" s="16" t="str">
        <f>工资表!C142</f>
        <v>N140</v>
      </c>
      <c r="C560" s="16" t="str">
        <f>工资表!D142</f>
        <v>投资B</v>
      </c>
      <c r="D560" s="16">
        <f>工资表!E142</f>
        <v>2139</v>
      </c>
      <c r="E560" s="16">
        <f>工资表!F142</f>
        <v>1139</v>
      </c>
      <c r="F560" s="16">
        <f>工资表!G142</f>
        <v>1139</v>
      </c>
      <c r="G560" s="16">
        <f>工资表!H142</f>
        <v>2139</v>
      </c>
      <c r="H560" s="16">
        <f>工资表!I142</f>
        <v>1139</v>
      </c>
      <c r="I560" s="16">
        <f>工资表!J142</f>
        <v>739</v>
      </c>
      <c r="J560" s="16">
        <f>工资表!K142</f>
        <v>439</v>
      </c>
      <c r="K560" s="16">
        <f>工资表!L142</f>
        <v>339</v>
      </c>
      <c r="L560" s="16">
        <f>工资表!M142</f>
        <v>9212</v>
      </c>
      <c r="M560" s="16">
        <f>工资表!N142</f>
        <v>439</v>
      </c>
      <c r="N560" s="16">
        <f>工资表!O142</f>
        <v>239</v>
      </c>
      <c r="O560" s="16">
        <f>工资表!P142</f>
        <v>159</v>
      </c>
      <c r="P560" s="16">
        <f>工资表!Q142</f>
        <v>169</v>
      </c>
      <c r="Q560" s="16">
        <f>工资表!R142</f>
        <v>199</v>
      </c>
      <c r="R560" s="16">
        <f>工资表!S142</f>
        <v>274</v>
      </c>
      <c r="S560" s="16">
        <f>工资表!T142</f>
        <v>7733</v>
      </c>
    </row>
    <row r="561" spans="1:19" s="10" customFormat="1" x14ac:dyDescent="0.1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</row>
    <row r="562" spans="1:19" s="10" customFormat="1" x14ac:dyDescent="0.15">
      <c r="A562" s="13"/>
      <c r="B562" s="13"/>
      <c r="C562" s="13"/>
      <c r="D562" s="13"/>
      <c r="E562" s="13"/>
      <c r="F562" s="13"/>
      <c r="G562" s="13"/>
      <c r="H562" s="14">
        <f>工资表!$I$1</f>
        <v>2017</v>
      </c>
      <c r="I562" s="14" t="str">
        <f>工资表!$J$1</f>
        <v>年</v>
      </c>
      <c r="J562" s="14" t="str">
        <f>工资表!$K$1</f>
        <v>2月</v>
      </c>
      <c r="K562" s="14" t="str">
        <f>工资表!$L$1</f>
        <v>工资</v>
      </c>
      <c r="L562" s="13"/>
      <c r="M562" s="13"/>
      <c r="N562" s="13"/>
      <c r="O562" s="13"/>
      <c r="P562" s="13"/>
      <c r="Q562" s="13"/>
      <c r="R562" s="13"/>
      <c r="S562" s="13"/>
    </row>
    <row r="563" spans="1:19" s="10" customFormat="1" x14ac:dyDescent="0.15">
      <c r="A563" s="15" t="str">
        <f>工资表!$B$2</f>
        <v>序号</v>
      </c>
      <c r="B563" s="15" t="str">
        <f>工资表!$C$2</f>
        <v>姓名</v>
      </c>
      <c r="C563" s="15" t="str">
        <f>工资表!$D$2</f>
        <v>部门</v>
      </c>
      <c r="D563" s="15" t="str">
        <f>工资表!$E$2</f>
        <v>基本工资</v>
      </c>
      <c r="E563" s="15" t="str">
        <f>工资表!$F$2</f>
        <v>岗位工资</v>
      </c>
      <c r="F563" s="15" t="str">
        <f>工资表!$G$2</f>
        <v>绩效工资</v>
      </c>
      <c r="G563" s="15" t="str">
        <f>工资表!$H$2</f>
        <v>奖金</v>
      </c>
      <c r="H563" s="15" t="str">
        <f>工资表!$I$2</f>
        <v>加班费</v>
      </c>
      <c r="I563" s="15" t="str">
        <f>工资表!$J$2</f>
        <v>住房补助</v>
      </c>
      <c r="J563" s="15" t="str">
        <f>工资表!$K$2</f>
        <v>交通补助</v>
      </c>
      <c r="K563" s="15" t="str">
        <f>工资表!$L$2</f>
        <v>工龄工资</v>
      </c>
      <c r="L563" s="15" t="str">
        <f>工资表!$M$2</f>
        <v>当月应发</v>
      </c>
      <c r="M563" s="15" t="str">
        <f>工资表!$N$2</f>
        <v>养老保险</v>
      </c>
      <c r="N563" s="15" t="str">
        <f>工资表!$O$2</f>
        <v>医疗保险</v>
      </c>
      <c r="O563" s="15" t="str">
        <f>工资表!$P$2</f>
        <v>失业保险</v>
      </c>
      <c r="P563" s="15" t="str">
        <f>工资表!$Q$2</f>
        <v>大病统筹</v>
      </c>
      <c r="Q563" s="15" t="str">
        <f>工资表!$R$2</f>
        <v>公积金</v>
      </c>
      <c r="R563" s="15" t="str">
        <f>工资表!$S$2</f>
        <v>个人所得税</v>
      </c>
      <c r="S563" s="15" t="str">
        <f>工资表!$T$2</f>
        <v>实发工资</v>
      </c>
    </row>
    <row r="564" spans="1:19" s="10" customFormat="1" x14ac:dyDescent="0.15">
      <c r="A564" s="16">
        <f>工资表!B143</f>
        <v>141</v>
      </c>
      <c r="B564" s="16" t="str">
        <f>工资表!C143</f>
        <v>N141</v>
      </c>
      <c r="C564" s="16" t="str">
        <f>工资表!D143</f>
        <v>采购</v>
      </c>
      <c r="D564" s="16">
        <f>工资表!E143</f>
        <v>2140</v>
      </c>
      <c r="E564" s="16">
        <f>工资表!F143</f>
        <v>1140</v>
      </c>
      <c r="F564" s="16">
        <f>工资表!G143</f>
        <v>1140</v>
      </c>
      <c r="G564" s="16">
        <f>工资表!H143</f>
        <v>2140</v>
      </c>
      <c r="H564" s="16">
        <f>工资表!I143</f>
        <v>1140</v>
      </c>
      <c r="I564" s="16">
        <f>工资表!J143</f>
        <v>740</v>
      </c>
      <c r="J564" s="16">
        <f>工资表!K143</f>
        <v>440</v>
      </c>
      <c r="K564" s="16">
        <f>工资表!L143</f>
        <v>340</v>
      </c>
      <c r="L564" s="16">
        <f>工资表!M143</f>
        <v>9220</v>
      </c>
      <c r="M564" s="16">
        <f>工资表!N143</f>
        <v>440</v>
      </c>
      <c r="N564" s="16">
        <f>工资表!O143</f>
        <v>240</v>
      </c>
      <c r="O564" s="16">
        <f>工资表!P143</f>
        <v>160</v>
      </c>
      <c r="P564" s="16">
        <f>工资表!Q143</f>
        <v>170</v>
      </c>
      <c r="Q564" s="16">
        <f>工资表!R143</f>
        <v>200</v>
      </c>
      <c r="R564" s="16">
        <f>工资表!S143</f>
        <v>275</v>
      </c>
      <c r="S564" s="16">
        <f>工资表!T143</f>
        <v>7735</v>
      </c>
    </row>
    <row r="565" spans="1:19" s="10" customFormat="1" x14ac:dyDescent="0.1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</row>
    <row r="566" spans="1:19" s="10" customFormat="1" x14ac:dyDescent="0.15">
      <c r="A566" s="13"/>
      <c r="B566" s="13"/>
      <c r="C566" s="13"/>
      <c r="D566" s="13"/>
      <c r="E566" s="13"/>
      <c r="F566" s="13"/>
      <c r="G566" s="13"/>
      <c r="H566" s="14">
        <f>工资表!$I$1</f>
        <v>2017</v>
      </c>
      <c r="I566" s="14" t="str">
        <f>工资表!$J$1</f>
        <v>年</v>
      </c>
      <c r="J566" s="14" t="str">
        <f>工资表!$K$1</f>
        <v>2月</v>
      </c>
      <c r="K566" s="14" t="str">
        <f>工资表!$L$1</f>
        <v>工资</v>
      </c>
      <c r="L566" s="13"/>
      <c r="M566" s="13"/>
      <c r="N566" s="13"/>
      <c r="O566" s="13"/>
      <c r="P566" s="13"/>
      <c r="Q566" s="13"/>
      <c r="R566" s="13"/>
      <c r="S566" s="13"/>
    </row>
    <row r="567" spans="1:19" s="10" customFormat="1" x14ac:dyDescent="0.15">
      <c r="A567" s="15" t="str">
        <f>工资表!$B$2</f>
        <v>序号</v>
      </c>
      <c r="B567" s="15" t="str">
        <f>工资表!$C$2</f>
        <v>姓名</v>
      </c>
      <c r="C567" s="15" t="str">
        <f>工资表!$D$2</f>
        <v>部门</v>
      </c>
      <c r="D567" s="15" t="str">
        <f>工资表!$E$2</f>
        <v>基本工资</v>
      </c>
      <c r="E567" s="15" t="str">
        <f>工资表!$F$2</f>
        <v>岗位工资</v>
      </c>
      <c r="F567" s="15" t="str">
        <f>工资表!$G$2</f>
        <v>绩效工资</v>
      </c>
      <c r="G567" s="15" t="str">
        <f>工资表!$H$2</f>
        <v>奖金</v>
      </c>
      <c r="H567" s="15" t="str">
        <f>工资表!$I$2</f>
        <v>加班费</v>
      </c>
      <c r="I567" s="15" t="str">
        <f>工资表!$J$2</f>
        <v>住房补助</v>
      </c>
      <c r="J567" s="15" t="str">
        <f>工资表!$K$2</f>
        <v>交通补助</v>
      </c>
      <c r="K567" s="15" t="str">
        <f>工资表!$L$2</f>
        <v>工龄工资</v>
      </c>
      <c r="L567" s="15" t="str">
        <f>工资表!$M$2</f>
        <v>当月应发</v>
      </c>
      <c r="M567" s="15" t="str">
        <f>工资表!$N$2</f>
        <v>养老保险</v>
      </c>
      <c r="N567" s="15" t="str">
        <f>工资表!$O$2</f>
        <v>医疗保险</v>
      </c>
      <c r="O567" s="15" t="str">
        <f>工资表!$P$2</f>
        <v>失业保险</v>
      </c>
      <c r="P567" s="15" t="str">
        <f>工资表!$Q$2</f>
        <v>大病统筹</v>
      </c>
      <c r="Q567" s="15" t="str">
        <f>工资表!$R$2</f>
        <v>公积金</v>
      </c>
      <c r="R567" s="15" t="str">
        <f>工资表!$S$2</f>
        <v>个人所得税</v>
      </c>
      <c r="S567" s="15" t="str">
        <f>工资表!$T$2</f>
        <v>实发工资</v>
      </c>
    </row>
    <row r="568" spans="1:19" s="10" customFormat="1" x14ac:dyDescent="0.15">
      <c r="A568" s="16">
        <f>工资表!B144</f>
        <v>142</v>
      </c>
      <c r="B568" s="16" t="str">
        <f>工资表!C144</f>
        <v>N142</v>
      </c>
      <c r="C568" s="16" t="str">
        <f>工资表!D144</f>
        <v>生产</v>
      </c>
      <c r="D568" s="16">
        <f>工资表!E144</f>
        <v>2141</v>
      </c>
      <c r="E568" s="16">
        <f>工资表!F144</f>
        <v>1141</v>
      </c>
      <c r="F568" s="16">
        <f>工资表!G144</f>
        <v>1141</v>
      </c>
      <c r="G568" s="16">
        <f>工资表!H144</f>
        <v>2141</v>
      </c>
      <c r="H568" s="16">
        <f>工资表!I144</f>
        <v>1141</v>
      </c>
      <c r="I568" s="16">
        <f>工资表!J144</f>
        <v>741</v>
      </c>
      <c r="J568" s="16">
        <f>工资表!K144</f>
        <v>441</v>
      </c>
      <c r="K568" s="16">
        <f>工资表!L144</f>
        <v>341</v>
      </c>
      <c r="L568" s="16">
        <f>工资表!M144</f>
        <v>9228</v>
      </c>
      <c r="M568" s="16">
        <f>工资表!N144</f>
        <v>441</v>
      </c>
      <c r="N568" s="16">
        <f>工资表!O144</f>
        <v>241</v>
      </c>
      <c r="O568" s="16">
        <f>工资表!P144</f>
        <v>161</v>
      </c>
      <c r="P568" s="16">
        <f>工资表!Q144</f>
        <v>171</v>
      </c>
      <c r="Q568" s="16">
        <f>工资表!R144</f>
        <v>201</v>
      </c>
      <c r="R568" s="16">
        <f>工资表!S144</f>
        <v>276</v>
      </c>
      <c r="S568" s="16">
        <f>工资表!T144</f>
        <v>7737</v>
      </c>
    </row>
    <row r="569" spans="1:19" s="10" customFormat="1" x14ac:dyDescent="0.1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</row>
    <row r="570" spans="1:19" s="10" customFormat="1" x14ac:dyDescent="0.15">
      <c r="A570" s="13"/>
      <c r="B570" s="13"/>
      <c r="C570" s="13"/>
      <c r="D570" s="13"/>
      <c r="E570" s="13"/>
      <c r="F570" s="13"/>
      <c r="G570" s="13"/>
      <c r="H570" s="14">
        <f>工资表!$I$1</f>
        <v>2017</v>
      </c>
      <c r="I570" s="14" t="str">
        <f>工资表!$J$1</f>
        <v>年</v>
      </c>
      <c r="J570" s="14" t="str">
        <f>工资表!$K$1</f>
        <v>2月</v>
      </c>
      <c r="K570" s="14" t="str">
        <f>工资表!$L$1</f>
        <v>工资</v>
      </c>
      <c r="L570" s="13"/>
      <c r="M570" s="13"/>
      <c r="N570" s="13"/>
      <c r="O570" s="13"/>
      <c r="P570" s="13"/>
      <c r="Q570" s="13"/>
      <c r="R570" s="13"/>
      <c r="S570" s="13"/>
    </row>
    <row r="571" spans="1:19" s="10" customFormat="1" x14ac:dyDescent="0.15">
      <c r="A571" s="15" t="str">
        <f>工资表!$B$2</f>
        <v>序号</v>
      </c>
      <c r="B571" s="15" t="str">
        <f>工资表!$C$2</f>
        <v>姓名</v>
      </c>
      <c r="C571" s="15" t="str">
        <f>工资表!$D$2</f>
        <v>部门</v>
      </c>
      <c r="D571" s="15" t="str">
        <f>工资表!$E$2</f>
        <v>基本工资</v>
      </c>
      <c r="E571" s="15" t="str">
        <f>工资表!$F$2</f>
        <v>岗位工资</v>
      </c>
      <c r="F571" s="15" t="str">
        <f>工资表!$G$2</f>
        <v>绩效工资</v>
      </c>
      <c r="G571" s="15" t="str">
        <f>工资表!$H$2</f>
        <v>奖金</v>
      </c>
      <c r="H571" s="15" t="str">
        <f>工资表!$I$2</f>
        <v>加班费</v>
      </c>
      <c r="I571" s="15" t="str">
        <f>工资表!$J$2</f>
        <v>住房补助</v>
      </c>
      <c r="J571" s="15" t="str">
        <f>工资表!$K$2</f>
        <v>交通补助</v>
      </c>
      <c r="K571" s="15" t="str">
        <f>工资表!$L$2</f>
        <v>工龄工资</v>
      </c>
      <c r="L571" s="15" t="str">
        <f>工资表!$M$2</f>
        <v>当月应发</v>
      </c>
      <c r="M571" s="15" t="str">
        <f>工资表!$N$2</f>
        <v>养老保险</v>
      </c>
      <c r="N571" s="15" t="str">
        <f>工资表!$O$2</f>
        <v>医疗保险</v>
      </c>
      <c r="O571" s="15" t="str">
        <f>工资表!$P$2</f>
        <v>失业保险</v>
      </c>
      <c r="P571" s="15" t="str">
        <f>工资表!$Q$2</f>
        <v>大病统筹</v>
      </c>
      <c r="Q571" s="15" t="str">
        <f>工资表!$R$2</f>
        <v>公积金</v>
      </c>
      <c r="R571" s="15" t="str">
        <f>工资表!$S$2</f>
        <v>个人所得税</v>
      </c>
      <c r="S571" s="15" t="str">
        <f>工资表!$T$2</f>
        <v>实发工资</v>
      </c>
    </row>
    <row r="572" spans="1:19" s="10" customFormat="1" x14ac:dyDescent="0.15">
      <c r="A572" s="16">
        <f>工资表!B145</f>
        <v>143</v>
      </c>
      <c r="B572" s="16" t="str">
        <f>工资表!C145</f>
        <v>N143</v>
      </c>
      <c r="C572" s="16" t="str">
        <f>工资表!D145</f>
        <v>运营</v>
      </c>
      <c r="D572" s="16">
        <f>工资表!E145</f>
        <v>2142</v>
      </c>
      <c r="E572" s="16">
        <f>工资表!F145</f>
        <v>1142</v>
      </c>
      <c r="F572" s="16">
        <f>工资表!G145</f>
        <v>1142</v>
      </c>
      <c r="G572" s="16">
        <f>工资表!H145</f>
        <v>2142</v>
      </c>
      <c r="H572" s="16">
        <f>工资表!I145</f>
        <v>1142</v>
      </c>
      <c r="I572" s="16">
        <f>工资表!J145</f>
        <v>742</v>
      </c>
      <c r="J572" s="16">
        <f>工资表!K145</f>
        <v>442</v>
      </c>
      <c r="K572" s="16">
        <f>工资表!L145</f>
        <v>342</v>
      </c>
      <c r="L572" s="16">
        <f>工资表!M145</f>
        <v>9236</v>
      </c>
      <c r="M572" s="16">
        <f>工资表!N145</f>
        <v>442</v>
      </c>
      <c r="N572" s="16">
        <f>工资表!O145</f>
        <v>242</v>
      </c>
      <c r="O572" s="16">
        <f>工资表!P145</f>
        <v>162</v>
      </c>
      <c r="P572" s="16">
        <f>工资表!Q145</f>
        <v>172</v>
      </c>
      <c r="Q572" s="16">
        <f>工资表!R145</f>
        <v>202</v>
      </c>
      <c r="R572" s="16">
        <f>工资表!S145</f>
        <v>277</v>
      </c>
      <c r="S572" s="16">
        <f>工资表!T145</f>
        <v>7739</v>
      </c>
    </row>
    <row r="573" spans="1:19" s="10" customFormat="1" x14ac:dyDescent="0.1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</row>
    <row r="574" spans="1:19" s="10" customFormat="1" x14ac:dyDescent="0.15">
      <c r="A574" s="13"/>
      <c r="B574" s="13"/>
      <c r="C574" s="13"/>
      <c r="D574" s="13"/>
      <c r="E574" s="13"/>
      <c r="F574" s="13"/>
      <c r="G574" s="13"/>
      <c r="H574" s="14">
        <f>工资表!$I$1</f>
        <v>2017</v>
      </c>
      <c r="I574" s="14" t="str">
        <f>工资表!$J$1</f>
        <v>年</v>
      </c>
      <c r="J574" s="14" t="str">
        <f>工资表!$K$1</f>
        <v>2月</v>
      </c>
      <c r="K574" s="14" t="str">
        <f>工资表!$L$1</f>
        <v>工资</v>
      </c>
      <c r="L574" s="13"/>
      <c r="M574" s="13"/>
      <c r="N574" s="13"/>
      <c r="O574" s="13"/>
      <c r="P574" s="13"/>
      <c r="Q574" s="13"/>
      <c r="R574" s="13"/>
      <c r="S574" s="13"/>
    </row>
    <row r="575" spans="1:19" s="10" customFormat="1" x14ac:dyDescent="0.15">
      <c r="A575" s="15" t="str">
        <f>工资表!$B$2</f>
        <v>序号</v>
      </c>
      <c r="B575" s="15" t="str">
        <f>工资表!$C$2</f>
        <v>姓名</v>
      </c>
      <c r="C575" s="15" t="str">
        <f>工资表!$D$2</f>
        <v>部门</v>
      </c>
      <c r="D575" s="15" t="str">
        <f>工资表!$E$2</f>
        <v>基本工资</v>
      </c>
      <c r="E575" s="15" t="str">
        <f>工资表!$F$2</f>
        <v>岗位工资</v>
      </c>
      <c r="F575" s="15" t="str">
        <f>工资表!$G$2</f>
        <v>绩效工资</v>
      </c>
      <c r="G575" s="15" t="str">
        <f>工资表!$H$2</f>
        <v>奖金</v>
      </c>
      <c r="H575" s="15" t="str">
        <f>工资表!$I$2</f>
        <v>加班费</v>
      </c>
      <c r="I575" s="15" t="str">
        <f>工资表!$J$2</f>
        <v>住房补助</v>
      </c>
      <c r="J575" s="15" t="str">
        <f>工资表!$K$2</f>
        <v>交通补助</v>
      </c>
      <c r="K575" s="15" t="str">
        <f>工资表!$L$2</f>
        <v>工龄工资</v>
      </c>
      <c r="L575" s="15" t="str">
        <f>工资表!$M$2</f>
        <v>当月应发</v>
      </c>
      <c r="M575" s="15" t="str">
        <f>工资表!$N$2</f>
        <v>养老保险</v>
      </c>
      <c r="N575" s="15" t="str">
        <f>工资表!$O$2</f>
        <v>医疗保险</v>
      </c>
      <c r="O575" s="15" t="str">
        <f>工资表!$P$2</f>
        <v>失业保险</v>
      </c>
      <c r="P575" s="15" t="str">
        <f>工资表!$Q$2</f>
        <v>大病统筹</v>
      </c>
      <c r="Q575" s="15" t="str">
        <f>工资表!$R$2</f>
        <v>公积金</v>
      </c>
      <c r="R575" s="15" t="str">
        <f>工资表!$S$2</f>
        <v>个人所得税</v>
      </c>
      <c r="S575" s="15" t="str">
        <f>工资表!$T$2</f>
        <v>实发工资</v>
      </c>
    </row>
    <row r="576" spans="1:19" s="10" customFormat="1" x14ac:dyDescent="0.15">
      <c r="A576" s="16">
        <f>工资表!B146</f>
        <v>144</v>
      </c>
      <c r="B576" s="16" t="str">
        <f>工资表!C146</f>
        <v>N144</v>
      </c>
      <c r="C576" s="16" t="str">
        <f>工资表!D146</f>
        <v>财务</v>
      </c>
      <c r="D576" s="16">
        <f>工资表!E146</f>
        <v>2143</v>
      </c>
      <c r="E576" s="16">
        <f>工资表!F146</f>
        <v>1143</v>
      </c>
      <c r="F576" s="16">
        <f>工资表!G146</f>
        <v>1143</v>
      </c>
      <c r="G576" s="16">
        <f>工资表!H146</f>
        <v>2143</v>
      </c>
      <c r="H576" s="16">
        <f>工资表!I146</f>
        <v>1143</v>
      </c>
      <c r="I576" s="16">
        <f>工资表!J146</f>
        <v>743</v>
      </c>
      <c r="J576" s="16">
        <f>工资表!K146</f>
        <v>443</v>
      </c>
      <c r="K576" s="16">
        <f>工资表!L146</f>
        <v>343</v>
      </c>
      <c r="L576" s="16">
        <f>工资表!M146</f>
        <v>9244</v>
      </c>
      <c r="M576" s="16">
        <f>工资表!N146</f>
        <v>443</v>
      </c>
      <c r="N576" s="16">
        <f>工资表!O146</f>
        <v>243</v>
      </c>
      <c r="O576" s="16">
        <f>工资表!P146</f>
        <v>163</v>
      </c>
      <c r="P576" s="16">
        <f>工资表!Q146</f>
        <v>173</v>
      </c>
      <c r="Q576" s="16">
        <f>工资表!R146</f>
        <v>203</v>
      </c>
      <c r="R576" s="16">
        <f>工资表!S146</f>
        <v>278</v>
      </c>
      <c r="S576" s="16">
        <f>工资表!T146</f>
        <v>7741</v>
      </c>
    </row>
    <row r="577" spans="1:19" s="10" customFormat="1" x14ac:dyDescent="0.1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</row>
    <row r="578" spans="1:19" s="10" customFormat="1" x14ac:dyDescent="0.15">
      <c r="A578" s="13"/>
      <c r="B578" s="13"/>
      <c r="C578" s="13"/>
      <c r="D578" s="13"/>
      <c r="E578" s="13"/>
      <c r="F578" s="13"/>
      <c r="G578" s="13"/>
      <c r="H578" s="14">
        <f>工资表!$I$1</f>
        <v>2017</v>
      </c>
      <c r="I578" s="14" t="str">
        <f>工资表!$J$1</f>
        <v>年</v>
      </c>
      <c r="J578" s="14" t="str">
        <f>工资表!$K$1</f>
        <v>2月</v>
      </c>
      <c r="K578" s="14" t="str">
        <f>工资表!$L$1</f>
        <v>工资</v>
      </c>
      <c r="L578" s="13"/>
      <c r="M578" s="13"/>
      <c r="N578" s="13"/>
      <c r="O578" s="13"/>
      <c r="P578" s="13"/>
      <c r="Q578" s="13"/>
      <c r="R578" s="13"/>
      <c r="S578" s="13"/>
    </row>
    <row r="579" spans="1:19" s="10" customFormat="1" x14ac:dyDescent="0.15">
      <c r="A579" s="15" t="str">
        <f>工资表!$B$2</f>
        <v>序号</v>
      </c>
      <c r="B579" s="15" t="str">
        <f>工资表!$C$2</f>
        <v>姓名</v>
      </c>
      <c r="C579" s="15" t="str">
        <f>工资表!$D$2</f>
        <v>部门</v>
      </c>
      <c r="D579" s="15" t="str">
        <f>工资表!$E$2</f>
        <v>基本工资</v>
      </c>
      <c r="E579" s="15" t="str">
        <f>工资表!$F$2</f>
        <v>岗位工资</v>
      </c>
      <c r="F579" s="15" t="str">
        <f>工资表!$G$2</f>
        <v>绩效工资</v>
      </c>
      <c r="G579" s="15" t="str">
        <f>工资表!$H$2</f>
        <v>奖金</v>
      </c>
      <c r="H579" s="15" t="str">
        <f>工资表!$I$2</f>
        <v>加班费</v>
      </c>
      <c r="I579" s="15" t="str">
        <f>工资表!$J$2</f>
        <v>住房补助</v>
      </c>
      <c r="J579" s="15" t="str">
        <f>工资表!$K$2</f>
        <v>交通补助</v>
      </c>
      <c r="K579" s="15" t="str">
        <f>工资表!$L$2</f>
        <v>工龄工资</v>
      </c>
      <c r="L579" s="15" t="str">
        <f>工资表!$M$2</f>
        <v>当月应发</v>
      </c>
      <c r="M579" s="15" t="str">
        <f>工资表!$N$2</f>
        <v>养老保险</v>
      </c>
      <c r="N579" s="15" t="str">
        <f>工资表!$O$2</f>
        <v>医疗保险</v>
      </c>
      <c r="O579" s="15" t="str">
        <f>工资表!$P$2</f>
        <v>失业保险</v>
      </c>
      <c r="P579" s="15" t="str">
        <f>工资表!$Q$2</f>
        <v>大病统筹</v>
      </c>
      <c r="Q579" s="15" t="str">
        <f>工资表!$R$2</f>
        <v>公积金</v>
      </c>
      <c r="R579" s="15" t="str">
        <f>工资表!$S$2</f>
        <v>个人所得税</v>
      </c>
      <c r="S579" s="15" t="str">
        <f>工资表!$T$2</f>
        <v>实发工资</v>
      </c>
    </row>
    <row r="580" spans="1:19" s="10" customFormat="1" x14ac:dyDescent="0.15">
      <c r="A580" s="16">
        <f>工资表!B147</f>
        <v>145</v>
      </c>
      <c r="B580" s="16" t="str">
        <f>工资表!C147</f>
        <v>N145</v>
      </c>
      <c r="C580" s="16" t="str">
        <f>工资表!D147</f>
        <v>人力</v>
      </c>
      <c r="D580" s="16">
        <f>工资表!E147</f>
        <v>2144</v>
      </c>
      <c r="E580" s="16">
        <f>工资表!F147</f>
        <v>1144</v>
      </c>
      <c r="F580" s="16">
        <f>工资表!G147</f>
        <v>1144</v>
      </c>
      <c r="G580" s="16">
        <f>工资表!H147</f>
        <v>2144</v>
      </c>
      <c r="H580" s="16">
        <f>工资表!I147</f>
        <v>1144</v>
      </c>
      <c r="I580" s="16">
        <f>工资表!J147</f>
        <v>744</v>
      </c>
      <c r="J580" s="16">
        <f>工资表!K147</f>
        <v>444</v>
      </c>
      <c r="K580" s="16">
        <f>工资表!L147</f>
        <v>344</v>
      </c>
      <c r="L580" s="16">
        <f>工资表!M147</f>
        <v>9252</v>
      </c>
      <c r="M580" s="16">
        <f>工资表!N147</f>
        <v>444</v>
      </c>
      <c r="N580" s="16">
        <f>工资表!O147</f>
        <v>244</v>
      </c>
      <c r="O580" s="16">
        <f>工资表!P147</f>
        <v>164</v>
      </c>
      <c r="P580" s="16">
        <f>工资表!Q147</f>
        <v>174</v>
      </c>
      <c r="Q580" s="16">
        <f>工资表!R147</f>
        <v>204</v>
      </c>
      <c r="R580" s="16">
        <f>工资表!S147</f>
        <v>279</v>
      </c>
      <c r="S580" s="16">
        <f>工资表!T147</f>
        <v>7743</v>
      </c>
    </row>
    <row r="581" spans="1:19" s="10" customFormat="1" x14ac:dyDescent="0.1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</row>
    <row r="582" spans="1:19" s="10" customFormat="1" x14ac:dyDescent="0.15">
      <c r="A582" s="13"/>
      <c r="B582" s="13"/>
      <c r="C582" s="13"/>
      <c r="D582" s="13"/>
      <c r="E582" s="13"/>
      <c r="F582" s="13"/>
      <c r="G582" s="13"/>
      <c r="H582" s="14">
        <f>工资表!$I$1</f>
        <v>2017</v>
      </c>
      <c r="I582" s="14" t="str">
        <f>工资表!$J$1</f>
        <v>年</v>
      </c>
      <c r="J582" s="14" t="str">
        <f>工资表!$K$1</f>
        <v>2月</v>
      </c>
      <c r="K582" s="14" t="str">
        <f>工资表!$L$1</f>
        <v>工资</v>
      </c>
      <c r="L582" s="13"/>
      <c r="M582" s="13"/>
      <c r="N582" s="13"/>
      <c r="O582" s="13"/>
      <c r="P582" s="13"/>
      <c r="Q582" s="13"/>
      <c r="R582" s="13"/>
      <c r="S582" s="13"/>
    </row>
    <row r="583" spans="1:19" s="10" customFormat="1" x14ac:dyDescent="0.15">
      <c r="A583" s="15" t="str">
        <f>工资表!$B$2</f>
        <v>序号</v>
      </c>
      <c r="B583" s="15" t="str">
        <f>工资表!$C$2</f>
        <v>姓名</v>
      </c>
      <c r="C583" s="15" t="str">
        <f>工资表!$D$2</f>
        <v>部门</v>
      </c>
      <c r="D583" s="15" t="str">
        <f>工资表!$E$2</f>
        <v>基本工资</v>
      </c>
      <c r="E583" s="15" t="str">
        <f>工资表!$F$2</f>
        <v>岗位工资</v>
      </c>
      <c r="F583" s="15" t="str">
        <f>工资表!$G$2</f>
        <v>绩效工资</v>
      </c>
      <c r="G583" s="15" t="str">
        <f>工资表!$H$2</f>
        <v>奖金</v>
      </c>
      <c r="H583" s="15" t="str">
        <f>工资表!$I$2</f>
        <v>加班费</v>
      </c>
      <c r="I583" s="15" t="str">
        <f>工资表!$J$2</f>
        <v>住房补助</v>
      </c>
      <c r="J583" s="15" t="str">
        <f>工资表!$K$2</f>
        <v>交通补助</v>
      </c>
      <c r="K583" s="15" t="str">
        <f>工资表!$L$2</f>
        <v>工龄工资</v>
      </c>
      <c r="L583" s="15" t="str">
        <f>工资表!$M$2</f>
        <v>当月应发</v>
      </c>
      <c r="M583" s="15" t="str">
        <f>工资表!$N$2</f>
        <v>养老保险</v>
      </c>
      <c r="N583" s="15" t="str">
        <f>工资表!$O$2</f>
        <v>医疗保险</v>
      </c>
      <c r="O583" s="15" t="str">
        <f>工资表!$P$2</f>
        <v>失业保险</v>
      </c>
      <c r="P583" s="15" t="str">
        <f>工资表!$Q$2</f>
        <v>大病统筹</v>
      </c>
      <c r="Q583" s="15" t="str">
        <f>工资表!$R$2</f>
        <v>公积金</v>
      </c>
      <c r="R583" s="15" t="str">
        <f>工资表!$S$2</f>
        <v>个人所得税</v>
      </c>
      <c r="S583" s="15" t="str">
        <f>工资表!$T$2</f>
        <v>实发工资</v>
      </c>
    </row>
    <row r="584" spans="1:19" s="10" customFormat="1" x14ac:dyDescent="0.15">
      <c r="A584" s="16">
        <f>工资表!B148</f>
        <v>146</v>
      </c>
      <c r="B584" s="16" t="str">
        <f>工资表!C148</f>
        <v>N146</v>
      </c>
      <c r="C584" s="16" t="str">
        <f>工资表!D148</f>
        <v>销售</v>
      </c>
      <c r="D584" s="16">
        <f>工资表!E148</f>
        <v>2145</v>
      </c>
      <c r="E584" s="16">
        <f>工资表!F148</f>
        <v>1145</v>
      </c>
      <c r="F584" s="16">
        <f>工资表!G148</f>
        <v>1145</v>
      </c>
      <c r="G584" s="16">
        <f>工资表!H148</f>
        <v>2145</v>
      </c>
      <c r="H584" s="16">
        <f>工资表!I148</f>
        <v>1145</v>
      </c>
      <c r="I584" s="16">
        <f>工资表!J148</f>
        <v>745</v>
      </c>
      <c r="J584" s="16">
        <f>工资表!K148</f>
        <v>445</v>
      </c>
      <c r="K584" s="16">
        <f>工资表!L148</f>
        <v>345</v>
      </c>
      <c r="L584" s="16">
        <f>工资表!M148</f>
        <v>9260</v>
      </c>
      <c r="M584" s="16">
        <f>工资表!N148</f>
        <v>445</v>
      </c>
      <c r="N584" s="16">
        <f>工资表!O148</f>
        <v>245</v>
      </c>
      <c r="O584" s="16">
        <f>工资表!P148</f>
        <v>165</v>
      </c>
      <c r="P584" s="16">
        <f>工资表!Q148</f>
        <v>175</v>
      </c>
      <c r="Q584" s="16">
        <f>工资表!R148</f>
        <v>205</v>
      </c>
      <c r="R584" s="16">
        <f>工资表!S148</f>
        <v>280</v>
      </c>
      <c r="S584" s="16">
        <f>工资表!T148</f>
        <v>7745</v>
      </c>
    </row>
    <row r="585" spans="1:19" s="10" customFormat="1" x14ac:dyDescent="0.1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</row>
    <row r="586" spans="1:19" s="10" customFormat="1" x14ac:dyDescent="0.15">
      <c r="A586" s="13"/>
      <c r="B586" s="13"/>
      <c r="C586" s="13"/>
      <c r="D586" s="13"/>
      <c r="E586" s="13"/>
      <c r="F586" s="13"/>
      <c r="G586" s="13"/>
      <c r="H586" s="14">
        <f>工资表!$I$1</f>
        <v>2017</v>
      </c>
      <c r="I586" s="14" t="str">
        <f>工资表!$J$1</f>
        <v>年</v>
      </c>
      <c r="J586" s="14" t="str">
        <f>工资表!$K$1</f>
        <v>2月</v>
      </c>
      <c r="K586" s="14" t="str">
        <f>工资表!$L$1</f>
        <v>工资</v>
      </c>
      <c r="L586" s="13"/>
      <c r="M586" s="13"/>
      <c r="N586" s="13"/>
      <c r="O586" s="13"/>
      <c r="P586" s="13"/>
      <c r="Q586" s="13"/>
      <c r="R586" s="13"/>
      <c r="S586" s="13"/>
    </row>
    <row r="587" spans="1:19" s="10" customFormat="1" x14ac:dyDescent="0.15">
      <c r="A587" s="15" t="str">
        <f>工资表!$B$2</f>
        <v>序号</v>
      </c>
      <c r="B587" s="15" t="str">
        <f>工资表!$C$2</f>
        <v>姓名</v>
      </c>
      <c r="C587" s="15" t="str">
        <f>工资表!$D$2</f>
        <v>部门</v>
      </c>
      <c r="D587" s="15" t="str">
        <f>工资表!$E$2</f>
        <v>基本工资</v>
      </c>
      <c r="E587" s="15" t="str">
        <f>工资表!$F$2</f>
        <v>岗位工资</v>
      </c>
      <c r="F587" s="15" t="str">
        <f>工资表!$G$2</f>
        <v>绩效工资</v>
      </c>
      <c r="G587" s="15" t="str">
        <f>工资表!$H$2</f>
        <v>奖金</v>
      </c>
      <c r="H587" s="15" t="str">
        <f>工资表!$I$2</f>
        <v>加班费</v>
      </c>
      <c r="I587" s="15" t="str">
        <f>工资表!$J$2</f>
        <v>住房补助</v>
      </c>
      <c r="J587" s="15" t="str">
        <f>工资表!$K$2</f>
        <v>交通补助</v>
      </c>
      <c r="K587" s="15" t="str">
        <f>工资表!$L$2</f>
        <v>工龄工资</v>
      </c>
      <c r="L587" s="15" t="str">
        <f>工资表!$M$2</f>
        <v>当月应发</v>
      </c>
      <c r="M587" s="15" t="str">
        <f>工资表!$N$2</f>
        <v>养老保险</v>
      </c>
      <c r="N587" s="15" t="str">
        <f>工资表!$O$2</f>
        <v>医疗保险</v>
      </c>
      <c r="O587" s="15" t="str">
        <f>工资表!$P$2</f>
        <v>失业保险</v>
      </c>
      <c r="P587" s="15" t="str">
        <f>工资表!$Q$2</f>
        <v>大病统筹</v>
      </c>
      <c r="Q587" s="15" t="str">
        <f>工资表!$R$2</f>
        <v>公积金</v>
      </c>
      <c r="R587" s="15" t="str">
        <f>工资表!$S$2</f>
        <v>个人所得税</v>
      </c>
      <c r="S587" s="15" t="str">
        <f>工资表!$T$2</f>
        <v>实发工资</v>
      </c>
    </row>
    <row r="588" spans="1:19" s="10" customFormat="1" x14ac:dyDescent="0.15">
      <c r="A588" s="16">
        <f>工资表!B149</f>
        <v>147</v>
      </c>
      <c r="B588" s="16" t="str">
        <f>工资表!C149</f>
        <v>N147</v>
      </c>
      <c r="C588" s="16" t="str">
        <f>工资表!D149</f>
        <v>研发A</v>
      </c>
      <c r="D588" s="16">
        <f>工资表!E149</f>
        <v>2146</v>
      </c>
      <c r="E588" s="16">
        <f>工资表!F149</f>
        <v>1146</v>
      </c>
      <c r="F588" s="16">
        <f>工资表!G149</f>
        <v>1146</v>
      </c>
      <c r="G588" s="16">
        <f>工资表!H149</f>
        <v>2146</v>
      </c>
      <c r="H588" s="16">
        <f>工资表!I149</f>
        <v>1146</v>
      </c>
      <c r="I588" s="16">
        <f>工资表!J149</f>
        <v>746</v>
      </c>
      <c r="J588" s="16">
        <f>工资表!K149</f>
        <v>446</v>
      </c>
      <c r="K588" s="16">
        <f>工资表!L149</f>
        <v>346</v>
      </c>
      <c r="L588" s="16">
        <f>工资表!M149</f>
        <v>9268</v>
      </c>
      <c r="M588" s="16">
        <f>工资表!N149</f>
        <v>446</v>
      </c>
      <c r="N588" s="16">
        <f>工资表!O149</f>
        <v>246</v>
      </c>
      <c r="O588" s="16">
        <f>工资表!P149</f>
        <v>166</v>
      </c>
      <c r="P588" s="16">
        <f>工资表!Q149</f>
        <v>176</v>
      </c>
      <c r="Q588" s="16">
        <f>工资表!R149</f>
        <v>206</v>
      </c>
      <c r="R588" s="16">
        <f>工资表!S149</f>
        <v>281</v>
      </c>
      <c r="S588" s="16">
        <f>工资表!T149</f>
        <v>7747</v>
      </c>
    </row>
    <row r="589" spans="1:19" s="10" customFormat="1" x14ac:dyDescent="0.1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</row>
    <row r="590" spans="1:19" s="10" customFormat="1" x14ac:dyDescent="0.15">
      <c r="A590" s="13"/>
      <c r="B590" s="13"/>
      <c r="C590" s="13"/>
      <c r="D590" s="13"/>
      <c r="E590" s="13"/>
      <c r="F590" s="13"/>
      <c r="G590" s="13"/>
      <c r="H590" s="14">
        <f>工资表!$I$1</f>
        <v>2017</v>
      </c>
      <c r="I590" s="14" t="str">
        <f>工资表!$J$1</f>
        <v>年</v>
      </c>
      <c r="J590" s="14" t="str">
        <f>工资表!$K$1</f>
        <v>2月</v>
      </c>
      <c r="K590" s="14" t="str">
        <f>工资表!$L$1</f>
        <v>工资</v>
      </c>
      <c r="L590" s="13"/>
      <c r="M590" s="13"/>
      <c r="N590" s="13"/>
      <c r="O590" s="13"/>
      <c r="P590" s="13"/>
      <c r="Q590" s="13"/>
      <c r="R590" s="13"/>
      <c r="S590" s="13"/>
    </row>
    <row r="591" spans="1:19" s="10" customFormat="1" x14ac:dyDescent="0.15">
      <c r="A591" s="15" t="str">
        <f>工资表!$B$2</f>
        <v>序号</v>
      </c>
      <c r="B591" s="15" t="str">
        <f>工资表!$C$2</f>
        <v>姓名</v>
      </c>
      <c r="C591" s="15" t="str">
        <f>工资表!$D$2</f>
        <v>部门</v>
      </c>
      <c r="D591" s="15" t="str">
        <f>工资表!$E$2</f>
        <v>基本工资</v>
      </c>
      <c r="E591" s="15" t="str">
        <f>工资表!$F$2</f>
        <v>岗位工资</v>
      </c>
      <c r="F591" s="15" t="str">
        <f>工资表!$G$2</f>
        <v>绩效工资</v>
      </c>
      <c r="G591" s="15" t="str">
        <f>工资表!$H$2</f>
        <v>奖金</v>
      </c>
      <c r="H591" s="15" t="str">
        <f>工资表!$I$2</f>
        <v>加班费</v>
      </c>
      <c r="I591" s="15" t="str">
        <f>工资表!$J$2</f>
        <v>住房补助</v>
      </c>
      <c r="J591" s="15" t="str">
        <f>工资表!$K$2</f>
        <v>交通补助</v>
      </c>
      <c r="K591" s="15" t="str">
        <f>工资表!$L$2</f>
        <v>工龄工资</v>
      </c>
      <c r="L591" s="15" t="str">
        <f>工资表!$M$2</f>
        <v>当月应发</v>
      </c>
      <c r="M591" s="15" t="str">
        <f>工资表!$N$2</f>
        <v>养老保险</v>
      </c>
      <c r="N591" s="15" t="str">
        <f>工资表!$O$2</f>
        <v>医疗保险</v>
      </c>
      <c r="O591" s="15" t="str">
        <f>工资表!$P$2</f>
        <v>失业保险</v>
      </c>
      <c r="P591" s="15" t="str">
        <f>工资表!$Q$2</f>
        <v>大病统筹</v>
      </c>
      <c r="Q591" s="15" t="str">
        <f>工资表!$R$2</f>
        <v>公积金</v>
      </c>
      <c r="R591" s="15" t="str">
        <f>工资表!$S$2</f>
        <v>个人所得税</v>
      </c>
      <c r="S591" s="15" t="str">
        <f>工资表!$T$2</f>
        <v>实发工资</v>
      </c>
    </row>
    <row r="592" spans="1:19" s="10" customFormat="1" x14ac:dyDescent="0.15">
      <c r="A592" s="16">
        <f>工资表!B150</f>
        <v>148</v>
      </c>
      <c r="B592" s="16" t="str">
        <f>工资表!C150</f>
        <v>N148</v>
      </c>
      <c r="C592" s="16" t="str">
        <f>工资表!D150</f>
        <v>研发B</v>
      </c>
      <c r="D592" s="16">
        <f>工资表!E150</f>
        <v>2147</v>
      </c>
      <c r="E592" s="16">
        <f>工资表!F150</f>
        <v>1147</v>
      </c>
      <c r="F592" s="16">
        <f>工资表!G150</f>
        <v>1147</v>
      </c>
      <c r="G592" s="16">
        <f>工资表!H150</f>
        <v>2147</v>
      </c>
      <c r="H592" s="16">
        <f>工资表!I150</f>
        <v>1147</v>
      </c>
      <c r="I592" s="16">
        <f>工资表!J150</f>
        <v>747</v>
      </c>
      <c r="J592" s="16">
        <f>工资表!K150</f>
        <v>447</v>
      </c>
      <c r="K592" s="16">
        <f>工资表!L150</f>
        <v>347</v>
      </c>
      <c r="L592" s="16">
        <f>工资表!M150</f>
        <v>9276</v>
      </c>
      <c r="M592" s="16">
        <f>工资表!N150</f>
        <v>447</v>
      </c>
      <c r="N592" s="16">
        <f>工资表!O150</f>
        <v>247</v>
      </c>
      <c r="O592" s="16">
        <f>工资表!P150</f>
        <v>167</v>
      </c>
      <c r="P592" s="16">
        <f>工资表!Q150</f>
        <v>177</v>
      </c>
      <c r="Q592" s="16">
        <f>工资表!R150</f>
        <v>207</v>
      </c>
      <c r="R592" s="16">
        <f>工资表!S150</f>
        <v>282</v>
      </c>
      <c r="S592" s="16">
        <f>工资表!T150</f>
        <v>7749</v>
      </c>
    </row>
    <row r="593" spans="1:19" s="10" customFormat="1" x14ac:dyDescent="0.1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</row>
    <row r="594" spans="1:19" s="10" customFormat="1" x14ac:dyDescent="0.15">
      <c r="A594" s="13"/>
      <c r="B594" s="13"/>
      <c r="C594" s="13"/>
      <c r="D594" s="13"/>
      <c r="E594" s="13"/>
      <c r="F594" s="13"/>
      <c r="G594" s="13"/>
      <c r="H594" s="14">
        <f>工资表!$I$1</f>
        <v>2017</v>
      </c>
      <c r="I594" s="14" t="str">
        <f>工资表!$J$1</f>
        <v>年</v>
      </c>
      <c r="J594" s="14" t="str">
        <f>工资表!$K$1</f>
        <v>2月</v>
      </c>
      <c r="K594" s="14" t="str">
        <f>工资表!$L$1</f>
        <v>工资</v>
      </c>
      <c r="L594" s="13"/>
      <c r="M594" s="13"/>
      <c r="N594" s="13"/>
      <c r="O594" s="13"/>
      <c r="P594" s="13"/>
      <c r="Q594" s="13"/>
      <c r="R594" s="13"/>
      <c r="S594" s="13"/>
    </row>
    <row r="595" spans="1:19" s="10" customFormat="1" x14ac:dyDescent="0.15">
      <c r="A595" s="15" t="str">
        <f>工资表!$B$2</f>
        <v>序号</v>
      </c>
      <c r="B595" s="15" t="str">
        <f>工资表!$C$2</f>
        <v>姓名</v>
      </c>
      <c r="C595" s="15" t="str">
        <f>工资表!$D$2</f>
        <v>部门</v>
      </c>
      <c r="D595" s="15" t="str">
        <f>工资表!$E$2</f>
        <v>基本工资</v>
      </c>
      <c r="E595" s="15" t="str">
        <f>工资表!$F$2</f>
        <v>岗位工资</v>
      </c>
      <c r="F595" s="15" t="str">
        <f>工资表!$G$2</f>
        <v>绩效工资</v>
      </c>
      <c r="G595" s="15" t="str">
        <f>工资表!$H$2</f>
        <v>奖金</v>
      </c>
      <c r="H595" s="15" t="str">
        <f>工资表!$I$2</f>
        <v>加班费</v>
      </c>
      <c r="I595" s="15" t="str">
        <f>工资表!$J$2</f>
        <v>住房补助</v>
      </c>
      <c r="J595" s="15" t="str">
        <f>工资表!$K$2</f>
        <v>交通补助</v>
      </c>
      <c r="K595" s="15" t="str">
        <f>工资表!$L$2</f>
        <v>工龄工资</v>
      </c>
      <c r="L595" s="15" t="str">
        <f>工资表!$M$2</f>
        <v>当月应发</v>
      </c>
      <c r="M595" s="15" t="str">
        <f>工资表!$N$2</f>
        <v>养老保险</v>
      </c>
      <c r="N595" s="15" t="str">
        <f>工资表!$O$2</f>
        <v>医疗保险</v>
      </c>
      <c r="O595" s="15" t="str">
        <f>工资表!$P$2</f>
        <v>失业保险</v>
      </c>
      <c r="P595" s="15" t="str">
        <f>工资表!$Q$2</f>
        <v>大病统筹</v>
      </c>
      <c r="Q595" s="15" t="str">
        <f>工资表!$R$2</f>
        <v>公积金</v>
      </c>
      <c r="R595" s="15" t="str">
        <f>工资表!$S$2</f>
        <v>个人所得税</v>
      </c>
      <c r="S595" s="15" t="str">
        <f>工资表!$T$2</f>
        <v>实发工资</v>
      </c>
    </row>
    <row r="596" spans="1:19" s="10" customFormat="1" x14ac:dyDescent="0.15">
      <c r="A596" s="16">
        <f>工资表!B151</f>
        <v>149</v>
      </c>
      <c r="B596" s="16" t="str">
        <f>工资表!C151</f>
        <v>N149</v>
      </c>
      <c r="C596" s="16" t="str">
        <f>工资表!D151</f>
        <v>投资A</v>
      </c>
      <c r="D596" s="16">
        <f>工资表!E151</f>
        <v>2148</v>
      </c>
      <c r="E596" s="16">
        <f>工资表!F151</f>
        <v>1148</v>
      </c>
      <c r="F596" s="16">
        <f>工资表!G151</f>
        <v>1148</v>
      </c>
      <c r="G596" s="16">
        <f>工资表!H151</f>
        <v>2148</v>
      </c>
      <c r="H596" s="16">
        <f>工资表!I151</f>
        <v>1148</v>
      </c>
      <c r="I596" s="16">
        <f>工资表!J151</f>
        <v>748</v>
      </c>
      <c r="J596" s="16">
        <f>工资表!K151</f>
        <v>448</v>
      </c>
      <c r="K596" s="16">
        <f>工资表!L151</f>
        <v>348</v>
      </c>
      <c r="L596" s="16">
        <f>工资表!M151</f>
        <v>9284</v>
      </c>
      <c r="M596" s="16">
        <f>工资表!N151</f>
        <v>448</v>
      </c>
      <c r="N596" s="16">
        <f>工资表!O151</f>
        <v>248</v>
      </c>
      <c r="O596" s="16">
        <f>工资表!P151</f>
        <v>168</v>
      </c>
      <c r="P596" s="16">
        <f>工资表!Q151</f>
        <v>178</v>
      </c>
      <c r="Q596" s="16">
        <f>工资表!R151</f>
        <v>208</v>
      </c>
      <c r="R596" s="16">
        <f>工资表!S151</f>
        <v>283</v>
      </c>
      <c r="S596" s="16">
        <f>工资表!T151</f>
        <v>7751</v>
      </c>
    </row>
    <row r="597" spans="1:19" s="10" customFormat="1" x14ac:dyDescent="0.1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</row>
    <row r="598" spans="1:19" s="10" customFormat="1" x14ac:dyDescent="0.15">
      <c r="A598" s="13"/>
      <c r="B598" s="13"/>
      <c r="C598" s="13"/>
      <c r="D598" s="13"/>
      <c r="E598" s="13"/>
      <c r="F598" s="13"/>
      <c r="G598" s="13"/>
      <c r="H598" s="14">
        <f>工资表!$I$1</f>
        <v>2017</v>
      </c>
      <c r="I598" s="14" t="str">
        <f>工资表!$J$1</f>
        <v>年</v>
      </c>
      <c r="J598" s="14" t="str">
        <f>工资表!$K$1</f>
        <v>2月</v>
      </c>
      <c r="K598" s="14" t="str">
        <f>工资表!$L$1</f>
        <v>工资</v>
      </c>
      <c r="L598" s="13"/>
      <c r="M598" s="13"/>
      <c r="N598" s="13"/>
      <c r="O598" s="13"/>
      <c r="P598" s="13"/>
      <c r="Q598" s="13"/>
      <c r="R598" s="13"/>
      <c r="S598" s="13"/>
    </row>
    <row r="599" spans="1:19" s="10" customFormat="1" x14ac:dyDescent="0.15">
      <c r="A599" s="15" t="str">
        <f>工资表!$B$2</f>
        <v>序号</v>
      </c>
      <c r="B599" s="15" t="str">
        <f>工资表!$C$2</f>
        <v>姓名</v>
      </c>
      <c r="C599" s="15" t="str">
        <f>工资表!$D$2</f>
        <v>部门</v>
      </c>
      <c r="D599" s="15" t="str">
        <f>工资表!$E$2</f>
        <v>基本工资</v>
      </c>
      <c r="E599" s="15" t="str">
        <f>工资表!$F$2</f>
        <v>岗位工资</v>
      </c>
      <c r="F599" s="15" t="str">
        <f>工资表!$G$2</f>
        <v>绩效工资</v>
      </c>
      <c r="G599" s="15" t="str">
        <f>工资表!$H$2</f>
        <v>奖金</v>
      </c>
      <c r="H599" s="15" t="str">
        <f>工资表!$I$2</f>
        <v>加班费</v>
      </c>
      <c r="I599" s="15" t="str">
        <f>工资表!$J$2</f>
        <v>住房补助</v>
      </c>
      <c r="J599" s="15" t="str">
        <f>工资表!$K$2</f>
        <v>交通补助</v>
      </c>
      <c r="K599" s="15" t="str">
        <f>工资表!$L$2</f>
        <v>工龄工资</v>
      </c>
      <c r="L599" s="15" t="str">
        <f>工资表!$M$2</f>
        <v>当月应发</v>
      </c>
      <c r="M599" s="15" t="str">
        <f>工资表!$N$2</f>
        <v>养老保险</v>
      </c>
      <c r="N599" s="15" t="str">
        <f>工资表!$O$2</f>
        <v>医疗保险</v>
      </c>
      <c r="O599" s="15" t="str">
        <f>工资表!$P$2</f>
        <v>失业保险</v>
      </c>
      <c r="P599" s="15" t="str">
        <f>工资表!$Q$2</f>
        <v>大病统筹</v>
      </c>
      <c r="Q599" s="15" t="str">
        <f>工资表!$R$2</f>
        <v>公积金</v>
      </c>
      <c r="R599" s="15" t="str">
        <f>工资表!$S$2</f>
        <v>个人所得税</v>
      </c>
      <c r="S599" s="15" t="str">
        <f>工资表!$T$2</f>
        <v>实发工资</v>
      </c>
    </row>
    <row r="600" spans="1:19" s="10" customFormat="1" x14ac:dyDescent="0.15">
      <c r="A600" s="16">
        <f>工资表!B152</f>
        <v>150</v>
      </c>
      <c r="B600" s="16" t="str">
        <f>工资表!C152</f>
        <v>N150</v>
      </c>
      <c r="C600" s="16" t="str">
        <f>工资表!D152</f>
        <v>投资B</v>
      </c>
      <c r="D600" s="16">
        <f>工资表!E152</f>
        <v>2149</v>
      </c>
      <c r="E600" s="16">
        <f>工资表!F152</f>
        <v>1149</v>
      </c>
      <c r="F600" s="16">
        <f>工资表!G152</f>
        <v>1149</v>
      </c>
      <c r="G600" s="16">
        <f>工资表!H152</f>
        <v>2149</v>
      </c>
      <c r="H600" s="16">
        <f>工资表!I152</f>
        <v>1149</v>
      </c>
      <c r="I600" s="16">
        <f>工资表!J152</f>
        <v>749</v>
      </c>
      <c r="J600" s="16">
        <f>工资表!K152</f>
        <v>449</v>
      </c>
      <c r="K600" s="16">
        <f>工资表!L152</f>
        <v>349</v>
      </c>
      <c r="L600" s="16">
        <f>工资表!M152</f>
        <v>9292</v>
      </c>
      <c r="M600" s="16">
        <f>工资表!N152</f>
        <v>449</v>
      </c>
      <c r="N600" s="16">
        <f>工资表!O152</f>
        <v>249</v>
      </c>
      <c r="O600" s="16">
        <f>工资表!P152</f>
        <v>169</v>
      </c>
      <c r="P600" s="16">
        <f>工资表!Q152</f>
        <v>179</v>
      </c>
      <c r="Q600" s="16">
        <f>工资表!R152</f>
        <v>209</v>
      </c>
      <c r="R600" s="16">
        <f>工资表!S152</f>
        <v>284</v>
      </c>
      <c r="S600" s="16">
        <f>工资表!T152</f>
        <v>7753</v>
      </c>
    </row>
    <row r="601" spans="1:19" s="10" customFormat="1" x14ac:dyDescent="0.1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</row>
    <row r="602" spans="1:19" s="10" customFormat="1" x14ac:dyDescent="0.15">
      <c r="A602" s="13"/>
      <c r="B602" s="13"/>
      <c r="C602" s="13"/>
      <c r="D602" s="13"/>
      <c r="E602" s="13"/>
      <c r="F602" s="13"/>
      <c r="G602" s="13"/>
      <c r="H602" s="14">
        <f>工资表!$I$1</f>
        <v>2017</v>
      </c>
      <c r="I602" s="14" t="str">
        <f>工资表!$J$1</f>
        <v>年</v>
      </c>
      <c r="J602" s="14" t="str">
        <f>工资表!$K$1</f>
        <v>2月</v>
      </c>
      <c r="K602" s="14" t="str">
        <f>工资表!$L$1</f>
        <v>工资</v>
      </c>
      <c r="L602" s="13"/>
      <c r="M602" s="13"/>
      <c r="N602" s="13"/>
      <c r="O602" s="13"/>
      <c r="P602" s="13"/>
      <c r="Q602" s="13"/>
      <c r="R602" s="13"/>
      <c r="S602" s="13"/>
    </row>
    <row r="603" spans="1:19" s="10" customFormat="1" x14ac:dyDescent="0.15">
      <c r="A603" s="15" t="str">
        <f>工资表!$B$2</f>
        <v>序号</v>
      </c>
      <c r="B603" s="15" t="str">
        <f>工资表!$C$2</f>
        <v>姓名</v>
      </c>
      <c r="C603" s="15" t="str">
        <f>工资表!$D$2</f>
        <v>部门</v>
      </c>
      <c r="D603" s="15" t="str">
        <f>工资表!$E$2</f>
        <v>基本工资</v>
      </c>
      <c r="E603" s="15" t="str">
        <f>工资表!$F$2</f>
        <v>岗位工资</v>
      </c>
      <c r="F603" s="15" t="str">
        <f>工资表!$G$2</f>
        <v>绩效工资</v>
      </c>
      <c r="G603" s="15" t="str">
        <f>工资表!$H$2</f>
        <v>奖金</v>
      </c>
      <c r="H603" s="15" t="str">
        <f>工资表!$I$2</f>
        <v>加班费</v>
      </c>
      <c r="I603" s="15" t="str">
        <f>工资表!$J$2</f>
        <v>住房补助</v>
      </c>
      <c r="J603" s="15" t="str">
        <f>工资表!$K$2</f>
        <v>交通补助</v>
      </c>
      <c r="K603" s="15" t="str">
        <f>工资表!$L$2</f>
        <v>工龄工资</v>
      </c>
      <c r="L603" s="15" t="str">
        <f>工资表!$M$2</f>
        <v>当月应发</v>
      </c>
      <c r="M603" s="15" t="str">
        <f>工资表!$N$2</f>
        <v>养老保险</v>
      </c>
      <c r="N603" s="15" t="str">
        <f>工资表!$O$2</f>
        <v>医疗保险</v>
      </c>
      <c r="O603" s="15" t="str">
        <f>工资表!$P$2</f>
        <v>失业保险</v>
      </c>
      <c r="P603" s="15" t="str">
        <f>工资表!$Q$2</f>
        <v>大病统筹</v>
      </c>
      <c r="Q603" s="15" t="str">
        <f>工资表!$R$2</f>
        <v>公积金</v>
      </c>
      <c r="R603" s="15" t="str">
        <f>工资表!$S$2</f>
        <v>个人所得税</v>
      </c>
      <c r="S603" s="15" t="str">
        <f>工资表!$T$2</f>
        <v>实发工资</v>
      </c>
    </row>
    <row r="604" spans="1:19" s="10" customFormat="1" x14ac:dyDescent="0.15">
      <c r="A604" s="16">
        <f>工资表!B153</f>
        <v>151</v>
      </c>
      <c r="B604" s="16" t="str">
        <f>工资表!C153</f>
        <v>N151</v>
      </c>
      <c r="C604" s="16" t="str">
        <f>工资表!D153</f>
        <v>采购</v>
      </c>
      <c r="D604" s="16">
        <f>工资表!E153</f>
        <v>2150</v>
      </c>
      <c r="E604" s="16">
        <f>工资表!F153</f>
        <v>1150</v>
      </c>
      <c r="F604" s="16">
        <f>工资表!G153</f>
        <v>1150</v>
      </c>
      <c r="G604" s="16">
        <f>工资表!H153</f>
        <v>2150</v>
      </c>
      <c r="H604" s="16">
        <f>工资表!I153</f>
        <v>1150</v>
      </c>
      <c r="I604" s="16">
        <f>工资表!J153</f>
        <v>750</v>
      </c>
      <c r="J604" s="16">
        <f>工资表!K153</f>
        <v>450</v>
      </c>
      <c r="K604" s="16">
        <f>工资表!L153</f>
        <v>350</v>
      </c>
      <c r="L604" s="16">
        <f>工资表!M153</f>
        <v>9300</v>
      </c>
      <c r="M604" s="16">
        <f>工资表!N153</f>
        <v>450</v>
      </c>
      <c r="N604" s="16">
        <f>工资表!O153</f>
        <v>250</v>
      </c>
      <c r="O604" s="16">
        <f>工资表!P153</f>
        <v>170</v>
      </c>
      <c r="P604" s="16">
        <f>工资表!Q153</f>
        <v>180</v>
      </c>
      <c r="Q604" s="16">
        <f>工资表!R153</f>
        <v>210</v>
      </c>
      <c r="R604" s="16">
        <f>工资表!S153</f>
        <v>285</v>
      </c>
      <c r="S604" s="16">
        <f>工资表!T153</f>
        <v>7755</v>
      </c>
    </row>
    <row r="605" spans="1:19" s="10" customFormat="1" x14ac:dyDescent="0.1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</row>
    <row r="606" spans="1:19" s="10" customFormat="1" x14ac:dyDescent="0.15">
      <c r="A606" s="13"/>
      <c r="B606" s="13"/>
      <c r="C606" s="13"/>
      <c r="D606" s="13"/>
      <c r="E606" s="13"/>
      <c r="F606" s="13"/>
      <c r="G606" s="13"/>
      <c r="H606" s="14">
        <f>工资表!$I$1</f>
        <v>2017</v>
      </c>
      <c r="I606" s="14" t="str">
        <f>工资表!$J$1</f>
        <v>年</v>
      </c>
      <c r="J606" s="14" t="str">
        <f>工资表!$K$1</f>
        <v>2月</v>
      </c>
      <c r="K606" s="14" t="str">
        <f>工资表!$L$1</f>
        <v>工资</v>
      </c>
      <c r="L606" s="13"/>
      <c r="M606" s="13"/>
      <c r="N606" s="13"/>
      <c r="O606" s="13"/>
      <c r="P606" s="13"/>
      <c r="Q606" s="13"/>
      <c r="R606" s="13"/>
      <c r="S606" s="13"/>
    </row>
    <row r="607" spans="1:19" s="10" customFormat="1" x14ac:dyDescent="0.15">
      <c r="A607" s="15" t="str">
        <f>工资表!$B$2</f>
        <v>序号</v>
      </c>
      <c r="B607" s="15" t="str">
        <f>工资表!$C$2</f>
        <v>姓名</v>
      </c>
      <c r="C607" s="15" t="str">
        <f>工资表!$D$2</f>
        <v>部门</v>
      </c>
      <c r="D607" s="15" t="str">
        <f>工资表!$E$2</f>
        <v>基本工资</v>
      </c>
      <c r="E607" s="15" t="str">
        <f>工资表!$F$2</f>
        <v>岗位工资</v>
      </c>
      <c r="F607" s="15" t="str">
        <f>工资表!$G$2</f>
        <v>绩效工资</v>
      </c>
      <c r="G607" s="15" t="str">
        <f>工资表!$H$2</f>
        <v>奖金</v>
      </c>
      <c r="H607" s="15" t="str">
        <f>工资表!$I$2</f>
        <v>加班费</v>
      </c>
      <c r="I607" s="15" t="str">
        <f>工资表!$J$2</f>
        <v>住房补助</v>
      </c>
      <c r="J607" s="15" t="str">
        <f>工资表!$K$2</f>
        <v>交通补助</v>
      </c>
      <c r="K607" s="15" t="str">
        <f>工资表!$L$2</f>
        <v>工龄工资</v>
      </c>
      <c r="L607" s="15" t="str">
        <f>工资表!$M$2</f>
        <v>当月应发</v>
      </c>
      <c r="M607" s="15" t="str">
        <f>工资表!$N$2</f>
        <v>养老保险</v>
      </c>
      <c r="N607" s="15" t="str">
        <f>工资表!$O$2</f>
        <v>医疗保险</v>
      </c>
      <c r="O607" s="15" t="str">
        <f>工资表!$P$2</f>
        <v>失业保险</v>
      </c>
      <c r="P607" s="15" t="str">
        <f>工资表!$Q$2</f>
        <v>大病统筹</v>
      </c>
      <c r="Q607" s="15" t="str">
        <f>工资表!$R$2</f>
        <v>公积金</v>
      </c>
      <c r="R607" s="15" t="str">
        <f>工资表!$S$2</f>
        <v>个人所得税</v>
      </c>
      <c r="S607" s="15" t="str">
        <f>工资表!$T$2</f>
        <v>实发工资</v>
      </c>
    </row>
    <row r="608" spans="1:19" s="10" customFormat="1" x14ac:dyDescent="0.15">
      <c r="A608" s="16">
        <f>工资表!B154</f>
        <v>152</v>
      </c>
      <c r="B608" s="16" t="str">
        <f>工资表!C154</f>
        <v>N152</v>
      </c>
      <c r="C608" s="16" t="str">
        <f>工资表!D154</f>
        <v>生产</v>
      </c>
      <c r="D608" s="16">
        <f>工资表!E154</f>
        <v>2151</v>
      </c>
      <c r="E608" s="16">
        <f>工资表!F154</f>
        <v>1151</v>
      </c>
      <c r="F608" s="16">
        <f>工资表!G154</f>
        <v>1151</v>
      </c>
      <c r="G608" s="16">
        <f>工资表!H154</f>
        <v>2151</v>
      </c>
      <c r="H608" s="16">
        <f>工资表!I154</f>
        <v>1151</v>
      </c>
      <c r="I608" s="16">
        <f>工资表!J154</f>
        <v>751</v>
      </c>
      <c r="J608" s="16">
        <f>工资表!K154</f>
        <v>451</v>
      </c>
      <c r="K608" s="16">
        <f>工资表!L154</f>
        <v>351</v>
      </c>
      <c r="L608" s="16">
        <f>工资表!M154</f>
        <v>9308</v>
      </c>
      <c r="M608" s="16">
        <f>工资表!N154</f>
        <v>451</v>
      </c>
      <c r="N608" s="16">
        <f>工资表!O154</f>
        <v>251</v>
      </c>
      <c r="O608" s="16">
        <f>工资表!P154</f>
        <v>171</v>
      </c>
      <c r="P608" s="16">
        <f>工资表!Q154</f>
        <v>181</v>
      </c>
      <c r="Q608" s="16">
        <f>工资表!R154</f>
        <v>211</v>
      </c>
      <c r="R608" s="16">
        <f>工资表!S154</f>
        <v>286</v>
      </c>
      <c r="S608" s="16">
        <f>工资表!T154</f>
        <v>7757</v>
      </c>
    </row>
    <row r="609" spans="1:19" s="10" customFormat="1" x14ac:dyDescent="0.1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</row>
    <row r="610" spans="1:19" s="10" customFormat="1" x14ac:dyDescent="0.15">
      <c r="A610" s="13"/>
      <c r="B610" s="13"/>
      <c r="C610" s="13"/>
      <c r="D610" s="13"/>
      <c r="E610" s="13"/>
      <c r="F610" s="13"/>
      <c r="G610" s="13"/>
      <c r="H610" s="14">
        <f>工资表!$I$1</f>
        <v>2017</v>
      </c>
      <c r="I610" s="14" t="str">
        <f>工资表!$J$1</f>
        <v>年</v>
      </c>
      <c r="J610" s="14" t="str">
        <f>工资表!$K$1</f>
        <v>2月</v>
      </c>
      <c r="K610" s="14" t="str">
        <f>工资表!$L$1</f>
        <v>工资</v>
      </c>
      <c r="L610" s="13"/>
      <c r="M610" s="13"/>
      <c r="N610" s="13"/>
      <c r="O610" s="13"/>
      <c r="P610" s="13"/>
      <c r="Q610" s="13"/>
      <c r="R610" s="13"/>
      <c r="S610" s="13"/>
    </row>
    <row r="611" spans="1:19" s="10" customFormat="1" x14ac:dyDescent="0.15">
      <c r="A611" s="15" t="str">
        <f>工资表!$B$2</f>
        <v>序号</v>
      </c>
      <c r="B611" s="15" t="str">
        <f>工资表!$C$2</f>
        <v>姓名</v>
      </c>
      <c r="C611" s="15" t="str">
        <f>工资表!$D$2</f>
        <v>部门</v>
      </c>
      <c r="D611" s="15" t="str">
        <f>工资表!$E$2</f>
        <v>基本工资</v>
      </c>
      <c r="E611" s="15" t="str">
        <f>工资表!$F$2</f>
        <v>岗位工资</v>
      </c>
      <c r="F611" s="15" t="str">
        <f>工资表!$G$2</f>
        <v>绩效工资</v>
      </c>
      <c r="G611" s="15" t="str">
        <f>工资表!$H$2</f>
        <v>奖金</v>
      </c>
      <c r="H611" s="15" t="str">
        <f>工资表!$I$2</f>
        <v>加班费</v>
      </c>
      <c r="I611" s="15" t="str">
        <f>工资表!$J$2</f>
        <v>住房补助</v>
      </c>
      <c r="J611" s="15" t="str">
        <f>工资表!$K$2</f>
        <v>交通补助</v>
      </c>
      <c r="K611" s="15" t="str">
        <f>工资表!$L$2</f>
        <v>工龄工资</v>
      </c>
      <c r="L611" s="15" t="str">
        <f>工资表!$M$2</f>
        <v>当月应发</v>
      </c>
      <c r="M611" s="15" t="str">
        <f>工资表!$N$2</f>
        <v>养老保险</v>
      </c>
      <c r="N611" s="15" t="str">
        <f>工资表!$O$2</f>
        <v>医疗保险</v>
      </c>
      <c r="O611" s="15" t="str">
        <f>工资表!$P$2</f>
        <v>失业保险</v>
      </c>
      <c r="P611" s="15" t="str">
        <f>工资表!$Q$2</f>
        <v>大病统筹</v>
      </c>
      <c r="Q611" s="15" t="str">
        <f>工资表!$R$2</f>
        <v>公积金</v>
      </c>
      <c r="R611" s="15" t="str">
        <f>工资表!$S$2</f>
        <v>个人所得税</v>
      </c>
      <c r="S611" s="15" t="str">
        <f>工资表!$T$2</f>
        <v>实发工资</v>
      </c>
    </row>
    <row r="612" spans="1:19" s="10" customFormat="1" x14ac:dyDescent="0.15">
      <c r="A612" s="16">
        <f>工资表!B155</f>
        <v>153</v>
      </c>
      <c r="B612" s="16" t="str">
        <f>工资表!C155</f>
        <v>N153</v>
      </c>
      <c r="C612" s="16" t="str">
        <f>工资表!D155</f>
        <v>运营</v>
      </c>
      <c r="D612" s="16">
        <f>工资表!E155</f>
        <v>2152</v>
      </c>
      <c r="E612" s="16">
        <f>工资表!F155</f>
        <v>1152</v>
      </c>
      <c r="F612" s="16">
        <f>工资表!G155</f>
        <v>1152</v>
      </c>
      <c r="G612" s="16">
        <f>工资表!H155</f>
        <v>2152</v>
      </c>
      <c r="H612" s="16">
        <f>工资表!I155</f>
        <v>1152</v>
      </c>
      <c r="I612" s="16">
        <f>工资表!J155</f>
        <v>752</v>
      </c>
      <c r="J612" s="16">
        <f>工资表!K155</f>
        <v>452</v>
      </c>
      <c r="K612" s="16">
        <f>工资表!L155</f>
        <v>352</v>
      </c>
      <c r="L612" s="16">
        <f>工资表!M155</f>
        <v>9316</v>
      </c>
      <c r="M612" s="16">
        <f>工资表!N155</f>
        <v>452</v>
      </c>
      <c r="N612" s="16">
        <f>工资表!O155</f>
        <v>252</v>
      </c>
      <c r="O612" s="16">
        <f>工资表!P155</f>
        <v>172</v>
      </c>
      <c r="P612" s="16">
        <f>工资表!Q155</f>
        <v>182</v>
      </c>
      <c r="Q612" s="16">
        <f>工资表!R155</f>
        <v>212</v>
      </c>
      <c r="R612" s="16">
        <f>工资表!S155</f>
        <v>287</v>
      </c>
      <c r="S612" s="16">
        <f>工资表!T155</f>
        <v>7759</v>
      </c>
    </row>
    <row r="613" spans="1:19" s="10" customFormat="1" x14ac:dyDescent="0.1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</row>
    <row r="614" spans="1:19" s="10" customFormat="1" x14ac:dyDescent="0.15">
      <c r="A614" s="13"/>
      <c r="B614" s="13"/>
      <c r="C614" s="13"/>
      <c r="D614" s="13"/>
      <c r="E614" s="13"/>
      <c r="F614" s="13"/>
      <c r="G614" s="13"/>
      <c r="H614" s="14">
        <f>工资表!$I$1</f>
        <v>2017</v>
      </c>
      <c r="I614" s="14" t="str">
        <f>工资表!$J$1</f>
        <v>年</v>
      </c>
      <c r="J614" s="14" t="str">
        <f>工资表!$K$1</f>
        <v>2月</v>
      </c>
      <c r="K614" s="14" t="str">
        <f>工资表!$L$1</f>
        <v>工资</v>
      </c>
      <c r="L614" s="13"/>
      <c r="M614" s="13"/>
      <c r="N614" s="13"/>
      <c r="O614" s="13"/>
      <c r="P614" s="13"/>
      <c r="Q614" s="13"/>
      <c r="R614" s="13"/>
      <c r="S614" s="13"/>
    </row>
    <row r="615" spans="1:19" s="10" customFormat="1" x14ac:dyDescent="0.15">
      <c r="A615" s="15" t="str">
        <f>工资表!$B$2</f>
        <v>序号</v>
      </c>
      <c r="B615" s="15" t="str">
        <f>工资表!$C$2</f>
        <v>姓名</v>
      </c>
      <c r="C615" s="15" t="str">
        <f>工资表!$D$2</f>
        <v>部门</v>
      </c>
      <c r="D615" s="15" t="str">
        <f>工资表!$E$2</f>
        <v>基本工资</v>
      </c>
      <c r="E615" s="15" t="str">
        <f>工资表!$F$2</f>
        <v>岗位工资</v>
      </c>
      <c r="F615" s="15" t="str">
        <f>工资表!$G$2</f>
        <v>绩效工资</v>
      </c>
      <c r="G615" s="15" t="str">
        <f>工资表!$H$2</f>
        <v>奖金</v>
      </c>
      <c r="H615" s="15" t="str">
        <f>工资表!$I$2</f>
        <v>加班费</v>
      </c>
      <c r="I615" s="15" t="str">
        <f>工资表!$J$2</f>
        <v>住房补助</v>
      </c>
      <c r="J615" s="15" t="str">
        <f>工资表!$K$2</f>
        <v>交通补助</v>
      </c>
      <c r="K615" s="15" t="str">
        <f>工资表!$L$2</f>
        <v>工龄工资</v>
      </c>
      <c r="L615" s="15" t="str">
        <f>工资表!$M$2</f>
        <v>当月应发</v>
      </c>
      <c r="M615" s="15" t="str">
        <f>工资表!$N$2</f>
        <v>养老保险</v>
      </c>
      <c r="N615" s="15" t="str">
        <f>工资表!$O$2</f>
        <v>医疗保险</v>
      </c>
      <c r="O615" s="15" t="str">
        <f>工资表!$P$2</f>
        <v>失业保险</v>
      </c>
      <c r="P615" s="15" t="str">
        <f>工资表!$Q$2</f>
        <v>大病统筹</v>
      </c>
      <c r="Q615" s="15" t="str">
        <f>工资表!$R$2</f>
        <v>公积金</v>
      </c>
      <c r="R615" s="15" t="str">
        <f>工资表!$S$2</f>
        <v>个人所得税</v>
      </c>
      <c r="S615" s="15" t="str">
        <f>工资表!$T$2</f>
        <v>实发工资</v>
      </c>
    </row>
    <row r="616" spans="1:19" s="10" customFormat="1" x14ac:dyDescent="0.15">
      <c r="A616" s="16">
        <f>工资表!B156</f>
        <v>154</v>
      </c>
      <c r="B616" s="16" t="str">
        <f>工资表!C156</f>
        <v>N154</v>
      </c>
      <c r="C616" s="16" t="str">
        <f>工资表!D156</f>
        <v>财务</v>
      </c>
      <c r="D616" s="16">
        <f>工资表!E156</f>
        <v>2153</v>
      </c>
      <c r="E616" s="16">
        <f>工资表!F156</f>
        <v>1153</v>
      </c>
      <c r="F616" s="16">
        <f>工资表!G156</f>
        <v>1153</v>
      </c>
      <c r="G616" s="16">
        <f>工资表!H156</f>
        <v>2153</v>
      </c>
      <c r="H616" s="16">
        <f>工资表!I156</f>
        <v>1153</v>
      </c>
      <c r="I616" s="16">
        <f>工资表!J156</f>
        <v>753</v>
      </c>
      <c r="J616" s="16">
        <f>工资表!K156</f>
        <v>453</v>
      </c>
      <c r="K616" s="16">
        <f>工资表!L156</f>
        <v>353</v>
      </c>
      <c r="L616" s="16">
        <f>工资表!M156</f>
        <v>9324</v>
      </c>
      <c r="M616" s="16">
        <f>工资表!N156</f>
        <v>453</v>
      </c>
      <c r="N616" s="16">
        <f>工资表!O156</f>
        <v>253</v>
      </c>
      <c r="O616" s="16">
        <f>工资表!P156</f>
        <v>173</v>
      </c>
      <c r="P616" s="16">
        <f>工资表!Q156</f>
        <v>183</v>
      </c>
      <c r="Q616" s="16">
        <f>工资表!R156</f>
        <v>213</v>
      </c>
      <c r="R616" s="16">
        <f>工资表!S156</f>
        <v>288</v>
      </c>
      <c r="S616" s="16">
        <f>工资表!T156</f>
        <v>7761</v>
      </c>
    </row>
    <row r="617" spans="1:19" s="10" customFormat="1" x14ac:dyDescent="0.1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</row>
    <row r="618" spans="1:19" s="10" customFormat="1" x14ac:dyDescent="0.15">
      <c r="A618" s="13"/>
      <c r="B618" s="13"/>
      <c r="C618" s="13"/>
      <c r="D618" s="13"/>
      <c r="E618" s="13"/>
      <c r="F618" s="13"/>
      <c r="G618" s="13"/>
      <c r="H618" s="14">
        <f>工资表!$I$1</f>
        <v>2017</v>
      </c>
      <c r="I618" s="14" t="str">
        <f>工资表!$J$1</f>
        <v>年</v>
      </c>
      <c r="J618" s="14" t="str">
        <f>工资表!$K$1</f>
        <v>2月</v>
      </c>
      <c r="K618" s="14" t="str">
        <f>工资表!$L$1</f>
        <v>工资</v>
      </c>
      <c r="L618" s="13"/>
      <c r="M618" s="13"/>
      <c r="N618" s="13"/>
      <c r="O618" s="13"/>
      <c r="P618" s="13"/>
      <c r="Q618" s="13"/>
      <c r="R618" s="13"/>
      <c r="S618" s="13"/>
    </row>
    <row r="619" spans="1:19" s="10" customFormat="1" x14ac:dyDescent="0.15">
      <c r="A619" s="15" t="str">
        <f>工资表!$B$2</f>
        <v>序号</v>
      </c>
      <c r="B619" s="15" t="str">
        <f>工资表!$C$2</f>
        <v>姓名</v>
      </c>
      <c r="C619" s="15" t="str">
        <f>工资表!$D$2</f>
        <v>部门</v>
      </c>
      <c r="D619" s="15" t="str">
        <f>工资表!$E$2</f>
        <v>基本工资</v>
      </c>
      <c r="E619" s="15" t="str">
        <f>工资表!$F$2</f>
        <v>岗位工资</v>
      </c>
      <c r="F619" s="15" t="str">
        <f>工资表!$G$2</f>
        <v>绩效工资</v>
      </c>
      <c r="G619" s="15" t="str">
        <f>工资表!$H$2</f>
        <v>奖金</v>
      </c>
      <c r="H619" s="15" t="str">
        <f>工资表!$I$2</f>
        <v>加班费</v>
      </c>
      <c r="I619" s="15" t="str">
        <f>工资表!$J$2</f>
        <v>住房补助</v>
      </c>
      <c r="J619" s="15" t="str">
        <f>工资表!$K$2</f>
        <v>交通补助</v>
      </c>
      <c r="K619" s="15" t="str">
        <f>工资表!$L$2</f>
        <v>工龄工资</v>
      </c>
      <c r="L619" s="15" t="str">
        <f>工资表!$M$2</f>
        <v>当月应发</v>
      </c>
      <c r="M619" s="15" t="str">
        <f>工资表!$N$2</f>
        <v>养老保险</v>
      </c>
      <c r="N619" s="15" t="str">
        <f>工资表!$O$2</f>
        <v>医疗保险</v>
      </c>
      <c r="O619" s="15" t="str">
        <f>工资表!$P$2</f>
        <v>失业保险</v>
      </c>
      <c r="P619" s="15" t="str">
        <f>工资表!$Q$2</f>
        <v>大病统筹</v>
      </c>
      <c r="Q619" s="15" t="str">
        <f>工资表!$R$2</f>
        <v>公积金</v>
      </c>
      <c r="R619" s="15" t="str">
        <f>工资表!$S$2</f>
        <v>个人所得税</v>
      </c>
      <c r="S619" s="15" t="str">
        <f>工资表!$T$2</f>
        <v>实发工资</v>
      </c>
    </row>
    <row r="620" spans="1:19" s="10" customFormat="1" x14ac:dyDescent="0.15">
      <c r="A620" s="16">
        <f>工资表!B157</f>
        <v>155</v>
      </c>
      <c r="B620" s="16" t="str">
        <f>工资表!C157</f>
        <v>N155</v>
      </c>
      <c r="C620" s="16" t="str">
        <f>工资表!D157</f>
        <v>人力</v>
      </c>
      <c r="D620" s="16">
        <f>工资表!E157</f>
        <v>2154</v>
      </c>
      <c r="E620" s="16">
        <f>工资表!F157</f>
        <v>1154</v>
      </c>
      <c r="F620" s="16">
        <f>工资表!G157</f>
        <v>1154</v>
      </c>
      <c r="G620" s="16">
        <f>工资表!H157</f>
        <v>2154</v>
      </c>
      <c r="H620" s="16">
        <f>工资表!I157</f>
        <v>1154</v>
      </c>
      <c r="I620" s="16">
        <f>工资表!J157</f>
        <v>754</v>
      </c>
      <c r="J620" s="16">
        <f>工资表!K157</f>
        <v>454</v>
      </c>
      <c r="K620" s="16">
        <f>工资表!L157</f>
        <v>354</v>
      </c>
      <c r="L620" s="16">
        <f>工资表!M157</f>
        <v>9332</v>
      </c>
      <c r="M620" s="16">
        <f>工资表!N157</f>
        <v>454</v>
      </c>
      <c r="N620" s="16">
        <f>工资表!O157</f>
        <v>254</v>
      </c>
      <c r="O620" s="16">
        <f>工资表!P157</f>
        <v>174</v>
      </c>
      <c r="P620" s="16">
        <f>工资表!Q157</f>
        <v>184</v>
      </c>
      <c r="Q620" s="16">
        <f>工资表!R157</f>
        <v>214</v>
      </c>
      <c r="R620" s="16">
        <f>工资表!S157</f>
        <v>289</v>
      </c>
      <c r="S620" s="16">
        <f>工资表!T157</f>
        <v>7763</v>
      </c>
    </row>
    <row r="621" spans="1:19" s="10" customFormat="1" x14ac:dyDescent="0.1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</row>
    <row r="622" spans="1:19" s="10" customFormat="1" x14ac:dyDescent="0.15">
      <c r="A622" s="13"/>
      <c r="B622" s="13"/>
      <c r="C622" s="13"/>
      <c r="D622" s="13"/>
      <c r="E622" s="13"/>
      <c r="F622" s="13"/>
      <c r="G622" s="13"/>
      <c r="H622" s="14">
        <f>工资表!$I$1</f>
        <v>2017</v>
      </c>
      <c r="I622" s="14" t="str">
        <f>工资表!$J$1</f>
        <v>年</v>
      </c>
      <c r="J622" s="14" t="str">
        <f>工资表!$K$1</f>
        <v>2月</v>
      </c>
      <c r="K622" s="14" t="str">
        <f>工资表!$L$1</f>
        <v>工资</v>
      </c>
      <c r="L622" s="13"/>
      <c r="M622" s="13"/>
      <c r="N622" s="13"/>
      <c r="O622" s="13"/>
      <c r="P622" s="13"/>
      <c r="Q622" s="13"/>
      <c r="R622" s="13"/>
      <c r="S622" s="13"/>
    </row>
    <row r="623" spans="1:19" s="10" customFormat="1" x14ac:dyDescent="0.15">
      <c r="A623" s="15" t="str">
        <f>工资表!$B$2</f>
        <v>序号</v>
      </c>
      <c r="B623" s="15" t="str">
        <f>工资表!$C$2</f>
        <v>姓名</v>
      </c>
      <c r="C623" s="15" t="str">
        <f>工资表!$D$2</f>
        <v>部门</v>
      </c>
      <c r="D623" s="15" t="str">
        <f>工资表!$E$2</f>
        <v>基本工资</v>
      </c>
      <c r="E623" s="15" t="str">
        <f>工资表!$F$2</f>
        <v>岗位工资</v>
      </c>
      <c r="F623" s="15" t="str">
        <f>工资表!$G$2</f>
        <v>绩效工资</v>
      </c>
      <c r="G623" s="15" t="str">
        <f>工资表!$H$2</f>
        <v>奖金</v>
      </c>
      <c r="H623" s="15" t="str">
        <f>工资表!$I$2</f>
        <v>加班费</v>
      </c>
      <c r="I623" s="15" t="str">
        <f>工资表!$J$2</f>
        <v>住房补助</v>
      </c>
      <c r="J623" s="15" t="str">
        <f>工资表!$K$2</f>
        <v>交通补助</v>
      </c>
      <c r="K623" s="15" t="str">
        <f>工资表!$L$2</f>
        <v>工龄工资</v>
      </c>
      <c r="L623" s="15" t="str">
        <f>工资表!$M$2</f>
        <v>当月应发</v>
      </c>
      <c r="M623" s="15" t="str">
        <f>工资表!$N$2</f>
        <v>养老保险</v>
      </c>
      <c r="N623" s="15" t="str">
        <f>工资表!$O$2</f>
        <v>医疗保险</v>
      </c>
      <c r="O623" s="15" t="str">
        <f>工资表!$P$2</f>
        <v>失业保险</v>
      </c>
      <c r="P623" s="15" t="str">
        <f>工资表!$Q$2</f>
        <v>大病统筹</v>
      </c>
      <c r="Q623" s="15" t="str">
        <f>工资表!$R$2</f>
        <v>公积金</v>
      </c>
      <c r="R623" s="15" t="str">
        <f>工资表!$S$2</f>
        <v>个人所得税</v>
      </c>
      <c r="S623" s="15" t="str">
        <f>工资表!$T$2</f>
        <v>实发工资</v>
      </c>
    </row>
    <row r="624" spans="1:19" s="10" customFormat="1" x14ac:dyDescent="0.15">
      <c r="A624" s="16">
        <f>工资表!B158</f>
        <v>156</v>
      </c>
      <c r="B624" s="16" t="str">
        <f>工资表!C158</f>
        <v>N156</v>
      </c>
      <c r="C624" s="16" t="str">
        <f>工资表!D158</f>
        <v>销售</v>
      </c>
      <c r="D624" s="16">
        <f>工资表!E158</f>
        <v>2155</v>
      </c>
      <c r="E624" s="16">
        <f>工资表!F158</f>
        <v>1155</v>
      </c>
      <c r="F624" s="16">
        <f>工资表!G158</f>
        <v>1155</v>
      </c>
      <c r="G624" s="16">
        <f>工资表!H158</f>
        <v>2155</v>
      </c>
      <c r="H624" s="16">
        <f>工资表!I158</f>
        <v>1155</v>
      </c>
      <c r="I624" s="16">
        <f>工资表!J158</f>
        <v>755</v>
      </c>
      <c r="J624" s="16">
        <f>工资表!K158</f>
        <v>455</v>
      </c>
      <c r="K624" s="16">
        <f>工资表!L158</f>
        <v>355</v>
      </c>
      <c r="L624" s="16">
        <f>工资表!M158</f>
        <v>9340</v>
      </c>
      <c r="M624" s="16">
        <f>工资表!N158</f>
        <v>455</v>
      </c>
      <c r="N624" s="16">
        <f>工资表!O158</f>
        <v>255</v>
      </c>
      <c r="O624" s="16">
        <f>工资表!P158</f>
        <v>175</v>
      </c>
      <c r="P624" s="16">
        <f>工资表!Q158</f>
        <v>185</v>
      </c>
      <c r="Q624" s="16">
        <f>工资表!R158</f>
        <v>215</v>
      </c>
      <c r="R624" s="16">
        <f>工资表!S158</f>
        <v>290</v>
      </c>
      <c r="S624" s="16">
        <f>工资表!T158</f>
        <v>7765</v>
      </c>
    </row>
    <row r="625" spans="1:19" s="10" customFormat="1" x14ac:dyDescent="0.1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</row>
    <row r="626" spans="1:19" s="10" customFormat="1" x14ac:dyDescent="0.15">
      <c r="A626" s="13"/>
      <c r="B626" s="13"/>
      <c r="C626" s="13"/>
      <c r="D626" s="13"/>
      <c r="E626" s="13"/>
      <c r="F626" s="13"/>
      <c r="G626" s="13"/>
      <c r="H626" s="14">
        <f>工资表!$I$1</f>
        <v>2017</v>
      </c>
      <c r="I626" s="14" t="str">
        <f>工资表!$J$1</f>
        <v>年</v>
      </c>
      <c r="J626" s="14" t="str">
        <f>工资表!$K$1</f>
        <v>2月</v>
      </c>
      <c r="K626" s="14" t="str">
        <f>工资表!$L$1</f>
        <v>工资</v>
      </c>
      <c r="L626" s="13"/>
      <c r="M626" s="13"/>
      <c r="N626" s="13"/>
      <c r="O626" s="13"/>
      <c r="P626" s="13"/>
      <c r="Q626" s="13"/>
      <c r="R626" s="13"/>
      <c r="S626" s="13"/>
    </row>
    <row r="627" spans="1:19" s="10" customFormat="1" x14ac:dyDescent="0.15">
      <c r="A627" s="15" t="str">
        <f>工资表!$B$2</f>
        <v>序号</v>
      </c>
      <c r="B627" s="15" t="str">
        <f>工资表!$C$2</f>
        <v>姓名</v>
      </c>
      <c r="C627" s="15" t="str">
        <f>工资表!$D$2</f>
        <v>部门</v>
      </c>
      <c r="D627" s="15" t="str">
        <f>工资表!$E$2</f>
        <v>基本工资</v>
      </c>
      <c r="E627" s="15" t="str">
        <f>工资表!$F$2</f>
        <v>岗位工资</v>
      </c>
      <c r="F627" s="15" t="str">
        <f>工资表!$G$2</f>
        <v>绩效工资</v>
      </c>
      <c r="G627" s="15" t="str">
        <f>工资表!$H$2</f>
        <v>奖金</v>
      </c>
      <c r="H627" s="15" t="str">
        <f>工资表!$I$2</f>
        <v>加班费</v>
      </c>
      <c r="I627" s="15" t="str">
        <f>工资表!$J$2</f>
        <v>住房补助</v>
      </c>
      <c r="J627" s="15" t="str">
        <f>工资表!$K$2</f>
        <v>交通补助</v>
      </c>
      <c r="K627" s="15" t="str">
        <f>工资表!$L$2</f>
        <v>工龄工资</v>
      </c>
      <c r="L627" s="15" t="str">
        <f>工资表!$M$2</f>
        <v>当月应发</v>
      </c>
      <c r="M627" s="15" t="str">
        <f>工资表!$N$2</f>
        <v>养老保险</v>
      </c>
      <c r="N627" s="15" t="str">
        <f>工资表!$O$2</f>
        <v>医疗保险</v>
      </c>
      <c r="O627" s="15" t="str">
        <f>工资表!$P$2</f>
        <v>失业保险</v>
      </c>
      <c r="P627" s="15" t="str">
        <f>工资表!$Q$2</f>
        <v>大病统筹</v>
      </c>
      <c r="Q627" s="15" t="str">
        <f>工资表!$R$2</f>
        <v>公积金</v>
      </c>
      <c r="R627" s="15" t="str">
        <f>工资表!$S$2</f>
        <v>个人所得税</v>
      </c>
      <c r="S627" s="15" t="str">
        <f>工资表!$T$2</f>
        <v>实发工资</v>
      </c>
    </row>
    <row r="628" spans="1:19" s="10" customFormat="1" x14ac:dyDescent="0.15">
      <c r="A628" s="16">
        <f>工资表!B159</f>
        <v>157</v>
      </c>
      <c r="B628" s="16" t="str">
        <f>工资表!C159</f>
        <v>N157</v>
      </c>
      <c r="C628" s="16" t="str">
        <f>工资表!D159</f>
        <v>研发A</v>
      </c>
      <c r="D628" s="16">
        <f>工资表!E159</f>
        <v>2156</v>
      </c>
      <c r="E628" s="16">
        <f>工资表!F159</f>
        <v>1156</v>
      </c>
      <c r="F628" s="16">
        <f>工资表!G159</f>
        <v>1156</v>
      </c>
      <c r="G628" s="16">
        <f>工资表!H159</f>
        <v>2156</v>
      </c>
      <c r="H628" s="16">
        <f>工资表!I159</f>
        <v>1156</v>
      </c>
      <c r="I628" s="16">
        <f>工资表!J159</f>
        <v>756</v>
      </c>
      <c r="J628" s="16">
        <f>工资表!K159</f>
        <v>456</v>
      </c>
      <c r="K628" s="16">
        <f>工资表!L159</f>
        <v>356</v>
      </c>
      <c r="L628" s="16">
        <f>工资表!M159</f>
        <v>9348</v>
      </c>
      <c r="M628" s="16">
        <f>工资表!N159</f>
        <v>456</v>
      </c>
      <c r="N628" s="16">
        <f>工资表!O159</f>
        <v>256</v>
      </c>
      <c r="O628" s="16">
        <f>工资表!P159</f>
        <v>176</v>
      </c>
      <c r="P628" s="16">
        <f>工资表!Q159</f>
        <v>186</v>
      </c>
      <c r="Q628" s="16">
        <f>工资表!R159</f>
        <v>216</v>
      </c>
      <c r="R628" s="16">
        <f>工资表!S159</f>
        <v>291</v>
      </c>
      <c r="S628" s="16">
        <f>工资表!T159</f>
        <v>7767</v>
      </c>
    </row>
    <row r="629" spans="1:19" s="10" customFormat="1" x14ac:dyDescent="0.1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</row>
    <row r="630" spans="1:19" s="10" customFormat="1" x14ac:dyDescent="0.15">
      <c r="A630" s="13"/>
      <c r="B630" s="13"/>
      <c r="C630" s="13"/>
      <c r="D630" s="13"/>
      <c r="E630" s="13"/>
      <c r="F630" s="13"/>
      <c r="G630" s="13"/>
      <c r="H630" s="14">
        <f>工资表!$I$1</f>
        <v>2017</v>
      </c>
      <c r="I630" s="14" t="str">
        <f>工资表!$J$1</f>
        <v>年</v>
      </c>
      <c r="J630" s="14" t="str">
        <f>工资表!$K$1</f>
        <v>2月</v>
      </c>
      <c r="K630" s="14" t="str">
        <f>工资表!$L$1</f>
        <v>工资</v>
      </c>
      <c r="L630" s="13"/>
      <c r="M630" s="13"/>
      <c r="N630" s="13"/>
      <c r="O630" s="13"/>
      <c r="P630" s="13"/>
      <c r="Q630" s="13"/>
      <c r="R630" s="13"/>
      <c r="S630" s="13"/>
    </row>
    <row r="631" spans="1:19" s="10" customFormat="1" x14ac:dyDescent="0.15">
      <c r="A631" s="15" t="str">
        <f>工资表!$B$2</f>
        <v>序号</v>
      </c>
      <c r="B631" s="15" t="str">
        <f>工资表!$C$2</f>
        <v>姓名</v>
      </c>
      <c r="C631" s="15" t="str">
        <f>工资表!$D$2</f>
        <v>部门</v>
      </c>
      <c r="D631" s="15" t="str">
        <f>工资表!$E$2</f>
        <v>基本工资</v>
      </c>
      <c r="E631" s="15" t="str">
        <f>工资表!$F$2</f>
        <v>岗位工资</v>
      </c>
      <c r="F631" s="15" t="str">
        <f>工资表!$G$2</f>
        <v>绩效工资</v>
      </c>
      <c r="G631" s="15" t="str">
        <f>工资表!$H$2</f>
        <v>奖金</v>
      </c>
      <c r="H631" s="15" t="str">
        <f>工资表!$I$2</f>
        <v>加班费</v>
      </c>
      <c r="I631" s="15" t="str">
        <f>工资表!$J$2</f>
        <v>住房补助</v>
      </c>
      <c r="J631" s="15" t="str">
        <f>工资表!$K$2</f>
        <v>交通补助</v>
      </c>
      <c r="K631" s="15" t="str">
        <f>工资表!$L$2</f>
        <v>工龄工资</v>
      </c>
      <c r="L631" s="15" t="str">
        <f>工资表!$M$2</f>
        <v>当月应发</v>
      </c>
      <c r="M631" s="15" t="str">
        <f>工资表!$N$2</f>
        <v>养老保险</v>
      </c>
      <c r="N631" s="15" t="str">
        <f>工资表!$O$2</f>
        <v>医疗保险</v>
      </c>
      <c r="O631" s="15" t="str">
        <f>工资表!$P$2</f>
        <v>失业保险</v>
      </c>
      <c r="P631" s="15" t="str">
        <f>工资表!$Q$2</f>
        <v>大病统筹</v>
      </c>
      <c r="Q631" s="15" t="str">
        <f>工资表!$R$2</f>
        <v>公积金</v>
      </c>
      <c r="R631" s="15" t="str">
        <f>工资表!$S$2</f>
        <v>个人所得税</v>
      </c>
      <c r="S631" s="15" t="str">
        <f>工资表!$T$2</f>
        <v>实发工资</v>
      </c>
    </row>
    <row r="632" spans="1:19" s="10" customFormat="1" x14ac:dyDescent="0.15">
      <c r="A632" s="16">
        <f>工资表!B160</f>
        <v>158</v>
      </c>
      <c r="B632" s="16" t="str">
        <f>工资表!C160</f>
        <v>N158</v>
      </c>
      <c r="C632" s="16" t="str">
        <f>工资表!D160</f>
        <v>研发B</v>
      </c>
      <c r="D632" s="16">
        <f>工资表!E160</f>
        <v>2157</v>
      </c>
      <c r="E632" s="16">
        <f>工资表!F160</f>
        <v>1157</v>
      </c>
      <c r="F632" s="16">
        <f>工资表!G160</f>
        <v>1157</v>
      </c>
      <c r="G632" s="16">
        <f>工资表!H160</f>
        <v>2157</v>
      </c>
      <c r="H632" s="16">
        <f>工资表!I160</f>
        <v>1157</v>
      </c>
      <c r="I632" s="16">
        <f>工资表!J160</f>
        <v>757</v>
      </c>
      <c r="J632" s="16">
        <f>工资表!K160</f>
        <v>457</v>
      </c>
      <c r="K632" s="16">
        <f>工资表!L160</f>
        <v>357</v>
      </c>
      <c r="L632" s="16">
        <f>工资表!M160</f>
        <v>9356</v>
      </c>
      <c r="M632" s="16">
        <f>工资表!N160</f>
        <v>457</v>
      </c>
      <c r="N632" s="16">
        <f>工资表!O160</f>
        <v>257</v>
      </c>
      <c r="O632" s="16">
        <f>工资表!P160</f>
        <v>177</v>
      </c>
      <c r="P632" s="16">
        <f>工资表!Q160</f>
        <v>187</v>
      </c>
      <c r="Q632" s="16">
        <f>工资表!R160</f>
        <v>217</v>
      </c>
      <c r="R632" s="16">
        <f>工资表!S160</f>
        <v>292</v>
      </c>
      <c r="S632" s="16">
        <f>工资表!T160</f>
        <v>7769</v>
      </c>
    </row>
    <row r="633" spans="1:19" s="10" customFormat="1" x14ac:dyDescent="0.1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</row>
    <row r="634" spans="1:19" s="10" customFormat="1" x14ac:dyDescent="0.15">
      <c r="A634" s="13"/>
      <c r="B634" s="13"/>
      <c r="C634" s="13"/>
      <c r="D634" s="13"/>
      <c r="E634" s="13"/>
      <c r="F634" s="13"/>
      <c r="G634" s="13"/>
      <c r="H634" s="14">
        <f>工资表!$I$1</f>
        <v>2017</v>
      </c>
      <c r="I634" s="14" t="str">
        <f>工资表!$J$1</f>
        <v>年</v>
      </c>
      <c r="J634" s="14" t="str">
        <f>工资表!$K$1</f>
        <v>2月</v>
      </c>
      <c r="K634" s="14" t="str">
        <f>工资表!$L$1</f>
        <v>工资</v>
      </c>
      <c r="L634" s="13"/>
      <c r="M634" s="13"/>
      <c r="N634" s="13"/>
      <c r="O634" s="13"/>
      <c r="P634" s="13"/>
      <c r="Q634" s="13"/>
      <c r="R634" s="13"/>
      <c r="S634" s="13"/>
    </row>
    <row r="635" spans="1:19" s="10" customFormat="1" x14ac:dyDescent="0.15">
      <c r="A635" s="15" t="str">
        <f>工资表!$B$2</f>
        <v>序号</v>
      </c>
      <c r="B635" s="15" t="str">
        <f>工资表!$C$2</f>
        <v>姓名</v>
      </c>
      <c r="C635" s="15" t="str">
        <f>工资表!$D$2</f>
        <v>部门</v>
      </c>
      <c r="D635" s="15" t="str">
        <f>工资表!$E$2</f>
        <v>基本工资</v>
      </c>
      <c r="E635" s="15" t="str">
        <f>工资表!$F$2</f>
        <v>岗位工资</v>
      </c>
      <c r="F635" s="15" t="str">
        <f>工资表!$G$2</f>
        <v>绩效工资</v>
      </c>
      <c r="G635" s="15" t="str">
        <f>工资表!$H$2</f>
        <v>奖金</v>
      </c>
      <c r="H635" s="15" t="str">
        <f>工资表!$I$2</f>
        <v>加班费</v>
      </c>
      <c r="I635" s="15" t="str">
        <f>工资表!$J$2</f>
        <v>住房补助</v>
      </c>
      <c r="J635" s="15" t="str">
        <f>工资表!$K$2</f>
        <v>交通补助</v>
      </c>
      <c r="K635" s="15" t="str">
        <f>工资表!$L$2</f>
        <v>工龄工资</v>
      </c>
      <c r="L635" s="15" t="str">
        <f>工资表!$M$2</f>
        <v>当月应发</v>
      </c>
      <c r="M635" s="15" t="str">
        <f>工资表!$N$2</f>
        <v>养老保险</v>
      </c>
      <c r="N635" s="15" t="str">
        <f>工资表!$O$2</f>
        <v>医疗保险</v>
      </c>
      <c r="O635" s="15" t="str">
        <f>工资表!$P$2</f>
        <v>失业保险</v>
      </c>
      <c r="P635" s="15" t="str">
        <f>工资表!$Q$2</f>
        <v>大病统筹</v>
      </c>
      <c r="Q635" s="15" t="str">
        <f>工资表!$R$2</f>
        <v>公积金</v>
      </c>
      <c r="R635" s="15" t="str">
        <f>工资表!$S$2</f>
        <v>个人所得税</v>
      </c>
      <c r="S635" s="15" t="str">
        <f>工资表!$T$2</f>
        <v>实发工资</v>
      </c>
    </row>
    <row r="636" spans="1:19" s="10" customFormat="1" x14ac:dyDescent="0.15">
      <c r="A636" s="16">
        <f>工资表!B161</f>
        <v>159</v>
      </c>
      <c r="B636" s="16" t="str">
        <f>工资表!C161</f>
        <v>N159</v>
      </c>
      <c r="C636" s="16" t="str">
        <f>工资表!D161</f>
        <v>投资A</v>
      </c>
      <c r="D636" s="16">
        <f>工资表!E161</f>
        <v>2158</v>
      </c>
      <c r="E636" s="16">
        <f>工资表!F161</f>
        <v>1158</v>
      </c>
      <c r="F636" s="16">
        <f>工资表!G161</f>
        <v>1158</v>
      </c>
      <c r="G636" s="16">
        <f>工资表!H161</f>
        <v>2158</v>
      </c>
      <c r="H636" s="16">
        <f>工资表!I161</f>
        <v>1158</v>
      </c>
      <c r="I636" s="16">
        <f>工资表!J161</f>
        <v>758</v>
      </c>
      <c r="J636" s="16">
        <f>工资表!K161</f>
        <v>458</v>
      </c>
      <c r="K636" s="16">
        <f>工资表!L161</f>
        <v>358</v>
      </c>
      <c r="L636" s="16">
        <f>工资表!M161</f>
        <v>9364</v>
      </c>
      <c r="M636" s="16">
        <f>工资表!N161</f>
        <v>458</v>
      </c>
      <c r="N636" s="16">
        <f>工资表!O161</f>
        <v>258</v>
      </c>
      <c r="O636" s="16">
        <f>工资表!P161</f>
        <v>178</v>
      </c>
      <c r="P636" s="16">
        <f>工资表!Q161</f>
        <v>188</v>
      </c>
      <c r="Q636" s="16">
        <f>工资表!R161</f>
        <v>218</v>
      </c>
      <c r="R636" s="16">
        <f>工资表!S161</f>
        <v>293</v>
      </c>
      <c r="S636" s="16">
        <f>工资表!T161</f>
        <v>7771</v>
      </c>
    </row>
    <row r="637" spans="1:19" s="10" customFormat="1" x14ac:dyDescent="0.1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</row>
    <row r="638" spans="1:19" s="10" customFormat="1" x14ac:dyDescent="0.15">
      <c r="A638" s="13"/>
      <c r="B638" s="13"/>
      <c r="C638" s="13"/>
      <c r="D638" s="13"/>
      <c r="E638" s="13"/>
      <c r="F638" s="13"/>
      <c r="G638" s="13"/>
      <c r="H638" s="14">
        <f>工资表!$I$1</f>
        <v>2017</v>
      </c>
      <c r="I638" s="14" t="str">
        <f>工资表!$J$1</f>
        <v>年</v>
      </c>
      <c r="J638" s="14" t="str">
        <f>工资表!$K$1</f>
        <v>2月</v>
      </c>
      <c r="K638" s="14" t="str">
        <f>工资表!$L$1</f>
        <v>工资</v>
      </c>
      <c r="L638" s="13"/>
      <c r="M638" s="13"/>
      <c r="N638" s="13"/>
      <c r="O638" s="13"/>
      <c r="P638" s="13"/>
      <c r="Q638" s="13"/>
      <c r="R638" s="13"/>
      <c r="S638" s="13"/>
    </row>
    <row r="639" spans="1:19" s="10" customFormat="1" x14ac:dyDescent="0.15">
      <c r="A639" s="15" t="str">
        <f>工资表!$B$2</f>
        <v>序号</v>
      </c>
      <c r="B639" s="15" t="str">
        <f>工资表!$C$2</f>
        <v>姓名</v>
      </c>
      <c r="C639" s="15" t="str">
        <f>工资表!$D$2</f>
        <v>部门</v>
      </c>
      <c r="D639" s="15" t="str">
        <f>工资表!$E$2</f>
        <v>基本工资</v>
      </c>
      <c r="E639" s="15" t="str">
        <f>工资表!$F$2</f>
        <v>岗位工资</v>
      </c>
      <c r="F639" s="15" t="str">
        <f>工资表!$G$2</f>
        <v>绩效工资</v>
      </c>
      <c r="G639" s="15" t="str">
        <f>工资表!$H$2</f>
        <v>奖金</v>
      </c>
      <c r="H639" s="15" t="str">
        <f>工资表!$I$2</f>
        <v>加班费</v>
      </c>
      <c r="I639" s="15" t="str">
        <f>工资表!$J$2</f>
        <v>住房补助</v>
      </c>
      <c r="J639" s="15" t="str">
        <f>工资表!$K$2</f>
        <v>交通补助</v>
      </c>
      <c r="K639" s="15" t="str">
        <f>工资表!$L$2</f>
        <v>工龄工资</v>
      </c>
      <c r="L639" s="15" t="str">
        <f>工资表!$M$2</f>
        <v>当月应发</v>
      </c>
      <c r="M639" s="15" t="str">
        <f>工资表!$N$2</f>
        <v>养老保险</v>
      </c>
      <c r="N639" s="15" t="str">
        <f>工资表!$O$2</f>
        <v>医疗保险</v>
      </c>
      <c r="O639" s="15" t="str">
        <f>工资表!$P$2</f>
        <v>失业保险</v>
      </c>
      <c r="P639" s="15" t="str">
        <f>工资表!$Q$2</f>
        <v>大病统筹</v>
      </c>
      <c r="Q639" s="15" t="str">
        <f>工资表!$R$2</f>
        <v>公积金</v>
      </c>
      <c r="R639" s="15" t="str">
        <f>工资表!$S$2</f>
        <v>个人所得税</v>
      </c>
      <c r="S639" s="15" t="str">
        <f>工资表!$T$2</f>
        <v>实发工资</v>
      </c>
    </row>
    <row r="640" spans="1:19" s="10" customFormat="1" x14ac:dyDescent="0.15">
      <c r="A640" s="16">
        <f>工资表!B162</f>
        <v>160</v>
      </c>
      <c r="B640" s="16" t="str">
        <f>工资表!C162</f>
        <v>N160</v>
      </c>
      <c r="C640" s="16" t="str">
        <f>工资表!D162</f>
        <v>投资B</v>
      </c>
      <c r="D640" s="16">
        <f>工资表!E162</f>
        <v>2159</v>
      </c>
      <c r="E640" s="16">
        <f>工资表!F162</f>
        <v>1159</v>
      </c>
      <c r="F640" s="16">
        <f>工资表!G162</f>
        <v>1159</v>
      </c>
      <c r="G640" s="16">
        <f>工资表!H162</f>
        <v>2159</v>
      </c>
      <c r="H640" s="16">
        <f>工资表!I162</f>
        <v>1159</v>
      </c>
      <c r="I640" s="16">
        <f>工资表!J162</f>
        <v>759</v>
      </c>
      <c r="J640" s="16">
        <f>工资表!K162</f>
        <v>459</v>
      </c>
      <c r="K640" s="16">
        <f>工资表!L162</f>
        <v>359</v>
      </c>
      <c r="L640" s="16">
        <f>工资表!M162</f>
        <v>9372</v>
      </c>
      <c r="M640" s="16">
        <f>工资表!N162</f>
        <v>459</v>
      </c>
      <c r="N640" s="16">
        <f>工资表!O162</f>
        <v>259</v>
      </c>
      <c r="O640" s="16">
        <f>工资表!P162</f>
        <v>179</v>
      </c>
      <c r="P640" s="16">
        <f>工资表!Q162</f>
        <v>189</v>
      </c>
      <c r="Q640" s="16">
        <f>工资表!R162</f>
        <v>219</v>
      </c>
      <c r="R640" s="16">
        <f>工资表!S162</f>
        <v>294</v>
      </c>
      <c r="S640" s="16">
        <f>工资表!T162</f>
        <v>7773</v>
      </c>
    </row>
    <row r="641" spans="1:19" s="10" customFormat="1" x14ac:dyDescent="0.1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</row>
    <row r="642" spans="1:19" s="10" customFormat="1" x14ac:dyDescent="0.15">
      <c r="A642" s="13"/>
      <c r="B642" s="13"/>
      <c r="C642" s="13"/>
      <c r="D642" s="13"/>
      <c r="E642" s="13"/>
      <c r="F642" s="13"/>
      <c r="G642" s="13"/>
      <c r="H642" s="14">
        <f>工资表!$I$1</f>
        <v>2017</v>
      </c>
      <c r="I642" s="14" t="str">
        <f>工资表!$J$1</f>
        <v>年</v>
      </c>
      <c r="J642" s="14" t="str">
        <f>工资表!$K$1</f>
        <v>2月</v>
      </c>
      <c r="K642" s="14" t="str">
        <f>工资表!$L$1</f>
        <v>工资</v>
      </c>
      <c r="L642" s="13"/>
      <c r="M642" s="13"/>
      <c r="N642" s="13"/>
      <c r="O642" s="13"/>
      <c r="P642" s="13"/>
      <c r="Q642" s="13"/>
      <c r="R642" s="13"/>
      <c r="S642" s="13"/>
    </row>
    <row r="643" spans="1:19" s="10" customFormat="1" x14ac:dyDescent="0.15">
      <c r="A643" s="15" t="str">
        <f>工资表!$B$2</f>
        <v>序号</v>
      </c>
      <c r="B643" s="15" t="str">
        <f>工资表!$C$2</f>
        <v>姓名</v>
      </c>
      <c r="C643" s="15" t="str">
        <f>工资表!$D$2</f>
        <v>部门</v>
      </c>
      <c r="D643" s="15" t="str">
        <f>工资表!$E$2</f>
        <v>基本工资</v>
      </c>
      <c r="E643" s="15" t="str">
        <f>工资表!$F$2</f>
        <v>岗位工资</v>
      </c>
      <c r="F643" s="15" t="str">
        <f>工资表!$G$2</f>
        <v>绩效工资</v>
      </c>
      <c r="G643" s="15" t="str">
        <f>工资表!$H$2</f>
        <v>奖金</v>
      </c>
      <c r="H643" s="15" t="str">
        <f>工资表!$I$2</f>
        <v>加班费</v>
      </c>
      <c r="I643" s="15" t="str">
        <f>工资表!$J$2</f>
        <v>住房补助</v>
      </c>
      <c r="J643" s="15" t="str">
        <f>工资表!$K$2</f>
        <v>交通补助</v>
      </c>
      <c r="K643" s="15" t="str">
        <f>工资表!$L$2</f>
        <v>工龄工资</v>
      </c>
      <c r="L643" s="15" t="str">
        <f>工资表!$M$2</f>
        <v>当月应发</v>
      </c>
      <c r="M643" s="15" t="str">
        <f>工资表!$N$2</f>
        <v>养老保险</v>
      </c>
      <c r="N643" s="15" t="str">
        <f>工资表!$O$2</f>
        <v>医疗保险</v>
      </c>
      <c r="O643" s="15" t="str">
        <f>工资表!$P$2</f>
        <v>失业保险</v>
      </c>
      <c r="P643" s="15" t="str">
        <f>工资表!$Q$2</f>
        <v>大病统筹</v>
      </c>
      <c r="Q643" s="15" t="str">
        <f>工资表!$R$2</f>
        <v>公积金</v>
      </c>
      <c r="R643" s="15" t="str">
        <f>工资表!$S$2</f>
        <v>个人所得税</v>
      </c>
      <c r="S643" s="15" t="str">
        <f>工资表!$T$2</f>
        <v>实发工资</v>
      </c>
    </row>
    <row r="644" spans="1:19" s="10" customFormat="1" x14ac:dyDescent="0.15">
      <c r="A644" s="16">
        <f>工资表!B163</f>
        <v>161</v>
      </c>
      <c r="B644" s="16" t="str">
        <f>工资表!C163</f>
        <v>N161</v>
      </c>
      <c r="C644" s="16" t="str">
        <f>工资表!D163</f>
        <v>采购</v>
      </c>
      <c r="D644" s="16">
        <f>工资表!E163</f>
        <v>2160</v>
      </c>
      <c r="E644" s="16">
        <f>工资表!F163</f>
        <v>1160</v>
      </c>
      <c r="F644" s="16">
        <f>工资表!G163</f>
        <v>1160</v>
      </c>
      <c r="G644" s="16">
        <f>工资表!H163</f>
        <v>2160</v>
      </c>
      <c r="H644" s="16">
        <f>工资表!I163</f>
        <v>1160</v>
      </c>
      <c r="I644" s="16">
        <f>工资表!J163</f>
        <v>760</v>
      </c>
      <c r="J644" s="16">
        <f>工资表!K163</f>
        <v>460</v>
      </c>
      <c r="K644" s="16">
        <f>工资表!L163</f>
        <v>360</v>
      </c>
      <c r="L644" s="16">
        <f>工资表!M163</f>
        <v>9380</v>
      </c>
      <c r="M644" s="16">
        <f>工资表!N163</f>
        <v>460</v>
      </c>
      <c r="N644" s="16">
        <f>工资表!O163</f>
        <v>260</v>
      </c>
      <c r="O644" s="16">
        <f>工资表!P163</f>
        <v>180</v>
      </c>
      <c r="P644" s="16">
        <f>工资表!Q163</f>
        <v>190</v>
      </c>
      <c r="Q644" s="16">
        <f>工资表!R163</f>
        <v>220</v>
      </c>
      <c r="R644" s="16">
        <f>工资表!S163</f>
        <v>295</v>
      </c>
      <c r="S644" s="16">
        <f>工资表!T163</f>
        <v>7775</v>
      </c>
    </row>
    <row r="645" spans="1:19" s="10" customFormat="1" x14ac:dyDescent="0.1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</row>
    <row r="646" spans="1:19" s="10" customFormat="1" x14ac:dyDescent="0.15">
      <c r="A646" s="13"/>
      <c r="B646" s="13"/>
      <c r="C646" s="13"/>
      <c r="D646" s="13"/>
      <c r="E646" s="13"/>
      <c r="F646" s="13"/>
      <c r="G646" s="13"/>
      <c r="H646" s="14">
        <f>工资表!$I$1</f>
        <v>2017</v>
      </c>
      <c r="I646" s="14" t="str">
        <f>工资表!$J$1</f>
        <v>年</v>
      </c>
      <c r="J646" s="14" t="str">
        <f>工资表!$K$1</f>
        <v>2月</v>
      </c>
      <c r="K646" s="14" t="str">
        <f>工资表!$L$1</f>
        <v>工资</v>
      </c>
      <c r="L646" s="13"/>
      <c r="M646" s="13"/>
      <c r="N646" s="13"/>
      <c r="O646" s="13"/>
      <c r="P646" s="13"/>
      <c r="Q646" s="13"/>
      <c r="R646" s="13"/>
      <c r="S646" s="13"/>
    </row>
    <row r="647" spans="1:19" s="10" customFormat="1" x14ac:dyDescent="0.15">
      <c r="A647" s="15" t="str">
        <f>工资表!$B$2</f>
        <v>序号</v>
      </c>
      <c r="B647" s="15" t="str">
        <f>工资表!$C$2</f>
        <v>姓名</v>
      </c>
      <c r="C647" s="15" t="str">
        <f>工资表!$D$2</f>
        <v>部门</v>
      </c>
      <c r="D647" s="15" t="str">
        <f>工资表!$E$2</f>
        <v>基本工资</v>
      </c>
      <c r="E647" s="15" t="str">
        <f>工资表!$F$2</f>
        <v>岗位工资</v>
      </c>
      <c r="F647" s="15" t="str">
        <f>工资表!$G$2</f>
        <v>绩效工资</v>
      </c>
      <c r="G647" s="15" t="str">
        <f>工资表!$H$2</f>
        <v>奖金</v>
      </c>
      <c r="H647" s="15" t="str">
        <f>工资表!$I$2</f>
        <v>加班费</v>
      </c>
      <c r="I647" s="15" t="str">
        <f>工资表!$J$2</f>
        <v>住房补助</v>
      </c>
      <c r="J647" s="15" t="str">
        <f>工资表!$K$2</f>
        <v>交通补助</v>
      </c>
      <c r="K647" s="15" t="str">
        <f>工资表!$L$2</f>
        <v>工龄工资</v>
      </c>
      <c r="L647" s="15" t="str">
        <f>工资表!$M$2</f>
        <v>当月应发</v>
      </c>
      <c r="M647" s="15" t="str">
        <f>工资表!$N$2</f>
        <v>养老保险</v>
      </c>
      <c r="N647" s="15" t="str">
        <f>工资表!$O$2</f>
        <v>医疗保险</v>
      </c>
      <c r="O647" s="15" t="str">
        <f>工资表!$P$2</f>
        <v>失业保险</v>
      </c>
      <c r="P647" s="15" t="str">
        <f>工资表!$Q$2</f>
        <v>大病统筹</v>
      </c>
      <c r="Q647" s="15" t="str">
        <f>工资表!$R$2</f>
        <v>公积金</v>
      </c>
      <c r="R647" s="15" t="str">
        <f>工资表!$S$2</f>
        <v>个人所得税</v>
      </c>
      <c r="S647" s="15" t="str">
        <f>工资表!$T$2</f>
        <v>实发工资</v>
      </c>
    </row>
    <row r="648" spans="1:19" s="10" customFormat="1" x14ac:dyDescent="0.15">
      <c r="A648" s="16">
        <f>工资表!B164</f>
        <v>162</v>
      </c>
      <c r="B648" s="16" t="str">
        <f>工资表!C164</f>
        <v>N162</v>
      </c>
      <c r="C648" s="16" t="str">
        <f>工资表!D164</f>
        <v>生产</v>
      </c>
      <c r="D648" s="16">
        <f>工资表!E164</f>
        <v>2161</v>
      </c>
      <c r="E648" s="16">
        <f>工资表!F164</f>
        <v>1161</v>
      </c>
      <c r="F648" s="16">
        <f>工资表!G164</f>
        <v>1161</v>
      </c>
      <c r="G648" s="16">
        <f>工资表!H164</f>
        <v>2161</v>
      </c>
      <c r="H648" s="16">
        <f>工资表!I164</f>
        <v>1161</v>
      </c>
      <c r="I648" s="16">
        <f>工资表!J164</f>
        <v>761</v>
      </c>
      <c r="J648" s="16">
        <f>工资表!K164</f>
        <v>461</v>
      </c>
      <c r="K648" s="16">
        <f>工资表!L164</f>
        <v>361</v>
      </c>
      <c r="L648" s="16">
        <f>工资表!M164</f>
        <v>9388</v>
      </c>
      <c r="M648" s="16">
        <f>工资表!N164</f>
        <v>461</v>
      </c>
      <c r="N648" s="16">
        <f>工资表!O164</f>
        <v>261</v>
      </c>
      <c r="O648" s="16">
        <f>工资表!P164</f>
        <v>181</v>
      </c>
      <c r="P648" s="16">
        <f>工资表!Q164</f>
        <v>191</v>
      </c>
      <c r="Q648" s="16">
        <f>工资表!R164</f>
        <v>221</v>
      </c>
      <c r="R648" s="16">
        <f>工资表!S164</f>
        <v>296</v>
      </c>
      <c r="S648" s="16">
        <f>工资表!T164</f>
        <v>7777</v>
      </c>
    </row>
    <row r="649" spans="1:19" s="10" customFormat="1" x14ac:dyDescent="0.1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</row>
    <row r="650" spans="1:19" s="10" customFormat="1" x14ac:dyDescent="0.15">
      <c r="A650" s="13"/>
      <c r="B650" s="13"/>
      <c r="C650" s="13"/>
      <c r="D650" s="13"/>
      <c r="E650" s="13"/>
      <c r="F650" s="13"/>
      <c r="G650" s="13"/>
      <c r="H650" s="14">
        <f>工资表!$I$1</f>
        <v>2017</v>
      </c>
      <c r="I650" s="14" t="str">
        <f>工资表!$J$1</f>
        <v>年</v>
      </c>
      <c r="J650" s="14" t="str">
        <f>工资表!$K$1</f>
        <v>2月</v>
      </c>
      <c r="K650" s="14" t="str">
        <f>工资表!$L$1</f>
        <v>工资</v>
      </c>
      <c r="L650" s="13"/>
      <c r="M650" s="13"/>
      <c r="N650" s="13"/>
      <c r="O650" s="13"/>
      <c r="P650" s="13"/>
      <c r="Q650" s="13"/>
      <c r="R650" s="13"/>
      <c r="S650" s="13"/>
    </row>
    <row r="651" spans="1:19" s="10" customFormat="1" x14ac:dyDescent="0.15">
      <c r="A651" s="15" t="str">
        <f>工资表!$B$2</f>
        <v>序号</v>
      </c>
      <c r="B651" s="15" t="str">
        <f>工资表!$C$2</f>
        <v>姓名</v>
      </c>
      <c r="C651" s="15" t="str">
        <f>工资表!$D$2</f>
        <v>部门</v>
      </c>
      <c r="D651" s="15" t="str">
        <f>工资表!$E$2</f>
        <v>基本工资</v>
      </c>
      <c r="E651" s="15" t="str">
        <f>工资表!$F$2</f>
        <v>岗位工资</v>
      </c>
      <c r="F651" s="15" t="str">
        <f>工资表!$G$2</f>
        <v>绩效工资</v>
      </c>
      <c r="G651" s="15" t="str">
        <f>工资表!$H$2</f>
        <v>奖金</v>
      </c>
      <c r="H651" s="15" t="str">
        <f>工资表!$I$2</f>
        <v>加班费</v>
      </c>
      <c r="I651" s="15" t="str">
        <f>工资表!$J$2</f>
        <v>住房补助</v>
      </c>
      <c r="J651" s="15" t="str">
        <f>工资表!$K$2</f>
        <v>交通补助</v>
      </c>
      <c r="K651" s="15" t="str">
        <f>工资表!$L$2</f>
        <v>工龄工资</v>
      </c>
      <c r="L651" s="15" t="str">
        <f>工资表!$M$2</f>
        <v>当月应发</v>
      </c>
      <c r="M651" s="15" t="str">
        <f>工资表!$N$2</f>
        <v>养老保险</v>
      </c>
      <c r="N651" s="15" t="str">
        <f>工资表!$O$2</f>
        <v>医疗保险</v>
      </c>
      <c r="O651" s="15" t="str">
        <f>工资表!$P$2</f>
        <v>失业保险</v>
      </c>
      <c r="P651" s="15" t="str">
        <f>工资表!$Q$2</f>
        <v>大病统筹</v>
      </c>
      <c r="Q651" s="15" t="str">
        <f>工资表!$R$2</f>
        <v>公积金</v>
      </c>
      <c r="R651" s="15" t="str">
        <f>工资表!$S$2</f>
        <v>个人所得税</v>
      </c>
      <c r="S651" s="15" t="str">
        <f>工资表!$T$2</f>
        <v>实发工资</v>
      </c>
    </row>
    <row r="652" spans="1:19" s="10" customFormat="1" x14ac:dyDescent="0.15">
      <c r="A652" s="16">
        <f>工资表!B165</f>
        <v>163</v>
      </c>
      <c r="B652" s="16" t="str">
        <f>工资表!C165</f>
        <v>N163</v>
      </c>
      <c r="C652" s="16" t="str">
        <f>工资表!D165</f>
        <v>运营</v>
      </c>
      <c r="D652" s="16">
        <f>工资表!E165</f>
        <v>2162</v>
      </c>
      <c r="E652" s="16">
        <f>工资表!F165</f>
        <v>1162</v>
      </c>
      <c r="F652" s="16">
        <f>工资表!G165</f>
        <v>1162</v>
      </c>
      <c r="G652" s="16">
        <f>工资表!H165</f>
        <v>2162</v>
      </c>
      <c r="H652" s="16">
        <f>工资表!I165</f>
        <v>1162</v>
      </c>
      <c r="I652" s="16">
        <f>工资表!J165</f>
        <v>762</v>
      </c>
      <c r="J652" s="16">
        <f>工资表!K165</f>
        <v>462</v>
      </c>
      <c r="K652" s="16">
        <f>工资表!L165</f>
        <v>362</v>
      </c>
      <c r="L652" s="16">
        <f>工资表!M165</f>
        <v>9396</v>
      </c>
      <c r="M652" s="16">
        <f>工资表!N165</f>
        <v>462</v>
      </c>
      <c r="N652" s="16">
        <f>工资表!O165</f>
        <v>262</v>
      </c>
      <c r="O652" s="16">
        <f>工资表!P165</f>
        <v>182</v>
      </c>
      <c r="P652" s="16">
        <f>工资表!Q165</f>
        <v>192</v>
      </c>
      <c r="Q652" s="16">
        <f>工资表!R165</f>
        <v>222</v>
      </c>
      <c r="R652" s="16">
        <f>工资表!S165</f>
        <v>297</v>
      </c>
      <c r="S652" s="16">
        <f>工资表!T165</f>
        <v>7779</v>
      </c>
    </row>
    <row r="653" spans="1:19" s="10" customFormat="1" x14ac:dyDescent="0.1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</row>
    <row r="654" spans="1:19" s="10" customFormat="1" x14ac:dyDescent="0.15">
      <c r="A654" s="13"/>
      <c r="B654" s="13"/>
      <c r="C654" s="13"/>
      <c r="D654" s="13"/>
      <c r="E654" s="13"/>
      <c r="F654" s="13"/>
      <c r="G654" s="13"/>
      <c r="H654" s="14">
        <f>工资表!$I$1</f>
        <v>2017</v>
      </c>
      <c r="I654" s="14" t="str">
        <f>工资表!$J$1</f>
        <v>年</v>
      </c>
      <c r="J654" s="14" t="str">
        <f>工资表!$K$1</f>
        <v>2月</v>
      </c>
      <c r="K654" s="14" t="str">
        <f>工资表!$L$1</f>
        <v>工资</v>
      </c>
      <c r="L654" s="13"/>
      <c r="M654" s="13"/>
      <c r="N654" s="13"/>
      <c r="O654" s="13"/>
      <c r="P654" s="13"/>
      <c r="Q654" s="13"/>
      <c r="R654" s="13"/>
      <c r="S654" s="13"/>
    </row>
    <row r="655" spans="1:19" s="10" customFormat="1" x14ac:dyDescent="0.15">
      <c r="A655" s="15" t="str">
        <f>工资表!$B$2</f>
        <v>序号</v>
      </c>
      <c r="B655" s="15" t="str">
        <f>工资表!$C$2</f>
        <v>姓名</v>
      </c>
      <c r="C655" s="15" t="str">
        <f>工资表!$D$2</f>
        <v>部门</v>
      </c>
      <c r="D655" s="15" t="str">
        <f>工资表!$E$2</f>
        <v>基本工资</v>
      </c>
      <c r="E655" s="15" t="str">
        <f>工资表!$F$2</f>
        <v>岗位工资</v>
      </c>
      <c r="F655" s="15" t="str">
        <f>工资表!$G$2</f>
        <v>绩效工资</v>
      </c>
      <c r="G655" s="15" t="str">
        <f>工资表!$H$2</f>
        <v>奖金</v>
      </c>
      <c r="H655" s="15" t="str">
        <f>工资表!$I$2</f>
        <v>加班费</v>
      </c>
      <c r="I655" s="15" t="str">
        <f>工资表!$J$2</f>
        <v>住房补助</v>
      </c>
      <c r="J655" s="15" t="str">
        <f>工资表!$K$2</f>
        <v>交通补助</v>
      </c>
      <c r="K655" s="15" t="str">
        <f>工资表!$L$2</f>
        <v>工龄工资</v>
      </c>
      <c r="L655" s="15" t="str">
        <f>工资表!$M$2</f>
        <v>当月应发</v>
      </c>
      <c r="M655" s="15" t="str">
        <f>工资表!$N$2</f>
        <v>养老保险</v>
      </c>
      <c r="N655" s="15" t="str">
        <f>工资表!$O$2</f>
        <v>医疗保险</v>
      </c>
      <c r="O655" s="15" t="str">
        <f>工资表!$P$2</f>
        <v>失业保险</v>
      </c>
      <c r="P655" s="15" t="str">
        <f>工资表!$Q$2</f>
        <v>大病统筹</v>
      </c>
      <c r="Q655" s="15" t="str">
        <f>工资表!$R$2</f>
        <v>公积金</v>
      </c>
      <c r="R655" s="15" t="str">
        <f>工资表!$S$2</f>
        <v>个人所得税</v>
      </c>
      <c r="S655" s="15" t="str">
        <f>工资表!$T$2</f>
        <v>实发工资</v>
      </c>
    </row>
    <row r="656" spans="1:19" s="10" customFormat="1" x14ac:dyDescent="0.15">
      <c r="A656" s="16">
        <f>工资表!B166</f>
        <v>164</v>
      </c>
      <c r="B656" s="16" t="str">
        <f>工资表!C166</f>
        <v>N164</v>
      </c>
      <c r="C656" s="16" t="str">
        <f>工资表!D166</f>
        <v>财务</v>
      </c>
      <c r="D656" s="16">
        <f>工资表!E166</f>
        <v>2163</v>
      </c>
      <c r="E656" s="16">
        <f>工资表!F166</f>
        <v>1163</v>
      </c>
      <c r="F656" s="16">
        <f>工资表!G166</f>
        <v>1163</v>
      </c>
      <c r="G656" s="16">
        <f>工资表!H166</f>
        <v>2163</v>
      </c>
      <c r="H656" s="16">
        <f>工资表!I166</f>
        <v>1163</v>
      </c>
      <c r="I656" s="16">
        <f>工资表!J166</f>
        <v>763</v>
      </c>
      <c r="J656" s="16">
        <f>工资表!K166</f>
        <v>463</v>
      </c>
      <c r="K656" s="16">
        <f>工资表!L166</f>
        <v>363</v>
      </c>
      <c r="L656" s="16">
        <f>工资表!M166</f>
        <v>9404</v>
      </c>
      <c r="M656" s="16">
        <f>工资表!N166</f>
        <v>463</v>
      </c>
      <c r="N656" s="16">
        <f>工资表!O166</f>
        <v>263</v>
      </c>
      <c r="O656" s="16">
        <f>工资表!P166</f>
        <v>183</v>
      </c>
      <c r="P656" s="16">
        <f>工资表!Q166</f>
        <v>193</v>
      </c>
      <c r="Q656" s="16">
        <f>工资表!R166</f>
        <v>223</v>
      </c>
      <c r="R656" s="16">
        <f>工资表!S166</f>
        <v>298</v>
      </c>
      <c r="S656" s="16">
        <f>工资表!T166</f>
        <v>7781</v>
      </c>
    </row>
    <row r="657" spans="1:19" s="10" customFormat="1" x14ac:dyDescent="0.1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</row>
    <row r="658" spans="1:19" s="10" customFormat="1" x14ac:dyDescent="0.15">
      <c r="A658" s="13"/>
      <c r="B658" s="13"/>
      <c r="C658" s="13"/>
      <c r="D658" s="13"/>
      <c r="E658" s="13"/>
      <c r="F658" s="13"/>
      <c r="G658" s="13"/>
      <c r="H658" s="14">
        <f>工资表!$I$1</f>
        <v>2017</v>
      </c>
      <c r="I658" s="14" t="str">
        <f>工资表!$J$1</f>
        <v>年</v>
      </c>
      <c r="J658" s="14" t="str">
        <f>工资表!$K$1</f>
        <v>2月</v>
      </c>
      <c r="K658" s="14" t="str">
        <f>工资表!$L$1</f>
        <v>工资</v>
      </c>
      <c r="L658" s="13"/>
      <c r="M658" s="13"/>
      <c r="N658" s="13"/>
      <c r="O658" s="13"/>
      <c r="P658" s="13"/>
      <c r="Q658" s="13"/>
      <c r="R658" s="13"/>
      <c r="S658" s="13"/>
    </row>
    <row r="659" spans="1:19" s="10" customFormat="1" x14ac:dyDescent="0.15">
      <c r="A659" s="15" t="str">
        <f>工资表!$B$2</f>
        <v>序号</v>
      </c>
      <c r="B659" s="15" t="str">
        <f>工资表!$C$2</f>
        <v>姓名</v>
      </c>
      <c r="C659" s="15" t="str">
        <f>工资表!$D$2</f>
        <v>部门</v>
      </c>
      <c r="D659" s="15" t="str">
        <f>工资表!$E$2</f>
        <v>基本工资</v>
      </c>
      <c r="E659" s="15" t="str">
        <f>工资表!$F$2</f>
        <v>岗位工资</v>
      </c>
      <c r="F659" s="15" t="str">
        <f>工资表!$G$2</f>
        <v>绩效工资</v>
      </c>
      <c r="G659" s="15" t="str">
        <f>工资表!$H$2</f>
        <v>奖金</v>
      </c>
      <c r="H659" s="15" t="str">
        <f>工资表!$I$2</f>
        <v>加班费</v>
      </c>
      <c r="I659" s="15" t="str">
        <f>工资表!$J$2</f>
        <v>住房补助</v>
      </c>
      <c r="J659" s="15" t="str">
        <f>工资表!$K$2</f>
        <v>交通补助</v>
      </c>
      <c r="K659" s="15" t="str">
        <f>工资表!$L$2</f>
        <v>工龄工资</v>
      </c>
      <c r="L659" s="15" t="str">
        <f>工资表!$M$2</f>
        <v>当月应发</v>
      </c>
      <c r="M659" s="15" t="str">
        <f>工资表!$N$2</f>
        <v>养老保险</v>
      </c>
      <c r="N659" s="15" t="str">
        <f>工资表!$O$2</f>
        <v>医疗保险</v>
      </c>
      <c r="O659" s="15" t="str">
        <f>工资表!$P$2</f>
        <v>失业保险</v>
      </c>
      <c r="P659" s="15" t="str">
        <f>工资表!$Q$2</f>
        <v>大病统筹</v>
      </c>
      <c r="Q659" s="15" t="str">
        <f>工资表!$R$2</f>
        <v>公积金</v>
      </c>
      <c r="R659" s="15" t="str">
        <f>工资表!$S$2</f>
        <v>个人所得税</v>
      </c>
      <c r="S659" s="15" t="str">
        <f>工资表!$T$2</f>
        <v>实发工资</v>
      </c>
    </row>
    <row r="660" spans="1:19" s="10" customFormat="1" x14ac:dyDescent="0.15">
      <c r="A660" s="16">
        <f>工资表!B167</f>
        <v>165</v>
      </c>
      <c r="B660" s="16" t="str">
        <f>工资表!C167</f>
        <v>N165</v>
      </c>
      <c r="C660" s="16" t="str">
        <f>工资表!D167</f>
        <v>人力</v>
      </c>
      <c r="D660" s="16">
        <f>工资表!E167</f>
        <v>2164</v>
      </c>
      <c r="E660" s="16">
        <f>工资表!F167</f>
        <v>1164</v>
      </c>
      <c r="F660" s="16">
        <f>工资表!G167</f>
        <v>1164</v>
      </c>
      <c r="G660" s="16">
        <f>工资表!H167</f>
        <v>2164</v>
      </c>
      <c r="H660" s="16">
        <f>工资表!I167</f>
        <v>1164</v>
      </c>
      <c r="I660" s="16">
        <f>工资表!J167</f>
        <v>764</v>
      </c>
      <c r="J660" s="16">
        <f>工资表!K167</f>
        <v>464</v>
      </c>
      <c r="K660" s="16">
        <f>工资表!L167</f>
        <v>364</v>
      </c>
      <c r="L660" s="16">
        <f>工资表!M167</f>
        <v>9412</v>
      </c>
      <c r="M660" s="16">
        <f>工资表!N167</f>
        <v>464</v>
      </c>
      <c r="N660" s="16">
        <f>工资表!O167</f>
        <v>264</v>
      </c>
      <c r="O660" s="16">
        <f>工资表!P167</f>
        <v>184</v>
      </c>
      <c r="P660" s="16">
        <f>工资表!Q167</f>
        <v>194</v>
      </c>
      <c r="Q660" s="16">
        <f>工资表!R167</f>
        <v>224</v>
      </c>
      <c r="R660" s="16">
        <f>工资表!S167</f>
        <v>299</v>
      </c>
      <c r="S660" s="16">
        <f>工资表!T167</f>
        <v>7783</v>
      </c>
    </row>
    <row r="661" spans="1:19" s="10" customFormat="1" x14ac:dyDescent="0.1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</row>
    <row r="662" spans="1:19" s="10" customFormat="1" x14ac:dyDescent="0.15">
      <c r="A662" s="13"/>
      <c r="B662" s="13"/>
      <c r="C662" s="13"/>
      <c r="D662" s="13"/>
      <c r="E662" s="13"/>
      <c r="F662" s="13"/>
      <c r="G662" s="13"/>
      <c r="H662" s="14">
        <f>工资表!$I$1</f>
        <v>2017</v>
      </c>
      <c r="I662" s="14" t="str">
        <f>工资表!$J$1</f>
        <v>年</v>
      </c>
      <c r="J662" s="14" t="str">
        <f>工资表!$K$1</f>
        <v>2月</v>
      </c>
      <c r="K662" s="14" t="str">
        <f>工资表!$L$1</f>
        <v>工资</v>
      </c>
      <c r="L662" s="13"/>
      <c r="M662" s="13"/>
      <c r="N662" s="13"/>
      <c r="O662" s="13"/>
      <c r="P662" s="13"/>
      <c r="Q662" s="13"/>
      <c r="R662" s="13"/>
      <c r="S662" s="13"/>
    </row>
    <row r="663" spans="1:19" s="10" customFormat="1" x14ac:dyDescent="0.15">
      <c r="A663" s="15" t="str">
        <f>工资表!$B$2</f>
        <v>序号</v>
      </c>
      <c r="B663" s="15" t="str">
        <f>工资表!$C$2</f>
        <v>姓名</v>
      </c>
      <c r="C663" s="15" t="str">
        <f>工资表!$D$2</f>
        <v>部门</v>
      </c>
      <c r="D663" s="15" t="str">
        <f>工资表!$E$2</f>
        <v>基本工资</v>
      </c>
      <c r="E663" s="15" t="str">
        <f>工资表!$F$2</f>
        <v>岗位工资</v>
      </c>
      <c r="F663" s="15" t="str">
        <f>工资表!$G$2</f>
        <v>绩效工资</v>
      </c>
      <c r="G663" s="15" t="str">
        <f>工资表!$H$2</f>
        <v>奖金</v>
      </c>
      <c r="H663" s="15" t="str">
        <f>工资表!$I$2</f>
        <v>加班费</v>
      </c>
      <c r="I663" s="15" t="str">
        <f>工资表!$J$2</f>
        <v>住房补助</v>
      </c>
      <c r="J663" s="15" t="str">
        <f>工资表!$K$2</f>
        <v>交通补助</v>
      </c>
      <c r="K663" s="15" t="str">
        <f>工资表!$L$2</f>
        <v>工龄工资</v>
      </c>
      <c r="L663" s="15" t="str">
        <f>工资表!$M$2</f>
        <v>当月应发</v>
      </c>
      <c r="M663" s="15" t="str">
        <f>工资表!$N$2</f>
        <v>养老保险</v>
      </c>
      <c r="N663" s="15" t="str">
        <f>工资表!$O$2</f>
        <v>医疗保险</v>
      </c>
      <c r="O663" s="15" t="str">
        <f>工资表!$P$2</f>
        <v>失业保险</v>
      </c>
      <c r="P663" s="15" t="str">
        <f>工资表!$Q$2</f>
        <v>大病统筹</v>
      </c>
      <c r="Q663" s="15" t="str">
        <f>工资表!$R$2</f>
        <v>公积金</v>
      </c>
      <c r="R663" s="15" t="str">
        <f>工资表!$S$2</f>
        <v>个人所得税</v>
      </c>
      <c r="S663" s="15" t="str">
        <f>工资表!$T$2</f>
        <v>实发工资</v>
      </c>
    </row>
    <row r="664" spans="1:19" s="10" customFormat="1" x14ac:dyDescent="0.15">
      <c r="A664" s="16">
        <f>工资表!B168</f>
        <v>166</v>
      </c>
      <c r="B664" s="16" t="str">
        <f>工资表!C168</f>
        <v>N166</v>
      </c>
      <c r="C664" s="16" t="str">
        <f>工资表!D168</f>
        <v>销售</v>
      </c>
      <c r="D664" s="16">
        <f>工资表!E168</f>
        <v>2165</v>
      </c>
      <c r="E664" s="16">
        <f>工资表!F168</f>
        <v>1165</v>
      </c>
      <c r="F664" s="16">
        <f>工资表!G168</f>
        <v>1165</v>
      </c>
      <c r="G664" s="16">
        <f>工资表!H168</f>
        <v>2165</v>
      </c>
      <c r="H664" s="16">
        <f>工资表!I168</f>
        <v>1165</v>
      </c>
      <c r="I664" s="16">
        <f>工资表!J168</f>
        <v>765</v>
      </c>
      <c r="J664" s="16">
        <f>工资表!K168</f>
        <v>465</v>
      </c>
      <c r="K664" s="16">
        <f>工资表!L168</f>
        <v>365</v>
      </c>
      <c r="L664" s="16">
        <f>工资表!M168</f>
        <v>9420</v>
      </c>
      <c r="M664" s="16">
        <f>工资表!N168</f>
        <v>465</v>
      </c>
      <c r="N664" s="16">
        <f>工资表!O168</f>
        <v>265</v>
      </c>
      <c r="O664" s="16">
        <f>工资表!P168</f>
        <v>185</v>
      </c>
      <c r="P664" s="16">
        <f>工资表!Q168</f>
        <v>195</v>
      </c>
      <c r="Q664" s="16">
        <f>工资表!R168</f>
        <v>225</v>
      </c>
      <c r="R664" s="16">
        <f>工资表!S168</f>
        <v>300</v>
      </c>
      <c r="S664" s="16">
        <f>工资表!T168</f>
        <v>7785</v>
      </c>
    </row>
    <row r="665" spans="1:19" s="10" customFormat="1" x14ac:dyDescent="0.1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</row>
    <row r="666" spans="1:19" s="10" customFormat="1" x14ac:dyDescent="0.15">
      <c r="A666" s="13"/>
      <c r="B666" s="13"/>
      <c r="C666" s="13"/>
      <c r="D666" s="13"/>
      <c r="E666" s="13"/>
      <c r="F666" s="13"/>
      <c r="G666" s="13"/>
      <c r="H666" s="14">
        <f>工资表!$I$1</f>
        <v>2017</v>
      </c>
      <c r="I666" s="14" t="str">
        <f>工资表!$J$1</f>
        <v>年</v>
      </c>
      <c r="J666" s="14" t="str">
        <f>工资表!$K$1</f>
        <v>2月</v>
      </c>
      <c r="K666" s="14" t="str">
        <f>工资表!$L$1</f>
        <v>工资</v>
      </c>
      <c r="L666" s="13"/>
      <c r="M666" s="13"/>
      <c r="N666" s="13"/>
      <c r="O666" s="13"/>
      <c r="P666" s="13"/>
      <c r="Q666" s="13"/>
      <c r="R666" s="13"/>
      <c r="S666" s="13"/>
    </row>
    <row r="667" spans="1:19" s="10" customFormat="1" x14ac:dyDescent="0.15">
      <c r="A667" s="15" t="str">
        <f>工资表!$B$2</f>
        <v>序号</v>
      </c>
      <c r="B667" s="15" t="str">
        <f>工资表!$C$2</f>
        <v>姓名</v>
      </c>
      <c r="C667" s="15" t="str">
        <f>工资表!$D$2</f>
        <v>部门</v>
      </c>
      <c r="D667" s="15" t="str">
        <f>工资表!$E$2</f>
        <v>基本工资</v>
      </c>
      <c r="E667" s="15" t="str">
        <f>工资表!$F$2</f>
        <v>岗位工资</v>
      </c>
      <c r="F667" s="15" t="str">
        <f>工资表!$G$2</f>
        <v>绩效工资</v>
      </c>
      <c r="G667" s="15" t="str">
        <f>工资表!$H$2</f>
        <v>奖金</v>
      </c>
      <c r="H667" s="15" t="str">
        <f>工资表!$I$2</f>
        <v>加班费</v>
      </c>
      <c r="I667" s="15" t="str">
        <f>工资表!$J$2</f>
        <v>住房补助</v>
      </c>
      <c r="J667" s="15" t="str">
        <f>工资表!$K$2</f>
        <v>交通补助</v>
      </c>
      <c r="K667" s="15" t="str">
        <f>工资表!$L$2</f>
        <v>工龄工资</v>
      </c>
      <c r="L667" s="15" t="str">
        <f>工资表!$M$2</f>
        <v>当月应发</v>
      </c>
      <c r="M667" s="15" t="str">
        <f>工资表!$N$2</f>
        <v>养老保险</v>
      </c>
      <c r="N667" s="15" t="str">
        <f>工资表!$O$2</f>
        <v>医疗保险</v>
      </c>
      <c r="O667" s="15" t="str">
        <f>工资表!$P$2</f>
        <v>失业保险</v>
      </c>
      <c r="P667" s="15" t="str">
        <f>工资表!$Q$2</f>
        <v>大病统筹</v>
      </c>
      <c r="Q667" s="15" t="str">
        <f>工资表!$R$2</f>
        <v>公积金</v>
      </c>
      <c r="R667" s="15" t="str">
        <f>工资表!$S$2</f>
        <v>个人所得税</v>
      </c>
      <c r="S667" s="15" t="str">
        <f>工资表!$T$2</f>
        <v>实发工资</v>
      </c>
    </row>
    <row r="668" spans="1:19" s="10" customFormat="1" x14ac:dyDescent="0.15">
      <c r="A668" s="16">
        <f>工资表!B169</f>
        <v>167</v>
      </c>
      <c r="B668" s="16" t="str">
        <f>工资表!C169</f>
        <v>N167</v>
      </c>
      <c r="C668" s="16" t="str">
        <f>工资表!D169</f>
        <v>研发A</v>
      </c>
      <c r="D668" s="16">
        <f>工资表!E169</f>
        <v>2166</v>
      </c>
      <c r="E668" s="16">
        <f>工资表!F169</f>
        <v>1166</v>
      </c>
      <c r="F668" s="16">
        <f>工资表!G169</f>
        <v>1166</v>
      </c>
      <c r="G668" s="16">
        <f>工资表!H169</f>
        <v>2166</v>
      </c>
      <c r="H668" s="16">
        <f>工资表!I169</f>
        <v>1166</v>
      </c>
      <c r="I668" s="16">
        <f>工资表!J169</f>
        <v>766</v>
      </c>
      <c r="J668" s="16">
        <f>工资表!K169</f>
        <v>466</v>
      </c>
      <c r="K668" s="16">
        <f>工资表!L169</f>
        <v>366</v>
      </c>
      <c r="L668" s="16">
        <f>工资表!M169</f>
        <v>9428</v>
      </c>
      <c r="M668" s="16">
        <f>工资表!N169</f>
        <v>466</v>
      </c>
      <c r="N668" s="16">
        <f>工资表!O169</f>
        <v>266</v>
      </c>
      <c r="O668" s="16">
        <f>工资表!P169</f>
        <v>186</v>
      </c>
      <c r="P668" s="16">
        <f>工资表!Q169</f>
        <v>196</v>
      </c>
      <c r="Q668" s="16">
        <f>工资表!R169</f>
        <v>226</v>
      </c>
      <c r="R668" s="16">
        <f>工资表!S169</f>
        <v>301</v>
      </c>
      <c r="S668" s="16">
        <f>工资表!T169</f>
        <v>7787</v>
      </c>
    </row>
    <row r="669" spans="1:19" s="10" customFormat="1" x14ac:dyDescent="0.1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</row>
    <row r="670" spans="1:19" s="10" customFormat="1" x14ac:dyDescent="0.15">
      <c r="A670" s="13"/>
      <c r="B670" s="13"/>
      <c r="C670" s="13"/>
      <c r="D670" s="13"/>
      <c r="E670" s="13"/>
      <c r="F670" s="13"/>
      <c r="G670" s="13"/>
      <c r="H670" s="14">
        <f>工资表!$I$1</f>
        <v>2017</v>
      </c>
      <c r="I670" s="14" t="str">
        <f>工资表!$J$1</f>
        <v>年</v>
      </c>
      <c r="J670" s="14" t="str">
        <f>工资表!$K$1</f>
        <v>2月</v>
      </c>
      <c r="K670" s="14" t="str">
        <f>工资表!$L$1</f>
        <v>工资</v>
      </c>
      <c r="L670" s="13"/>
      <c r="M670" s="13"/>
      <c r="N670" s="13"/>
      <c r="O670" s="13"/>
      <c r="P670" s="13"/>
      <c r="Q670" s="13"/>
      <c r="R670" s="13"/>
      <c r="S670" s="13"/>
    </row>
    <row r="671" spans="1:19" s="10" customFormat="1" x14ac:dyDescent="0.15">
      <c r="A671" s="15" t="str">
        <f>工资表!$B$2</f>
        <v>序号</v>
      </c>
      <c r="B671" s="15" t="str">
        <f>工资表!$C$2</f>
        <v>姓名</v>
      </c>
      <c r="C671" s="15" t="str">
        <f>工资表!$D$2</f>
        <v>部门</v>
      </c>
      <c r="D671" s="15" t="str">
        <f>工资表!$E$2</f>
        <v>基本工资</v>
      </c>
      <c r="E671" s="15" t="str">
        <f>工资表!$F$2</f>
        <v>岗位工资</v>
      </c>
      <c r="F671" s="15" t="str">
        <f>工资表!$G$2</f>
        <v>绩效工资</v>
      </c>
      <c r="G671" s="15" t="str">
        <f>工资表!$H$2</f>
        <v>奖金</v>
      </c>
      <c r="H671" s="15" t="str">
        <f>工资表!$I$2</f>
        <v>加班费</v>
      </c>
      <c r="I671" s="15" t="str">
        <f>工资表!$J$2</f>
        <v>住房补助</v>
      </c>
      <c r="J671" s="15" t="str">
        <f>工资表!$K$2</f>
        <v>交通补助</v>
      </c>
      <c r="K671" s="15" t="str">
        <f>工资表!$L$2</f>
        <v>工龄工资</v>
      </c>
      <c r="L671" s="15" t="str">
        <f>工资表!$M$2</f>
        <v>当月应发</v>
      </c>
      <c r="M671" s="15" t="str">
        <f>工资表!$N$2</f>
        <v>养老保险</v>
      </c>
      <c r="N671" s="15" t="str">
        <f>工资表!$O$2</f>
        <v>医疗保险</v>
      </c>
      <c r="O671" s="15" t="str">
        <f>工资表!$P$2</f>
        <v>失业保险</v>
      </c>
      <c r="P671" s="15" t="str">
        <f>工资表!$Q$2</f>
        <v>大病统筹</v>
      </c>
      <c r="Q671" s="15" t="str">
        <f>工资表!$R$2</f>
        <v>公积金</v>
      </c>
      <c r="R671" s="15" t="str">
        <f>工资表!$S$2</f>
        <v>个人所得税</v>
      </c>
      <c r="S671" s="15" t="str">
        <f>工资表!$T$2</f>
        <v>实发工资</v>
      </c>
    </row>
    <row r="672" spans="1:19" s="10" customFormat="1" x14ac:dyDescent="0.15">
      <c r="A672" s="16">
        <f>工资表!B170</f>
        <v>168</v>
      </c>
      <c r="B672" s="16" t="str">
        <f>工资表!C170</f>
        <v>N168</v>
      </c>
      <c r="C672" s="16" t="str">
        <f>工资表!D170</f>
        <v>研发B</v>
      </c>
      <c r="D672" s="16">
        <f>工资表!E170</f>
        <v>2167</v>
      </c>
      <c r="E672" s="16">
        <f>工资表!F170</f>
        <v>1167</v>
      </c>
      <c r="F672" s="16">
        <f>工资表!G170</f>
        <v>1167</v>
      </c>
      <c r="G672" s="16">
        <f>工资表!H170</f>
        <v>2167</v>
      </c>
      <c r="H672" s="16">
        <f>工资表!I170</f>
        <v>1167</v>
      </c>
      <c r="I672" s="16">
        <f>工资表!J170</f>
        <v>767</v>
      </c>
      <c r="J672" s="16">
        <f>工资表!K170</f>
        <v>467</v>
      </c>
      <c r="K672" s="16">
        <f>工资表!L170</f>
        <v>367</v>
      </c>
      <c r="L672" s="16">
        <f>工资表!M170</f>
        <v>9436</v>
      </c>
      <c r="M672" s="16">
        <f>工资表!N170</f>
        <v>467</v>
      </c>
      <c r="N672" s="16">
        <f>工资表!O170</f>
        <v>267</v>
      </c>
      <c r="O672" s="16">
        <f>工资表!P170</f>
        <v>187</v>
      </c>
      <c r="P672" s="16">
        <f>工资表!Q170</f>
        <v>197</v>
      </c>
      <c r="Q672" s="16">
        <f>工资表!R170</f>
        <v>227</v>
      </c>
      <c r="R672" s="16">
        <f>工资表!S170</f>
        <v>302</v>
      </c>
      <c r="S672" s="16">
        <f>工资表!T170</f>
        <v>7789</v>
      </c>
    </row>
    <row r="673" spans="1:19" s="10" customFormat="1" x14ac:dyDescent="0.1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</row>
    <row r="674" spans="1:19" s="10" customFormat="1" x14ac:dyDescent="0.15">
      <c r="A674" s="13"/>
      <c r="B674" s="13"/>
      <c r="C674" s="13"/>
      <c r="D674" s="13"/>
      <c r="E674" s="13"/>
      <c r="F674" s="13"/>
      <c r="G674" s="13"/>
      <c r="H674" s="14">
        <f>工资表!$I$1</f>
        <v>2017</v>
      </c>
      <c r="I674" s="14" t="str">
        <f>工资表!$J$1</f>
        <v>年</v>
      </c>
      <c r="J674" s="14" t="str">
        <f>工资表!$K$1</f>
        <v>2月</v>
      </c>
      <c r="K674" s="14" t="str">
        <f>工资表!$L$1</f>
        <v>工资</v>
      </c>
      <c r="L674" s="13"/>
      <c r="M674" s="13"/>
      <c r="N674" s="13"/>
      <c r="O674" s="13"/>
      <c r="P674" s="13"/>
      <c r="Q674" s="13"/>
      <c r="R674" s="13"/>
      <c r="S674" s="13"/>
    </row>
    <row r="675" spans="1:19" s="10" customFormat="1" x14ac:dyDescent="0.15">
      <c r="A675" s="15" t="str">
        <f>工资表!$B$2</f>
        <v>序号</v>
      </c>
      <c r="B675" s="15" t="str">
        <f>工资表!$C$2</f>
        <v>姓名</v>
      </c>
      <c r="C675" s="15" t="str">
        <f>工资表!$D$2</f>
        <v>部门</v>
      </c>
      <c r="D675" s="15" t="str">
        <f>工资表!$E$2</f>
        <v>基本工资</v>
      </c>
      <c r="E675" s="15" t="str">
        <f>工资表!$F$2</f>
        <v>岗位工资</v>
      </c>
      <c r="F675" s="15" t="str">
        <f>工资表!$G$2</f>
        <v>绩效工资</v>
      </c>
      <c r="G675" s="15" t="str">
        <f>工资表!$H$2</f>
        <v>奖金</v>
      </c>
      <c r="H675" s="15" t="str">
        <f>工资表!$I$2</f>
        <v>加班费</v>
      </c>
      <c r="I675" s="15" t="str">
        <f>工资表!$J$2</f>
        <v>住房补助</v>
      </c>
      <c r="J675" s="15" t="str">
        <f>工资表!$K$2</f>
        <v>交通补助</v>
      </c>
      <c r="K675" s="15" t="str">
        <f>工资表!$L$2</f>
        <v>工龄工资</v>
      </c>
      <c r="L675" s="15" t="str">
        <f>工资表!$M$2</f>
        <v>当月应发</v>
      </c>
      <c r="M675" s="15" t="str">
        <f>工资表!$N$2</f>
        <v>养老保险</v>
      </c>
      <c r="N675" s="15" t="str">
        <f>工资表!$O$2</f>
        <v>医疗保险</v>
      </c>
      <c r="O675" s="15" t="str">
        <f>工资表!$P$2</f>
        <v>失业保险</v>
      </c>
      <c r="P675" s="15" t="str">
        <f>工资表!$Q$2</f>
        <v>大病统筹</v>
      </c>
      <c r="Q675" s="15" t="str">
        <f>工资表!$R$2</f>
        <v>公积金</v>
      </c>
      <c r="R675" s="15" t="str">
        <f>工资表!$S$2</f>
        <v>个人所得税</v>
      </c>
      <c r="S675" s="15" t="str">
        <f>工资表!$T$2</f>
        <v>实发工资</v>
      </c>
    </row>
    <row r="676" spans="1:19" s="10" customFormat="1" x14ac:dyDescent="0.15">
      <c r="A676" s="16">
        <f>工资表!B171</f>
        <v>169</v>
      </c>
      <c r="B676" s="16" t="str">
        <f>工资表!C171</f>
        <v>N169</v>
      </c>
      <c r="C676" s="16" t="str">
        <f>工资表!D171</f>
        <v>投资A</v>
      </c>
      <c r="D676" s="16">
        <f>工资表!E171</f>
        <v>2168</v>
      </c>
      <c r="E676" s="16">
        <f>工资表!F171</f>
        <v>1168</v>
      </c>
      <c r="F676" s="16">
        <f>工资表!G171</f>
        <v>1168</v>
      </c>
      <c r="G676" s="16">
        <f>工资表!H171</f>
        <v>2168</v>
      </c>
      <c r="H676" s="16">
        <f>工资表!I171</f>
        <v>1168</v>
      </c>
      <c r="I676" s="16">
        <f>工资表!J171</f>
        <v>768</v>
      </c>
      <c r="J676" s="16">
        <f>工资表!K171</f>
        <v>468</v>
      </c>
      <c r="K676" s="16">
        <f>工资表!L171</f>
        <v>368</v>
      </c>
      <c r="L676" s="16">
        <f>工资表!M171</f>
        <v>9444</v>
      </c>
      <c r="M676" s="16">
        <f>工资表!N171</f>
        <v>468</v>
      </c>
      <c r="N676" s="16">
        <f>工资表!O171</f>
        <v>268</v>
      </c>
      <c r="O676" s="16">
        <f>工资表!P171</f>
        <v>188</v>
      </c>
      <c r="P676" s="16">
        <f>工资表!Q171</f>
        <v>198</v>
      </c>
      <c r="Q676" s="16">
        <f>工资表!R171</f>
        <v>228</v>
      </c>
      <c r="R676" s="16">
        <f>工资表!S171</f>
        <v>303</v>
      </c>
      <c r="S676" s="16">
        <f>工资表!T171</f>
        <v>7791</v>
      </c>
    </row>
    <row r="677" spans="1:19" s="10" customFormat="1" x14ac:dyDescent="0.1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</row>
    <row r="678" spans="1:19" s="10" customFormat="1" x14ac:dyDescent="0.15">
      <c r="A678" s="13"/>
      <c r="B678" s="13"/>
      <c r="C678" s="13"/>
      <c r="D678" s="13"/>
      <c r="E678" s="13"/>
      <c r="F678" s="13"/>
      <c r="G678" s="13"/>
      <c r="H678" s="14">
        <f>工资表!$I$1</f>
        <v>2017</v>
      </c>
      <c r="I678" s="14" t="str">
        <f>工资表!$J$1</f>
        <v>年</v>
      </c>
      <c r="J678" s="14" t="str">
        <f>工资表!$K$1</f>
        <v>2月</v>
      </c>
      <c r="K678" s="14" t="str">
        <f>工资表!$L$1</f>
        <v>工资</v>
      </c>
      <c r="L678" s="13"/>
      <c r="M678" s="13"/>
      <c r="N678" s="13"/>
      <c r="O678" s="13"/>
      <c r="P678" s="13"/>
      <c r="Q678" s="13"/>
      <c r="R678" s="13"/>
      <c r="S678" s="13"/>
    </row>
    <row r="679" spans="1:19" s="10" customFormat="1" x14ac:dyDescent="0.15">
      <c r="A679" s="15" t="str">
        <f>工资表!$B$2</f>
        <v>序号</v>
      </c>
      <c r="B679" s="15" t="str">
        <f>工资表!$C$2</f>
        <v>姓名</v>
      </c>
      <c r="C679" s="15" t="str">
        <f>工资表!$D$2</f>
        <v>部门</v>
      </c>
      <c r="D679" s="15" t="str">
        <f>工资表!$E$2</f>
        <v>基本工资</v>
      </c>
      <c r="E679" s="15" t="str">
        <f>工资表!$F$2</f>
        <v>岗位工资</v>
      </c>
      <c r="F679" s="15" t="str">
        <f>工资表!$G$2</f>
        <v>绩效工资</v>
      </c>
      <c r="G679" s="15" t="str">
        <f>工资表!$H$2</f>
        <v>奖金</v>
      </c>
      <c r="H679" s="15" t="str">
        <f>工资表!$I$2</f>
        <v>加班费</v>
      </c>
      <c r="I679" s="15" t="str">
        <f>工资表!$J$2</f>
        <v>住房补助</v>
      </c>
      <c r="J679" s="15" t="str">
        <f>工资表!$K$2</f>
        <v>交通补助</v>
      </c>
      <c r="K679" s="15" t="str">
        <f>工资表!$L$2</f>
        <v>工龄工资</v>
      </c>
      <c r="L679" s="15" t="str">
        <f>工资表!$M$2</f>
        <v>当月应发</v>
      </c>
      <c r="M679" s="15" t="str">
        <f>工资表!$N$2</f>
        <v>养老保险</v>
      </c>
      <c r="N679" s="15" t="str">
        <f>工资表!$O$2</f>
        <v>医疗保险</v>
      </c>
      <c r="O679" s="15" t="str">
        <f>工资表!$P$2</f>
        <v>失业保险</v>
      </c>
      <c r="P679" s="15" t="str">
        <f>工资表!$Q$2</f>
        <v>大病统筹</v>
      </c>
      <c r="Q679" s="15" t="str">
        <f>工资表!$R$2</f>
        <v>公积金</v>
      </c>
      <c r="R679" s="15" t="str">
        <f>工资表!$S$2</f>
        <v>个人所得税</v>
      </c>
      <c r="S679" s="15" t="str">
        <f>工资表!$T$2</f>
        <v>实发工资</v>
      </c>
    </row>
    <row r="680" spans="1:19" s="10" customFormat="1" x14ac:dyDescent="0.15">
      <c r="A680" s="16">
        <f>工资表!B172</f>
        <v>170</v>
      </c>
      <c r="B680" s="16" t="str">
        <f>工资表!C172</f>
        <v>N170</v>
      </c>
      <c r="C680" s="16" t="str">
        <f>工资表!D172</f>
        <v>投资B</v>
      </c>
      <c r="D680" s="16">
        <f>工资表!E172</f>
        <v>2169</v>
      </c>
      <c r="E680" s="16">
        <f>工资表!F172</f>
        <v>1169</v>
      </c>
      <c r="F680" s="16">
        <f>工资表!G172</f>
        <v>1169</v>
      </c>
      <c r="G680" s="16">
        <f>工资表!H172</f>
        <v>2169</v>
      </c>
      <c r="H680" s="16">
        <f>工资表!I172</f>
        <v>1169</v>
      </c>
      <c r="I680" s="16">
        <f>工资表!J172</f>
        <v>769</v>
      </c>
      <c r="J680" s="16">
        <f>工资表!K172</f>
        <v>469</v>
      </c>
      <c r="K680" s="16">
        <f>工资表!L172</f>
        <v>369</v>
      </c>
      <c r="L680" s="16">
        <f>工资表!M172</f>
        <v>9452</v>
      </c>
      <c r="M680" s="16">
        <f>工资表!N172</f>
        <v>469</v>
      </c>
      <c r="N680" s="16">
        <f>工资表!O172</f>
        <v>269</v>
      </c>
      <c r="O680" s="16">
        <f>工资表!P172</f>
        <v>189</v>
      </c>
      <c r="P680" s="16">
        <f>工资表!Q172</f>
        <v>199</v>
      </c>
      <c r="Q680" s="16">
        <f>工资表!R172</f>
        <v>229</v>
      </c>
      <c r="R680" s="16">
        <f>工资表!S172</f>
        <v>304</v>
      </c>
      <c r="S680" s="16">
        <f>工资表!T172</f>
        <v>7793</v>
      </c>
    </row>
    <row r="681" spans="1:19" s="10" customFormat="1" x14ac:dyDescent="0.1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</row>
    <row r="682" spans="1:19" s="10" customFormat="1" x14ac:dyDescent="0.15">
      <c r="A682" s="13"/>
      <c r="B682" s="13"/>
      <c r="C682" s="13"/>
      <c r="D682" s="13"/>
      <c r="E682" s="13"/>
      <c r="F682" s="13"/>
      <c r="G682" s="13"/>
      <c r="H682" s="14">
        <f>工资表!$I$1</f>
        <v>2017</v>
      </c>
      <c r="I682" s="14" t="str">
        <f>工资表!$J$1</f>
        <v>年</v>
      </c>
      <c r="J682" s="14" t="str">
        <f>工资表!$K$1</f>
        <v>2月</v>
      </c>
      <c r="K682" s="14" t="str">
        <f>工资表!$L$1</f>
        <v>工资</v>
      </c>
      <c r="L682" s="13"/>
      <c r="M682" s="13"/>
      <c r="N682" s="13"/>
      <c r="O682" s="13"/>
      <c r="P682" s="13"/>
      <c r="Q682" s="13"/>
      <c r="R682" s="13"/>
      <c r="S682" s="13"/>
    </row>
    <row r="683" spans="1:19" s="10" customFormat="1" x14ac:dyDescent="0.15">
      <c r="A683" s="15" t="str">
        <f>工资表!$B$2</f>
        <v>序号</v>
      </c>
      <c r="B683" s="15" t="str">
        <f>工资表!$C$2</f>
        <v>姓名</v>
      </c>
      <c r="C683" s="15" t="str">
        <f>工资表!$D$2</f>
        <v>部门</v>
      </c>
      <c r="D683" s="15" t="str">
        <f>工资表!$E$2</f>
        <v>基本工资</v>
      </c>
      <c r="E683" s="15" t="str">
        <f>工资表!$F$2</f>
        <v>岗位工资</v>
      </c>
      <c r="F683" s="15" t="str">
        <f>工资表!$G$2</f>
        <v>绩效工资</v>
      </c>
      <c r="G683" s="15" t="str">
        <f>工资表!$H$2</f>
        <v>奖金</v>
      </c>
      <c r="H683" s="15" t="str">
        <f>工资表!$I$2</f>
        <v>加班费</v>
      </c>
      <c r="I683" s="15" t="str">
        <f>工资表!$J$2</f>
        <v>住房补助</v>
      </c>
      <c r="J683" s="15" t="str">
        <f>工资表!$K$2</f>
        <v>交通补助</v>
      </c>
      <c r="K683" s="15" t="str">
        <f>工资表!$L$2</f>
        <v>工龄工资</v>
      </c>
      <c r="L683" s="15" t="str">
        <f>工资表!$M$2</f>
        <v>当月应发</v>
      </c>
      <c r="M683" s="15" t="str">
        <f>工资表!$N$2</f>
        <v>养老保险</v>
      </c>
      <c r="N683" s="15" t="str">
        <f>工资表!$O$2</f>
        <v>医疗保险</v>
      </c>
      <c r="O683" s="15" t="str">
        <f>工资表!$P$2</f>
        <v>失业保险</v>
      </c>
      <c r="P683" s="15" t="str">
        <f>工资表!$Q$2</f>
        <v>大病统筹</v>
      </c>
      <c r="Q683" s="15" t="str">
        <f>工资表!$R$2</f>
        <v>公积金</v>
      </c>
      <c r="R683" s="15" t="str">
        <f>工资表!$S$2</f>
        <v>个人所得税</v>
      </c>
      <c r="S683" s="15" t="str">
        <f>工资表!$T$2</f>
        <v>实发工资</v>
      </c>
    </row>
    <row r="684" spans="1:19" s="10" customFormat="1" x14ac:dyDescent="0.15">
      <c r="A684" s="16">
        <f>工资表!B173</f>
        <v>171</v>
      </c>
      <c r="B684" s="16" t="str">
        <f>工资表!C173</f>
        <v>N171</v>
      </c>
      <c r="C684" s="16" t="str">
        <f>工资表!D173</f>
        <v>采购</v>
      </c>
      <c r="D684" s="16">
        <f>工资表!E173</f>
        <v>2170</v>
      </c>
      <c r="E684" s="16">
        <f>工资表!F173</f>
        <v>1170</v>
      </c>
      <c r="F684" s="16">
        <f>工资表!G173</f>
        <v>1170</v>
      </c>
      <c r="G684" s="16">
        <f>工资表!H173</f>
        <v>2170</v>
      </c>
      <c r="H684" s="16">
        <f>工资表!I173</f>
        <v>1170</v>
      </c>
      <c r="I684" s="16">
        <f>工资表!J173</f>
        <v>770</v>
      </c>
      <c r="J684" s="16">
        <f>工资表!K173</f>
        <v>470</v>
      </c>
      <c r="K684" s="16">
        <f>工资表!L173</f>
        <v>370</v>
      </c>
      <c r="L684" s="16">
        <f>工资表!M173</f>
        <v>9460</v>
      </c>
      <c r="M684" s="16">
        <f>工资表!N173</f>
        <v>470</v>
      </c>
      <c r="N684" s="16">
        <f>工资表!O173</f>
        <v>270</v>
      </c>
      <c r="O684" s="16">
        <f>工资表!P173</f>
        <v>190</v>
      </c>
      <c r="P684" s="16">
        <f>工资表!Q173</f>
        <v>200</v>
      </c>
      <c r="Q684" s="16">
        <f>工资表!R173</f>
        <v>230</v>
      </c>
      <c r="R684" s="16">
        <f>工资表!S173</f>
        <v>305</v>
      </c>
      <c r="S684" s="16">
        <f>工资表!T173</f>
        <v>7795</v>
      </c>
    </row>
    <row r="685" spans="1:19" s="10" customFormat="1" x14ac:dyDescent="0.1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</row>
    <row r="686" spans="1:19" s="10" customFormat="1" x14ac:dyDescent="0.15">
      <c r="A686" s="13"/>
      <c r="B686" s="13"/>
      <c r="C686" s="13"/>
      <c r="D686" s="13"/>
      <c r="E686" s="13"/>
      <c r="F686" s="13"/>
      <c r="G686" s="13"/>
      <c r="H686" s="14">
        <f>工资表!$I$1</f>
        <v>2017</v>
      </c>
      <c r="I686" s="14" t="str">
        <f>工资表!$J$1</f>
        <v>年</v>
      </c>
      <c r="J686" s="14" t="str">
        <f>工资表!$K$1</f>
        <v>2月</v>
      </c>
      <c r="K686" s="14" t="str">
        <f>工资表!$L$1</f>
        <v>工资</v>
      </c>
      <c r="L686" s="13"/>
      <c r="M686" s="13"/>
      <c r="N686" s="13"/>
      <c r="O686" s="13"/>
      <c r="P686" s="13"/>
      <c r="Q686" s="13"/>
      <c r="R686" s="13"/>
      <c r="S686" s="13"/>
    </row>
    <row r="687" spans="1:19" s="10" customFormat="1" x14ac:dyDescent="0.15">
      <c r="A687" s="15" t="str">
        <f>工资表!$B$2</f>
        <v>序号</v>
      </c>
      <c r="B687" s="15" t="str">
        <f>工资表!$C$2</f>
        <v>姓名</v>
      </c>
      <c r="C687" s="15" t="str">
        <f>工资表!$D$2</f>
        <v>部门</v>
      </c>
      <c r="D687" s="15" t="str">
        <f>工资表!$E$2</f>
        <v>基本工资</v>
      </c>
      <c r="E687" s="15" t="str">
        <f>工资表!$F$2</f>
        <v>岗位工资</v>
      </c>
      <c r="F687" s="15" t="str">
        <f>工资表!$G$2</f>
        <v>绩效工资</v>
      </c>
      <c r="G687" s="15" t="str">
        <f>工资表!$H$2</f>
        <v>奖金</v>
      </c>
      <c r="H687" s="15" t="str">
        <f>工资表!$I$2</f>
        <v>加班费</v>
      </c>
      <c r="I687" s="15" t="str">
        <f>工资表!$J$2</f>
        <v>住房补助</v>
      </c>
      <c r="J687" s="15" t="str">
        <f>工资表!$K$2</f>
        <v>交通补助</v>
      </c>
      <c r="K687" s="15" t="str">
        <f>工资表!$L$2</f>
        <v>工龄工资</v>
      </c>
      <c r="L687" s="15" t="str">
        <f>工资表!$M$2</f>
        <v>当月应发</v>
      </c>
      <c r="M687" s="15" t="str">
        <f>工资表!$N$2</f>
        <v>养老保险</v>
      </c>
      <c r="N687" s="15" t="str">
        <f>工资表!$O$2</f>
        <v>医疗保险</v>
      </c>
      <c r="O687" s="15" t="str">
        <f>工资表!$P$2</f>
        <v>失业保险</v>
      </c>
      <c r="P687" s="15" t="str">
        <f>工资表!$Q$2</f>
        <v>大病统筹</v>
      </c>
      <c r="Q687" s="15" t="str">
        <f>工资表!$R$2</f>
        <v>公积金</v>
      </c>
      <c r="R687" s="15" t="str">
        <f>工资表!$S$2</f>
        <v>个人所得税</v>
      </c>
      <c r="S687" s="15" t="str">
        <f>工资表!$T$2</f>
        <v>实发工资</v>
      </c>
    </row>
    <row r="688" spans="1:19" s="10" customFormat="1" x14ac:dyDescent="0.15">
      <c r="A688" s="16">
        <f>工资表!B174</f>
        <v>172</v>
      </c>
      <c r="B688" s="16" t="str">
        <f>工资表!C174</f>
        <v>N172</v>
      </c>
      <c r="C688" s="16" t="str">
        <f>工资表!D174</f>
        <v>生产</v>
      </c>
      <c r="D688" s="16">
        <f>工资表!E174</f>
        <v>2171</v>
      </c>
      <c r="E688" s="16">
        <f>工资表!F174</f>
        <v>1171</v>
      </c>
      <c r="F688" s="16">
        <f>工资表!G174</f>
        <v>1171</v>
      </c>
      <c r="G688" s="16">
        <f>工资表!H174</f>
        <v>2171</v>
      </c>
      <c r="H688" s="16">
        <f>工资表!I174</f>
        <v>1171</v>
      </c>
      <c r="I688" s="16">
        <f>工资表!J174</f>
        <v>771</v>
      </c>
      <c r="J688" s="16">
        <f>工资表!K174</f>
        <v>471</v>
      </c>
      <c r="K688" s="16">
        <f>工资表!L174</f>
        <v>371</v>
      </c>
      <c r="L688" s="16">
        <f>工资表!M174</f>
        <v>9468</v>
      </c>
      <c r="M688" s="16">
        <f>工资表!N174</f>
        <v>471</v>
      </c>
      <c r="N688" s="16">
        <f>工资表!O174</f>
        <v>271</v>
      </c>
      <c r="O688" s="16">
        <f>工资表!P174</f>
        <v>191</v>
      </c>
      <c r="P688" s="16">
        <f>工资表!Q174</f>
        <v>201</v>
      </c>
      <c r="Q688" s="16">
        <f>工资表!R174</f>
        <v>231</v>
      </c>
      <c r="R688" s="16">
        <f>工资表!S174</f>
        <v>306</v>
      </c>
      <c r="S688" s="16">
        <f>工资表!T174</f>
        <v>7797</v>
      </c>
    </row>
    <row r="689" spans="1:19" s="10" customFormat="1" x14ac:dyDescent="0.1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</row>
    <row r="690" spans="1:19" s="10" customFormat="1" x14ac:dyDescent="0.15">
      <c r="A690" s="13"/>
      <c r="B690" s="13"/>
      <c r="C690" s="13"/>
      <c r="D690" s="13"/>
      <c r="E690" s="13"/>
      <c r="F690" s="13"/>
      <c r="G690" s="13"/>
      <c r="H690" s="14">
        <f>工资表!$I$1</f>
        <v>2017</v>
      </c>
      <c r="I690" s="14" t="str">
        <f>工资表!$J$1</f>
        <v>年</v>
      </c>
      <c r="J690" s="14" t="str">
        <f>工资表!$K$1</f>
        <v>2月</v>
      </c>
      <c r="K690" s="14" t="str">
        <f>工资表!$L$1</f>
        <v>工资</v>
      </c>
      <c r="L690" s="13"/>
      <c r="M690" s="13"/>
      <c r="N690" s="13"/>
      <c r="O690" s="13"/>
      <c r="P690" s="13"/>
      <c r="Q690" s="13"/>
      <c r="R690" s="13"/>
      <c r="S690" s="13"/>
    </row>
    <row r="691" spans="1:19" s="10" customFormat="1" x14ac:dyDescent="0.15">
      <c r="A691" s="15" t="str">
        <f>工资表!$B$2</f>
        <v>序号</v>
      </c>
      <c r="B691" s="15" t="str">
        <f>工资表!$C$2</f>
        <v>姓名</v>
      </c>
      <c r="C691" s="15" t="str">
        <f>工资表!$D$2</f>
        <v>部门</v>
      </c>
      <c r="D691" s="15" t="str">
        <f>工资表!$E$2</f>
        <v>基本工资</v>
      </c>
      <c r="E691" s="15" t="str">
        <f>工资表!$F$2</f>
        <v>岗位工资</v>
      </c>
      <c r="F691" s="15" t="str">
        <f>工资表!$G$2</f>
        <v>绩效工资</v>
      </c>
      <c r="G691" s="15" t="str">
        <f>工资表!$H$2</f>
        <v>奖金</v>
      </c>
      <c r="H691" s="15" t="str">
        <f>工资表!$I$2</f>
        <v>加班费</v>
      </c>
      <c r="I691" s="15" t="str">
        <f>工资表!$J$2</f>
        <v>住房补助</v>
      </c>
      <c r="J691" s="15" t="str">
        <f>工资表!$K$2</f>
        <v>交通补助</v>
      </c>
      <c r="K691" s="15" t="str">
        <f>工资表!$L$2</f>
        <v>工龄工资</v>
      </c>
      <c r="L691" s="15" t="str">
        <f>工资表!$M$2</f>
        <v>当月应发</v>
      </c>
      <c r="M691" s="15" t="str">
        <f>工资表!$N$2</f>
        <v>养老保险</v>
      </c>
      <c r="N691" s="15" t="str">
        <f>工资表!$O$2</f>
        <v>医疗保险</v>
      </c>
      <c r="O691" s="15" t="str">
        <f>工资表!$P$2</f>
        <v>失业保险</v>
      </c>
      <c r="P691" s="15" t="str">
        <f>工资表!$Q$2</f>
        <v>大病统筹</v>
      </c>
      <c r="Q691" s="15" t="str">
        <f>工资表!$R$2</f>
        <v>公积金</v>
      </c>
      <c r="R691" s="15" t="str">
        <f>工资表!$S$2</f>
        <v>个人所得税</v>
      </c>
      <c r="S691" s="15" t="str">
        <f>工资表!$T$2</f>
        <v>实发工资</v>
      </c>
    </row>
    <row r="692" spans="1:19" s="10" customFormat="1" x14ac:dyDescent="0.15">
      <c r="A692" s="16">
        <f>工资表!B175</f>
        <v>173</v>
      </c>
      <c r="B692" s="16" t="str">
        <f>工资表!C175</f>
        <v>N173</v>
      </c>
      <c r="C692" s="16" t="str">
        <f>工资表!D175</f>
        <v>运营</v>
      </c>
      <c r="D692" s="16">
        <f>工资表!E175</f>
        <v>2172</v>
      </c>
      <c r="E692" s="16">
        <f>工资表!F175</f>
        <v>1172</v>
      </c>
      <c r="F692" s="16">
        <f>工资表!G175</f>
        <v>1172</v>
      </c>
      <c r="G692" s="16">
        <f>工资表!H175</f>
        <v>2172</v>
      </c>
      <c r="H692" s="16">
        <f>工资表!I175</f>
        <v>1172</v>
      </c>
      <c r="I692" s="16">
        <f>工资表!J175</f>
        <v>772</v>
      </c>
      <c r="J692" s="16">
        <f>工资表!K175</f>
        <v>472</v>
      </c>
      <c r="K692" s="16">
        <f>工资表!L175</f>
        <v>372</v>
      </c>
      <c r="L692" s="16">
        <f>工资表!M175</f>
        <v>9476</v>
      </c>
      <c r="M692" s="16">
        <f>工资表!N175</f>
        <v>472</v>
      </c>
      <c r="N692" s="16">
        <f>工资表!O175</f>
        <v>272</v>
      </c>
      <c r="O692" s="16">
        <f>工资表!P175</f>
        <v>192</v>
      </c>
      <c r="P692" s="16">
        <f>工资表!Q175</f>
        <v>202</v>
      </c>
      <c r="Q692" s="16">
        <f>工资表!R175</f>
        <v>232</v>
      </c>
      <c r="R692" s="16">
        <f>工资表!S175</f>
        <v>307</v>
      </c>
      <c r="S692" s="16">
        <f>工资表!T175</f>
        <v>7799</v>
      </c>
    </row>
    <row r="693" spans="1:19" s="10" customFormat="1" x14ac:dyDescent="0.1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</row>
    <row r="694" spans="1:19" s="10" customFormat="1" x14ac:dyDescent="0.15">
      <c r="A694" s="13"/>
      <c r="B694" s="13"/>
      <c r="C694" s="13"/>
      <c r="D694" s="13"/>
      <c r="E694" s="13"/>
      <c r="F694" s="13"/>
      <c r="G694" s="13"/>
      <c r="H694" s="14">
        <f>工资表!$I$1</f>
        <v>2017</v>
      </c>
      <c r="I694" s="14" t="str">
        <f>工资表!$J$1</f>
        <v>年</v>
      </c>
      <c r="J694" s="14" t="str">
        <f>工资表!$K$1</f>
        <v>2月</v>
      </c>
      <c r="K694" s="14" t="str">
        <f>工资表!$L$1</f>
        <v>工资</v>
      </c>
      <c r="L694" s="13"/>
      <c r="M694" s="13"/>
      <c r="N694" s="13"/>
      <c r="O694" s="13"/>
      <c r="P694" s="13"/>
      <c r="Q694" s="13"/>
      <c r="R694" s="13"/>
      <c r="S694" s="13"/>
    </row>
    <row r="695" spans="1:19" s="10" customFormat="1" x14ac:dyDescent="0.15">
      <c r="A695" s="15" t="str">
        <f>工资表!$B$2</f>
        <v>序号</v>
      </c>
      <c r="B695" s="15" t="str">
        <f>工资表!$C$2</f>
        <v>姓名</v>
      </c>
      <c r="C695" s="15" t="str">
        <f>工资表!$D$2</f>
        <v>部门</v>
      </c>
      <c r="D695" s="15" t="str">
        <f>工资表!$E$2</f>
        <v>基本工资</v>
      </c>
      <c r="E695" s="15" t="str">
        <f>工资表!$F$2</f>
        <v>岗位工资</v>
      </c>
      <c r="F695" s="15" t="str">
        <f>工资表!$G$2</f>
        <v>绩效工资</v>
      </c>
      <c r="G695" s="15" t="str">
        <f>工资表!$H$2</f>
        <v>奖金</v>
      </c>
      <c r="H695" s="15" t="str">
        <f>工资表!$I$2</f>
        <v>加班费</v>
      </c>
      <c r="I695" s="15" t="str">
        <f>工资表!$J$2</f>
        <v>住房补助</v>
      </c>
      <c r="J695" s="15" t="str">
        <f>工资表!$K$2</f>
        <v>交通补助</v>
      </c>
      <c r="K695" s="15" t="str">
        <f>工资表!$L$2</f>
        <v>工龄工资</v>
      </c>
      <c r="L695" s="15" t="str">
        <f>工资表!$M$2</f>
        <v>当月应发</v>
      </c>
      <c r="M695" s="15" t="str">
        <f>工资表!$N$2</f>
        <v>养老保险</v>
      </c>
      <c r="N695" s="15" t="str">
        <f>工资表!$O$2</f>
        <v>医疗保险</v>
      </c>
      <c r="O695" s="15" t="str">
        <f>工资表!$P$2</f>
        <v>失业保险</v>
      </c>
      <c r="P695" s="15" t="str">
        <f>工资表!$Q$2</f>
        <v>大病统筹</v>
      </c>
      <c r="Q695" s="15" t="str">
        <f>工资表!$R$2</f>
        <v>公积金</v>
      </c>
      <c r="R695" s="15" t="str">
        <f>工资表!$S$2</f>
        <v>个人所得税</v>
      </c>
      <c r="S695" s="15" t="str">
        <f>工资表!$T$2</f>
        <v>实发工资</v>
      </c>
    </row>
    <row r="696" spans="1:19" s="10" customFormat="1" x14ac:dyDescent="0.15">
      <c r="A696" s="16">
        <f>工资表!B176</f>
        <v>174</v>
      </c>
      <c r="B696" s="16" t="str">
        <f>工资表!C176</f>
        <v>N174</v>
      </c>
      <c r="C696" s="16" t="str">
        <f>工资表!D176</f>
        <v>财务</v>
      </c>
      <c r="D696" s="16">
        <f>工资表!E176</f>
        <v>2173</v>
      </c>
      <c r="E696" s="16">
        <f>工资表!F176</f>
        <v>1173</v>
      </c>
      <c r="F696" s="16">
        <f>工资表!G176</f>
        <v>1173</v>
      </c>
      <c r="G696" s="16">
        <f>工资表!H176</f>
        <v>2173</v>
      </c>
      <c r="H696" s="16">
        <f>工资表!I176</f>
        <v>1173</v>
      </c>
      <c r="I696" s="16">
        <f>工资表!J176</f>
        <v>773</v>
      </c>
      <c r="J696" s="16">
        <f>工资表!K176</f>
        <v>473</v>
      </c>
      <c r="K696" s="16">
        <f>工资表!L176</f>
        <v>373</v>
      </c>
      <c r="L696" s="16">
        <f>工资表!M176</f>
        <v>9484</v>
      </c>
      <c r="M696" s="16">
        <f>工资表!N176</f>
        <v>473</v>
      </c>
      <c r="N696" s="16">
        <f>工资表!O176</f>
        <v>273</v>
      </c>
      <c r="O696" s="16">
        <f>工资表!P176</f>
        <v>193</v>
      </c>
      <c r="P696" s="16">
        <f>工资表!Q176</f>
        <v>203</v>
      </c>
      <c r="Q696" s="16">
        <f>工资表!R176</f>
        <v>233</v>
      </c>
      <c r="R696" s="16">
        <f>工资表!S176</f>
        <v>308</v>
      </c>
      <c r="S696" s="16">
        <f>工资表!T176</f>
        <v>7801</v>
      </c>
    </row>
    <row r="697" spans="1:19" s="10" customFormat="1" x14ac:dyDescent="0.1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</row>
    <row r="698" spans="1:19" s="10" customFormat="1" x14ac:dyDescent="0.15">
      <c r="A698" s="13"/>
      <c r="B698" s="13"/>
      <c r="C698" s="13"/>
      <c r="D698" s="13"/>
      <c r="E698" s="13"/>
      <c r="F698" s="13"/>
      <c r="G698" s="13"/>
      <c r="H698" s="14">
        <f>工资表!$I$1</f>
        <v>2017</v>
      </c>
      <c r="I698" s="14" t="str">
        <f>工资表!$J$1</f>
        <v>年</v>
      </c>
      <c r="J698" s="14" t="str">
        <f>工资表!$K$1</f>
        <v>2月</v>
      </c>
      <c r="K698" s="14" t="str">
        <f>工资表!$L$1</f>
        <v>工资</v>
      </c>
      <c r="L698" s="13"/>
      <c r="M698" s="13"/>
      <c r="N698" s="13"/>
      <c r="O698" s="13"/>
      <c r="P698" s="13"/>
      <c r="Q698" s="13"/>
      <c r="R698" s="13"/>
      <c r="S698" s="13"/>
    </row>
    <row r="699" spans="1:19" s="10" customFormat="1" x14ac:dyDescent="0.15">
      <c r="A699" s="15" t="str">
        <f>工资表!$B$2</f>
        <v>序号</v>
      </c>
      <c r="B699" s="15" t="str">
        <f>工资表!$C$2</f>
        <v>姓名</v>
      </c>
      <c r="C699" s="15" t="str">
        <f>工资表!$D$2</f>
        <v>部门</v>
      </c>
      <c r="D699" s="15" t="str">
        <f>工资表!$E$2</f>
        <v>基本工资</v>
      </c>
      <c r="E699" s="15" t="str">
        <f>工资表!$F$2</f>
        <v>岗位工资</v>
      </c>
      <c r="F699" s="15" t="str">
        <f>工资表!$G$2</f>
        <v>绩效工资</v>
      </c>
      <c r="G699" s="15" t="str">
        <f>工资表!$H$2</f>
        <v>奖金</v>
      </c>
      <c r="H699" s="15" t="str">
        <f>工资表!$I$2</f>
        <v>加班费</v>
      </c>
      <c r="I699" s="15" t="str">
        <f>工资表!$J$2</f>
        <v>住房补助</v>
      </c>
      <c r="J699" s="15" t="str">
        <f>工资表!$K$2</f>
        <v>交通补助</v>
      </c>
      <c r="K699" s="15" t="str">
        <f>工资表!$L$2</f>
        <v>工龄工资</v>
      </c>
      <c r="L699" s="15" t="str">
        <f>工资表!$M$2</f>
        <v>当月应发</v>
      </c>
      <c r="M699" s="15" t="str">
        <f>工资表!$N$2</f>
        <v>养老保险</v>
      </c>
      <c r="N699" s="15" t="str">
        <f>工资表!$O$2</f>
        <v>医疗保险</v>
      </c>
      <c r="O699" s="15" t="str">
        <f>工资表!$P$2</f>
        <v>失业保险</v>
      </c>
      <c r="P699" s="15" t="str">
        <f>工资表!$Q$2</f>
        <v>大病统筹</v>
      </c>
      <c r="Q699" s="15" t="str">
        <f>工资表!$R$2</f>
        <v>公积金</v>
      </c>
      <c r="R699" s="15" t="str">
        <f>工资表!$S$2</f>
        <v>个人所得税</v>
      </c>
      <c r="S699" s="15" t="str">
        <f>工资表!$T$2</f>
        <v>实发工资</v>
      </c>
    </row>
    <row r="700" spans="1:19" s="10" customFormat="1" x14ac:dyDescent="0.15">
      <c r="A700" s="16">
        <f>工资表!B177</f>
        <v>175</v>
      </c>
      <c r="B700" s="16" t="str">
        <f>工资表!C177</f>
        <v>N175</v>
      </c>
      <c r="C700" s="16" t="str">
        <f>工资表!D177</f>
        <v>人力</v>
      </c>
      <c r="D700" s="16">
        <f>工资表!E177</f>
        <v>2174</v>
      </c>
      <c r="E700" s="16">
        <f>工资表!F177</f>
        <v>1174</v>
      </c>
      <c r="F700" s="16">
        <f>工资表!G177</f>
        <v>1174</v>
      </c>
      <c r="G700" s="16">
        <f>工资表!H177</f>
        <v>2174</v>
      </c>
      <c r="H700" s="16">
        <f>工资表!I177</f>
        <v>1174</v>
      </c>
      <c r="I700" s="16">
        <f>工资表!J177</f>
        <v>774</v>
      </c>
      <c r="J700" s="16">
        <f>工资表!K177</f>
        <v>474</v>
      </c>
      <c r="K700" s="16">
        <f>工资表!L177</f>
        <v>374</v>
      </c>
      <c r="L700" s="16">
        <f>工资表!M177</f>
        <v>9492</v>
      </c>
      <c r="M700" s="16">
        <f>工资表!N177</f>
        <v>474</v>
      </c>
      <c r="N700" s="16">
        <f>工资表!O177</f>
        <v>274</v>
      </c>
      <c r="O700" s="16">
        <f>工资表!P177</f>
        <v>194</v>
      </c>
      <c r="P700" s="16">
        <f>工资表!Q177</f>
        <v>204</v>
      </c>
      <c r="Q700" s="16">
        <f>工资表!R177</f>
        <v>234</v>
      </c>
      <c r="R700" s="16">
        <f>工资表!S177</f>
        <v>309</v>
      </c>
      <c r="S700" s="16">
        <f>工资表!T177</f>
        <v>7803</v>
      </c>
    </row>
    <row r="701" spans="1:19" s="10" customFormat="1" x14ac:dyDescent="0.1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</row>
    <row r="702" spans="1:19" s="10" customFormat="1" x14ac:dyDescent="0.15">
      <c r="A702" s="13"/>
      <c r="B702" s="13"/>
      <c r="C702" s="13"/>
      <c r="D702" s="13"/>
      <c r="E702" s="13"/>
      <c r="F702" s="13"/>
      <c r="G702" s="13"/>
      <c r="H702" s="14">
        <f>工资表!$I$1</f>
        <v>2017</v>
      </c>
      <c r="I702" s="14" t="str">
        <f>工资表!$J$1</f>
        <v>年</v>
      </c>
      <c r="J702" s="14" t="str">
        <f>工资表!$K$1</f>
        <v>2月</v>
      </c>
      <c r="K702" s="14" t="str">
        <f>工资表!$L$1</f>
        <v>工资</v>
      </c>
      <c r="L702" s="13"/>
      <c r="M702" s="13"/>
      <c r="N702" s="13"/>
      <c r="O702" s="13"/>
      <c r="P702" s="13"/>
      <c r="Q702" s="13"/>
      <c r="R702" s="13"/>
      <c r="S702" s="13"/>
    </row>
    <row r="703" spans="1:19" s="10" customFormat="1" x14ac:dyDescent="0.15">
      <c r="A703" s="15" t="str">
        <f>工资表!$B$2</f>
        <v>序号</v>
      </c>
      <c r="B703" s="15" t="str">
        <f>工资表!$C$2</f>
        <v>姓名</v>
      </c>
      <c r="C703" s="15" t="str">
        <f>工资表!$D$2</f>
        <v>部门</v>
      </c>
      <c r="D703" s="15" t="str">
        <f>工资表!$E$2</f>
        <v>基本工资</v>
      </c>
      <c r="E703" s="15" t="str">
        <f>工资表!$F$2</f>
        <v>岗位工资</v>
      </c>
      <c r="F703" s="15" t="str">
        <f>工资表!$G$2</f>
        <v>绩效工资</v>
      </c>
      <c r="G703" s="15" t="str">
        <f>工资表!$H$2</f>
        <v>奖金</v>
      </c>
      <c r="H703" s="15" t="str">
        <f>工资表!$I$2</f>
        <v>加班费</v>
      </c>
      <c r="I703" s="15" t="str">
        <f>工资表!$J$2</f>
        <v>住房补助</v>
      </c>
      <c r="J703" s="15" t="str">
        <f>工资表!$K$2</f>
        <v>交通补助</v>
      </c>
      <c r="K703" s="15" t="str">
        <f>工资表!$L$2</f>
        <v>工龄工资</v>
      </c>
      <c r="L703" s="15" t="str">
        <f>工资表!$M$2</f>
        <v>当月应发</v>
      </c>
      <c r="M703" s="15" t="str">
        <f>工资表!$N$2</f>
        <v>养老保险</v>
      </c>
      <c r="N703" s="15" t="str">
        <f>工资表!$O$2</f>
        <v>医疗保险</v>
      </c>
      <c r="O703" s="15" t="str">
        <f>工资表!$P$2</f>
        <v>失业保险</v>
      </c>
      <c r="P703" s="15" t="str">
        <f>工资表!$Q$2</f>
        <v>大病统筹</v>
      </c>
      <c r="Q703" s="15" t="str">
        <f>工资表!$R$2</f>
        <v>公积金</v>
      </c>
      <c r="R703" s="15" t="str">
        <f>工资表!$S$2</f>
        <v>个人所得税</v>
      </c>
      <c r="S703" s="15" t="str">
        <f>工资表!$T$2</f>
        <v>实发工资</v>
      </c>
    </row>
    <row r="704" spans="1:19" s="10" customFormat="1" x14ac:dyDescent="0.15">
      <c r="A704" s="16">
        <f>工资表!B178</f>
        <v>176</v>
      </c>
      <c r="B704" s="16" t="str">
        <f>工资表!C178</f>
        <v>N176</v>
      </c>
      <c r="C704" s="16" t="str">
        <f>工资表!D178</f>
        <v>销售</v>
      </c>
      <c r="D704" s="16">
        <f>工资表!E178</f>
        <v>2175</v>
      </c>
      <c r="E704" s="16">
        <f>工资表!F178</f>
        <v>1175</v>
      </c>
      <c r="F704" s="16">
        <f>工资表!G178</f>
        <v>1175</v>
      </c>
      <c r="G704" s="16">
        <f>工资表!H178</f>
        <v>2175</v>
      </c>
      <c r="H704" s="16">
        <f>工资表!I178</f>
        <v>1175</v>
      </c>
      <c r="I704" s="16">
        <f>工资表!J178</f>
        <v>775</v>
      </c>
      <c r="J704" s="16">
        <f>工资表!K178</f>
        <v>475</v>
      </c>
      <c r="K704" s="16">
        <f>工资表!L178</f>
        <v>375</v>
      </c>
      <c r="L704" s="16">
        <f>工资表!M178</f>
        <v>9500</v>
      </c>
      <c r="M704" s="16">
        <f>工资表!N178</f>
        <v>475</v>
      </c>
      <c r="N704" s="16">
        <f>工资表!O178</f>
        <v>275</v>
      </c>
      <c r="O704" s="16">
        <f>工资表!P178</f>
        <v>195</v>
      </c>
      <c r="P704" s="16">
        <f>工资表!Q178</f>
        <v>205</v>
      </c>
      <c r="Q704" s="16">
        <f>工资表!R178</f>
        <v>235</v>
      </c>
      <c r="R704" s="16">
        <f>工资表!S178</f>
        <v>310</v>
      </c>
      <c r="S704" s="16">
        <f>工资表!T178</f>
        <v>7805</v>
      </c>
    </row>
    <row r="705" spans="1:19" s="10" customFormat="1" x14ac:dyDescent="0.1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</row>
    <row r="706" spans="1:19" s="10" customFormat="1" x14ac:dyDescent="0.15">
      <c r="A706" s="13"/>
      <c r="B706" s="13"/>
      <c r="C706" s="13"/>
      <c r="D706" s="13"/>
      <c r="E706" s="13"/>
      <c r="F706" s="13"/>
      <c r="G706" s="13"/>
      <c r="H706" s="14">
        <f>工资表!$I$1</f>
        <v>2017</v>
      </c>
      <c r="I706" s="14" t="str">
        <f>工资表!$J$1</f>
        <v>年</v>
      </c>
      <c r="J706" s="14" t="str">
        <f>工资表!$K$1</f>
        <v>2月</v>
      </c>
      <c r="K706" s="14" t="str">
        <f>工资表!$L$1</f>
        <v>工资</v>
      </c>
      <c r="L706" s="13"/>
      <c r="M706" s="13"/>
      <c r="N706" s="13"/>
      <c r="O706" s="13"/>
      <c r="P706" s="13"/>
      <c r="Q706" s="13"/>
      <c r="R706" s="13"/>
      <c r="S706" s="13"/>
    </row>
    <row r="707" spans="1:19" s="10" customFormat="1" x14ac:dyDescent="0.15">
      <c r="A707" s="15" t="str">
        <f>工资表!$B$2</f>
        <v>序号</v>
      </c>
      <c r="B707" s="15" t="str">
        <f>工资表!$C$2</f>
        <v>姓名</v>
      </c>
      <c r="C707" s="15" t="str">
        <f>工资表!$D$2</f>
        <v>部门</v>
      </c>
      <c r="D707" s="15" t="str">
        <f>工资表!$E$2</f>
        <v>基本工资</v>
      </c>
      <c r="E707" s="15" t="str">
        <f>工资表!$F$2</f>
        <v>岗位工资</v>
      </c>
      <c r="F707" s="15" t="str">
        <f>工资表!$G$2</f>
        <v>绩效工资</v>
      </c>
      <c r="G707" s="15" t="str">
        <f>工资表!$H$2</f>
        <v>奖金</v>
      </c>
      <c r="H707" s="15" t="str">
        <f>工资表!$I$2</f>
        <v>加班费</v>
      </c>
      <c r="I707" s="15" t="str">
        <f>工资表!$J$2</f>
        <v>住房补助</v>
      </c>
      <c r="J707" s="15" t="str">
        <f>工资表!$K$2</f>
        <v>交通补助</v>
      </c>
      <c r="K707" s="15" t="str">
        <f>工资表!$L$2</f>
        <v>工龄工资</v>
      </c>
      <c r="L707" s="15" t="str">
        <f>工资表!$M$2</f>
        <v>当月应发</v>
      </c>
      <c r="M707" s="15" t="str">
        <f>工资表!$N$2</f>
        <v>养老保险</v>
      </c>
      <c r="N707" s="15" t="str">
        <f>工资表!$O$2</f>
        <v>医疗保险</v>
      </c>
      <c r="O707" s="15" t="str">
        <f>工资表!$P$2</f>
        <v>失业保险</v>
      </c>
      <c r="P707" s="15" t="str">
        <f>工资表!$Q$2</f>
        <v>大病统筹</v>
      </c>
      <c r="Q707" s="15" t="str">
        <f>工资表!$R$2</f>
        <v>公积金</v>
      </c>
      <c r="R707" s="15" t="str">
        <f>工资表!$S$2</f>
        <v>个人所得税</v>
      </c>
      <c r="S707" s="15" t="str">
        <f>工资表!$T$2</f>
        <v>实发工资</v>
      </c>
    </row>
    <row r="708" spans="1:19" s="10" customFormat="1" x14ac:dyDescent="0.15">
      <c r="A708" s="16">
        <f>工资表!B179</f>
        <v>177</v>
      </c>
      <c r="B708" s="16" t="str">
        <f>工资表!C179</f>
        <v>N177</v>
      </c>
      <c r="C708" s="16" t="str">
        <f>工资表!D179</f>
        <v>研发A</v>
      </c>
      <c r="D708" s="16">
        <f>工资表!E179</f>
        <v>2176</v>
      </c>
      <c r="E708" s="16">
        <f>工资表!F179</f>
        <v>1176</v>
      </c>
      <c r="F708" s="16">
        <f>工资表!G179</f>
        <v>1176</v>
      </c>
      <c r="G708" s="16">
        <f>工资表!H179</f>
        <v>2176</v>
      </c>
      <c r="H708" s="16">
        <f>工资表!I179</f>
        <v>1176</v>
      </c>
      <c r="I708" s="16">
        <f>工资表!J179</f>
        <v>776</v>
      </c>
      <c r="J708" s="16">
        <f>工资表!K179</f>
        <v>476</v>
      </c>
      <c r="K708" s="16">
        <f>工资表!L179</f>
        <v>376</v>
      </c>
      <c r="L708" s="16">
        <f>工资表!M179</f>
        <v>9508</v>
      </c>
      <c r="M708" s="16">
        <f>工资表!N179</f>
        <v>476</v>
      </c>
      <c r="N708" s="16">
        <f>工资表!O179</f>
        <v>276</v>
      </c>
      <c r="O708" s="16">
        <f>工资表!P179</f>
        <v>196</v>
      </c>
      <c r="P708" s="16">
        <f>工资表!Q179</f>
        <v>206</v>
      </c>
      <c r="Q708" s="16">
        <f>工资表!R179</f>
        <v>236</v>
      </c>
      <c r="R708" s="16">
        <f>工资表!S179</f>
        <v>311</v>
      </c>
      <c r="S708" s="16">
        <f>工资表!T179</f>
        <v>7807</v>
      </c>
    </row>
    <row r="709" spans="1:19" s="10" customFormat="1" x14ac:dyDescent="0.1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</row>
    <row r="710" spans="1:19" s="10" customFormat="1" x14ac:dyDescent="0.15">
      <c r="A710" s="13"/>
      <c r="B710" s="13"/>
      <c r="C710" s="13"/>
      <c r="D710" s="13"/>
      <c r="E710" s="13"/>
      <c r="F710" s="13"/>
      <c r="G710" s="13"/>
      <c r="H710" s="14">
        <f>工资表!$I$1</f>
        <v>2017</v>
      </c>
      <c r="I710" s="14" t="str">
        <f>工资表!$J$1</f>
        <v>年</v>
      </c>
      <c r="J710" s="14" t="str">
        <f>工资表!$K$1</f>
        <v>2月</v>
      </c>
      <c r="K710" s="14" t="str">
        <f>工资表!$L$1</f>
        <v>工资</v>
      </c>
      <c r="L710" s="13"/>
      <c r="M710" s="13"/>
      <c r="N710" s="13"/>
      <c r="O710" s="13"/>
      <c r="P710" s="13"/>
      <c r="Q710" s="13"/>
      <c r="R710" s="13"/>
      <c r="S710" s="13"/>
    </row>
    <row r="711" spans="1:19" s="10" customFormat="1" x14ac:dyDescent="0.15">
      <c r="A711" s="15" t="str">
        <f>工资表!$B$2</f>
        <v>序号</v>
      </c>
      <c r="B711" s="15" t="str">
        <f>工资表!$C$2</f>
        <v>姓名</v>
      </c>
      <c r="C711" s="15" t="str">
        <f>工资表!$D$2</f>
        <v>部门</v>
      </c>
      <c r="D711" s="15" t="str">
        <f>工资表!$E$2</f>
        <v>基本工资</v>
      </c>
      <c r="E711" s="15" t="str">
        <f>工资表!$F$2</f>
        <v>岗位工资</v>
      </c>
      <c r="F711" s="15" t="str">
        <f>工资表!$G$2</f>
        <v>绩效工资</v>
      </c>
      <c r="G711" s="15" t="str">
        <f>工资表!$H$2</f>
        <v>奖金</v>
      </c>
      <c r="H711" s="15" t="str">
        <f>工资表!$I$2</f>
        <v>加班费</v>
      </c>
      <c r="I711" s="15" t="str">
        <f>工资表!$J$2</f>
        <v>住房补助</v>
      </c>
      <c r="J711" s="15" t="str">
        <f>工资表!$K$2</f>
        <v>交通补助</v>
      </c>
      <c r="K711" s="15" t="str">
        <f>工资表!$L$2</f>
        <v>工龄工资</v>
      </c>
      <c r="L711" s="15" t="str">
        <f>工资表!$M$2</f>
        <v>当月应发</v>
      </c>
      <c r="M711" s="15" t="str">
        <f>工资表!$N$2</f>
        <v>养老保险</v>
      </c>
      <c r="N711" s="15" t="str">
        <f>工资表!$O$2</f>
        <v>医疗保险</v>
      </c>
      <c r="O711" s="15" t="str">
        <f>工资表!$P$2</f>
        <v>失业保险</v>
      </c>
      <c r="P711" s="15" t="str">
        <f>工资表!$Q$2</f>
        <v>大病统筹</v>
      </c>
      <c r="Q711" s="15" t="str">
        <f>工资表!$R$2</f>
        <v>公积金</v>
      </c>
      <c r="R711" s="15" t="str">
        <f>工资表!$S$2</f>
        <v>个人所得税</v>
      </c>
      <c r="S711" s="15" t="str">
        <f>工资表!$T$2</f>
        <v>实发工资</v>
      </c>
    </row>
    <row r="712" spans="1:19" s="10" customFormat="1" x14ac:dyDescent="0.15">
      <c r="A712" s="16">
        <f>工资表!B180</f>
        <v>178</v>
      </c>
      <c r="B712" s="16" t="str">
        <f>工资表!C180</f>
        <v>N178</v>
      </c>
      <c r="C712" s="16" t="str">
        <f>工资表!D180</f>
        <v>研发B</v>
      </c>
      <c r="D712" s="16">
        <f>工资表!E180</f>
        <v>2177</v>
      </c>
      <c r="E712" s="16">
        <f>工资表!F180</f>
        <v>1177</v>
      </c>
      <c r="F712" s="16">
        <f>工资表!G180</f>
        <v>1177</v>
      </c>
      <c r="G712" s="16">
        <f>工资表!H180</f>
        <v>2177</v>
      </c>
      <c r="H712" s="16">
        <f>工资表!I180</f>
        <v>1177</v>
      </c>
      <c r="I712" s="16">
        <f>工资表!J180</f>
        <v>777</v>
      </c>
      <c r="J712" s="16">
        <f>工资表!K180</f>
        <v>477</v>
      </c>
      <c r="K712" s="16">
        <f>工资表!L180</f>
        <v>377</v>
      </c>
      <c r="L712" s="16">
        <f>工资表!M180</f>
        <v>9516</v>
      </c>
      <c r="M712" s="16">
        <f>工资表!N180</f>
        <v>477</v>
      </c>
      <c r="N712" s="16">
        <f>工资表!O180</f>
        <v>277</v>
      </c>
      <c r="O712" s="16">
        <f>工资表!P180</f>
        <v>197</v>
      </c>
      <c r="P712" s="16">
        <f>工资表!Q180</f>
        <v>207</v>
      </c>
      <c r="Q712" s="16">
        <f>工资表!R180</f>
        <v>237</v>
      </c>
      <c r="R712" s="16">
        <f>工资表!S180</f>
        <v>312</v>
      </c>
      <c r="S712" s="16">
        <f>工资表!T180</f>
        <v>7809</v>
      </c>
    </row>
    <row r="713" spans="1:19" s="10" customFormat="1" x14ac:dyDescent="0.1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</row>
    <row r="714" spans="1:19" s="10" customFormat="1" x14ac:dyDescent="0.15">
      <c r="A714" s="13"/>
      <c r="B714" s="13"/>
      <c r="C714" s="13"/>
      <c r="D714" s="13"/>
      <c r="E714" s="13"/>
      <c r="F714" s="13"/>
      <c r="G714" s="13"/>
      <c r="H714" s="14">
        <f>工资表!$I$1</f>
        <v>2017</v>
      </c>
      <c r="I714" s="14" t="str">
        <f>工资表!$J$1</f>
        <v>年</v>
      </c>
      <c r="J714" s="14" t="str">
        <f>工资表!$K$1</f>
        <v>2月</v>
      </c>
      <c r="K714" s="14" t="str">
        <f>工资表!$L$1</f>
        <v>工资</v>
      </c>
      <c r="L714" s="13"/>
      <c r="M714" s="13"/>
      <c r="N714" s="13"/>
      <c r="O714" s="13"/>
      <c r="P714" s="13"/>
      <c r="Q714" s="13"/>
      <c r="R714" s="13"/>
      <c r="S714" s="13"/>
    </row>
    <row r="715" spans="1:19" s="10" customFormat="1" x14ac:dyDescent="0.15">
      <c r="A715" s="15" t="str">
        <f>工资表!$B$2</f>
        <v>序号</v>
      </c>
      <c r="B715" s="15" t="str">
        <f>工资表!$C$2</f>
        <v>姓名</v>
      </c>
      <c r="C715" s="15" t="str">
        <f>工资表!$D$2</f>
        <v>部门</v>
      </c>
      <c r="D715" s="15" t="str">
        <f>工资表!$E$2</f>
        <v>基本工资</v>
      </c>
      <c r="E715" s="15" t="str">
        <f>工资表!$F$2</f>
        <v>岗位工资</v>
      </c>
      <c r="F715" s="15" t="str">
        <f>工资表!$G$2</f>
        <v>绩效工资</v>
      </c>
      <c r="G715" s="15" t="str">
        <f>工资表!$H$2</f>
        <v>奖金</v>
      </c>
      <c r="H715" s="15" t="str">
        <f>工资表!$I$2</f>
        <v>加班费</v>
      </c>
      <c r="I715" s="15" t="str">
        <f>工资表!$J$2</f>
        <v>住房补助</v>
      </c>
      <c r="J715" s="15" t="str">
        <f>工资表!$K$2</f>
        <v>交通补助</v>
      </c>
      <c r="K715" s="15" t="str">
        <f>工资表!$L$2</f>
        <v>工龄工资</v>
      </c>
      <c r="L715" s="15" t="str">
        <f>工资表!$M$2</f>
        <v>当月应发</v>
      </c>
      <c r="M715" s="15" t="str">
        <f>工资表!$N$2</f>
        <v>养老保险</v>
      </c>
      <c r="N715" s="15" t="str">
        <f>工资表!$O$2</f>
        <v>医疗保险</v>
      </c>
      <c r="O715" s="15" t="str">
        <f>工资表!$P$2</f>
        <v>失业保险</v>
      </c>
      <c r="P715" s="15" t="str">
        <f>工资表!$Q$2</f>
        <v>大病统筹</v>
      </c>
      <c r="Q715" s="15" t="str">
        <f>工资表!$R$2</f>
        <v>公积金</v>
      </c>
      <c r="R715" s="15" t="str">
        <f>工资表!$S$2</f>
        <v>个人所得税</v>
      </c>
      <c r="S715" s="15" t="str">
        <f>工资表!$T$2</f>
        <v>实发工资</v>
      </c>
    </row>
    <row r="716" spans="1:19" s="10" customFormat="1" x14ac:dyDescent="0.15">
      <c r="A716" s="16">
        <f>工资表!B181</f>
        <v>179</v>
      </c>
      <c r="B716" s="16" t="str">
        <f>工资表!C181</f>
        <v>N179</v>
      </c>
      <c r="C716" s="16" t="str">
        <f>工资表!D181</f>
        <v>投资A</v>
      </c>
      <c r="D716" s="16">
        <f>工资表!E181</f>
        <v>2178</v>
      </c>
      <c r="E716" s="16">
        <f>工资表!F181</f>
        <v>1178</v>
      </c>
      <c r="F716" s="16">
        <f>工资表!G181</f>
        <v>1178</v>
      </c>
      <c r="G716" s="16">
        <f>工资表!H181</f>
        <v>2178</v>
      </c>
      <c r="H716" s="16">
        <f>工资表!I181</f>
        <v>1178</v>
      </c>
      <c r="I716" s="16">
        <f>工资表!J181</f>
        <v>778</v>
      </c>
      <c r="J716" s="16">
        <f>工资表!K181</f>
        <v>478</v>
      </c>
      <c r="K716" s="16">
        <f>工资表!L181</f>
        <v>378</v>
      </c>
      <c r="L716" s="16">
        <f>工资表!M181</f>
        <v>9524</v>
      </c>
      <c r="M716" s="16">
        <f>工资表!N181</f>
        <v>478</v>
      </c>
      <c r="N716" s="16">
        <f>工资表!O181</f>
        <v>278</v>
      </c>
      <c r="O716" s="16">
        <f>工资表!P181</f>
        <v>198</v>
      </c>
      <c r="P716" s="16">
        <f>工资表!Q181</f>
        <v>208</v>
      </c>
      <c r="Q716" s="16">
        <f>工资表!R181</f>
        <v>238</v>
      </c>
      <c r="R716" s="16">
        <f>工资表!S181</f>
        <v>313</v>
      </c>
      <c r="S716" s="16">
        <f>工资表!T181</f>
        <v>7811</v>
      </c>
    </row>
    <row r="717" spans="1:19" s="10" customFormat="1" x14ac:dyDescent="0.1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</row>
    <row r="718" spans="1:19" s="10" customFormat="1" x14ac:dyDescent="0.15">
      <c r="A718" s="13"/>
      <c r="B718" s="13"/>
      <c r="C718" s="13"/>
      <c r="D718" s="13"/>
      <c r="E718" s="13"/>
      <c r="F718" s="13"/>
      <c r="G718" s="13"/>
      <c r="H718" s="14">
        <f>工资表!$I$1</f>
        <v>2017</v>
      </c>
      <c r="I718" s="14" t="str">
        <f>工资表!$J$1</f>
        <v>年</v>
      </c>
      <c r="J718" s="14" t="str">
        <f>工资表!$K$1</f>
        <v>2月</v>
      </c>
      <c r="K718" s="14" t="str">
        <f>工资表!$L$1</f>
        <v>工资</v>
      </c>
      <c r="L718" s="13"/>
      <c r="M718" s="13"/>
      <c r="N718" s="13"/>
      <c r="O718" s="13"/>
      <c r="P718" s="13"/>
      <c r="Q718" s="13"/>
      <c r="R718" s="13"/>
      <c r="S718" s="13"/>
    </row>
    <row r="719" spans="1:19" s="10" customFormat="1" x14ac:dyDescent="0.15">
      <c r="A719" s="15" t="str">
        <f>工资表!$B$2</f>
        <v>序号</v>
      </c>
      <c r="B719" s="15" t="str">
        <f>工资表!$C$2</f>
        <v>姓名</v>
      </c>
      <c r="C719" s="15" t="str">
        <f>工资表!$D$2</f>
        <v>部门</v>
      </c>
      <c r="D719" s="15" t="str">
        <f>工资表!$E$2</f>
        <v>基本工资</v>
      </c>
      <c r="E719" s="15" t="str">
        <f>工资表!$F$2</f>
        <v>岗位工资</v>
      </c>
      <c r="F719" s="15" t="str">
        <f>工资表!$G$2</f>
        <v>绩效工资</v>
      </c>
      <c r="G719" s="15" t="str">
        <f>工资表!$H$2</f>
        <v>奖金</v>
      </c>
      <c r="H719" s="15" t="str">
        <f>工资表!$I$2</f>
        <v>加班费</v>
      </c>
      <c r="I719" s="15" t="str">
        <f>工资表!$J$2</f>
        <v>住房补助</v>
      </c>
      <c r="J719" s="15" t="str">
        <f>工资表!$K$2</f>
        <v>交通补助</v>
      </c>
      <c r="K719" s="15" t="str">
        <f>工资表!$L$2</f>
        <v>工龄工资</v>
      </c>
      <c r="L719" s="15" t="str">
        <f>工资表!$M$2</f>
        <v>当月应发</v>
      </c>
      <c r="M719" s="15" t="str">
        <f>工资表!$N$2</f>
        <v>养老保险</v>
      </c>
      <c r="N719" s="15" t="str">
        <f>工资表!$O$2</f>
        <v>医疗保险</v>
      </c>
      <c r="O719" s="15" t="str">
        <f>工资表!$P$2</f>
        <v>失业保险</v>
      </c>
      <c r="P719" s="15" t="str">
        <f>工资表!$Q$2</f>
        <v>大病统筹</v>
      </c>
      <c r="Q719" s="15" t="str">
        <f>工资表!$R$2</f>
        <v>公积金</v>
      </c>
      <c r="R719" s="15" t="str">
        <f>工资表!$S$2</f>
        <v>个人所得税</v>
      </c>
      <c r="S719" s="15" t="str">
        <f>工资表!$T$2</f>
        <v>实发工资</v>
      </c>
    </row>
    <row r="720" spans="1:19" s="10" customFormat="1" x14ac:dyDescent="0.15">
      <c r="A720" s="16">
        <f>工资表!B182</f>
        <v>180</v>
      </c>
      <c r="B720" s="16" t="str">
        <f>工资表!C182</f>
        <v>N180</v>
      </c>
      <c r="C720" s="16" t="str">
        <f>工资表!D182</f>
        <v>投资B</v>
      </c>
      <c r="D720" s="16">
        <f>工资表!E182</f>
        <v>2179</v>
      </c>
      <c r="E720" s="16">
        <f>工资表!F182</f>
        <v>1179</v>
      </c>
      <c r="F720" s="16">
        <f>工资表!G182</f>
        <v>1179</v>
      </c>
      <c r="G720" s="16">
        <f>工资表!H182</f>
        <v>2179</v>
      </c>
      <c r="H720" s="16">
        <f>工资表!I182</f>
        <v>1179</v>
      </c>
      <c r="I720" s="16">
        <f>工资表!J182</f>
        <v>779</v>
      </c>
      <c r="J720" s="16">
        <f>工资表!K182</f>
        <v>479</v>
      </c>
      <c r="K720" s="16">
        <f>工资表!L182</f>
        <v>379</v>
      </c>
      <c r="L720" s="16">
        <f>工资表!M182</f>
        <v>9532</v>
      </c>
      <c r="M720" s="16">
        <f>工资表!N182</f>
        <v>479</v>
      </c>
      <c r="N720" s="16">
        <f>工资表!O182</f>
        <v>279</v>
      </c>
      <c r="O720" s="16">
        <f>工资表!P182</f>
        <v>199</v>
      </c>
      <c r="P720" s="16">
        <f>工资表!Q182</f>
        <v>209</v>
      </c>
      <c r="Q720" s="16">
        <f>工资表!R182</f>
        <v>239</v>
      </c>
      <c r="R720" s="16">
        <f>工资表!S182</f>
        <v>314</v>
      </c>
      <c r="S720" s="16">
        <f>工资表!T182</f>
        <v>7813</v>
      </c>
    </row>
    <row r="721" spans="1:19" s="10" customFormat="1" x14ac:dyDescent="0.1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</row>
    <row r="722" spans="1:19" s="10" customFormat="1" x14ac:dyDescent="0.15">
      <c r="A722" s="13"/>
      <c r="B722" s="13"/>
      <c r="C722" s="13"/>
      <c r="D722" s="13"/>
      <c r="E722" s="13"/>
      <c r="F722" s="13"/>
      <c r="G722" s="13"/>
      <c r="H722" s="14">
        <f>工资表!$I$1</f>
        <v>2017</v>
      </c>
      <c r="I722" s="14" t="str">
        <f>工资表!$J$1</f>
        <v>年</v>
      </c>
      <c r="J722" s="14" t="str">
        <f>工资表!$K$1</f>
        <v>2月</v>
      </c>
      <c r="K722" s="14" t="str">
        <f>工资表!$L$1</f>
        <v>工资</v>
      </c>
      <c r="L722" s="13"/>
      <c r="M722" s="13"/>
      <c r="N722" s="13"/>
      <c r="O722" s="13"/>
      <c r="P722" s="13"/>
      <c r="Q722" s="13"/>
      <c r="R722" s="13"/>
      <c r="S722" s="13"/>
    </row>
    <row r="723" spans="1:19" s="10" customFormat="1" x14ac:dyDescent="0.15">
      <c r="A723" s="15" t="str">
        <f>工资表!$B$2</f>
        <v>序号</v>
      </c>
      <c r="B723" s="15" t="str">
        <f>工资表!$C$2</f>
        <v>姓名</v>
      </c>
      <c r="C723" s="15" t="str">
        <f>工资表!$D$2</f>
        <v>部门</v>
      </c>
      <c r="D723" s="15" t="str">
        <f>工资表!$E$2</f>
        <v>基本工资</v>
      </c>
      <c r="E723" s="15" t="str">
        <f>工资表!$F$2</f>
        <v>岗位工资</v>
      </c>
      <c r="F723" s="15" t="str">
        <f>工资表!$G$2</f>
        <v>绩效工资</v>
      </c>
      <c r="G723" s="15" t="str">
        <f>工资表!$H$2</f>
        <v>奖金</v>
      </c>
      <c r="H723" s="15" t="str">
        <f>工资表!$I$2</f>
        <v>加班费</v>
      </c>
      <c r="I723" s="15" t="str">
        <f>工资表!$J$2</f>
        <v>住房补助</v>
      </c>
      <c r="J723" s="15" t="str">
        <f>工资表!$K$2</f>
        <v>交通补助</v>
      </c>
      <c r="K723" s="15" t="str">
        <f>工资表!$L$2</f>
        <v>工龄工资</v>
      </c>
      <c r="L723" s="15" t="str">
        <f>工资表!$M$2</f>
        <v>当月应发</v>
      </c>
      <c r="M723" s="15" t="str">
        <f>工资表!$N$2</f>
        <v>养老保险</v>
      </c>
      <c r="N723" s="15" t="str">
        <f>工资表!$O$2</f>
        <v>医疗保险</v>
      </c>
      <c r="O723" s="15" t="str">
        <f>工资表!$P$2</f>
        <v>失业保险</v>
      </c>
      <c r="P723" s="15" t="str">
        <f>工资表!$Q$2</f>
        <v>大病统筹</v>
      </c>
      <c r="Q723" s="15" t="str">
        <f>工资表!$R$2</f>
        <v>公积金</v>
      </c>
      <c r="R723" s="15" t="str">
        <f>工资表!$S$2</f>
        <v>个人所得税</v>
      </c>
      <c r="S723" s="15" t="str">
        <f>工资表!$T$2</f>
        <v>实发工资</v>
      </c>
    </row>
    <row r="724" spans="1:19" s="10" customFormat="1" x14ac:dyDescent="0.15">
      <c r="A724" s="16">
        <f>工资表!B183</f>
        <v>181</v>
      </c>
      <c r="B724" s="16" t="str">
        <f>工资表!C183</f>
        <v>N181</v>
      </c>
      <c r="C724" s="16" t="str">
        <f>工资表!D183</f>
        <v>采购</v>
      </c>
      <c r="D724" s="16">
        <f>工资表!E183</f>
        <v>2180</v>
      </c>
      <c r="E724" s="16">
        <f>工资表!F183</f>
        <v>1180</v>
      </c>
      <c r="F724" s="16">
        <f>工资表!G183</f>
        <v>1180</v>
      </c>
      <c r="G724" s="16">
        <f>工资表!H183</f>
        <v>2180</v>
      </c>
      <c r="H724" s="16">
        <f>工资表!I183</f>
        <v>1180</v>
      </c>
      <c r="I724" s="16">
        <f>工资表!J183</f>
        <v>780</v>
      </c>
      <c r="J724" s="16">
        <f>工资表!K183</f>
        <v>480</v>
      </c>
      <c r="K724" s="16">
        <f>工资表!L183</f>
        <v>380</v>
      </c>
      <c r="L724" s="16">
        <f>工资表!M183</f>
        <v>9540</v>
      </c>
      <c r="M724" s="16">
        <f>工资表!N183</f>
        <v>480</v>
      </c>
      <c r="N724" s="16">
        <f>工资表!O183</f>
        <v>280</v>
      </c>
      <c r="O724" s="16">
        <f>工资表!P183</f>
        <v>200</v>
      </c>
      <c r="P724" s="16">
        <f>工资表!Q183</f>
        <v>210</v>
      </c>
      <c r="Q724" s="16">
        <f>工资表!R183</f>
        <v>240</v>
      </c>
      <c r="R724" s="16">
        <f>工资表!S183</f>
        <v>315</v>
      </c>
      <c r="S724" s="16">
        <f>工资表!T183</f>
        <v>7815</v>
      </c>
    </row>
    <row r="725" spans="1:19" s="10" customFormat="1" x14ac:dyDescent="0.1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</row>
    <row r="726" spans="1:19" s="10" customFormat="1" x14ac:dyDescent="0.15">
      <c r="A726" s="13"/>
      <c r="B726" s="13"/>
      <c r="C726" s="13"/>
      <c r="D726" s="13"/>
      <c r="E726" s="13"/>
      <c r="F726" s="13"/>
      <c r="G726" s="13"/>
      <c r="H726" s="14">
        <f>工资表!$I$1</f>
        <v>2017</v>
      </c>
      <c r="I726" s="14" t="str">
        <f>工资表!$J$1</f>
        <v>年</v>
      </c>
      <c r="J726" s="14" t="str">
        <f>工资表!$K$1</f>
        <v>2月</v>
      </c>
      <c r="K726" s="14" t="str">
        <f>工资表!$L$1</f>
        <v>工资</v>
      </c>
      <c r="L726" s="13"/>
      <c r="M726" s="13"/>
      <c r="N726" s="13"/>
      <c r="O726" s="13"/>
      <c r="P726" s="13"/>
      <c r="Q726" s="13"/>
      <c r="R726" s="13"/>
      <c r="S726" s="13"/>
    </row>
    <row r="727" spans="1:19" s="10" customFormat="1" x14ac:dyDescent="0.15">
      <c r="A727" s="15" t="str">
        <f>工资表!$B$2</f>
        <v>序号</v>
      </c>
      <c r="B727" s="15" t="str">
        <f>工资表!$C$2</f>
        <v>姓名</v>
      </c>
      <c r="C727" s="15" t="str">
        <f>工资表!$D$2</f>
        <v>部门</v>
      </c>
      <c r="D727" s="15" t="str">
        <f>工资表!$E$2</f>
        <v>基本工资</v>
      </c>
      <c r="E727" s="15" t="str">
        <f>工资表!$F$2</f>
        <v>岗位工资</v>
      </c>
      <c r="F727" s="15" t="str">
        <f>工资表!$G$2</f>
        <v>绩效工资</v>
      </c>
      <c r="G727" s="15" t="str">
        <f>工资表!$H$2</f>
        <v>奖金</v>
      </c>
      <c r="H727" s="15" t="str">
        <f>工资表!$I$2</f>
        <v>加班费</v>
      </c>
      <c r="I727" s="15" t="str">
        <f>工资表!$J$2</f>
        <v>住房补助</v>
      </c>
      <c r="J727" s="15" t="str">
        <f>工资表!$K$2</f>
        <v>交通补助</v>
      </c>
      <c r="K727" s="15" t="str">
        <f>工资表!$L$2</f>
        <v>工龄工资</v>
      </c>
      <c r="L727" s="15" t="str">
        <f>工资表!$M$2</f>
        <v>当月应发</v>
      </c>
      <c r="M727" s="15" t="str">
        <f>工资表!$N$2</f>
        <v>养老保险</v>
      </c>
      <c r="N727" s="15" t="str">
        <f>工资表!$O$2</f>
        <v>医疗保险</v>
      </c>
      <c r="O727" s="15" t="str">
        <f>工资表!$P$2</f>
        <v>失业保险</v>
      </c>
      <c r="P727" s="15" t="str">
        <f>工资表!$Q$2</f>
        <v>大病统筹</v>
      </c>
      <c r="Q727" s="15" t="str">
        <f>工资表!$R$2</f>
        <v>公积金</v>
      </c>
      <c r="R727" s="15" t="str">
        <f>工资表!$S$2</f>
        <v>个人所得税</v>
      </c>
      <c r="S727" s="15" t="str">
        <f>工资表!$T$2</f>
        <v>实发工资</v>
      </c>
    </row>
    <row r="728" spans="1:19" s="10" customFormat="1" x14ac:dyDescent="0.15">
      <c r="A728" s="16">
        <f>工资表!B184</f>
        <v>182</v>
      </c>
      <c r="B728" s="16" t="str">
        <f>工资表!C184</f>
        <v>N182</v>
      </c>
      <c r="C728" s="16" t="str">
        <f>工资表!D184</f>
        <v>生产</v>
      </c>
      <c r="D728" s="16">
        <f>工资表!E184</f>
        <v>2181</v>
      </c>
      <c r="E728" s="16">
        <f>工资表!F184</f>
        <v>1181</v>
      </c>
      <c r="F728" s="16">
        <f>工资表!G184</f>
        <v>1181</v>
      </c>
      <c r="G728" s="16">
        <f>工资表!H184</f>
        <v>2181</v>
      </c>
      <c r="H728" s="16">
        <f>工资表!I184</f>
        <v>1181</v>
      </c>
      <c r="I728" s="16">
        <f>工资表!J184</f>
        <v>781</v>
      </c>
      <c r="J728" s="16">
        <f>工资表!K184</f>
        <v>481</v>
      </c>
      <c r="K728" s="16">
        <f>工资表!L184</f>
        <v>381</v>
      </c>
      <c r="L728" s="16">
        <f>工资表!M184</f>
        <v>9548</v>
      </c>
      <c r="M728" s="16">
        <f>工资表!N184</f>
        <v>481</v>
      </c>
      <c r="N728" s="16">
        <f>工资表!O184</f>
        <v>281</v>
      </c>
      <c r="O728" s="16">
        <f>工资表!P184</f>
        <v>201</v>
      </c>
      <c r="P728" s="16">
        <f>工资表!Q184</f>
        <v>211</v>
      </c>
      <c r="Q728" s="16">
        <f>工资表!R184</f>
        <v>241</v>
      </c>
      <c r="R728" s="16">
        <f>工资表!S184</f>
        <v>316</v>
      </c>
      <c r="S728" s="16">
        <f>工资表!T184</f>
        <v>7817</v>
      </c>
    </row>
    <row r="729" spans="1:19" s="10" customFormat="1" x14ac:dyDescent="0.1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</row>
    <row r="730" spans="1:19" s="10" customFormat="1" x14ac:dyDescent="0.15">
      <c r="A730" s="13"/>
      <c r="B730" s="13"/>
      <c r="C730" s="13"/>
      <c r="D730" s="13"/>
      <c r="E730" s="13"/>
      <c r="F730" s="13"/>
      <c r="G730" s="13"/>
      <c r="H730" s="14">
        <f>工资表!$I$1</f>
        <v>2017</v>
      </c>
      <c r="I730" s="14" t="str">
        <f>工资表!$J$1</f>
        <v>年</v>
      </c>
      <c r="J730" s="14" t="str">
        <f>工资表!$K$1</f>
        <v>2月</v>
      </c>
      <c r="K730" s="14" t="str">
        <f>工资表!$L$1</f>
        <v>工资</v>
      </c>
      <c r="L730" s="13"/>
      <c r="M730" s="13"/>
      <c r="N730" s="13"/>
      <c r="O730" s="13"/>
      <c r="P730" s="13"/>
      <c r="Q730" s="13"/>
      <c r="R730" s="13"/>
      <c r="S730" s="13"/>
    </row>
    <row r="731" spans="1:19" s="10" customFormat="1" x14ac:dyDescent="0.15">
      <c r="A731" s="15" t="str">
        <f>工资表!$B$2</f>
        <v>序号</v>
      </c>
      <c r="B731" s="15" t="str">
        <f>工资表!$C$2</f>
        <v>姓名</v>
      </c>
      <c r="C731" s="15" t="str">
        <f>工资表!$D$2</f>
        <v>部门</v>
      </c>
      <c r="D731" s="15" t="str">
        <f>工资表!$E$2</f>
        <v>基本工资</v>
      </c>
      <c r="E731" s="15" t="str">
        <f>工资表!$F$2</f>
        <v>岗位工资</v>
      </c>
      <c r="F731" s="15" t="str">
        <f>工资表!$G$2</f>
        <v>绩效工资</v>
      </c>
      <c r="G731" s="15" t="str">
        <f>工资表!$H$2</f>
        <v>奖金</v>
      </c>
      <c r="H731" s="15" t="str">
        <f>工资表!$I$2</f>
        <v>加班费</v>
      </c>
      <c r="I731" s="15" t="str">
        <f>工资表!$J$2</f>
        <v>住房补助</v>
      </c>
      <c r="J731" s="15" t="str">
        <f>工资表!$K$2</f>
        <v>交通补助</v>
      </c>
      <c r="K731" s="15" t="str">
        <f>工资表!$L$2</f>
        <v>工龄工资</v>
      </c>
      <c r="L731" s="15" t="str">
        <f>工资表!$M$2</f>
        <v>当月应发</v>
      </c>
      <c r="M731" s="15" t="str">
        <f>工资表!$N$2</f>
        <v>养老保险</v>
      </c>
      <c r="N731" s="15" t="str">
        <f>工资表!$O$2</f>
        <v>医疗保险</v>
      </c>
      <c r="O731" s="15" t="str">
        <f>工资表!$P$2</f>
        <v>失业保险</v>
      </c>
      <c r="P731" s="15" t="str">
        <f>工资表!$Q$2</f>
        <v>大病统筹</v>
      </c>
      <c r="Q731" s="15" t="str">
        <f>工资表!$R$2</f>
        <v>公积金</v>
      </c>
      <c r="R731" s="15" t="str">
        <f>工资表!$S$2</f>
        <v>个人所得税</v>
      </c>
      <c r="S731" s="15" t="str">
        <f>工资表!$T$2</f>
        <v>实发工资</v>
      </c>
    </row>
    <row r="732" spans="1:19" s="10" customFormat="1" x14ac:dyDescent="0.15">
      <c r="A732" s="16">
        <f>工资表!B185</f>
        <v>183</v>
      </c>
      <c r="B732" s="16" t="str">
        <f>工资表!C185</f>
        <v>N183</v>
      </c>
      <c r="C732" s="16" t="str">
        <f>工资表!D185</f>
        <v>运营</v>
      </c>
      <c r="D732" s="16">
        <f>工资表!E185</f>
        <v>2182</v>
      </c>
      <c r="E732" s="16">
        <f>工资表!F185</f>
        <v>1182</v>
      </c>
      <c r="F732" s="16">
        <f>工资表!G185</f>
        <v>1182</v>
      </c>
      <c r="G732" s="16">
        <f>工资表!H185</f>
        <v>2182</v>
      </c>
      <c r="H732" s="16">
        <f>工资表!I185</f>
        <v>1182</v>
      </c>
      <c r="I732" s="16">
        <f>工资表!J185</f>
        <v>782</v>
      </c>
      <c r="J732" s="16">
        <f>工资表!K185</f>
        <v>482</v>
      </c>
      <c r="K732" s="16">
        <f>工资表!L185</f>
        <v>382</v>
      </c>
      <c r="L732" s="16">
        <f>工资表!M185</f>
        <v>9556</v>
      </c>
      <c r="M732" s="16">
        <f>工资表!N185</f>
        <v>482</v>
      </c>
      <c r="N732" s="16">
        <f>工资表!O185</f>
        <v>282</v>
      </c>
      <c r="O732" s="16">
        <f>工资表!P185</f>
        <v>202</v>
      </c>
      <c r="P732" s="16">
        <f>工资表!Q185</f>
        <v>212</v>
      </c>
      <c r="Q732" s="16">
        <f>工资表!R185</f>
        <v>242</v>
      </c>
      <c r="R732" s="16">
        <f>工资表!S185</f>
        <v>317</v>
      </c>
      <c r="S732" s="16">
        <f>工资表!T185</f>
        <v>7819</v>
      </c>
    </row>
    <row r="733" spans="1:19" s="10" customFormat="1" x14ac:dyDescent="0.1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</row>
    <row r="734" spans="1:19" s="10" customFormat="1" x14ac:dyDescent="0.15">
      <c r="A734" s="13"/>
      <c r="B734" s="13"/>
      <c r="C734" s="13"/>
      <c r="D734" s="13"/>
      <c r="E734" s="13"/>
      <c r="F734" s="13"/>
      <c r="G734" s="13"/>
      <c r="H734" s="14">
        <f>工资表!$I$1</f>
        <v>2017</v>
      </c>
      <c r="I734" s="14" t="str">
        <f>工资表!$J$1</f>
        <v>年</v>
      </c>
      <c r="J734" s="14" t="str">
        <f>工资表!$K$1</f>
        <v>2月</v>
      </c>
      <c r="K734" s="14" t="str">
        <f>工资表!$L$1</f>
        <v>工资</v>
      </c>
      <c r="L734" s="13"/>
      <c r="M734" s="13"/>
      <c r="N734" s="13"/>
      <c r="O734" s="13"/>
      <c r="P734" s="13"/>
      <c r="Q734" s="13"/>
      <c r="R734" s="13"/>
      <c r="S734" s="13"/>
    </row>
    <row r="735" spans="1:19" s="10" customFormat="1" x14ac:dyDescent="0.15">
      <c r="A735" s="15" t="str">
        <f>工资表!$B$2</f>
        <v>序号</v>
      </c>
      <c r="B735" s="15" t="str">
        <f>工资表!$C$2</f>
        <v>姓名</v>
      </c>
      <c r="C735" s="15" t="str">
        <f>工资表!$D$2</f>
        <v>部门</v>
      </c>
      <c r="D735" s="15" t="str">
        <f>工资表!$E$2</f>
        <v>基本工资</v>
      </c>
      <c r="E735" s="15" t="str">
        <f>工资表!$F$2</f>
        <v>岗位工资</v>
      </c>
      <c r="F735" s="15" t="str">
        <f>工资表!$G$2</f>
        <v>绩效工资</v>
      </c>
      <c r="G735" s="15" t="str">
        <f>工资表!$H$2</f>
        <v>奖金</v>
      </c>
      <c r="H735" s="15" t="str">
        <f>工资表!$I$2</f>
        <v>加班费</v>
      </c>
      <c r="I735" s="15" t="str">
        <f>工资表!$J$2</f>
        <v>住房补助</v>
      </c>
      <c r="J735" s="15" t="str">
        <f>工资表!$K$2</f>
        <v>交通补助</v>
      </c>
      <c r="K735" s="15" t="str">
        <f>工资表!$L$2</f>
        <v>工龄工资</v>
      </c>
      <c r="L735" s="15" t="str">
        <f>工资表!$M$2</f>
        <v>当月应发</v>
      </c>
      <c r="M735" s="15" t="str">
        <f>工资表!$N$2</f>
        <v>养老保险</v>
      </c>
      <c r="N735" s="15" t="str">
        <f>工资表!$O$2</f>
        <v>医疗保险</v>
      </c>
      <c r="O735" s="15" t="str">
        <f>工资表!$P$2</f>
        <v>失业保险</v>
      </c>
      <c r="P735" s="15" t="str">
        <f>工资表!$Q$2</f>
        <v>大病统筹</v>
      </c>
      <c r="Q735" s="15" t="str">
        <f>工资表!$R$2</f>
        <v>公积金</v>
      </c>
      <c r="R735" s="15" t="str">
        <f>工资表!$S$2</f>
        <v>个人所得税</v>
      </c>
      <c r="S735" s="15" t="str">
        <f>工资表!$T$2</f>
        <v>实发工资</v>
      </c>
    </row>
    <row r="736" spans="1:19" s="10" customFormat="1" x14ac:dyDescent="0.15">
      <c r="A736" s="16">
        <f>工资表!B186</f>
        <v>184</v>
      </c>
      <c r="B736" s="16" t="str">
        <f>工资表!C186</f>
        <v>N184</v>
      </c>
      <c r="C736" s="16" t="str">
        <f>工资表!D186</f>
        <v>财务</v>
      </c>
      <c r="D736" s="16">
        <f>工资表!E186</f>
        <v>2183</v>
      </c>
      <c r="E736" s="16">
        <f>工资表!F186</f>
        <v>1183</v>
      </c>
      <c r="F736" s="16">
        <f>工资表!G186</f>
        <v>1183</v>
      </c>
      <c r="G736" s="16">
        <f>工资表!H186</f>
        <v>2183</v>
      </c>
      <c r="H736" s="16">
        <f>工资表!I186</f>
        <v>1183</v>
      </c>
      <c r="I736" s="16">
        <f>工资表!J186</f>
        <v>783</v>
      </c>
      <c r="J736" s="16">
        <f>工资表!K186</f>
        <v>483</v>
      </c>
      <c r="K736" s="16">
        <f>工资表!L186</f>
        <v>383</v>
      </c>
      <c r="L736" s="16">
        <f>工资表!M186</f>
        <v>9564</v>
      </c>
      <c r="M736" s="16">
        <f>工资表!N186</f>
        <v>483</v>
      </c>
      <c r="N736" s="16">
        <f>工资表!O186</f>
        <v>283</v>
      </c>
      <c r="O736" s="16">
        <f>工资表!P186</f>
        <v>203</v>
      </c>
      <c r="P736" s="16">
        <f>工资表!Q186</f>
        <v>213</v>
      </c>
      <c r="Q736" s="16">
        <f>工资表!R186</f>
        <v>243</v>
      </c>
      <c r="R736" s="16">
        <f>工资表!S186</f>
        <v>318</v>
      </c>
      <c r="S736" s="16">
        <f>工资表!T186</f>
        <v>7821</v>
      </c>
    </row>
    <row r="737" spans="1:19" s="10" customFormat="1" x14ac:dyDescent="0.1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</row>
    <row r="738" spans="1:19" s="10" customFormat="1" x14ac:dyDescent="0.15">
      <c r="A738" s="13"/>
      <c r="B738" s="13"/>
      <c r="C738" s="13"/>
      <c r="D738" s="13"/>
      <c r="E738" s="13"/>
      <c r="F738" s="13"/>
      <c r="G738" s="13"/>
      <c r="H738" s="14">
        <f>工资表!$I$1</f>
        <v>2017</v>
      </c>
      <c r="I738" s="14" t="str">
        <f>工资表!$J$1</f>
        <v>年</v>
      </c>
      <c r="J738" s="14" t="str">
        <f>工资表!$K$1</f>
        <v>2月</v>
      </c>
      <c r="K738" s="14" t="str">
        <f>工资表!$L$1</f>
        <v>工资</v>
      </c>
      <c r="L738" s="13"/>
      <c r="M738" s="13"/>
      <c r="N738" s="13"/>
      <c r="O738" s="13"/>
      <c r="P738" s="13"/>
      <c r="Q738" s="13"/>
      <c r="R738" s="13"/>
      <c r="S738" s="13"/>
    </row>
    <row r="739" spans="1:19" s="10" customFormat="1" x14ac:dyDescent="0.15">
      <c r="A739" s="15" t="str">
        <f>工资表!$B$2</f>
        <v>序号</v>
      </c>
      <c r="B739" s="15" t="str">
        <f>工资表!$C$2</f>
        <v>姓名</v>
      </c>
      <c r="C739" s="15" t="str">
        <f>工资表!$D$2</f>
        <v>部门</v>
      </c>
      <c r="D739" s="15" t="str">
        <f>工资表!$E$2</f>
        <v>基本工资</v>
      </c>
      <c r="E739" s="15" t="str">
        <f>工资表!$F$2</f>
        <v>岗位工资</v>
      </c>
      <c r="F739" s="15" t="str">
        <f>工资表!$G$2</f>
        <v>绩效工资</v>
      </c>
      <c r="G739" s="15" t="str">
        <f>工资表!$H$2</f>
        <v>奖金</v>
      </c>
      <c r="H739" s="15" t="str">
        <f>工资表!$I$2</f>
        <v>加班费</v>
      </c>
      <c r="I739" s="15" t="str">
        <f>工资表!$J$2</f>
        <v>住房补助</v>
      </c>
      <c r="J739" s="15" t="str">
        <f>工资表!$K$2</f>
        <v>交通补助</v>
      </c>
      <c r="K739" s="15" t="str">
        <f>工资表!$L$2</f>
        <v>工龄工资</v>
      </c>
      <c r="L739" s="15" t="str">
        <f>工资表!$M$2</f>
        <v>当月应发</v>
      </c>
      <c r="M739" s="15" t="str">
        <f>工资表!$N$2</f>
        <v>养老保险</v>
      </c>
      <c r="N739" s="15" t="str">
        <f>工资表!$O$2</f>
        <v>医疗保险</v>
      </c>
      <c r="O739" s="15" t="str">
        <f>工资表!$P$2</f>
        <v>失业保险</v>
      </c>
      <c r="P739" s="15" t="str">
        <f>工资表!$Q$2</f>
        <v>大病统筹</v>
      </c>
      <c r="Q739" s="15" t="str">
        <f>工资表!$R$2</f>
        <v>公积金</v>
      </c>
      <c r="R739" s="15" t="str">
        <f>工资表!$S$2</f>
        <v>个人所得税</v>
      </c>
      <c r="S739" s="15" t="str">
        <f>工资表!$T$2</f>
        <v>实发工资</v>
      </c>
    </row>
    <row r="740" spans="1:19" s="10" customFormat="1" x14ac:dyDescent="0.15">
      <c r="A740" s="16">
        <f>工资表!B187</f>
        <v>185</v>
      </c>
      <c r="B740" s="16" t="str">
        <f>工资表!C187</f>
        <v>N185</v>
      </c>
      <c r="C740" s="16" t="str">
        <f>工资表!D187</f>
        <v>人力</v>
      </c>
      <c r="D740" s="16">
        <f>工资表!E187</f>
        <v>2184</v>
      </c>
      <c r="E740" s="16">
        <f>工资表!F187</f>
        <v>1184</v>
      </c>
      <c r="F740" s="16">
        <f>工资表!G187</f>
        <v>1184</v>
      </c>
      <c r="G740" s="16">
        <f>工资表!H187</f>
        <v>2184</v>
      </c>
      <c r="H740" s="16">
        <f>工资表!I187</f>
        <v>1184</v>
      </c>
      <c r="I740" s="16">
        <f>工资表!J187</f>
        <v>784</v>
      </c>
      <c r="J740" s="16">
        <f>工资表!K187</f>
        <v>484</v>
      </c>
      <c r="K740" s="16">
        <f>工资表!L187</f>
        <v>384</v>
      </c>
      <c r="L740" s="16">
        <f>工资表!M187</f>
        <v>9572</v>
      </c>
      <c r="M740" s="16">
        <f>工资表!N187</f>
        <v>484</v>
      </c>
      <c r="N740" s="16">
        <f>工资表!O187</f>
        <v>284</v>
      </c>
      <c r="O740" s="16">
        <f>工资表!P187</f>
        <v>204</v>
      </c>
      <c r="P740" s="16">
        <f>工资表!Q187</f>
        <v>214</v>
      </c>
      <c r="Q740" s="16">
        <f>工资表!R187</f>
        <v>244</v>
      </c>
      <c r="R740" s="16">
        <f>工资表!S187</f>
        <v>319</v>
      </c>
      <c r="S740" s="16">
        <f>工资表!T187</f>
        <v>7823</v>
      </c>
    </row>
    <row r="741" spans="1:19" s="10" customFormat="1" x14ac:dyDescent="0.1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</row>
    <row r="742" spans="1:19" s="10" customFormat="1" x14ac:dyDescent="0.15">
      <c r="A742" s="13"/>
      <c r="B742" s="13"/>
      <c r="C742" s="13"/>
      <c r="D742" s="13"/>
      <c r="E742" s="13"/>
      <c r="F742" s="13"/>
      <c r="G742" s="13"/>
      <c r="H742" s="14">
        <f>工资表!$I$1</f>
        <v>2017</v>
      </c>
      <c r="I742" s="14" t="str">
        <f>工资表!$J$1</f>
        <v>年</v>
      </c>
      <c r="J742" s="14" t="str">
        <f>工资表!$K$1</f>
        <v>2月</v>
      </c>
      <c r="K742" s="14" t="str">
        <f>工资表!$L$1</f>
        <v>工资</v>
      </c>
      <c r="L742" s="13"/>
      <c r="M742" s="13"/>
      <c r="N742" s="13"/>
      <c r="O742" s="13"/>
      <c r="P742" s="13"/>
      <c r="Q742" s="13"/>
      <c r="R742" s="13"/>
      <c r="S742" s="13"/>
    </row>
    <row r="743" spans="1:19" s="10" customFormat="1" x14ac:dyDescent="0.15">
      <c r="A743" s="15" t="str">
        <f>工资表!$B$2</f>
        <v>序号</v>
      </c>
      <c r="B743" s="15" t="str">
        <f>工资表!$C$2</f>
        <v>姓名</v>
      </c>
      <c r="C743" s="15" t="str">
        <f>工资表!$D$2</f>
        <v>部门</v>
      </c>
      <c r="D743" s="15" t="str">
        <f>工资表!$E$2</f>
        <v>基本工资</v>
      </c>
      <c r="E743" s="15" t="str">
        <f>工资表!$F$2</f>
        <v>岗位工资</v>
      </c>
      <c r="F743" s="15" t="str">
        <f>工资表!$G$2</f>
        <v>绩效工资</v>
      </c>
      <c r="G743" s="15" t="str">
        <f>工资表!$H$2</f>
        <v>奖金</v>
      </c>
      <c r="H743" s="15" t="str">
        <f>工资表!$I$2</f>
        <v>加班费</v>
      </c>
      <c r="I743" s="15" t="str">
        <f>工资表!$J$2</f>
        <v>住房补助</v>
      </c>
      <c r="J743" s="15" t="str">
        <f>工资表!$K$2</f>
        <v>交通补助</v>
      </c>
      <c r="K743" s="15" t="str">
        <f>工资表!$L$2</f>
        <v>工龄工资</v>
      </c>
      <c r="L743" s="15" t="str">
        <f>工资表!$M$2</f>
        <v>当月应发</v>
      </c>
      <c r="M743" s="15" t="str">
        <f>工资表!$N$2</f>
        <v>养老保险</v>
      </c>
      <c r="N743" s="15" t="str">
        <f>工资表!$O$2</f>
        <v>医疗保险</v>
      </c>
      <c r="O743" s="15" t="str">
        <f>工资表!$P$2</f>
        <v>失业保险</v>
      </c>
      <c r="P743" s="15" t="str">
        <f>工资表!$Q$2</f>
        <v>大病统筹</v>
      </c>
      <c r="Q743" s="15" t="str">
        <f>工资表!$R$2</f>
        <v>公积金</v>
      </c>
      <c r="R743" s="15" t="str">
        <f>工资表!$S$2</f>
        <v>个人所得税</v>
      </c>
      <c r="S743" s="15" t="str">
        <f>工资表!$T$2</f>
        <v>实发工资</v>
      </c>
    </row>
    <row r="744" spans="1:19" s="10" customFormat="1" x14ac:dyDescent="0.15">
      <c r="A744" s="16">
        <f>工资表!B188</f>
        <v>186</v>
      </c>
      <c r="B744" s="16" t="str">
        <f>工资表!C188</f>
        <v>N186</v>
      </c>
      <c r="C744" s="16" t="str">
        <f>工资表!D188</f>
        <v>销售</v>
      </c>
      <c r="D744" s="16">
        <f>工资表!E188</f>
        <v>2185</v>
      </c>
      <c r="E744" s="16">
        <f>工资表!F188</f>
        <v>1185</v>
      </c>
      <c r="F744" s="16">
        <f>工资表!G188</f>
        <v>1185</v>
      </c>
      <c r="G744" s="16">
        <f>工资表!H188</f>
        <v>2185</v>
      </c>
      <c r="H744" s="16">
        <f>工资表!I188</f>
        <v>1185</v>
      </c>
      <c r="I744" s="16">
        <f>工资表!J188</f>
        <v>785</v>
      </c>
      <c r="J744" s="16">
        <f>工资表!K188</f>
        <v>485</v>
      </c>
      <c r="K744" s="16">
        <f>工资表!L188</f>
        <v>385</v>
      </c>
      <c r="L744" s="16">
        <f>工资表!M188</f>
        <v>9580</v>
      </c>
      <c r="M744" s="16">
        <f>工资表!N188</f>
        <v>485</v>
      </c>
      <c r="N744" s="16">
        <f>工资表!O188</f>
        <v>285</v>
      </c>
      <c r="O744" s="16">
        <f>工资表!P188</f>
        <v>205</v>
      </c>
      <c r="P744" s="16">
        <f>工资表!Q188</f>
        <v>215</v>
      </c>
      <c r="Q744" s="16">
        <f>工资表!R188</f>
        <v>245</v>
      </c>
      <c r="R744" s="16">
        <f>工资表!S188</f>
        <v>320</v>
      </c>
      <c r="S744" s="16">
        <f>工资表!T188</f>
        <v>7825</v>
      </c>
    </row>
    <row r="745" spans="1:19" s="10" customFormat="1" x14ac:dyDescent="0.1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</row>
    <row r="746" spans="1:19" s="10" customFormat="1" x14ac:dyDescent="0.15">
      <c r="A746" s="13"/>
      <c r="B746" s="13"/>
      <c r="C746" s="13"/>
      <c r="D746" s="13"/>
      <c r="E746" s="13"/>
      <c r="F746" s="13"/>
      <c r="G746" s="13"/>
      <c r="H746" s="14">
        <f>工资表!$I$1</f>
        <v>2017</v>
      </c>
      <c r="I746" s="14" t="str">
        <f>工资表!$J$1</f>
        <v>年</v>
      </c>
      <c r="J746" s="14" t="str">
        <f>工资表!$K$1</f>
        <v>2月</v>
      </c>
      <c r="K746" s="14" t="str">
        <f>工资表!$L$1</f>
        <v>工资</v>
      </c>
      <c r="L746" s="13"/>
      <c r="M746" s="13"/>
      <c r="N746" s="13"/>
      <c r="O746" s="13"/>
      <c r="P746" s="13"/>
      <c r="Q746" s="13"/>
      <c r="R746" s="13"/>
      <c r="S746" s="13"/>
    </row>
    <row r="747" spans="1:19" s="10" customFormat="1" x14ac:dyDescent="0.15">
      <c r="A747" s="15" t="str">
        <f>工资表!$B$2</f>
        <v>序号</v>
      </c>
      <c r="B747" s="15" t="str">
        <f>工资表!$C$2</f>
        <v>姓名</v>
      </c>
      <c r="C747" s="15" t="str">
        <f>工资表!$D$2</f>
        <v>部门</v>
      </c>
      <c r="D747" s="15" t="str">
        <f>工资表!$E$2</f>
        <v>基本工资</v>
      </c>
      <c r="E747" s="15" t="str">
        <f>工资表!$F$2</f>
        <v>岗位工资</v>
      </c>
      <c r="F747" s="15" t="str">
        <f>工资表!$G$2</f>
        <v>绩效工资</v>
      </c>
      <c r="G747" s="15" t="str">
        <f>工资表!$H$2</f>
        <v>奖金</v>
      </c>
      <c r="H747" s="15" t="str">
        <f>工资表!$I$2</f>
        <v>加班费</v>
      </c>
      <c r="I747" s="15" t="str">
        <f>工资表!$J$2</f>
        <v>住房补助</v>
      </c>
      <c r="J747" s="15" t="str">
        <f>工资表!$K$2</f>
        <v>交通补助</v>
      </c>
      <c r="K747" s="15" t="str">
        <f>工资表!$L$2</f>
        <v>工龄工资</v>
      </c>
      <c r="L747" s="15" t="str">
        <f>工资表!$M$2</f>
        <v>当月应发</v>
      </c>
      <c r="M747" s="15" t="str">
        <f>工资表!$N$2</f>
        <v>养老保险</v>
      </c>
      <c r="N747" s="15" t="str">
        <f>工资表!$O$2</f>
        <v>医疗保险</v>
      </c>
      <c r="O747" s="15" t="str">
        <f>工资表!$P$2</f>
        <v>失业保险</v>
      </c>
      <c r="P747" s="15" t="str">
        <f>工资表!$Q$2</f>
        <v>大病统筹</v>
      </c>
      <c r="Q747" s="15" t="str">
        <f>工资表!$R$2</f>
        <v>公积金</v>
      </c>
      <c r="R747" s="15" t="str">
        <f>工资表!$S$2</f>
        <v>个人所得税</v>
      </c>
      <c r="S747" s="15" t="str">
        <f>工资表!$T$2</f>
        <v>实发工资</v>
      </c>
    </row>
    <row r="748" spans="1:19" s="10" customFormat="1" x14ac:dyDescent="0.15">
      <c r="A748" s="16">
        <f>工资表!B189</f>
        <v>187</v>
      </c>
      <c r="B748" s="16" t="str">
        <f>工资表!C189</f>
        <v>N187</v>
      </c>
      <c r="C748" s="16" t="str">
        <f>工资表!D189</f>
        <v>研发A</v>
      </c>
      <c r="D748" s="16">
        <f>工资表!E189</f>
        <v>2186</v>
      </c>
      <c r="E748" s="16">
        <f>工资表!F189</f>
        <v>1186</v>
      </c>
      <c r="F748" s="16">
        <f>工资表!G189</f>
        <v>1186</v>
      </c>
      <c r="G748" s="16">
        <f>工资表!H189</f>
        <v>2186</v>
      </c>
      <c r="H748" s="16">
        <f>工资表!I189</f>
        <v>1186</v>
      </c>
      <c r="I748" s="16">
        <f>工资表!J189</f>
        <v>786</v>
      </c>
      <c r="J748" s="16">
        <f>工资表!K189</f>
        <v>486</v>
      </c>
      <c r="K748" s="16">
        <f>工资表!L189</f>
        <v>386</v>
      </c>
      <c r="L748" s="16">
        <f>工资表!M189</f>
        <v>9588</v>
      </c>
      <c r="M748" s="16">
        <f>工资表!N189</f>
        <v>486</v>
      </c>
      <c r="N748" s="16">
        <f>工资表!O189</f>
        <v>286</v>
      </c>
      <c r="O748" s="16">
        <f>工资表!P189</f>
        <v>206</v>
      </c>
      <c r="P748" s="16">
        <f>工资表!Q189</f>
        <v>216</v>
      </c>
      <c r="Q748" s="16">
        <f>工资表!R189</f>
        <v>246</v>
      </c>
      <c r="R748" s="16">
        <f>工资表!S189</f>
        <v>321</v>
      </c>
      <c r="S748" s="16">
        <f>工资表!T189</f>
        <v>7827</v>
      </c>
    </row>
    <row r="749" spans="1:19" s="10" customFormat="1" x14ac:dyDescent="0.1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</row>
    <row r="750" spans="1:19" s="10" customFormat="1" x14ac:dyDescent="0.15">
      <c r="A750" s="13"/>
      <c r="B750" s="13"/>
      <c r="C750" s="13"/>
      <c r="D750" s="13"/>
      <c r="E750" s="13"/>
      <c r="F750" s="13"/>
      <c r="G750" s="13"/>
      <c r="H750" s="14">
        <f>工资表!$I$1</f>
        <v>2017</v>
      </c>
      <c r="I750" s="14" t="str">
        <f>工资表!$J$1</f>
        <v>年</v>
      </c>
      <c r="J750" s="14" t="str">
        <f>工资表!$K$1</f>
        <v>2月</v>
      </c>
      <c r="K750" s="14" t="str">
        <f>工资表!$L$1</f>
        <v>工资</v>
      </c>
      <c r="L750" s="13"/>
      <c r="M750" s="13"/>
      <c r="N750" s="13"/>
      <c r="O750" s="13"/>
      <c r="P750" s="13"/>
      <c r="Q750" s="13"/>
      <c r="R750" s="13"/>
      <c r="S750" s="13"/>
    </row>
    <row r="751" spans="1:19" s="10" customFormat="1" x14ac:dyDescent="0.15">
      <c r="A751" s="15" t="str">
        <f>工资表!$B$2</f>
        <v>序号</v>
      </c>
      <c r="B751" s="15" t="str">
        <f>工资表!$C$2</f>
        <v>姓名</v>
      </c>
      <c r="C751" s="15" t="str">
        <f>工资表!$D$2</f>
        <v>部门</v>
      </c>
      <c r="D751" s="15" t="str">
        <f>工资表!$E$2</f>
        <v>基本工资</v>
      </c>
      <c r="E751" s="15" t="str">
        <f>工资表!$F$2</f>
        <v>岗位工资</v>
      </c>
      <c r="F751" s="15" t="str">
        <f>工资表!$G$2</f>
        <v>绩效工资</v>
      </c>
      <c r="G751" s="15" t="str">
        <f>工资表!$H$2</f>
        <v>奖金</v>
      </c>
      <c r="H751" s="15" t="str">
        <f>工资表!$I$2</f>
        <v>加班费</v>
      </c>
      <c r="I751" s="15" t="str">
        <f>工资表!$J$2</f>
        <v>住房补助</v>
      </c>
      <c r="J751" s="15" t="str">
        <f>工资表!$K$2</f>
        <v>交通补助</v>
      </c>
      <c r="K751" s="15" t="str">
        <f>工资表!$L$2</f>
        <v>工龄工资</v>
      </c>
      <c r="L751" s="15" t="str">
        <f>工资表!$M$2</f>
        <v>当月应发</v>
      </c>
      <c r="M751" s="15" t="str">
        <f>工资表!$N$2</f>
        <v>养老保险</v>
      </c>
      <c r="N751" s="15" t="str">
        <f>工资表!$O$2</f>
        <v>医疗保险</v>
      </c>
      <c r="O751" s="15" t="str">
        <f>工资表!$P$2</f>
        <v>失业保险</v>
      </c>
      <c r="P751" s="15" t="str">
        <f>工资表!$Q$2</f>
        <v>大病统筹</v>
      </c>
      <c r="Q751" s="15" t="str">
        <f>工资表!$R$2</f>
        <v>公积金</v>
      </c>
      <c r="R751" s="15" t="str">
        <f>工资表!$S$2</f>
        <v>个人所得税</v>
      </c>
      <c r="S751" s="15" t="str">
        <f>工资表!$T$2</f>
        <v>实发工资</v>
      </c>
    </row>
    <row r="752" spans="1:19" s="10" customFormat="1" x14ac:dyDescent="0.15">
      <c r="A752" s="16">
        <f>工资表!B190</f>
        <v>188</v>
      </c>
      <c r="B752" s="16" t="str">
        <f>工资表!C190</f>
        <v>N188</v>
      </c>
      <c r="C752" s="16" t="str">
        <f>工资表!D190</f>
        <v>研发B</v>
      </c>
      <c r="D752" s="16">
        <f>工资表!E190</f>
        <v>2187</v>
      </c>
      <c r="E752" s="16">
        <f>工资表!F190</f>
        <v>1187</v>
      </c>
      <c r="F752" s="16">
        <f>工资表!G190</f>
        <v>1187</v>
      </c>
      <c r="G752" s="16">
        <f>工资表!H190</f>
        <v>2187</v>
      </c>
      <c r="H752" s="16">
        <f>工资表!I190</f>
        <v>1187</v>
      </c>
      <c r="I752" s="16">
        <f>工资表!J190</f>
        <v>787</v>
      </c>
      <c r="J752" s="16">
        <f>工资表!K190</f>
        <v>487</v>
      </c>
      <c r="K752" s="16">
        <f>工资表!L190</f>
        <v>387</v>
      </c>
      <c r="L752" s="16">
        <f>工资表!M190</f>
        <v>9596</v>
      </c>
      <c r="M752" s="16">
        <f>工资表!N190</f>
        <v>487</v>
      </c>
      <c r="N752" s="16">
        <f>工资表!O190</f>
        <v>287</v>
      </c>
      <c r="O752" s="16">
        <f>工资表!P190</f>
        <v>207</v>
      </c>
      <c r="P752" s="16">
        <f>工资表!Q190</f>
        <v>217</v>
      </c>
      <c r="Q752" s="16">
        <f>工资表!R190</f>
        <v>247</v>
      </c>
      <c r="R752" s="16">
        <f>工资表!S190</f>
        <v>322</v>
      </c>
      <c r="S752" s="16">
        <f>工资表!T190</f>
        <v>7829</v>
      </c>
    </row>
    <row r="753" spans="1:19" s="10" customFormat="1" x14ac:dyDescent="0.1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</row>
    <row r="754" spans="1:19" s="10" customFormat="1" x14ac:dyDescent="0.15">
      <c r="A754" s="13"/>
      <c r="B754" s="13"/>
      <c r="C754" s="13"/>
      <c r="D754" s="13"/>
      <c r="E754" s="13"/>
      <c r="F754" s="13"/>
      <c r="G754" s="13"/>
      <c r="H754" s="14">
        <f>工资表!$I$1</f>
        <v>2017</v>
      </c>
      <c r="I754" s="14" t="str">
        <f>工资表!$J$1</f>
        <v>年</v>
      </c>
      <c r="J754" s="14" t="str">
        <f>工资表!$K$1</f>
        <v>2月</v>
      </c>
      <c r="K754" s="14" t="str">
        <f>工资表!$L$1</f>
        <v>工资</v>
      </c>
      <c r="L754" s="13"/>
      <c r="M754" s="13"/>
      <c r="N754" s="13"/>
      <c r="O754" s="13"/>
      <c r="P754" s="13"/>
      <c r="Q754" s="13"/>
      <c r="R754" s="13"/>
      <c r="S754" s="13"/>
    </row>
    <row r="755" spans="1:19" s="10" customFormat="1" x14ac:dyDescent="0.15">
      <c r="A755" s="15" t="str">
        <f>工资表!$B$2</f>
        <v>序号</v>
      </c>
      <c r="B755" s="15" t="str">
        <f>工资表!$C$2</f>
        <v>姓名</v>
      </c>
      <c r="C755" s="15" t="str">
        <f>工资表!$D$2</f>
        <v>部门</v>
      </c>
      <c r="D755" s="15" t="str">
        <f>工资表!$E$2</f>
        <v>基本工资</v>
      </c>
      <c r="E755" s="15" t="str">
        <f>工资表!$F$2</f>
        <v>岗位工资</v>
      </c>
      <c r="F755" s="15" t="str">
        <f>工资表!$G$2</f>
        <v>绩效工资</v>
      </c>
      <c r="G755" s="15" t="str">
        <f>工资表!$H$2</f>
        <v>奖金</v>
      </c>
      <c r="H755" s="15" t="str">
        <f>工资表!$I$2</f>
        <v>加班费</v>
      </c>
      <c r="I755" s="15" t="str">
        <f>工资表!$J$2</f>
        <v>住房补助</v>
      </c>
      <c r="J755" s="15" t="str">
        <f>工资表!$K$2</f>
        <v>交通补助</v>
      </c>
      <c r="K755" s="15" t="str">
        <f>工资表!$L$2</f>
        <v>工龄工资</v>
      </c>
      <c r="L755" s="15" t="str">
        <f>工资表!$M$2</f>
        <v>当月应发</v>
      </c>
      <c r="M755" s="15" t="str">
        <f>工资表!$N$2</f>
        <v>养老保险</v>
      </c>
      <c r="N755" s="15" t="str">
        <f>工资表!$O$2</f>
        <v>医疗保险</v>
      </c>
      <c r="O755" s="15" t="str">
        <f>工资表!$P$2</f>
        <v>失业保险</v>
      </c>
      <c r="P755" s="15" t="str">
        <f>工资表!$Q$2</f>
        <v>大病统筹</v>
      </c>
      <c r="Q755" s="15" t="str">
        <f>工资表!$R$2</f>
        <v>公积金</v>
      </c>
      <c r="R755" s="15" t="str">
        <f>工资表!$S$2</f>
        <v>个人所得税</v>
      </c>
      <c r="S755" s="15" t="str">
        <f>工资表!$T$2</f>
        <v>实发工资</v>
      </c>
    </row>
    <row r="756" spans="1:19" s="10" customFormat="1" x14ac:dyDescent="0.15">
      <c r="A756" s="16">
        <f>工资表!B191</f>
        <v>189</v>
      </c>
      <c r="B756" s="16" t="str">
        <f>工资表!C191</f>
        <v>N189</v>
      </c>
      <c r="C756" s="16" t="str">
        <f>工资表!D191</f>
        <v>投资A</v>
      </c>
      <c r="D756" s="16">
        <f>工资表!E191</f>
        <v>2188</v>
      </c>
      <c r="E756" s="16">
        <f>工资表!F191</f>
        <v>1188</v>
      </c>
      <c r="F756" s="16">
        <f>工资表!G191</f>
        <v>1188</v>
      </c>
      <c r="G756" s="16">
        <f>工资表!H191</f>
        <v>2188</v>
      </c>
      <c r="H756" s="16">
        <f>工资表!I191</f>
        <v>1188</v>
      </c>
      <c r="I756" s="16">
        <f>工资表!J191</f>
        <v>788</v>
      </c>
      <c r="J756" s="16">
        <f>工资表!K191</f>
        <v>488</v>
      </c>
      <c r="K756" s="16">
        <f>工资表!L191</f>
        <v>388</v>
      </c>
      <c r="L756" s="16">
        <f>工资表!M191</f>
        <v>9604</v>
      </c>
      <c r="M756" s="16">
        <f>工资表!N191</f>
        <v>488</v>
      </c>
      <c r="N756" s="16">
        <f>工资表!O191</f>
        <v>288</v>
      </c>
      <c r="O756" s="16">
        <f>工资表!P191</f>
        <v>208</v>
      </c>
      <c r="P756" s="16">
        <f>工资表!Q191</f>
        <v>218</v>
      </c>
      <c r="Q756" s="16">
        <f>工资表!R191</f>
        <v>248</v>
      </c>
      <c r="R756" s="16">
        <f>工资表!S191</f>
        <v>323</v>
      </c>
      <c r="S756" s="16">
        <f>工资表!T191</f>
        <v>7831</v>
      </c>
    </row>
    <row r="757" spans="1:19" s="10" customFormat="1" x14ac:dyDescent="0.1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</row>
    <row r="758" spans="1:19" s="10" customFormat="1" x14ac:dyDescent="0.15">
      <c r="A758" s="13"/>
      <c r="B758" s="13"/>
      <c r="C758" s="13"/>
      <c r="D758" s="13"/>
      <c r="E758" s="13"/>
      <c r="F758" s="13"/>
      <c r="G758" s="13"/>
      <c r="H758" s="14">
        <f>工资表!$I$1</f>
        <v>2017</v>
      </c>
      <c r="I758" s="14" t="str">
        <f>工资表!$J$1</f>
        <v>年</v>
      </c>
      <c r="J758" s="14" t="str">
        <f>工资表!$K$1</f>
        <v>2月</v>
      </c>
      <c r="K758" s="14" t="str">
        <f>工资表!$L$1</f>
        <v>工资</v>
      </c>
      <c r="L758" s="13"/>
      <c r="M758" s="13"/>
      <c r="N758" s="13"/>
      <c r="O758" s="13"/>
      <c r="P758" s="13"/>
      <c r="Q758" s="13"/>
      <c r="R758" s="13"/>
      <c r="S758" s="13"/>
    </row>
    <row r="759" spans="1:19" s="10" customFormat="1" x14ac:dyDescent="0.15">
      <c r="A759" s="15" t="str">
        <f>工资表!$B$2</f>
        <v>序号</v>
      </c>
      <c r="B759" s="15" t="str">
        <f>工资表!$C$2</f>
        <v>姓名</v>
      </c>
      <c r="C759" s="15" t="str">
        <f>工资表!$D$2</f>
        <v>部门</v>
      </c>
      <c r="D759" s="15" t="str">
        <f>工资表!$E$2</f>
        <v>基本工资</v>
      </c>
      <c r="E759" s="15" t="str">
        <f>工资表!$F$2</f>
        <v>岗位工资</v>
      </c>
      <c r="F759" s="15" t="str">
        <f>工资表!$G$2</f>
        <v>绩效工资</v>
      </c>
      <c r="G759" s="15" t="str">
        <f>工资表!$H$2</f>
        <v>奖金</v>
      </c>
      <c r="H759" s="15" t="str">
        <f>工资表!$I$2</f>
        <v>加班费</v>
      </c>
      <c r="I759" s="15" t="str">
        <f>工资表!$J$2</f>
        <v>住房补助</v>
      </c>
      <c r="J759" s="15" t="str">
        <f>工资表!$K$2</f>
        <v>交通补助</v>
      </c>
      <c r="K759" s="15" t="str">
        <f>工资表!$L$2</f>
        <v>工龄工资</v>
      </c>
      <c r="L759" s="15" t="str">
        <f>工资表!$M$2</f>
        <v>当月应发</v>
      </c>
      <c r="M759" s="15" t="str">
        <f>工资表!$N$2</f>
        <v>养老保险</v>
      </c>
      <c r="N759" s="15" t="str">
        <f>工资表!$O$2</f>
        <v>医疗保险</v>
      </c>
      <c r="O759" s="15" t="str">
        <f>工资表!$P$2</f>
        <v>失业保险</v>
      </c>
      <c r="P759" s="15" t="str">
        <f>工资表!$Q$2</f>
        <v>大病统筹</v>
      </c>
      <c r="Q759" s="15" t="str">
        <f>工资表!$R$2</f>
        <v>公积金</v>
      </c>
      <c r="R759" s="15" t="str">
        <f>工资表!$S$2</f>
        <v>个人所得税</v>
      </c>
      <c r="S759" s="15" t="str">
        <f>工资表!$T$2</f>
        <v>实发工资</v>
      </c>
    </row>
    <row r="760" spans="1:19" s="10" customFormat="1" x14ac:dyDescent="0.15">
      <c r="A760" s="16">
        <f>工资表!B192</f>
        <v>190</v>
      </c>
      <c r="B760" s="16" t="str">
        <f>工资表!C192</f>
        <v>N190</v>
      </c>
      <c r="C760" s="16" t="str">
        <f>工资表!D192</f>
        <v>投资B</v>
      </c>
      <c r="D760" s="16">
        <f>工资表!E192</f>
        <v>2189</v>
      </c>
      <c r="E760" s="16">
        <f>工资表!F192</f>
        <v>1189</v>
      </c>
      <c r="F760" s="16">
        <f>工资表!G192</f>
        <v>1189</v>
      </c>
      <c r="G760" s="16">
        <f>工资表!H192</f>
        <v>2189</v>
      </c>
      <c r="H760" s="16">
        <f>工资表!I192</f>
        <v>1189</v>
      </c>
      <c r="I760" s="16">
        <f>工资表!J192</f>
        <v>789</v>
      </c>
      <c r="J760" s="16">
        <f>工资表!K192</f>
        <v>489</v>
      </c>
      <c r="K760" s="16">
        <f>工资表!L192</f>
        <v>389</v>
      </c>
      <c r="L760" s="16">
        <f>工资表!M192</f>
        <v>9612</v>
      </c>
      <c r="M760" s="16">
        <f>工资表!N192</f>
        <v>489</v>
      </c>
      <c r="N760" s="16">
        <f>工资表!O192</f>
        <v>289</v>
      </c>
      <c r="O760" s="16">
        <f>工资表!P192</f>
        <v>209</v>
      </c>
      <c r="P760" s="16">
        <f>工资表!Q192</f>
        <v>219</v>
      </c>
      <c r="Q760" s="16">
        <f>工资表!R192</f>
        <v>249</v>
      </c>
      <c r="R760" s="16">
        <f>工资表!S192</f>
        <v>324</v>
      </c>
      <c r="S760" s="16">
        <f>工资表!T192</f>
        <v>7833</v>
      </c>
    </row>
    <row r="761" spans="1:19" s="10" customFormat="1" x14ac:dyDescent="0.1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</row>
    <row r="762" spans="1:19" s="10" customFormat="1" x14ac:dyDescent="0.15">
      <c r="A762" s="13"/>
      <c r="B762" s="13"/>
      <c r="C762" s="13"/>
      <c r="D762" s="13"/>
      <c r="E762" s="13"/>
      <c r="F762" s="13"/>
      <c r="G762" s="13"/>
      <c r="H762" s="14">
        <f>工资表!$I$1</f>
        <v>2017</v>
      </c>
      <c r="I762" s="14" t="str">
        <f>工资表!$J$1</f>
        <v>年</v>
      </c>
      <c r="J762" s="14" t="str">
        <f>工资表!$K$1</f>
        <v>2月</v>
      </c>
      <c r="K762" s="14" t="str">
        <f>工资表!$L$1</f>
        <v>工资</v>
      </c>
      <c r="L762" s="13"/>
      <c r="M762" s="13"/>
      <c r="N762" s="13"/>
      <c r="O762" s="13"/>
      <c r="P762" s="13"/>
      <c r="Q762" s="13"/>
      <c r="R762" s="13"/>
      <c r="S762" s="13"/>
    </row>
    <row r="763" spans="1:19" s="10" customFormat="1" x14ac:dyDescent="0.15">
      <c r="A763" s="15" t="str">
        <f>工资表!$B$2</f>
        <v>序号</v>
      </c>
      <c r="B763" s="15" t="str">
        <f>工资表!$C$2</f>
        <v>姓名</v>
      </c>
      <c r="C763" s="15" t="str">
        <f>工资表!$D$2</f>
        <v>部门</v>
      </c>
      <c r="D763" s="15" t="str">
        <f>工资表!$E$2</f>
        <v>基本工资</v>
      </c>
      <c r="E763" s="15" t="str">
        <f>工资表!$F$2</f>
        <v>岗位工资</v>
      </c>
      <c r="F763" s="15" t="str">
        <f>工资表!$G$2</f>
        <v>绩效工资</v>
      </c>
      <c r="G763" s="15" t="str">
        <f>工资表!$H$2</f>
        <v>奖金</v>
      </c>
      <c r="H763" s="15" t="str">
        <f>工资表!$I$2</f>
        <v>加班费</v>
      </c>
      <c r="I763" s="15" t="str">
        <f>工资表!$J$2</f>
        <v>住房补助</v>
      </c>
      <c r="J763" s="15" t="str">
        <f>工资表!$K$2</f>
        <v>交通补助</v>
      </c>
      <c r="K763" s="15" t="str">
        <f>工资表!$L$2</f>
        <v>工龄工资</v>
      </c>
      <c r="L763" s="15" t="str">
        <f>工资表!$M$2</f>
        <v>当月应发</v>
      </c>
      <c r="M763" s="15" t="str">
        <f>工资表!$N$2</f>
        <v>养老保险</v>
      </c>
      <c r="N763" s="15" t="str">
        <f>工资表!$O$2</f>
        <v>医疗保险</v>
      </c>
      <c r="O763" s="15" t="str">
        <f>工资表!$P$2</f>
        <v>失业保险</v>
      </c>
      <c r="P763" s="15" t="str">
        <f>工资表!$Q$2</f>
        <v>大病统筹</v>
      </c>
      <c r="Q763" s="15" t="str">
        <f>工资表!$R$2</f>
        <v>公积金</v>
      </c>
      <c r="R763" s="15" t="str">
        <f>工资表!$S$2</f>
        <v>个人所得税</v>
      </c>
      <c r="S763" s="15" t="str">
        <f>工资表!$T$2</f>
        <v>实发工资</v>
      </c>
    </row>
    <row r="764" spans="1:19" s="10" customFormat="1" x14ac:dyDescent="0.15">
      <c r="A764" s="16">
        <f>工资表!B193</f>
        <v>191</v>
      </c>
      <c r="B764" s="16" t="str">
        <f>工资表!C193</f>
        <v>N191</v>
      </c>
      <c r="C764" s="16" t="str">
        <f>工资表!D193</f>
        <v>采购</v>
      </c>
      <c r="D764" s="16">
        <f>工资表!E193</f>
        <v>2190</v>
      </c>
      <c r="E764" s="16">
        <f>工资表!F193</f>
        <v>1190</v>
      </c>
      <c r="F764" s="16">
        <f>工资表!G193</f>
        <v>1190</v>
      </c>
      <c r="G764" s="16">
        <f>工资表!H193</f>
        <v>2190</v>
      </c>
      <c r="H764" s="16">
        <f>工资表!I193</f>
        <v>1190</v>
      </c>
      <c r="I764" s="16">
        <f>工资表!J193</f>
        <v>790</v>
      </c>
      <c r="J764" s="16">
        <f>工资表!K193</f>
        <v>490</v>
      </c>
      <c r="K764" s="16">
        <f>工资表!L193</f>
        <v>390</v>
      </c>
      <c r="L764" s="16">
        <f>工资表!M193</f>
        <v>9620</v>
      </c>
      <c r="M764" s="16">
        <f>工资表!N193</f>
        <v>490</v>
      </c>
      <c r="N764" s="16">
        <f>工资表!O193</f>
        <v>290</v>
      </c>
      <c r="O764" s="16">
        <f>工资表!P193</f>
        <v>210</v>
      </c>
      <c r="P764" s="16">
        <f>工资表!Q193</f>
        <v>220</v>
      </c>
      <c r="Q764" s="16">
        <f>工资表!R193</f>
        <v>250</v>
      </c>
      <c r="R764" s="16">
        <f>工资表!S193</f>
        <v>325</v>
      </c>
      <c r="S764" s="16">
        <f>工资表!T193</f>
        <v>7835</v>
      </c>
    </row>
    <row r="765" spans="1:19" s="10" customFormat="1" x14ac:dyDescent="0.1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</row>
    <row r="766" spans="1:19" s="10" customFormat="1" x14ac:dyDescent="0.15">
      <c r="A766" s="13"/>
      <c r="B766" s="13"/>
      <c r="C766" s="13"/>
      <c r="D766" s="13"/>
      <c r="E766" s="13"/>
      <c r="F766" s="13"/>
      <c r="G766" s="13"/>
      <c r="H766" s="14">
        <f>工资表!$I$1</f>
        <v>2017</v>
      </c>
      <c r="I766" s="14" t="str">
        <f>工资表!$J$1</f>
        <v>年</v>
      </c>
      <c r="J766" s="14" t="str">
        <f>工资表!$K$1</f>
        <v>2月</v>
      </c>
      <c r="K766" s="14" t="str">
        <f>工资表!$L$1</f>
        <v>工资</v>
      </c>
      <c r="L766" s="13"/>
      <c r="M766" s="13"/>
      <c r="N766" s="13"/>
      <c r="O766" s="13"/>
      <c r="P766" s="13"/>
      <c r="Q766" s="13"/>
      <c r="R766" s="13"/>
      <c r="S766" s="13"/>
    </row>
    <row r="767" spans="1:19" s="10" customFormat="1" x14ac:dyDescent="0.15">
      <c r="A767" s="15" t="str">
        <f>工资表!$B$2</f>
        <v>序号</v>
      </c>
      <c r="B767" s="15" t="str">
        <f>工资表!$C$2</f>
        <v>姓名</v>
      </c>
      <c r="C767" s="15" t="str">
        <f>工资表!$D$2</f>
        <v>部门</v>
      </c>
      <c r="D767" s="15" t="str">
        <f>工资表!$E$2</f>
        <v>基本工资</v>
      </c>
      <c r="E767" s="15" t="str">
        <f>工资表!$F$2</f>
        <v>岗位工资</v>
      </c>
      <c r="F767" s="15" t="str">
        <f>工资表!$G$2</f>
        <v>绩效工资</v>
      </c>
      <c r="G767" s="15" t="str">
        <f>工资表!$H$2</f>
        <v>奖金</v>
      </c>
      <c r="H767" s="15" t="str">
        <f>工资表!$I$2</f>
        <v>加班费</v>
      </c>
      <c r="I767" s="15" t="str">
        <f>工资表!$J$2</f>
        <v>住房补助</v>
      </c>
      <c r="J767" s="15" t="str">
        <f>工资表!$K$2</f>
        <v>交通补助</v>
      </c>
      <c r="K767" s="15" t="str">
        <f>工资表!$L$2</f>
        <v>工龄工资</v>
      </c>
      <c r="L767" s="15" t="str">
        <f>工资表!$M$2</f>
        <v>当月应发</v>
      </c>
      <c r="M767" s="15" t="str">
        <f>工资表!$N$2</f>
        <v>养老保险</v>
      </c>
      <c r="N767" s="15" t="str">
        <f>工资表!$O$2</f>
        <v>医疗保险</v>
      </c>
      <c r="O767" s="15" t="str">
        <f>工资表!$P$2</f>
        <v>失业保险</v>
      </c>
      <c r="P767" s="15" t="str">
        <f>工资表!$Q$2</f>
        <v>大病统筹</v>
      </c>
      <c r="Q767" s="15" t="str">
        <f>工资表!$R$2</f>
        <v>公积金</v>
      </c>
      <c r="R767" s="15" t="str">
        <f>工资表!$S$2</f>
        <v>个人所得税</v>
      </c>
      <c r="S767" s="15" t="str">
        <f>工资表!$T$2</f>
        <v>实发工资</v>
      </c>
    </row>
    <row r="768" spans="1:19" s="10" customFormat="1" x14ac:dyDescent="0.15">
      <c r="A768" s="16">
        <f>工资表!B194</f>
        <v>192</v>
      </c>
      <c r="B768" s="16" t="str">
        <f>工资表!C194</f>
        <v>N192</v>
      </c>
      <c r="C768" s="16" t="str">
        <f>工资表!D194</f>
        <v>生产</v>
      </c>
      <c r="D768" s="16">
        <f>工资表!E194</f>
        <v>2191</v>
      </c>
      <c r="E768" s="16">
        <f>工资表!F194</f>
        <v>1191</v>
      </c>
      <c r="F768" s="16">
        <f>工资表!G194</f>
        <v>1191</v>
      </c>
      <c r="G768" s="16">
        <f>工资表!H194</f>
        <v>2191</v>
      </c>
      <c r="H768" s="16">
        <f>工资表!I194</f>
        <v>1191</v>
      </c>
      <c r="I768" s="16">
        <f>工资表!J194</f>
        <v>791</v>
      </c>
      <c r="J768" s="16">
        <f>工资表!K194</f>
        <v>491</v>
      </c>
      <c r="K768" s="16">
        <f>工资表!L194</f>
        <v>391</v>
      </c>
      <c r="L768" s="16">
        <f>工资表!M194</f>
        <v>9628</v>
      </c>
      <c r="M768" s="16">
        <f>工资表!N194</f>
        <v>491</v>
      </c>
      <c r="N768" s="16">
        <f>工资表!O194</f>
        <v>291</v>
      </c>
      <c r="O768" s="16">
        <f>工资表!P194</f>
        <v>211</v>
      </c>
      <c r="P768" s="16">
        <f>工资表!Q194</f>
        <v>221</v>
      </c>
      <c r="Q768" s="16">
        <f>工资表!R194</f>
        <v>251</v>
      </c>
      <c r="R768" s="16">
        <f>工资表!S194</f>
        <v>326</v>
      </c>
      <c r="S768" s="16">
        <f>工资表!T194</f>
        <v>7837</v>
      </c>
    </row>
    <row r="769" spans="1:19" s="10" customFormat="1" x14ac:dyDescent="0.1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</row>
    <row r="770" spans="1:19" s="10" customFormat="1" x14ac:dyDescent="0.15">
      <c r="A770" s="13"/>
      <c r="B770" s="13"/>
      <c r="C770" s="13"/>
      <c r="D770" s="13"/>
      <c r="E770" s="13"/>
      <c r="F770" s="13"/>
      <c r="G770" s="13"/>
      <c r="H770" s="14">
        <f>工资表!$I$1</f>
        <v>2017</v>
      </c>
      <c r="I770" s="14" t="str">
        <f>工资表!$J$1</f>
        <v>年</v>
      </c>
      <c r="J770" s="14" t="str">
        <f>工资表!$K$1</f>
        <v>2月</v>
      </c>
      <c r="K770" s="14" t="str">
        <f>工资表!$L$1</f>
        <v>工资</v>
      </c>
      <c r="L770" s="13"/>
      <c r="M770" s="13"/>
      <c r="N770" s="13"/>
      <c r="O770" s="13"/>
      <c r="P770" s="13"/>
      <c r="Q770" s="13"/>
      <c r="R770" s="13"/>
      <c r="S770" s="13"/>
    </row>
    <row r="771" spans="1:19" s="10" customFormat="1" x14ac:dyDescent="0.15">
      <c r="A771" s="15" t="str">
        <f>工资表!$B$2</f>
        <v>序号</v>
      </c>
      <c r="B771" s="15" t="str">
        <f>工资表!$C$2</f>
        <v>姓名</v>
      </c>
      <c r="C771" s="15" t="str">
        <f>工资表!$D$2</f>
        <v>部门</v>
      </c>
      <c r="D771" s="15" t="str">
        <f>工资表!$E$2</f>
        <v>基本工资</v>
      </c>
      <c r="E771" s="15" t="str">
        <f>工资表!$F$2</f>
        <v>岗位工资</v>
      </c>
      <c r="F771" s="15" t="str">
        <f>工资表!$G$2</f>
        <v>绩效工资</v>
      </c>
      <c r="G771" s="15" t="str">
        <f>工资表!$H$2</f>
        <v>奖金</v>
      </c>
      <c r="H771" s="15" t="str">
        <f>工资表!$I$2</f>
        <v>加班费</v>
      </c>
      <c r="I771" s="15" t="str">
        <f>工资表!$J$2</f>
        <v>住房补助</v>
      </c>
      <c r="J771" s="15" t="str">
        <f>工资表!$K$2</f>
        <v>交通补助</v>
      </c>
      <c r="K771" s="15" t="str">
        <f>工资表!$L$2</f>
        <v>工龄工资</v>
      </c>
      <c r="L771" s="15" t="str">
        <f>工资表!$M$2</f>
        <v>当月应发</v>
      </c>
      <c r="M771" s="15" t="str">
        <f>工资表!$N$2</f>
        <v>养老保险</v>
      </c>
      <c r="N771" s="15" t="str">
        <f>工资表!$O$2</f>
        <v>医疗保险</v>
      </c>
      <c r="O771" s="15" t="str">
        <f>工资表!$P$2</f>
        <v>失业保险</v>
      </c>
      <c r="P771" s="15" t="str">
        <f>工资表!$Q$2</f>
        <v>大病统筹</v>
      </c>
      <c r="Q771" s="15" t="str">
        <f>工资表!$R$2</f>
        <v>公积金</v>
      </c>
      <c r="R771" s="15" t="str">
        <f>工资表!$S$2</f>
        <v>个人所得税</v>
      </c>
      <c r="S771" s="15" t="str">
        <f>工资表!$T$2</f>
        <v>实发工资</v>
      </c>
    </row>
    <row r="772" spans="1:19" s="10" customFormat="1" x14ac:dyDescent="0.15">
      <c r="A772" s="16">
        <f>工资表!B195</f>
        <v>193</v>
      </c>
      <c r="B772" s="16" t="str">
        <f>工资表!C195</f>
        <v>N193</v>
      </c>
      <c r="C772" s="16" t="str">
        <f>工资表!D195</f>
        <v>运营</v>
      </c>
      <c r="D772" s="16">
        <f>工资表!E195</f>
        <v>2192</v>
      </c>
      <c r="E772" s="16">
        <f>工资表!F195</f>
        <v>1192</v>
      </c>
      <c r="F772" s="16">
        <f>工资表!G195</f>
        <v>1192</v>
      </c>
      <c r="G772" s="16">
        <f>工资表!H195</f>
        <v>2192</v>
      </c>
      <c r="H772" s="16">
        <f>工资表!I195</f>
        <v>1192</v>
      </c>
      <c r="I772" s="16">
        <f>工资表!J195</f>
        <v>792</v>
      </c>
      <c r="J772" s="16">
        <f>工资表!K195</f>
        <v>492</v>
      </c>
      <c r="K772" s="16">
        <f>工资表!L195</f>
        <v>392</v>
      </c>
      <c r="L772" s="16">
        <f>工资表!M195</f>
        <v>9636</v>
      </c>
      <c r="M772" s="16">
        <f>工资表!N195</f>
        <v>492</v>
      </c>
      <c r="N772" s="16">
        <f>工资表!O195</f>
        <v>292</v>
      </c>
      <c r="O772" s="16">
        <f>工资表!P195</f>
        <v>212</v>
      </c>
      <c r="P772" s="16">
        <f>工资表!Q195</f>
        <v>222</v>
      </c>
      <c r="Q772" s="16">
        <f>工资表!R195</f>
        <v>252</v>
      </c>
      <c r="R772" s="16">
        <f>工资表!S195</f>
        <v>327</v>
      </c>
      <c r="S772" s="16">
        <f>工资表!T195</f>
        <v>7839</v>
      </c>
    </row>
    <row r="773" spans="1:19" s="10" customFormat="1" x14ac:dyDescent="0.1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</row>
    <row r="774" spans="1:19" s="10" customFormat="1" x14ac:dyDescent="0.15">
      <c r="A774" s="13"/>
      <c r="B774" s="13"/>
      <c r="C774" s="13"/>
      <c r="D774" s="13"/>
      <c r="E774" s="13"/>
      <c r="F774" s="13"/>
      <c r="G774" s="13"/>
      <c r="H774" s="14">
        <f>工资表!$I$1</f>
        <v>2017</v>
      </c>
      <c r="I774" s="14" t="str">
        <f>工资表!$J$1</f>
        <v>年</v>
      </c>
      <c r="J774" s="14" t="str">
        <f>工资表!$K$1</f>
        <v>2月</v>
      </c>
      <c r="K774" s="14" t="str">
        <f>工资表!$L$1</f>
        <v>工资</v>
      </c>
      <c r="L774" s="13"/>
      <c r="M774" s="13"/>
      <c r="N774" s="13"/>
      <c r="O774" s="13"/>
      <c r="P774" s="13"/>
      <c r="Q774" s="13"/>
      <c r="R774" s="13"/>
      <c r="S774" s="13"/>
    </row>
    <row r="775" spans="1:19" s="10" customFormat="1" x14ac:dyDescent="0.15">
      <c r="A775" s="15" t="str">
        <f>工资表!$B$2</f>
        <v>序号</v>
      </c>
      <c r="B775" s="15" t="str">
        <f>工资表!$C$2</f>
        <v>姓名</v>
      </c>
      <c r="C775" s="15" t="str">
        <f>工资表!$D$2</f>
        <v>部门</v>
      </c>
      <c r="D775" s="15" t="str">
        <f>工资表!$E$2</f>
        <v>基本工资</v>
      </c>
      <c r="E775" s="15" t="str">
        <f>工资表!$F$2</f>
        <v>岗位工资</v>
      </c>
      <c r="F775" s="15" t="str">
        <f>工资表!$G$2</f>
        <v>绩效工资</v>
      </c>
      <c r="G775" s="15" t="str">
        <f>工资表!$H$2</f>
        <v>奖金</v>
      </c>
      <c r="H775" s="15" t="str">
        <f>工资表!$I$2</f>
        <v>加班费</v>
      </c>
      <c r="I775" s="15" t="str">
        <f>工资表!$J$2</f>
        <v>住房补助</v>
      </c>
      <c r="J775" s="15" t="str">
        <f>工资表!$K$2</f>
        <v>交通补助</v>
      </c>
      <c r="K775" s="15" t="str">
        <f>工资表!$L$2</f>
        <v>工龄工资</v>
      </c>
      <c r="L775" s="15" t="str">
        <f>工资表!$M$2</f>
        <v>当月应发</v>
      </c>
      <c r="M775" s="15" t="str">
        <f>工资表!$N$2</f>
        <v>养老保险</v>
      </c>
      <c r="N775" s="15" t="str">
        <f>工资表!$O$2</f>
        <v>医疗保险</v>
      </c>
      <c r="O775" s="15" t="str">
        <f>工资表!$P$2</f>
        <v>失业保险</v>
      </c>
      <c r="P775" s="15" t="str">
        <f>工资表!$Q$2</f>
        <v>大病统筹</v>
      </c>
      <c r="Q775" s="15" t="str">
        <f>工资表!$R$2</f>
        <v>公积金</v>
      </c>
      <c r="R775" s="15" t="str">
        <f>工资表!$S$2</f>
        <v>个人所得税</v>
      </c>
      <c r="S775" s="15" t="str">
        <f>工资表!$T$2</f>
        <v>实发工资</v>
      </c>
    </row>
    <row r="776" spans="1:19" s="10" customFormat="1" x14ac:dyDescent="0.15">
      <c r="A776" s="16">
        <f>工资表!B196</f>
        <v>194</v>
      </c>
      <c r="B776" s="16" t="str">
        <f>工资表!C196</f>
        <v>N194</v>
      </c>
      <c r="C776" s="16" t="str">
        <f>工资表!D196</f>
        <v>财务</v>
      </c>
      <c r="D776" s="16">
        <f>工资表!E196</f>
        <v>2193</v>
      </c>
      <c r="E776" s="16">
        <f>工资表!F196</f>
        <v>1193</v>
      </c>
      <c r="F776" s="16">
        <f>工资表!G196</f>
        <v>1193</v>
      </c>
      <c r="G776" s="16">
        <f>工资表!H196</f>
        <v>2193</v>
      </c>
      <c r="H776" s="16">
        <f>工资表!I196</f>
        <v>1193</v>
      </c>
      <c r="I776" s="16">
        <f>工资表!J196</f>
        <v>793</v>
      </c>
      <c r="J776" s="16">
        <f>工资表!K196</f>
        <v>493</v>
      </c>
      <c r="K776" s="16">
        <f>工资表!L196</f>
        <v>393</v>
      </c>
      <c r="L776" s="16">
        <f>工资表!M196</f>
        <v>9644</v>
      </c>
      <c r="M776" s="16">
        <f>工资表!N196</f>
        <v>493</v>
      </c>
      <c r="N776" s="16">
        <f>工资表!O196</f>
        <v>293</v>
      </c>
      <c r="O776" s="16">
        <f>工资表!P196</f>
        <v>213</v>
      </c>
      <c r="P776" s="16">
        <f>工资表!Q196</f>
        <v>223</v>
      </c>
      <c r="Q776" s="16">
        <f>工资表!R196</f>
        <v>253</v>
      </c>
      <c r="R776" s="16">
        <f>工资表!S196</f>
        <v>328</v>
      </c>
      <c r="S776" s="16">
        <f>工资表!T196</f>
        <v>7841</v>
      </c>
    </row>
    <row r="777" spans="1:19" s="10" customFormat="1" x14ac:dyDescent="0.1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</row>
    <row r="778" spans="1:19" s="10" customFormat="1" x14ac:dyDescent="0.15">
      <c r="A778" s="13"/>
      <c r="B778" s="13"/>
      <c r="C778" s="13"/>
      <c r="D778" s="13"/>
      <c r="E778" s="13"/>
      <c r="F778" s="13"/>
      <c r="G778" s="13"/>
      <c r="H778" s="14">
        <f>工资表!$I$1</f>
        <v>2017</v>
      </c>
      <c r="I778" s="14" t="str">
        <f>工资表!$J$1</f>
        <v>年</v>
      </c>
      <c r="J778" s="14" t="str">
        <f>工资表!$K$1</f>
        <v>2月</v>
      </c>
      <c r="K778" s="14" t="str">
        <f>工资表!$L$1</f>
        <v>工资</v>
      </c>
      <c r="L778" s="13"/>
      <c r="M778" s="13"/>
      <c r="N778" s="13"/>
      <c r="O778" s="13"/>
      <c r="P778" s="13"/>
      <c r="Q778" s="13"/>
      <c r="R778" s="13"/>
      <c r="S778" s="13"/>
    </row>
    <row r="779" spans="1:19" s="10" customFormat="1" x14ac:dyDescent="0.15">
      <c r="A779" s="15" t="str">
        <f>工资表!$B$2</f>
        <v>序号</v>
      </c>
      <c r="B779" s="15" t="str">
        <f>工资表!$C$2</f>
        <v>姓名</v>
      </c>
      <c r="C779" s="15" t="str">
        <f>工资表!$D$2</f>
        <v>部门</v>
      </c>
      <c r="D779" s="15" t="str">
        <f>工资表!$E$2</f>
        <v>基本工资</v>
      </c>
      <c r="E779" s="15" t="str">
        <f>工资表!$F$2</f>
        <v>岗位工资</v>
      </c>
      <c r="F779" s="15" t="str">
        <f>工资表!$G$2</f>
        <v>绩效工资</v>
      </c>
      <c r="G779" s="15" t="str">
        <f>工资表!$H$2</f>
        <v>奖金</v>
      </c>
      <c r="H779" s="15" t="str">
        <f>工资表!$I$2</f>
        <v>加班费</v>
      </c>
      <c r="I779" s="15" t="str">
        <f>工资表!$J$2</f>
        <v>住房补助</v>
      </c>
      <c r="J779" s="15" t="str">
        <f>工资表!$K$2</f>
        <v>交通补助</v>
      </c>
      <c r="K779" s="15" t="str">
        <f>工资表!$L$2</f>
        <v>工龄工资</v>
      </c>
      <c r="L779" s="15" t="str">
        <f>工资表!$M$2</f>
        <v>当月应发</v>
      </c>
      <c r="M779" s="15" t="str">
        <f>工资表!$N$2</f>
        <v>养老保险</v>
      </c>
      <c r="N779" s="15" t="str">
        <f>工资表!$O$2</f>
        <v>医疗保险</v>
      </c>
      <c r="O779" s="15" t="str">
        <f>工资表!$P$2</f>
        <v>失业保险</v>
      </c>
      <c r="P779" s="15" t="str">
        <f>工资表!$Q$2</f>
        <v>大病统筹</v>
      </c>
      <c r="Q779" s="15" t="str">
        <f>工资表!$R$2</f>
        <v>公积金</v>
      </c>
      <c r="R779" s="15" t="str">
        <f>工资表!$S$2</f>
        <v>个人所得税</v>
      </c>
      <c r="S779" s="15" t="str">
        <f>工资表!$T$2</f>
        <v>实发工资</v>
      </c>
    </row>
    <row r="780" spans="1:19" s="10" customFormat="1" x14ac:dyDescent="0.15">
      <c r="A780" s="16">
        <f>工资表!B197</f>
        <v>195</v>
      </c>
      <c r="B780" s="16" t="str">
        <f>工资表!C197</f>
        <v>N195</v>
      </c>
      <c r="C780" s="16" t="str">
        <f>工资表!D197</f>
        <v>人力</v>
      </c>
      <c r="D780" s="16">
        <f>工资表!E197</f>
        <v>2194</v>
      </c>
      <c r="E780" s="16">
        <f>工资表!F197</f>
        <v>1194</v>
      </c>
      <c r="F780" s="16">
        <f>工资表!G197</f>
        <v>1194</v>
      </c>
      <c r="G780" s="16">
        <f>工资表!H197</f>
        <v>2194</v>
      </c>
      <c r="H780" s="16">
        <f>工资表!I197</f>
        <v>1194</v>
      </c>
      <c r="I780" s="16">
        <f>工资表!J197</f>
        <v>794</v>
      </c>
      <c r="J780" s="16">
        <f>工资表!K197</f>
        <v>494</v>
      </c>
      <c r="K780" s="16">
        <f>工资表!L197</f>
        <v>394</v>
      </c>
      <c r="L780" s="16">
        <f>工资表!M197</f>
        <v>9652</v>
      </c>
      <c r="M780" s="16">
        <f>工资表!N197</f>
        <v>494</v>
      </c>
      <c r="N780" s="16">
        <f>工资表!O197</f>
        <v>294</v>
      </c>
      <c r="O780" s="16">
        <f>工资表!P197</f>
        <v>214</v>
      </c>
      <c r="P780" s="16">
        <f>工资表!Q197</f>
        <v>224</v>
      </c>
      <c r="Q780" s="16">
        <f>工资表!R197</f>
        <v>254</v>
      </c>
      <c r="R780" s="16">
        <f>工资表!S197</f>
        <v>329</v>
      </c>
      <c r="S780" s="16">
        <f>工资表!T197</f>
        <v>7843</v>
      </c>
    </row>
    <row r="781" spans="1:19" s="10" customFormat="1" x14ac:dyDescent="0.1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</row>
    <row r="782" spans="1:19" s="10" customFormat="1" x14ac:dyDescent="0.15">
      <c r="A782" s="13"/>
      <c r="B782" s="13"/>
      <c r="C782" s="13"/>
      <c r="D782" s="13"/>
      <c r="E782" s="13"/>
      <c r="F782" s="13"/>
      <c r="G782" s="13"/>
      <c r="H782" s="14">
        <f>工资表!$I$1</f>
        <v>2017</v>
      </c>
      <c r="I782" s="14" t="str">
        <f>工资表!$J$1</f>
        <v>年</v>
      </c>
      <c r="J782" s="14" t="str">
        <f>工资表!$K$1</f>
        <v>2月</v>
      </c>
      <c r="K782" s="14" t="str">
        <f>工资表!$L$1</f>
        <v>工资</v>
      </c>
      <c r="L782" s="13"/>
      <c r="M782" s="13"/>
      <c r="N782" s="13"/>
      <c r="O782" s="13"/>
      <c r="P782" s="13"/>
      <c r="Q782" s="13"/>
      <c r="R782" s="13"/>
      <c r="S782" s="13"/>
    </row>
    <row r="783" spans="1:19" s="10" customFormat="1" x14ac:dyDescent="0.15">
      <c r="A783" s="15" t="str">
        <f>工资表!$B$2</f>
        <v>序号</v>
      </c>
      <c r="B783" s="15" t="str">
        <f>工资表!$C$2</f>
        <v>姓名</v>
      </c>
      <c r="C783" s="15" t="str">
        <f>工资表!$D$2</f>
        <v>部门</v>
      </c>
      <c r="D783" s="15" t="str">
        <f>工资表!$E$2</f>
        <v>基本工资</v>
      </c>
      <c r="E783" s="15" t="str">
        <f>工资表!$F$2</f>
        <v>岗位工资</v>
      </c>
      <c r="F783" s="15" t="str">
        <f>工资表!$G$2</f>
        <v>绩效工资</v>
      </c>
      <c r="G783" s="15" t="str">
        <f>工资表!$H$2</f>
        <v>奖金</v>
      </c>
      <c r="H783" s="15" t="str">
        <f>工资表!$I$2</f>
        <v>加班费</v>
      </c>
      <c r="I783" s="15" t="str">
        <f>工资表!$J$2</f>
        <v>住房补助</v>
      </c>
      <c r="J783" s="15" t="str">
        <f>工资表!$K$2</f>
        <v>交通补助</v>
      </c>
      <c r="K783" s="15" t="str">
        <f>工资表!$L$2</f>
        <v>工龄工资</v>
      </c>
      <c r="L783" s="15" t="str">
        <f>工资表!$M$2</f>
        <v>当月应发</v>
      </c>
      <c r="M783" s="15" t="str">
        <f>工资表!$N$2</f>
        <v>养老保险</v>
      </c>
      <c r="N783" s="15" t="str">
        <f>工资表!$O$2</f>
        <v>医疗保险</v>
      </c>
      <c r="O783" s="15" t="str">
        <f>工资表!$P$2</f>
        <v>失业保险</v>
      </c>
      <c r="P783" s="15" t="str">
        <f>工资表!$Q$2</f>
        <v>大病统筹</v>
      </c>
      <c r="Q783" s="15" t="str">
        <f>工资表!$R$2</f>
        <v>公积金</v>
      </c>
      <c r="R783" s="15" t="str">
        <f>工资表!$S$2</f>
        <v>个人所得税</v>
      </c>
      <c r="S783" s="15" t="str">
        <f>工资表!$T$2</f>
        <v>实发工资</v>
      </c>
    </row>
    <row r="784" spans="1:19" s="10" customFormat="1" x14ac:dyDescent="0.15">
      <c r="A784" s="16">
        <f>工资表!B198</f>
        <v>196</v>
      </c>
      <c r="B784" s="16" t="str">
        <f>工资表!C198</f>
        <v>N196</v>
      </c>
      <c r="C784" s="16" t="str">
        <f>工资表!D198</f>
        <v>销售</v>
      </c>
      <c r="D784" s="16">
        <f>工资表!E198</f>
        <v>2195</v>
      </c>
      <c r="E784" s="16">
        <f>工资表!F198</f>
        <v>1195</v>
      </c>
      <c r="F784" s="16">
        <f>工资表!G198</f>
        <v>1195</v>
      </c>
      <c r="G784" s="16">
        <f>工资表!H198</f>
        <v>2195</v>
      </c>
      <c r="H784" s="16">
        <f>工资表!I198</f>
        <v>1195</v>
      </c>
      <c r="I784" s="16">
        <f>工资表!J198</f>
        <v>795</v>
      </c>
      <c r="J784" s="16">
        <f>工资表!K198</f>
        <v>495</v>
      </c>
      <c r="K784" s="16">
        <f>工资表!L198</f>
        <v>395</v>
      </c>
      <c r="L784" s="16">
        <f>工资表!M198</f>
        <v>9660</v>
      </c>
      <c r="M784" s="16">
        <f>工资表!N198</f>
        <v>495</v>
      </c>
      <c r="N784" s="16">
        <f>工资表!O198</f>
        <v>295</v>
      </c>
      <c r="O784" s="16">
        <f>工资表!P198</f>
        <v>215</v>
      </c>
      <c r="P784" s="16">
        <f>工资表!Q198</f>
        <v>225</v>
      </c>
      <c r="Q784" s="16">
        <f>工资表!R198</f>
        <v>255</v>
      </c>
      <c r="R784" s="16">
        <f>工资表!S198</f>
        <v>330</v>
      </c>
      <c r="S784" s="16">
        <f>工资表!T198</f>
        <v>7845</v>
      </c>
    </row>
    <row r="785" spans="1:19" s="10" customFormat="1" x14ac:dyDescent="0.1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</row>
    <row r="786" spans="1:19" s="10" customFormat="1" x14ac:dyDescent="0.15">
      <c r="A786" s="13"/>
      <c r="B786" s="13"/>
      <c r="C786" s="13"/>
      <c r="D786" s="13"/>
      <c r="E786" s="13"/>
      <c r="F786" s="13"/>
      <c r="G786" s="13"/>
      <c r="H786" s="14">
        <f>工资表!$I$1</f>
        <v>2017</v>
      </c>
      <c r="I786" s="14" t="str">
        <f>工资表!$J$1</f>
        <v>年</v>
      </c>
      <c r="J786" s="14" t="str">
        <f>工资表!$K$1</f>
        <v>2月</v>
      </c>
      <c r="K786" s="14" t="str">
        <f>工资表!$L$1</f>
        <v>工资</v>
      </c>
      <c r="L786" s="13"/>
      <c r="M786" s="13"/>
      <c r="N786" s="13"/>
      <c r="O786" s="13"/>
      <c r="P786" s="13"/>
      <c r="Q786" s="13"/>
      <c r="R786" s="13"/>
      <c r="S786" s="13"/>
    </row>
    <row r="787" spans="1:19" s="10" customFormat="1" x14ac:dyDescent="0.15">
      <c r="A787" s="15" t="str">
        <f>工资表!$B$2</f>
        <v>序号</v>
      </c>
      <c r="B787" s="15" t="str">
        <f>工资表!$C$2</f>
        <v>姓名</v>
      </c>
      <c r="C787" s="15" t="str">
        <f>工资表!$D$2</f>
        <v>部门</v>
      </c>
      <c r="D787" s="15" t="str">
        <f>工资表!$E$2</f>
        <v>基本工资</v>
      </c>
      <c r="E787" s="15" t="str">
        <f>工资表!$F$2</f>
        <v>岗位工资</v>
      </c>
      <c r="F787" s="15" t="str">
        <f>工资表!$G$2</f>
        <v>绩效工资</v>
      </c>
      <c r="G787" s="15" t="str">
        <f>工资表!$H$2</f>
        <v>奖金</v>
      </c>
      <c r="H787" s="15" t="str">
        <f>工资表!$I$2</f>
        <v>加班费</v>
      </c>
      <c r="I787" s="15" t="str">
        <f>工资表!$J$2</f>
        <v>住房补助</v>
      </c>
      <c r="J787" s="15" t="str">
        <f>工资表!$K$2</f>
        <v>交通补助</v>
      </c>
      <c r="K787" s="15" t="str">
        <f>工资表!$L$2</f>
        <v>工龄工资</v>
      </c>
      <c r="L787" s="15" t="str">
        <f>工资表!$M$2</f>
        <v>当月应发</v>
      </c>
      <c r="M787" s="15" t="str">
        <f>工资表!$N$2</f>
        <v>养老保险</v>
      </c>
      <c r="N787" s="15" t="str">
        <f>工资表!$O$2</f>
        <v>医疗保险</v>
      </c>
      <c r="O787" s="15" t="str">
        <f>工资表!$P$2</f>
        <v>失业保险</v>
      </c>
      <c r="P787" s="15" t="str">
        <f>工资表!$Q$2</f>
        <v>大病统筹</v>
      </c>
      <c r="Q787" s="15" t="str">
        <f>工资表!$R$2</f>
        <v>公积金</v>
      </c>
      <c r="R787" s="15" t="str">
        <f>工资表!$S$2</f>
        <v>个人所得税</v>
      </c>
      <c r="S787" s="15" t="str">
        <f>工资表!$T$2</f>
        <v>实发工资</v>
      </c>
    </row>
    <row r="788" spans="1:19" s="10" customFormat="1" x14ac:dyDescent="0.15">
      <c r="A788" s="16">
        <f>工资表!B199</f>
        <v>197</v>
      </c>
      <c r="B788" s="16" t="str">
        <f>工资表!C199</f>
        <v>N197</v>
      </c>
      <c r="C788" s="16" t="str">
        <f>工资表!D199</f>
        <v>研发A</v>
      </c>
      <c r="D788" s="16">
        <f>工资表!E199</f>
        <v>2196</v>
      </c>
      <c r="E788" s="16">
        <f>工资表!F199</f>
        <v>1196</v>
      </c>
      <c r="F788" s="16">
        <f>工资表!G199</f>
        <v>1196</v>
      </c>
      <c r="G788" s="16">
        <f>工资表!H199</f>
        <v>2196</v>
      </c>
      <c r="H788" s="16">
        <f>工资表!I199</f>
        <v>1196</v>
      </c>
      <c r="I788" s="16">
        <f>工资表!J199</f>
        <v>796</v>
      </c>
      <c r="J788" s="16">
        <f>工资表!K199</f>
        <v>496</v>
      </c>
      <c r="K788" s="16">
        <f>工资表!L199</f>
        <v>396</v>
      </c>
      <c r="L788" s="16">
        <f>工资表!M199</f>
        <v>9668</v>
      </c>
      <c r="M788" s="16">
        <f>工资表!N199</f>
        <v>496</v>
      </c>
      <c r="N788" s="16">
        <f>工资表!O199</f>
        <v>296</v>
      </c>
      <c r="O788" s="16">
        <f>工资表!P199</f>
        <v>216</v>
      </c>
      <c r="P788" s="16">
        <f>工资表!Q199</f>
        <v>226</v>
      </c>
      <c r="Q788" s="16">
        <f>工资表!R199</f>
        <v>256</v>
      </c>
      <c r="R788" s="16">
        <f>工资表!S199</f>
        <v>331</v>
      </c>
      <c r="S788" s="16">
        <f>工资表!T199</f>
        <v>7847</v>
      </c>
    </row>
    <row r="789" spans="1:19" s="10" customFormat="1" x14ac:dyDescent="0.1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</row>
    <row r="790" spans="1:19" s="10" customFormat="1" x14ac:dyDescent="0.15">
      <c r="A790" s="13"/>
      <c r="B790" s="13"/>
      <c r="C790" s="13"/>
      <c r="D790" s="13"/>
      <c r="E790" s="13"/>
      <c r="F790" s="13"/>
      <c r="G790" s="13"/>
      <c r="H790" s="14">
        <f>工资表!$I$1</f>
        <v>2017</v>
      </c>
      <c r="I790" s="14" t="str">
        <f>工资表!$J$1</f>
        <v>年</v>
      </c>
      <c r="J790" s="14" t="str">
        <f>工资表!$K$1</f>
        <v>2月</v>
      </c>
      <c r="K790" s="14" t="str">
        <f>工资表!$L$1</f>
        <v>工资</v>
      </c>
      <c r="L790" s="13"/>
      <c r="M790" s="13"/>
      <c r="N790" s="13"/>
      <c r="O790" s="13"/>
      <c r="P790" s="13"/>
      <c r="Q790" s="13"/>
      <c r="R790" s="13"/>
      <c r="S790" s="13"/>
    </row>
    <row r="791" spans="1:19" s="10" customFormat="1" x14ac:dyDescent="0.15">
      <c r="A791" s="15" t="str">
        <f>工资表!$B$2</f>
        <v>序号</v>
      </c>
      <c r="B791" s="15" t="str">
        <f>工资表!$C$2</f>
        <v>姓名</v>
      </c>
      <c r="C791" s="15" t="str">
        <f>工资表!$D$2</f>
        <v>部门</v>
      </c>
      <c r="D791" s="15" t="str">
        <f>工资表!$E$2</f>
        <v>基本工资</v>
      </c>
      <c r="E791" s="15" t="str">
        <f>工资表!$F$2</f>
        <v>岗位工资</v>
      </c>
      <c r="F791" s="15" t="str">
        <f>工资表!$G$2</f>
        <v>绩效工资</v>
      </c>
      <c r="G791" s="15" t="str">
        <f>工资表!$H$2</f>
        <v>奖金</v>
      </c>
      <c r="H791" s="15" t="str">
        <f>工资表!$I$2</f>
        <v>加班费</v>
      </c>
      <c r="I791" s="15" t="str">
        <f>工资表!$J$2</f>
        <v>住房补助</v>
      </c>
      <c r="J791" s="15" t="str">
        <f>工资表!$K$2</f>
        <v>交通补助</v>
      </c>
      <c r="K791" s="15" t="str">
        <f>工资表!$L$2</f>
        <v>工龄工资</v>
      </c>
      <c r="L791" s="15" t="str">
        <f>工资表!$M$2</f>
        <v>当月应发</v>
      </c>
      <c r="M791" s="15" t="str">
        <f>工资表!$N$2</f>
        <v>养老保险</v>
      </c>
      <c r="N791" s="15" t="str">
        <f>工资表!$O$2</f>
        <v>医疗保险</v>
      </c>
      <c r="O791" s="15" t="str">
        <f>工资表!$P$2</f>
        <v>失业保险</v>
      </c>
      <c r="P791" s="15" t="str">
        <f>工资表!$Q$2</f>
        <v>大病统筹</v>
      </c>
      <c r="Q791" s="15" t="str">
        <f>工资表!$R$2</f>
        <v>公积金</v>
      </c>
      <c r="R791" s="15" t="str">
        <f>工资表!$S$2</f>
        <v>个人所得税</v>
      </c>
      <c r="S791" s="15" t="str">
        <f>工资表!$T$2</f>
        <v>实发工资</v>
      </c>
    </row>
    <row r="792" spans="1:19" s="10" customFormat="1" x14ac:dyDescent="0.15">
      <c r="A792" s="16">
        <f>工资表!B200</f>
        <v>198</v>
      </c>
      <c r="B792" s="16" t="str">
        <f>工资表!C200</f>
        <v>N198</v>
      </c>
      <c r="C792" s="16" t="str">
        <f>工资表!D200</f>
        <v>研发B</v>
      </c>
      <c r="D792" s="16">
        <f>工资表!E200</f>
        <v>2197</v>
      </c>
      <c r="E792" s="16">
        <f>工资表!F200</f>
        <v>1197</v>
      </c>
      <c r="F792" s="16">
        <f>工资表!G200</f>
        <v>1197</v>
      </c>
      <c r="G792" s="16">
        <f>工资表!H200</f>
        <v>2197</v>
      </c>
      <c r="H792" s="16">
        <f>工资表!I200</f>
        <v>1197</v>
      </c>
      <c r="I792" s="16">
        <f>工资表!J200</f>
        <v>797</v>
      </c>
      <c r="J792" s="16">
        <f>工资表!K200</f>
        <v>497</v>
      </c>
      <c r="K792" s="16">
        <f>工资表!L200</f>
        <v>397</v>
      </c>
      <c r="L792" s="16">
        <f>工资表!M200</f>
        <v>9676</v>
      </c>
      <c r="M792" s="16">
        <f>工资表!N200</f>
        <v>497</v>
      </c>
      <c r="N792" s="16">
        <f>工资表!O200</f>
        <v>297</v>
      </c>
      <c r="O792" s="16">
        <f>工资表!P200</f>
        <v>217</v>
      </c>
      <c r="P792" s="16">
        <f>工资表!Q200</f>
        <v>227</v>
      </c>
      <c r="Q792" s="16">
        <f>工资表!R200</f>
        <v>257</v>
      </c>
      <c r="R792" s="16">
        <f>工资表!S200</f>
        <v>332</v>
      </c>
      <c r="S792" s="16">
        <f>工资表!T200</f>
        <v>7849</v>
      </c>
    </row>
    <row r="793" spans="1:19" s="10" customFormat="1" x14ac:dyDescent="0.1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</row>
    <row r="794" spans="1:19" s="10" customFormat="1" x14ac:dyDescent="0.15">
      <c r="A794" s="13"/>
      <c r="B794" s="13"/>
      <c r="C794" s="13"/>
      <c r="D794" s="13"/>
      <c r="E794" s="13"/>
      <c r="F794" s="13"/>
      <c r="G794" s="13"/>
      <c r="H794" s="14">
        <f>工资表!$I$1</f>
        <v>2017</v>
      </c>
      <c r="I794" s="14" t="str">
        <f>工资表!$J$1</f>
        <v>年</v>
      </c>
      <c r="J794" s="14" t="str">
        <f>工资表!$K$1</f>
        <v>2月</v>
      </c>
      <c r="K794" s="14" t="str">
        <f>工资表!$L$1</f>
        <v>工资</v>
      </c>
      <c r="L794" s="13"/>
      <c r="M794" s="13"/>
      <c r="N794" s="13"/>
      <c r="O794" s="13"/>
      <c r="P794" s="13"/>
      <c r="Q794" s="13"/>
      <c r="R794" s="13"/>
      <c r="S794" s="13"/>
    </row>
    <row r="795" spans="1:19" s="10" customFormat="1" x14ac:dyDescent="0.15">
      <c r="A795" s="15" t="str">
        <f>工资表!$B$2</f>
        <v>序号</v>
      </c>
      <c r="B795" s="15" t="str">
        <f>工资表!$C$2</f>
        <v>姓名</v>
      </c>
      <c r="C795" s="15" t="str">
        <f>工资表!$D$2</f>
        <v>部门</v>
      </c>
      <c r="D795" s="15" t="str">
        <f>工资表!$E$2</f>
        <v>基本工资</v>
      </c>
      <c r="E795" s="15" t="str">
        <f>工资表!$F$2</f>
        <v>岗位工资</v>
      </c>
      <c r="F795" s="15" t="str">
        <f>工资表!$G$2</f>
        <v>绩效工资</v>
      </c>
      <c r="G795" s="15" t="str">
        <f>工资表!$H$2</f>
        <v>奖金</v>
      </c>
      <c r="H795" s="15" t="str">
        <f>工资表!$I$2</f>
        <v>加班费</v>
      </c>
      <c r="I795" s="15" t="str">
        <f>工资表!$J$2</f>
        <v>住房补助</v>
      </c>
      <c r="J795" s="15" t="str">
        <f>工资表!$K$2</f>
        <v>交通补助</v>
      </c>
      <c r="K795" s="15" t="str">
        <f>工资表!$L$2</f>
        <v>工龄工资</v>
      </c>
      <c r="L795" s="15" t="str">
        <f>工资表!$M$2</f>
        <v>当月应发</v>
      </c>
      <c r="M795" s="15" t="str">
        <f>工资表!$N$2</f>
        <v>养老保险</v>
      </c>
      <c r="N795" s="15" t="str">
        <f>工资表!$O$2</f>
        <v>医疗保险</v>
      </c>
      <c r="O795" s="15" t="str">
        <f>工资表!$P$2</f>
        <v>失业保险</v>
      </c>
      <c r="P795" s="15" t="str">
        <f>工资表!$Q$2</f>
        <v>大病统筹</v>
      </c>
      <c r="Q795" s="15" t="str">
        <f>工资表!$R$2</f>
        <v>公积金</v>
      </c>
      <c r="R795" s="15" t="str">
        <f>工资表!$S$2</f>
        <v>个人所得税</v>
      </c>
      <c r="S795" s="15" t="str">
        <f>工资表!$T$2</f>
        <v>实发工资</v>
      </c>
    </row>
    <row r="796" spans="1:19" s="10" customFormat="1" x14ac:dyDescent="0.15">
      <c r="A796" s="16">
        <f>工资表!B201</f>
        <v>199</v>
      </c>
      <c r="B796" s="16" t="str">
        <f>工资表!C201</f>
        <v>N199</v>
      </c>
      <c r="C796" s="16" t="str">
        <f>工资表!D201</f>
        <v>投资A</v>
      </c>
      <c r="D796" s="16">
        <f>工资表!E201</f>
        <v>2198</v>
      </c>
      <c r="E796" s="16">
        <f>工资表!F201</f>
        <v>1198</v>
      </c>
      <c r="F796" s="16">
        <f>工资表!G201</f>
        <v>1198</v>
      </c>
      <c r="G796" s="16">
        <f>工资表!H201</f>
        <v>2198</v>
      </c>
      <c r="H796" s="16">
        <f>工资表!I201</f>
        <v>1198</v>
      </c>
      <c r="I796" s="16">
        <f>工资表!J201</f>
        <v>798</v>
      </c>
      <c r="J796" s="16">
        <f>工资表!K201</f>
        <v>498</v>
      </c>
      <c r="K796" s="16">
        <f>工资表!L201</f>
        <v>398</v>
      </c>
      <c r="L796" s="16">
        <f>工资表!M201</f>
        <v>9684</v>
      </c>
      <c r="M796" s="16">
        <f>工资表!N201</f>
        <v>498</v>
      </c>
      <c r="N796" s="16">
        <f>工资表!O201</f>
        <v>298</v>
      </c>
      <c r="O796" s="16">
        <f>工资表!P201</f>
        <v>218</v>
      </c>
      <c r="P796" s="16">
        <f>工资表!Q201</f>
        <v>228</v>
      </c>
      <c r="Q796" s="16">
        <f>工资表!R201</f>
        <v>258</v>
      </c>
      <c r="R796" s="16">
        <f>工资表!S201</f>
        <v>333</v>
      </c>
      <c r="S796" s="16">
        <f>工资表!T201</f>
        <v>7851</v>
      </c>
    </row>
    <row r="797" spans="1:19" s="10" customFormat="1" x14ac:dyDescent="0.1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</row>
    <row r="798" spans="1:19" s="10" customFormat="1" x14ac:dyDescent="0.15">
      <c r="A798" s="13"/>
      <c r="B798" s="13"/>
      <c r="C798" s="13"/>
      <c r="D798" s="13"/>
      <c r="E798" s="13"/>
      <c r="F798" s="13"/>
      <c r="G798" s="13"/>
      <c r="H798" s="14">
        <f>工资表!$I$1</f>
        <v>2017</v>
      </c>
      <c r="I798" s="14" t="str">
        <f>工资表!$J$1</f>
        <v>年</v>
      </c>
      <c r="J798" s="14" t="str">
        <f>工资表!$K$1</f>
        <v>2月</v>
      </c>
      <c r="K798" s="14" t="str">
        <f>工资表!$L$1</f>
        <v>工资</v>
      </c>
      <c r="L798" s="13"/>
      <c r="M798" s="13"/>
      <c r="N798" s="13"/>
      <c r="O798" s="13"/>
      <c r="P798" s="13"/>
      <c r="Q798" s="13"/>
      <c r="R798" s="13"/>
      <c r="S798" s="13"/>
    </row>
    <row r="799" spans="1:19" s="10" customFormat="1" x14ac:dyDescent="0.15">
      <c r="A799" s="15" t="str">
        <f>工资表!$B$2</f>
        <v>序号</v>
      </c>
      <c r="B799" s="15" t="str">
        <f>工资表!$C$2</f>
        <v>姓名</v>
      </c>
      <c r="C799" s="15" t="str">
        <f>工资表!$D$2</f>
        <v>部门</v>
      </c>
      <c r="D799" s="15" t="str">
        <f>工资表!$E$2</f>
        <v>基本工资</v>
      </c>
      <c r="E799" s="15" t="str">
        <f>工资表!$F$2</f>
        <v>岗位工资</v>
      </c>
      <c r="F799" s="15" t="str">
        <f>工资表!$G$2</f>
        <v>绩效工资</v>
      </c>
      <c r="G799" s="15" t="str">
        <f>工资表!$H$2</f>
        <v>奖金</v>
      </c>
      <c r="H799" s="15" t="str">
        <f>工资表!$I$2</f>
        <v>加班费</v>
      </c>
      <c r="I799" s="15" t="str">
        <f>工资表!$J$2</f>
        <v>住房补助</v>
      </c>
      <c r="J799" s="15" t="str">
        <f>工资表!$K$2</f>
        <v>交通补助</v>
      </c>
      <c r="K799" s="15" t="str">
        <f>工资表!$L$2</f>
        <v>工龄工资</v>
      </c>
      <c r="L799" s="15" t="str">
        <f>工资表!$M$2</f>
        <v>当月应发</v>
      </c>
      <c r="M799" s="15" t="str">
        <f>工资表!$N$2</f>
        <v>养老保险</v>
      </c>
      <c r="N799" s="15" t="str">
        <f>工资表!$O$2</f>
        <v>医疗保险</v>
      </c>
      <c r="O799" s="15" t="str">
        <f>工资表!$P$2</f>
        <v>失业保险</v>
      </c>
      <c r="P799" s="15" t="str">
        <f>工资表!$Q$2</f>
        <v>大病统筹</v>
      </c>
      <c r="Q799" s="15" t="str">
        <f>工资表!$R$2</f>
        <v>公积金</v>
      </c>
      <c r="R799" s="15" t="str">
        <f>工资表!$S$2</f>
        <v>个人所得税</v>
      </c>
      <c r="S799" s="15" t="str">
        <f>工资表!$T$2</f>
        <v>实发工资</v>
      </c>
    </row>
    <row r="800" spans="1:19" s="10" customFormat="1" x14ac:dyDescent="0.15">
      <c r="A800" s="16">
        <f>工资表!B202</f>
        <v>200</v>
      </c>
      <c r="B800" s="16" t="str">
        <f>工资表!C202</f>
        <v>N200</v>
      </c>
      <c r="C800" s="16" t="str">
        <f>工资表!D202</f>
        <v>投资B</v>
      </c>
      <c r="D800" s="16">
        <f>工资表!E202</f>
        <v>2199</v>
      </c>
      <c r="E800" s="16">
        <f>工资表!F202</f>
        <v>1199</v>
      </c>
      <c r="F800" s="16">
        <f>工资表!G202</f>
        <v>1199</v>
      </c>
      <c r="G800" s="16">
        <f>工资表!H202</f>
        <v>2199</v>
      </c>
      <c r="H800" s="16">
        <f>工资表!I202</f>
        <v>1199</v>
      </c>
      <c r="I800" s="16">
        <f>工资表!J202</f>
        <v>799</v>
      </c>
      <c r="J800" s="16">
        <f>工资表!K202</f>
        <v>499</v>
      </c>
      <c r="K800" s="16">
        <f>工资表!L202</f>
        <v>399</v>
      </c>
      <c r="L800" s="16">
        <f>工资表!M202</f>
        <v>9692</v>
      </c>
      <c r="M800" s="16">
        <f>工资表!N202</f>
        <v>499</v>
      </c>
      <c r="N800" s="16">
        <f>工资表!O202</f>
        <v>299</v>
      </c>
      <c r="O800" s="16">
        <f>工资表!P202</f>
        <v>219</v>
      </c>
      <c r="P800" s="16">
        <f>工资表!Q202</f>
        <v>229</v>
      </c>
      <c r="Q800" s="16">
        <f>工资表!R202</f>
        <v>259</v>
      </c>
      <c r="R800" s="16">
        <f>工资表!S202</f>
        <v>334</v>
      </c>
      <c r="S800" s="16">
        <f>工资表!T202</f>
        <v>7853</v>
      </c>
    </row>
    <row r="801" spans="1:19" s="10" customFormat="1" x14ac:dyDescent="0.1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</row>
    <row r="802" spans="1:19" s="10" customFormat="1" x14ac:dyDescent="0.15">
      <c r="A802" s="13"/>
      <c r="B802" s="13"/>
      <c r="C802" s="13"/>
      <c r="D802" s="13"/>
      <c r="E802" s="13"/>
      <c r="F802" s="13"/>
      <c r="G802" s="13"/>
      <c r="H802" s="14">
        <f>工资表!$I$1</f>
        <v>2017</v>
      </c>
      <c r="I802" s="14" t="str">
        <f>工资表!$J$1</f>
        <v>年</v>
      </c>
      <c r="J802" s="14" t="str">
        <f>工资表!$K$1</f>
        <v>2月</v>
      </c>
      <c r="K802" s="14" t="str">
        <f>工资表!$L$1</f>
        <v>工资</v>
      </c>
      <c r="L802" s="13"/>
      <c r="M802" s="13"/>
      <c r="N802" s="13"/>
      <c r="O802" s="13"/>
      <c r="P802" s="13"/>
      <c r="Q802" s="13"/>
      <c r="R802" s="13"/>
      <c r="S802" s="13"/>
    </row>
    <row r="803" spans="1:19" s="10" customFormat="1" x14ac:dyDescent="0.15">
      <c r="A803" s="15" t="str">
        <f>工资表!$B$2</f>
        <v>序号</v>
      </c>
      <c r="B803" s="15" t="str">
        <f>工资表!$C$2</f>
        <v>姓名</v>
      </c>
      <c r="C803" s="15" t="str">
        <f>工资表!$D$2</f>
        <v>部门</v>
      </c>
      <c r="D803" s="15" t="str">
        <f>工资表!$E$2</f>
        <v>基本工资</v>
      </c>
      <c r="E803" s="15" t="str">
        <f>工资表!$F$2</f>
        <v>岗位工资</v>
      </c>
      <c r="F803" s="15" t="str">
        <f>工资表!$G$2</f>
        <v>绩效工资</v>
      </c>
      <c r="G803" s="15" t="str">
        <f>工资表!$H$2</f>
        <v>奖金</v>
      </c>
      <c r="H803" s="15" t="str">
        <f>工资表!$I$2</f>
        <v>加班费</v>
      </c>
      <c r="I803" s="15" t="str">
        <f>工资表!$J$2</f>
        <v>住房补助</v>
      </c>
      <c r="J803" s="15" t="str">
        <f>工资表!$K$2</f>
        <v>交通补助</v>
      </c>
      <c r="K803" s="15" t="str">
        <f>工资表!$L$2</f>
        <v>工龄工资</v>
      </c>
      <c r="L803" s="15" t="str">
        <f>工资表!$M$2</f>
        <v>当月应发</v>
      </c>
      <c r="M803" s="15" t="str">
        <f>工资表!$N$2</f>
        <v>养老保险</v>
      </c>
      <c r="N803" s="15" t="str">
        <f>工资表!$O$2</f>
        <v>医疗保险</v>
      </c>
      <c r="O803" s="15" t="str">
        <f>工资表!$P$2</f>
        <v>失业保险</v>
      </c>
      <c r="P803" s="15" t="str">
        <f>工资表!$Q$2</f>
        <v>大病统筹</v>
      </c>
      <c r="Q803" s="15" t="str">
        <f>工资表!$R$2</f>
        <v>公积金</v>
      </c>
      <c r="R803" s="15" t="str">
        <f>工资表!$S$2</f>
        <v>个人所得税</v>
      </c>
      <c r="S803" s="15" t="str">
        <f>工资表!$T$2</f>
        <v>实发工资</v>
      </c>
    </row>
    <row r="804" spans="1:19" s="10" customFormat="1" x14ac:dyDescent="0.15">
      <c r="A804" s="16">
        <f>工资表!B203</f>
        <v>201</v>
      </c>
      <c r="B804" s="16" t="str">
        <f>工资表!C203</f>
        <v>N201</v>
      </c>
      <c r="C804" s="16" t="str">
        <f>工资表!D203</f>
        <v>采购</v>
      </c>
      <c r="D804" s="16">
        <f>工资表!E203</f>
        <v>2200</v>
      </c>
      <c r="E804" s="16">
        <f>工资表!F203</f>
        <v>1200</v>
      </c>
      <c r="F804" s="16">
        <f>工资表!G203</f>
        <v>1200</v>
      </c>
      <c r="G804" s="16">
        <f>工资表!H203</f>
        <v>2200</v>
      </c>
      <c r="H804" s="16">
        <f>工资表!I203</f>
        <v>1200</v>
      </c>
      <c r="I804" s="16">
        <f>工资表!J203</f>
        <v>800</v>
      </c>
      <c r="J804" s="16">
        <f>工资表!K203</f>
        <v>500</v>
      </c>
      <c r="K804" s="16">
        <f>工资表!L203</f>
        <v>400</v>
      </c>
      <c r="L804" s="16">
        <f>工资表!M203</f>
        <v>9700</v>
      </c>
      <c r="M804" s="16">
        <f>工资表!N203</f>
        <v>500</v>
      </c>
      <c r="N804" s="16">
        <f>工资表!O203</f>
        <v>300</v>
      </c>
      <c r="O804" s="16">
        <f>工资表!P203</f>
        <v>220</v>
      </c>
      <c r="P804" s="16">
        <f>工资表!Q203</f>
        <v>230</v>
      </c>
      <c r="Q804" s="16">
        <f>工资表!R203</f>
        <v>260</v>
      </c>
      <c r="R804" s="16">
        <f>工资表!S203</f>
        <v>335</v>
      </c>
      <c r="S804" s="16">
        <f>工资表!T203</f>
        <v>7855</v>
      </c>
    </row>
    <row r="805" spans="1:19" s="10" customFormat="1" x14ac:dyDescent="0.1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</row>
    <row r="806" spans="1:19" s="10" customFormat="1" x14ac:dyDescent="0.15">
      <c r="A806" s="13"/>
      <c r="B806" s="13"/>
      <c r="C806" s="13"/>
      <c r="D806" s="13"/>
      <c r="E806" s="13"/>
      <c r="F806" s="13"/>
      <c r="G806" s="13"/>
      <c r="H806" s="14">
        <f>工资表!$I$1</f>
        <v>2017</v>
      </c>
      <c r="I806" s="14" t="str">
        <f>工资表!$J$1</f>
        <v>年</v>
      </c>
      <c r="J806" s="14" t="str">
        <f>工资表!$K$1</f>
        <v>2月</v>
      </c>
      <c r="K806" s="14" t="str">
        <f>工资表!$L$1</f>
        <v>工资</v>
      </c>
      <c r="L806" s="13"/>
      <c r="M806" s="13"/>
      <c r="N806" s="13"/>
      <c r="O806" s="13"/>
      <c r="P806" s="13"/>
      <c r="Q806" s="13"/>
      <c r="R806" s="13"/>
      <c r="S806" s="13"/>
    </row>
    <row r="807" spans="1:19" s="10" customFormat="1" x14ac:dyDescent="0.15">
      <c r="A807" s="15" t="str">
        <f>工资表!$B$2</f>
        <v>序号</v>
      </c>
      <c r="B807" s="15" t="str">
        <f>工资表!$C$2</f>
        <v>姓名</v>
      </c>
      <c r="C807" s="15" t="str">
        <f>工资表!$D$2</f>
        <v>部门</v>
      </c>
      <c r="D807" s="15" t="str">
        <f>工资表!$E$2</f>
        <v>基本工资</v>
      </c>
      <c r="E807" s="15" t="str">
        <f>工资表!$F$2</f>
        <v>岗位工资</v>
      </c>
      <c r="F807" s="15" t="str">
        <f>工资表!$G$2</f>
        <v>绩效工资</v>
      </c>
      <c r="G807" s="15" t="str">
        <f>工资表!$H$2</f>
        <v>奖金</v>
      </c>
      <c r="H807" s="15" t="str">
        <f>工资表!$I$2</f>
        <v>加班费</v>
      </c>
      <c r="I807" s="15" t="str">
        <f>工资表!$J$2</f>
        <v>住房补助</v>
      </c>
      <c r="J807" s="15" t="str">
        <f>工资表!$K$2</f>
        <v>交通补助</v>
      </c>
      <c r="K807" s="15" t="str">
        <f>工资表!$L$2</f>
        <v>工龄工资</v>
      </c>
      <c r="L807" s="15" t="str">
        <f>工资表!$M$2</f>
        <v>当月应发</v>
      </c>
      <c r="M807" s="15" t="str">
        <f>工资表!$N$2</f>
        <v>养老保险</v>
      </c>
      <c r="N807" s="15" t="str">
        <f>工资表!$O$2</f>
        <v>医疗保险</v>
      </c>
      <c r="O807" s="15" t="str">
        <f>工资表!$P$2</f>
        <v>失业保险</v>
      </c>
      <c r="P807" s="15" t="str">
        <f>工资表!$Q$2</f>
        <v>大病统筹</v>
      </c>
      <c r="Q807" s="15" t="str">
        <f>工资表!$R$2</f>
        <v>公积金</v>
      </c>
      <c r="R807" s="15" t="str">
        <f>工资表!$S$2</f>
        <v>个人所得税</v>
      </c>
      <c r="S807" s="15" t="str">
        <f>工资表!$T$2</f>
        <v>实发工资</v>
      </c>
    </row>
    <row r="808" spans="1:19" s="10" customFormat="1" x14ac:dyDescent="0.15">
      <c r="A808" s="16">
        <f>工资表!B204</f>
        <v>202</v>
      </c>
      <c r="B808" s="16" t="str">
        <f>工资表!C204</f>
        <v>N202</v>
      </c>
      <c r="C808" s="16" t="str">
        <f>工资表!D204</f>
        <v>生产</v>
      </c>
      <c r="D808" s="16">
        <f>工资表!E204</f>
        <v>2201</v>
      </c>
      <c r="E808" s="16">
        <f>工资表!F204</f>
        <v>1201</v>
      </c>
      <c r="F808" s="16">
        <f>工资表!G204</f>
        <v>1201</v>
      </c>
      <c r="G808" s="16">
        <f>工资表!H204</f>
        <v>2201</v>
      </c>
      <c r="H808" s="16">
        <f>工资表!I204</f>
        <v>1201</v>
      </c>
      <c r="I808" s="16">
        <f>工资表!J204</f>
        <v>801</v>
      </c>
      <c r="J808" s="16">
        <f>工资表!K204</f>
        <v>501</v>
      </c>
      <c r="K808" s="16">
        <f>工资表!L204</f>
        <v>401</v>
      </c>
      <c r="L808" s="16">
        <f>工资表!M204</f>
        <v>9708</v>
      </c>
      <c r="M808" s="16">
        <f>工资表!N204</f>
        <v>501</v>
      </c>
      <c r="N808" s="16">
        <f>工资表!O204</f>
        <v>301</v>
      </c>
      <c r="O808" s="16">
        <f>工资表!P204</f>
        <v>221</v>
      </c>
      <c r="P808" s="16">
        <f>工资表!Q204</f>
        <v>231</v>
      </c>
      <c r="Q808" s="16">
        <f>工资表!R204</f>
        <v>261</v>
      </c>
      <c r="R808" s="16">
        <f>工资表!S204</f>
        <v>336</v>
      </c>
      <c r="S808" s="16">
        <f>工资表!T204</f>
        <v>7857</v>
      </c>
    </row>
    <row r="809" spans="1:19" s="10" customFormat="1" x14ac:dyDescent="0.1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</row>
    <row r="810" spans="1:19" s="10" customFormat="1" x14ac:dyDescent="0.15">
      <c r="A810" s="13"/>
      <c r="B810" s="13"/>
      <c r="C810" s="13"/>
      <c r="D810" s="13"/>
      <c r="E810" s="13"/>
      <c r="F810" s="13"/>
      <c r="G810" s="13"/>
      <c r="H810" s="14">
        <f>工资表!$I$1</f>
        <v>2017</v>
      </c>
      <c r="I810" s="14" t="str">
        <f>工资表!$J$1</f>
        <v>年</v>
      </c>
      <c r="J810" s="14" t="str">
        <f>工资表!$K$1</f>
        <v>2月</v>
      </c>
      <c r="K810" s="14" t="str">
        <f>工资表!$L$1</f>
        <v>工资</v>
      </c>
      <c r="L810" s="13"/>
      <c r="M810" s="13"/>
      <c r="N810" s="13"/>
      <c r="O810" s="13"/>
      <c r="P810" s="13"/>
      <c r="Q810" s="13"/>
      <c r="R810" s="13"/>
      <c r="S810" s="13"/>
    </row>
    <row r="811" spans="1:19" s="10" customFormat="1" x14ac:dyDescent="0.15">
      <c r="A811" s="15" t="str">
        <f>工资表!$B$2</f>
        <v>序号</v>
      </c>
      <c r="B811" s="15" t="str">
        <f>工资表!$C$2</f>
        <v>姓名</v>
      </c>
      <c r="C811" s="15" t="str">
        <f>工资表!$D$2</f>
        <v>部门</v>
      </c>
      <c r="D811" s="15" t="str">
        <f>工资表!$E$2</f>
        <v>基本工资</v>
      </c>
      <c r="E811" s="15" t="str">
        <f>工资表!$F$2</f>
        <v>岗位工资</v>
      </c>
      <c r="F811" s="15" t="str">
        <f>工资表!$G$2</f>
        <v>绩效工资</v>
      </c>
      <c r="G811" s="15" t="str">
        <f>工资表!$H$2</f>
        <v>奖金</v>
      </c>
      <c r="H811" s="15" t="str">
        <f>工资表!$I$2</f>
        <v>加班费</v>
      </c>
      <c r="I811" s="15" t="str">
        <f>工资表!$J$2</f>
        <v>住房补助</v>
      </c>
      <c r="J811" s="15" t="str">
        <f>工资表!$K$2</f>
        <v>交通补助</v>
      </c>
      <c r="K811" s="15" t="str">
        <f>工资表!$L$2</f>
        <v>工龄工资</v>
      </c>
      <c r="L811" s="15" t="str">
        <f>工资表!$M$2</f>
        <v>当月应发</v>
      </c>
      <c r="M811" s="15" t="str">
        <f>工资表!$N$2</f>
        <v>养老保险</v>
      </c>
      <c r="N811" s="15" t="str">
        <f>工资表!$O$2</f>
        <v>医疗保险</v>
      </c>
      <c r="O811" s="15" t="str">
        <f>工资表!$P$2</f>
        <v>失业保险</v>
      </c>
      <c r="P811" s="15" t="str">
        <f>工资表!$Q$2</f>
        <v>大病统筹</v>
      </c>
      <c r="Q811" s="15" t="str">
        <f>工资表!$R$2</f>
        <v>公积金</v>
      </c>
      <c r="R811" s="15" t="str">
        <f>工资表!$S$2</f>
        <v>个人所得税</v>
      </c>
      <c r="S811" s="15" t="str">
        <f>工资表!$T$2</f>
        <v>实发工资</v>
      </c>
    </row>
    <row r="812" spans="1:19" s="10" customFormat="1" x14ac:dyDescent="0.15">
      <c r="A812" s="16">
        <f>工资表!B205</f>
        <v>203</v>
      </c>
      <c r="B812" s="16" t="str">
        <f>工资表!C205</f>
        <v>N203</v>
      </c>
      <c r="C812" s="16" t="str">
        <f>工资表!D205</f>
        <v>运营</v>
      </c>
      <c r="D812" s="16">
        <f>工资表!E205</f>
        <v>2202</v>
      </c>
      <c r="E812" s="16">
        <f>工资表!F205</f>
        <v>1202</v>
      </c>
      <c r="F812" s="16">
        <f>工资表!G205</f>
        <v>1202</v>
      </c>
      <c r="G812" s="16">
        <f>工资表!H205</f>
        <v>2202</v>
      </c>
      <c r="H812" s="16">
        <f>工资表!I205</f>
        <v>1202</v>
      </c>
      <c r="I812" s="16">
        <f>工资表!J205</f>
        <v>802</v>
      </c>
      <c r="J812" s="16">
        <f>工资表!K205</f>
        <v>502</v>
      </c>
      <c r="K812" s="16">
        <f>工资表!L205</f>
        <v>402</v>
      </c>
      <c r="L812" s="16">
        <f>工资表!M205</f>
        <v>9716</v>
      </c>
      <c r="M812" s="16">
        <f>工资表!N205</f>
        <v>502</v>
      </c>
      <c r="N812" s="16">
        <f>工资表!O205</f>
        <v>302</v>
      </c>
      <c r="O812" s="16">
        <f>工资表!P205</f>
        <v>222</v>
      </c>
      <c r="P812" s="16">
        <f>工资表!Q205</f>
        <v>232</v>
      </c>
      <c r="Q812" s="16">
        <f>工资表!R205</f>
        <v>262</v>
      </c>
      <c r="R812" s="16">
        <f>工资表!S205</f>
        <v>337</v>
      </c>
      <c r="S812" s="16">
        <f>工资表!T205</f>
        <v>7859</v>
      </c>
    </row>
    <row r="813" spans="1:19" s="10" customFormat="1" x14ac:dyDescent="0.1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</row>
    <row r="814" spans="1:19" s="10" customFormat="1" x14ac:dyDescent="0.15">
      <c r="A814" s="13"/>
      <c r="B814" s="13"/>
      <c r="C814" s="13"/>
      <c r="D814" s="13"/>
      <c r="E814" s="13"/>
      <c r="F814" s="13"/>
      <c r="G814" s="13"/>
      <c r="H814" s="14">
        <f>工资表!$I$1</f>
        <v>2017</v>
      </c>
      <c r="I814" s="14" t="str">
        <f>工资表!$J$1</f>
        <v>年</v>
      </c>
      <c r="J814" s="14" t="str">
        <f>工资表!$K$1</f>
        <v>2月</v>
      </c>
      <c r="K814" s="14" t="str">
        <f>工资表!$L$1</f>
        <v>工资</v>
      </c>
      <c r="L814" s="13"/>
      <c r="M814" s="13"/>
      <c r="N814" s="13"/>
      <c r="O814" s="13"/>
      <c r="P814" s="13"/>
      <c r="Q814" s="13"/>
      <c r="R814" s="13"/>
      <c r="S814" s="13"/>
    </row>
    <row r="815" spans="1:19" s="10" customFormat="1" x14ac:dyDescent="0.15">
      <c r="A815" s="15" t="str">
        <f>工资表!$B$2</f>
        <v>序号</v>
      </c>
      <c r="B815" s="15" t="str">
        <f>工资表!$C$2</f>
        <v>姓名</v>
      </c>
      <c r="C815" s="15" t="str">
        <f>工资表!$D$2</f>
        <v>部门</v>
      </c>
      <c r="D815" s="15" t="str">
        <f>工资表!$E$2</f>
        <v>基本工资</v>
      </c>
      <c r="E815" s="15" t="str">
        <f>工资表!$F$2</f>
        <v>岗位工资</v>
      </c>
      <c r="F815" s="15" t="str">
        <f>工资表!$G$2</f>
        <v>绩效工资</v>
      </c>
      <c r="G815" s="15" t="str">
        <f>工资表!$H$2</f>
        <v>奖金</v>
      </c>
      <c r="H815" s="15" t="str">
        <f>工资表!$I$2</f>
        <v>加班费</v>
      </c>
      <c r="I815" s="15" t="str">
        <f>工资表!$J$2</f>
        <v>住房补助</v>
      </c>
      <c r="J815" s="15" t="str">
        <f>工资表!$K$2</f>
        <v>交通补助</v>
      </c>
      <c r="K815" s="15" t="str">
        <f>工资表!$L$2</f>
        <v>工龄工资</v>
      </c>
      <c r="L815" s="15" t="str">
        <f>工资表!$M$2</f>
        <v>当月应发</v>
      </c>
      <c r="M815" s="15" t="str">
        <f>工资表!$N$2</f>
        <v>养老保险</v>
      </c>
      <c r="N815" s="15" t="str">
        <f>工资表!$O$2</f>
        <v>医疗保险</v>
      </c>
      <c r="O815" s="15" t="str">
        <f>工资表!$P$2</f>
        <v>失业保险</v>
      </c>
      <c r="P815" s="15" t="str">
        <f>工资表!$Q$2</f>
        <v>大病统筹</v>
      </c>
      <c r="Q815" s="15" t="str">
        <f>工资表!$R$2</f>
        <v>公积金</v>
      </c>
      <c r="R815" s="15" t="str">
        <f>工资表!$S$2</f>
        <v>个人所得税</v>
      </c>
      <c r="S815" s="15" t="str">
        <f>工资表!$T$2</f>
        <v>实发工资</v>
      </c>
    </row>
    <row r="816" spans="1:19" s="10" customFormat="1" x14ac:dyDescent="0.15">
      <c r="A816" s="16">
        <f>工资表!B206</f>
        <v>204</v>
      </c>
      <c r="B816" s="16" t="str">
        <f>工资表!C206</f>
        <v>N204</v>
      </c>
      <c r="C816" s="16" t="str">
        <f>工资表!D206</f>
        <v>财务</v>
      </c>
      <c r="D816" s="16">
        <f>工资表!E206</f>
        <v>2203</v>
      </c>
      <c r="E816" s="16">
        <f>工资表!F206</f>
        <v>1203</v>
      </c>
      <c r="F816" s="16">
        <f>工资表!G206</f>
        <v>1203</v>
      </c>
      <c r="G816" s="16">
        <f>工资表!H206</f>
        <v>2203</v>
      </c>
      <c r="H816" s="16">
        <f>工资表!I206</f>
        <v>1203</v>
      </c>
      <c r="I816" s="16">
        <f>工资表!J206</f>
        <v>803</v>
      </c>
      <c r="J816" s="16">
        <f>工资表!K206</f>
        <v>503</v>
      </c>
      <c r="K816" s="16">
        <f>工资表!L206</f>
        <v>403</v>
      </c>
      <c r="L816" s="16">
        <f>工资表!M206</f>
        <v>9724</v>
      </c>
      <c r="M816" s="16">
        <f>工资表!N206</f>
        <v>503</v>
      </c>
      <c r="N816" s="16">
        <f>工资表!O206</f>
        <v>303</v>
      </c>
      <c r="O816" s="16">
        <f>工资表!P206</f>
        <v>223</v>
      </c>
      <c r="P816" s="16">
        <f>工资表!Q206</f>
        <v>233</v>
      </c>
      <c r="Q816" s="16">
        <f>工资表!R206</f>
        <v>263</v>
      </c>
      <c r="R816" s="16">
        <f>工资表!S206</f>
        <v>338</v>
      </c>
      <c r="S816" s="16">
        <f>工资表!T206</f>
        <v>7861</v>
      </c>
    </row>
    <row r="817" spans="1:19" s="10" customFormat="1" x14ac:dyDescent="0.1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</row>
    <row r="818" spans="1:19" s="10" customFormat="1" x14ac:dyDescent="0.15">
      <c r="A818" s="13"/>
      <c r="B818" s="13"/>
      <c r="C818" s="13"/>
      <c r="D818" s="13"/>
      <c r="E818" s="13"/>
      <c r="F818" s="13"/>
      <c r="G818" s="13"/>
      <c r="H818" s="14">
        <f>工资表!$I$1</f>
        <v>2017</v>
      </c>
      <c r="I818" s="14" t="str">
        <f>工资表!$J$1</f>
        <v>年</v>
      </c>
      <c r="J818" s="14" t="str">
        <f>工资表!$K$1</f>
        <v>2月</v>
      </c>
      <c r="K818" s="14" t="str">
        <f>工资表!$L$1</f>
        <v>工资</v>
      </c>
      <c r="L818" s="13"/>
      <c r="M818" s="13"/>
      <c r="N818" s="13"/>
      <c r="O818" s="13"/>
      <c r="P818" s="13"/>
      <c r="Q818" s="13"/>
      <c r="R818" s="13"/>
      <c r="S818" s="13"/>
    </row>
    <row r="819" spans="1:19" s="10" customFormat="1" x14ac:dyDescent="0.15">
      <c r="A819" s="15" t="str">
        <f>工资表!$B$2</f>
        <v>序号</v>
      </c>
      <c r="B819" s="15" t="str">
        <f>工资表!$C$2</f>
        <v>姓名</v>
      </c>
      <c r="C819" s="15" t="str">
        <f>工资表!$D$2</f>
        <v>部门</v>
      </c>
      <c r="D819" s="15" t="str">
        <f>工资表!$E$2</f>
        <v>基本工资</v>
      </c>
      <c r="E819" s="15" t="str">
        <f>工资表!$F$2</f>
        <v>岗位工资</v>
      </c>
      <c r="F819" s="15" t="str">
        <f>工资表!$G$2</f>
        <v>绩效工资</v>
      </c>
      <c r="G819" s="15" t="str">
        <f>工资表!$H$2</f>
        <v>奖金</v>
      </c>
      <c r="H819" s="15" t="str">
        <f>工资表!$I$2</f>
        <v>加班费</v>
      </c>
      <c r="I819" s="15" t="str">
        <f>工资表!$J$2</f>
        <v>住房补助</v>
      </c>
      <c r="J819" s="15" t="str">
        <f>工资表!$K$2</f>
        <v>交通补助</v>
      </c>
      <c r="K819" s="15" t="str">
        <f>工资表!$L$2</f>
        <v>工龄工资</v>
      </c>
      <c r="L819" s="15" t="str">
        <f>工资表!$M$2</f>
        <v>当月应发</v>
      </c>
      <c r="M819" s="15" t="str">
        <f>工资表!$N$2</f>
        <v>养老保险</v>
      </c>
      <c r="N819" s="15" t="str">
        <f>工资表!$O$2</f>
        <v>医疗保险</v>
      </c>
      <c r="O819" s="15" t="str">
        <f>工资表!$P$2</f>
        <v>失业保险</v>
      </c>
      <c r="P819" s="15" t="str">
        <f>工资表!$Q$2</f>
        <v>大病统筹</v>
      </c>
      <c r="Q819" s="15" t="str">
        <f>工资表!$R$2</f>
        <v>公积金</v>
      </c>
      <c r="R819" s="15" t="str">
        <f>工资表!$S$2</f>
        <v>个人所得税</v>
      </c>
      <c r="S819" s="15" t="str">
        <f>工资表!$T$2</f>
        <v>实发工资</v>
      </c>
    </row>
    <row r="820" spans="1:19" s="10" customFormat="1" x14ac:dyDescent="0.15">
      <c r="A820" s="16">
        <f>工资表!B207</f>
        <v>205</v>
      </c>
      <c r="B820" s="16" t="str">
        <f>工资表!C207</f>
        <v>N205</v>
      </c>
      <c r="C820" s="16" t="str">
        <f>工资表!D207</f>
        <v>人力</v>
      </c>
      <c r="D820" s="16">
        <f>工资表!E207</f>
        <v>2204</v>
      </c>
      <c r="E820" s="16">
        <f>工资表!F207</f>
        <v>1204</v>
      </c>
      <c r="F820" s="16">
        <f>工资表!G207</f>
        <v>1204</v>
      </c>
      <c r="G820" s="16">
        <f>工资表!H207</f>
        <v>2204</v>
      </c>
      <c r="H820" s="16">
        <f>工资表!I207</f>
        <v>1204</v>
      </c>
      <c r="I820" s="16">
        <f>工资表!J207</f>
        <v>804</v>
      </c>
      <c r="J820" s="16">
        <f>工资表!K207</f>
        <v>504</v>
      </c>
      <c r="K820" s="16">
        <f>工资表!L207</f>
        <v>404</v>
      </c>
      <c r="L820" s="16">
        <f>工资表!M207</f>
        <v>9732</v>
      </c>
      <c r="M820" s="16">
        <f>工资表!N207</f>
        <v>504</v>
      </c>
      <c r="N820" s="16">
        <f>工资表!O207</f>
        <v>304</v>
      </c>
      <c r="O820" s="16">
        <f>工资表!P207</f>
        <v>224</v>
      </c>
      <c r="P820" s="16">
        <f>工资表!Q207</f>
        <v>234</v>
      </c>
      <c r="Q820" s="16">
        <f>工资表!R207</f>
        <v>264</v>
      </c>
      <c r="R820" s="16">
        <f>工资表!S207</f>
        <v>339</v>
      </c>
      <c r="S820" s="16">
        <f>工资表!T207</f>
        <v>7863</v>
      </c>
    </row>
    <row r="821" spans="1:19" s="10" customFormat="1" x14ac:dyDescent="0.1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</row>
    <row r="822" spans="1:19" s="10" customFormat="1" x14ac:dyDescent="0.15">
      <c r="A822" s="13"/>
      <c r="B822" s="13"/>
      <c r="C822" s="13"/>
      <c r="D822" s="13"/>
      <c r="E822" s="13"/>
      <c r="F822" s="13"/>
      <c r="G822" s="13"/>
      <c r="H822" s="14">
        <f>工资表!$I$1</f>
        <v>2017</v>
      </c>
      <c r="I822" s="14" t="str">
        <f>工资表!$J$1</f>
        <v>年</v>
      </c>
      <c r="J822" s="14" t="str">
        <f>工资表!$K$1</f>
        <v>2月</v>
      </c>
      <c r="K822" s="14" t="str">
        <f>工资表!$L$1</f>
        <v>工资</v>
      </c>
      <c r="L822" s="13"/>
      <c r="M822" s="13"/>
      <c r="N822" s="13"/>
      <c r="O822" s="13"/>
      <c r="P822" s="13"/>
      <c r="Q822" s="13"/>
      <c r="R822" s="13"/>
      <c r="S822" s="13"/>
    </row>
    <row r="823" spans="1:19" s="10" customFormat="1" x14ac:dyDescent="0.15">
      <c r="A823" s="15" t="str">
        <f>工资表!$B$2</f>
        <v>序号</v>
      </c>
      <c r="B823" s="15" t="str">
        <f>工资表!$C$2</f>
        <v>姓名</v>
      </c>
      <c r="C823" s="15" t="str">
        <f>工资表!$D$2</f>
        <v>部门</v>
      </c>
      <c r="D823" s="15" t="str">
        <f>工资表!$E$2</f>
        <v>基本工资</v>
      </c>
      <c r="E823" s="15" t="str">
        <f>工资表!$F$2</f>
        <v>岗位工资</v>
      </c>
      <c r="F823" s="15" t="str">
        <f>工资表!$G$2</f>
        <v>绩效工资</v>
      </c>
      <c r="G823" s="15" t="str">
        <f>工资表!$H$2</f>
        <v>奖金</v>
      </c>
      <c r="H823" s="15" t="str">
        <f>工资表!$I$2</f>
        <v>加班费</v>
      </c>
      <c r="I823" s="15" t="str">
        <f>工资表!$J$2</f>
        <v>住房补助</v>
      </c>
      <c r="J823" s="15" t="str">
        <f>工资表!$K$2</f>
        <v>交通补助</v>
      </c>
      <c r="K823" s="15" t="str">
        <f>工资表!$L$2</f>
        <v>工龄工资</v>
      </c>
      <c r="L823" s="15" t="str">
        <f>工资表!$M$2</f>
        <v>当月应发</v>
      </c>
      <c r="M823" s="15" t="str">
        <f>工资表!$N$2</f>
        <v>养老保险</v>
      </c>
      <c r="N823" s="15" t="str">
        <f>工资表!$O$2</f>
        <v>医疗保险</v>
      </c>
      <c r="O823" s="15" t="str">
        <f>工资表!$P$2</f>
        <v>失业保险</v>
      </c>
      <c r="P823" s="15" t="str">
        <f>工资表!$Q$2</f>
        <v>大病统筹</v>
      </c>
      <c r="Q823" s="15" t="str">
        <f>工资表!$R$2</f>
        <v>公积金</v>
      </c>
      <c r="R823" s="15" t="str">
        <f>工资表!$S$2</f>
        <v>个人所得税</v>
      </c>
      <c r="S823" s="15" t="str">
        <f>工资表!$T$2</f>
        <v>实发工资</v>
      </c>
    </row>
    <row r="824" spans="1:19" s="10" customFormat="1" x14ac:dyDescent="0.15">
      <c r="A824" s="16">
        <f>工资表!B208</f>
        <v>206</v>
      </c>
      <c r="B824" s="16" t="str">
        <f>工资表!C208</f>
        <v>N206</v>
      </c>
      <c r="C824" s="16" t="str">
        <f>工资表!D208</f>
        <v>销售</v>
      </c>
      <c r="D824" s="16">
        <f>工资表!E208</f>
        <v>2205</v>
      </c>
      <c r="E824" s="16">
        <f>工资表!F208</f>
        <v>1205</v>
      </c>
      <c r="F824" s="16">
        <f>工资表!G208</f>
        <v>1205</v>
      </c>
      <c r="G824" s="16">
        <f>工资表!H208</f>
        <v>2205</v>
      </c>
      <c r="H824" s="16">
        <f>工资表!I208</f>
        <v>1205</v>
      </c>
      <c r="I824" s="16">
        <f>工资表!J208</f>
        <v>805</v>
      </c>
      <c r="J824" s="16">
        <f>工资表!K208</f>
        <v>505</v>
      </c>
      <c r="K824" s="16">
        <f>工资表!L208</f>
        <v>405</v>
      </c>
      <c r="L824" s="16">
        <f>工资表!M208</f>
        <v>9740</v>
      </c>
      <c r="M824" s="16">
        <f>工资表!N208</f>
        <v>505</v>
      </c>
      <c r="N824" s="16">
        <f>工资表!O208</f>
        <v>305</v>
      </c>
      <c r="O824" s="16">
        <f>工资表!P208</f>
        <v>225</v>
      </c>
      <c r="P824" s="16">
        <f>工资表!Q208</f>
        <v>235</v>
      </c>
      <c r="Q824" s="16">
        <f>工资表!R208</f>
        <v>265</v>
      </c>
      <c r="R824" s="16">
        <f>工资表!S208</f>
        <v>340</v>
      </c>
      <c r="S824" s="16">
        <f>工资表!T208</f>
        <v>7865</v>
      </c>
    </row>
    <row r="825" spans="1:19" s="10" customFormat="1" x14ac:dyDescent="0.1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</row>
    <row r="826" spans="1:19" s="10" customFormat="1" x14ac:dyDescent="0.15">
      <c r="A826" s="13"/>
      <c r="B826" s="13"/>
      <c r="C826" s="13"/>
      <c r="D826" s="13"/>
      <c r="E826" s="13"/>
      <c r="F826" s="13"/>
      <c r="G826" s="13"/>
      <c r="H826" s="14">
        <f>工资表!$I$1</f>
        <v>2017</v>
      </c>
      <c r="I826" s="14" t="str">
        <f>工资表!$J$1</f>
        <v>年</v>
      </c>
      <c r="J826" s="14" t="str">
        <f>工资表!$K$1</f>
        <v>2月</v>
      </c>
      <c r="K826" s="14" t="str">
        <f>工资表!$L$1</f>
        <v>工资</v>
      </c>
      <c r="L826" s="13"/>
      <c r="M826" s="13"/>
      <c r="N826" s="13"/>
      <c r="O826" s="13"/>
      <c r="P826" s="13"/>
      <c r="Q826" s="13"/>
      <c r="R826" s="13"/>
      <c r="S826" s="13"/>
    </row>
    <row r="827" spans="1:19" s="10" customFormat="1" x14ac:dyDescent="0.15">
      <c r="A827" s="15" t="str">
        <f>工资表!$B$2</f>
        <v>序号</v>
      </c>
      <c r="B827" s="15" t="str">
        <f>工资表!$C$2</f>
        <v>姓名</v>
      </c>
      <c r="C827" s="15" t="str">
        <f>工资表!$D$2</f>
        <v>部门</v>
      </c>
      <c r="D827" s="15" t="str">
        <f>工资表!$E$2</f>
        <v>基本工资</v>
      </c>
      <c r="E827" s="15" t="str">
        <f>工资表!$F$2</f>
        <v>岗位工资</v>
      </c>
      <c r="F827" s="15" t="str">
        <f>工资表!$G$2</f>
        <v>绩效工资</v>
      </c>
      <c r="G827" s="15" t="str">
        <f>工资表!$H$2</f>
        <v>奖金</v>
      </c>
      <c r="H827" s="15" t="str">
        <f>工资表!$I$2</f>
        <v>加班费</v>
      </c>
      <c r="I827" s="15" t="str">
        <f>工资表!$J$2</f>
        <v>住房补助</v>
      </c>
      <c r="J827" s="15" t="str">
        <f>工资表!$K$2</f>
        <v>交通补助</v>
      </c>
      <c r="K827" s="15" t="str">
        <f>工资表!$L$2</f>
        <v>工龄工资</v>
      </c>
      <c r="L827" s="15" t="str">
        <f>工资表!$M$2</f>
        <v>当月应发</v>
      </c>
      <c r="M827" s="15" t="str">
        <f>工资表!$N$2</f>
        <v>养老保险</v>
      </c>
      <c r="N827" s="15" t="str">
        <f>工资表!$O$2</f>
        <v>医疗保险</v>
      </c>
      <c r="O827" s="15" t="str">
        <f>工资表!$P$2</f>
        <v>失业保险</v>
      </c>
      <c r="P827" s="15" t="str">
        <f>工资表!$Q$2</f>
        <v>大病统筹</v>
      </c>
      <c r="Q827" s="15" t="str">
        <f>工资表!$R$2</f>
        <v>公积金</v>
      </c>
      <c r="R827" s="15" t="str">
        <f>工资表!$S$2</f>
        <v>个人所得税</v>
      </c>
      <c r="S827" s="15" t="str">
        <f>工资表!$T$2</f>
        <v>实发工资</v>
      </c>
    </row>
    <row r="828" spans="1:19" s="10" customFormat="1" x14ac:dyDescent="0.15">
      <c r="A828" s="16">
        <f>工资表!B209</f>
        <v>207</v>
      </c>
      <c r="B828" s="16" t="str">
        <f>工资表!C209</f>
        <v>N207</v>
      </c>
      <c r="C828" s="16" t="str">
        <f>工资表!D209</f>
        <v>研发A</v>
      </c>
      <c r="D828" s="16">
        <f>工资表!E209</f>
        <v>2206</v>
      </c>
      <c r="E828" s="16">
        <f>工资表!F209</f>
        <v>1206</v>
      </c>
      <c r="F828" s="16">
        <f>工资表!G209</f>
        <v>1206</v>
      </c>
      <c r="G828" s="16">
        <f>工资表!H209</f>
        <v>2206</v>
      </c>
      <c r="H828" s="16">
        <f>工资表!I209</f>
        <v>1206</v>
      </c>
      <c r="I828" s="16">
        <f>工资表!J209</f>
        <v>806</v>
      </c>
      <c r="J828" s="16">
        <f>工资表!K209</f>
        <v>506</v>
      </c>
      <c r="K828" s="16">
        <f>工资表!L209</f>
        <v>406</v>
      </c>
      <c r="L828" s="16">
        <f>工资表!M209</f>
        <v>9748</v>
      </c>
      <c r="M828" s="16">
        <f>工资表!N209</f>
        <v>506</v>
      </c>
      <c r="N828" s="16">
        <f>工资表!O209</f>
        <v>306</v>
      </c>
      <c r="O828" s="16">
        <f>工资表!P209</f>
        <v>226</v>
      </c>
      <c r="P828" s="16">
        <f>工资表!Q209</f>
        <v>236</v>
      </c>
      <c r="Q828" s="16">
        <f>工资表!R209</f>
        <v>266</v>
      </c>
      <c r="R828" s="16">
        <f>工资表!S209</f>
        <v>341</v>
      </c>
      <c r="S828" s="16">
        <f>工资表!T209</f>
        <v>7867</v>
      </c>
    </row>
    <row r="829" spans="1:19" s="10" customFormat="1" x14ac:dyDescent="0.1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</row>
    <row r="830" spans="1:19" s="10" customFormat="1" x14ac:dyDescent="0.15">
      <c r="A830" s="13"/>
      <c r="B830" s="13"/>
      <c r="C830" s="13"/>
      <c r="D830" s="13"/>
      <c r="E830" s="13"/>
      <c r="F830" s="13"/>
      <c r="G830" s="13"/>
      <c r="H830" s="14">
        <f>工资表!$I$1</f>
        <v>2017</v>
      </c>
      <c r="I830" s="14" t="str">
        <f>工资表!$J$1</f>
        <v>年</v>
      </c>
      <c r="J830" s="14" t="str">
        <f>工资表!$K$1</f>
        <v>2月</v>
      </c>
      <c r="K830" s="14" t="str">
        <f>工资表!$L$1</f>
        <v>工资</v>
      </c>
      <c r="L830" s="13"/>
      <c r="M830" s="13"/>
      <c r="N830" s="13"/>
      <c r="O830" s="13"/>
      <c r="P830" s="13"/>
      <c r="Q830" s="13"/>
      <c r="R830" s="13"/>
      <c r="S830" s="13"/>
    </row>
    <row r="831" spans="1:19" s="10" customFormat="1" x14ac:dyDescent="0.15">
      <c r="A831" s="15" t="str">
        <f>工资表!$B$2</f>
        <v>序号</v>
      </c>
      <c r="B831" s="15" t="str">
        <f>工资表!$C$2</f>
        <v>姓名</v>
      </c>
      <c r="C831" s="15" t="str">
        <f>工资表!$D$2</f>
        <v>部门</v>
      </c>
      <c r="D831" s="15" t="str">
        <f>工资表!$E$2</f>
        <v>基本工资</v>
      </c>
      <c r="E831" s="15" t="str">
        <f>工资表!$F$2</f>
        <v>岗位工资</v>
      </c>
      <c r="F831" s="15" t="str">
        <f>工资表!$G$2</f>
        <v>绩效工资</v>
      </c>
      <c r="G831" s="15" t="str">
        <f>工资表!$H$2</f>
        <v>奖金</v>
      </c>
      <c r="H831" s="15" t="str">
        <f>工资表!$I$2</f>
        <v>加班费</v>
      </c>
      <c r="I831" s="15" t="str">
        <f>工资表!$J$2</f>
        <v>住房补助</v>
      </c>
      <c r="J831" s="15" t="str">
        <f>工资表!$K$2</f>
        <v>交通补助</v>
      </c>
      <c r="K831" s="15" t="str">
        <f>工资表!$L$2</f>
        <v>工龄工资</v>
      </c>
      <c r="L831" s="15" t="str">
        <f>工资表!$M$2</f>
        <v>当月应发</v>
      </c>
      <c r="M831" s="15" t="str">
        <f>工资表!$N$2</f>
        <v>养老保险</v>
      </c>
      <c r="N831" s="15" t="str">
        <f>工资表!$O$2</f>
        <v>医疗保险</v>
      </c>
      <c r="O831" s="15" t="str">
        <f>工资表!$P$2</f>
        <v>失业保险</v>
      </c>
      <c r="P831" s="15" t="str">
        <f>工资表!$Q$2</f>
        <v>大病统筹</v>
      </c>
      <c r="Q831" s="15" t="str">
        <f>工资表!$R$2</f>
        <v>公积金</v>
      </c>
      <c r="R831" s="15" t="str">
        <f>工资表!$S$2</f>
        <v>个人所得税</v>
      </c>
      <c r="S831" s="15" t="str">
        <f>工资表!$T$2</f>
        <v>实发工资</v>
      </c>
    </row>
    <row r="832" spans="1:19" s="10" customFormat="1" x14ac:dyDescent="0.15">
      <c r="A832" s="16">
        <f>工资表!B210</f>
        <v>208</v>
      </c>
      <c r="B832" s="16" t="str">
        <f>工资表!C210</f>
        <v>N208</v>
      </c>
      <c r="C832" s="16" t="str">
        <f>工资表!D210</f>
        <v>研发B</v>
      </c>
      <c r="D832" s="16">
        <f>工资表!E210</f>
        <v>2207</v>
      </c>
      <c r="E832" s="16">
        <f>工资表!F210</f>
        <v>1207</v>
      </c>
      <c r="F832" s="16">
        <f>工资表!G210</f>
        <v>1207</v>
      </c>
      <c r="G832" s="16">
        <f>工资表!H210</f>
        <v>2207</v>
      </c>
      <c r="H832" s="16">
        <f>工资表!I210</f>
        <v>1207</v>
      </c>
      <c r="I832" s="16">
        <f>工资表!J210</f>
        <v>807</v>
      </c>
      <c r="J832" s="16">
        <f>工资表!K210</f>
        <v>507</v>
      </c>
      <c r="K832" s="16">
        <f>工资表!L210</f>
        <v>407</v>
      </c>
      <c r="L832" s="16">
        <f>工资表!M210</f>
        <v>9756</v>
      </c>
      <c r="M832" s="16">
        <f>工资表!N210</f>
        <v>507</v>
      </c>
      <c r="N832" s="16">
        <f>工资表!O210</f>
        <v>307</v>
      </c>
      <c r="O832" s="16">
        <f>工资表!P210</f>
        <v>227</v>
      </c>
      <c r="P832" s="16">
        <f>工资表!Q210</f>
        <v>237</v>
      </c>
      <c r="Q832" s="16">
        <f>工资表!R210</f>
        <v>267</v>
      </c>
      <c r="R832" s="16">
        <f>工资表!S210</f>
        <v>342</v>
      </c>
      <c r="S832" s="16">
        <f>工资表!T210</f>
        <v>7869</v>
      </c>
    </row>
    <row r="833" spans="1:19" s="10" customFormat="1" x14ac:dyDescent="0.1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</row>
    <row r="834" spans="1:19" s="10" customFormat="1" x14ac:dyDescent="0.15">
      <c r="A834" s="13"/>
      <c r="B834" s="13"/>
      <c r="C834" s="13"/>
      <c r="D834" s="13"/>
      <c r="E834" s="13"/>
      <c r="F834" s="13"/>
      <c r="G834" s="13"/>
      <c r="H834" s="14">
        <f>工资表!$I$1</f>
        <v>2017</v>
      </c>
      <c r="I834" s="14" t="str">
        <f>工资表!$J$1</f>
        <v>年</v>
      </c>
      <c r="J834" s="14" t="str">
        <f>工资表!$K$1</f>
        <v>2月</v>
      </c>
      <c r="K834" s="14" t="str">
        <f>工资表!$L$1</f>
        <v>工资</v>
      </c>
      <c r="L834" s="13"/>
      <c r="M834" s="13"/>
      <c r="N834" s="13"/>
      <c r="O834" s="13"/>
      <c r="P834" s="13"/>
      <c r="Q834" s="13"/>
      <c r="R834" s="13"/>
      <c r="S834" s="13"/>
    </row>
    <row r="835" spans="1:19" s="10" customFormat="1" x14ac:dyDescent="0.15">
      <c r="A835" s="15" t="str">
        <f>工资表!$B$2</f>
        <v>序号</v>
      </c>
      <c r="B835" s="15" t="str">
        <f>工资表!$C$2</f>
        <v>姓名</v>
      </c>
      <c r="C835" s="15" t="str">
        <f>工资表!$D$2</f>
        <v>部门</v>
      </c>
      <c r="D835" s="15" t="str">
        <f>工资表!$E$2</f>
        <v>基本工资</v>
      </c>
      <c r="E835" s="15" t="str">
        <f>工资表!$F$2</f>
        <v>岗位工资</v>
      </c>
      <c r="F835" s="15" t="str">
        <f>工资表!$G$2</f>
        <v>绩效工资</v>
      </c>
      <c r="G835" s="15" t="str">
        <f>工资表!$H$2</f>
        <v>奖金</v>
      </c>
      <c r="H835" s="15" t="str">
        <f>工资表!$I$2</f>
        <v>加班费</v>
      </c>
      <c r="I835" s="15" t="str">
        <f>工资表!$J$2</f>
        <v>住房补助</v>
      </c>
      <c r="J835" s="15" t="str">
        <f>工资表!$K$2</f>
        <v>交通补助</v>
      </c>
      <c r="K835" s="15" t="str">
        <f>工资表!$L$2</f>
        <v>工龄工资</v>
      </c>
      <c r="L835" s="15" t="str">
        <f>工资表!$M$2</f>
        <v>当月应发</v>
      </c>
      <c r="M835" s="15" t="str">
        <f>工资表!$N$2</f>
        <v>养老保险</v>
      </c>
      <c r="N835" s="15" t="str">
        <f>工资表!$O$2</f>
        <v>医疗保险</v>
      </c>
      <c r="O835" s="15" t="str">
        <f>工资表!$P$2</f>
        <v>失业保险</v>
      </c>
      <c r="P835" s="15" t="str">
        <f>工资表!$Q$2</f>
        <v>大病统筹</v>
      </c>
      <c r="Q835" s="15" t="str">
        <f>工资表!$R$2</f>
        <v>公积金</v>
      </c>
      <c r="R835" s="15" t="str">
        <f>工资表!$S$2</f>
        <v>个人所得税</v>
      </c>
      <c r="S835" s="15" t="str">
        <f>工资表!$T$2</f>
        <v>实发工资</v>
      </c>
    </row>
    <row r="836" spans="1:19" s="10" customFormat="1" x14ac:dyDescent="0.15">
      <c r="A836" s="16">
        <f>工资表!B211</f>
        <v>209</v>
      </c>
      <c r="B836" s="16" t="str">
        <f>工资表!C211</f>
        <v>N209</v>
      </c>
      <c r="C836" s="16" t="str">
        <f>工资表!D211</f>
        <v>投资A</v>
      </c>
      <c r="D836" s="16">
        <f>工资表!E211</f>
        <v>2208</v>
      </c>
      <c r="E836" s="16">
        <f>工资表!F211</f>
        <v>1208</v>
      </c>
      <c r="F836" s="16">
        <f>工资表!G211</f>
        <v>1208</v>
      </c>
      <c r="G836" s="16">
        <f>工资表!H211</f>
        <v>2208</v>
      </c>
      <c r="H836" s="16">
        <f>工资表!I211</f>
        <v>1208</v>
      </c>
      <c r="I836" s="16">
        <f>工资表!J211</f>
        <v>808</v>
      </c>
      <c r="J836" s="16">
        <f>工资表!K211</f>
        <v>508</v>
      </c>
      <c r="K836" s="16">
        <f>工资表!L211</f>
        <v>408</v>
      </c>
      <c r="L836" s="16">
        <f>工资表!M211</f>
        <v>9764</v>
      </c>
      <c r="M836" s="16">
        <f>工资表!N211</f>
        <v>508</v>
      </c>
      <c r="N836" s="16">
        <f>工资表!O211</f>
        <v>308</v>
      </c>
      <c r="O836" s="16">
        <f>工资表!P211</f>
        <v>228</v>
      </c>
      <c r="P836" s="16">
        <f>工资表!Q211</f>
        <v>238</v>
      </c>
      <c r="Q836" s="16">
        <f>工资表!R211</f>
        <v>268</v>
      </c>
      <c r="R836" s="16">
        <f>工资表!S211</f>
        <v>343</v>
      </c>
      <c r="S836" s="16">
        <f>工资表!T211</f>
        <v>7871</v>
      </c>
    </row>
    <row r="837" spans="1:19" s="10" customFormat="1" x14ac:dyDescent="0.1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</row>
    <row r="838" spans="1:19" s="10" customFormat="1" x14ac:dyDescent="0.15">
      <c r="A838" s="13"/>
      <c r="B838" s="13"/>
      <c r="C838" s="13"/>
      <c r="D838" s="13"/>
      <c r="E838" s="13"/>
      <c r="F838" s="13"/>
      <c r="G838" s="13"/>
      <c r="H838" s="14">
        <f>工资表!$I$1</f>
        <v>2017</v>
      </c>
      <c r="I838" s="14" t="str">
        <f>工资表!$J$1</f>
        <v>年</v>
      </c>
      <c r="J838" s="14" t="str">
        <f>工资表!$K$1</f>
        <v>2月</v>
      </c>
      <c r="K838" s="14" t="str">
        <f>工资表!$L$1</f>
        <v>工资</v>
      </c>
      <c r="L838" s="13"/>
      <c r="M838" s="13"/>
      <c r="N838" s="13"/>
      <c r="O838" s="13"/>
      <c r="P838" s="13"/>
      <c r="Q838" s="13"/>
      <c r="R838" s="13"/>
      <c r="S838" s="13"/>
    </row>
    <row r="839" spans="1:19" s="10" customFormat="1" x14ac:dyDescent="0.15">
      <c r="A839" s="15" t="str">
        <f>工资表!$B$2</f>
        <v>序号</v>
      </c>
      <c r="B839" s="15" t="str">
        <f>工资表!$C$2</f>
        <v>姓名</v>
      </c>
      <c r="C839" s="15" t="str">
        <f>工资表!$D$2</f>
        <v>部门</v>
      </c>
      <c r="D839" s="15" t="str">
        <f>工资表!$E$2</f>
        <v>基本工资</v>
      </c>
      <c r="E839" s="15" t="str">
        <f>工资表!$F$2</f>
        <v>岗位工资</v>
      </c>
      <c r="F839" s="15" t="str">
        <f>工资表!$G$2</f>
        <v>绩效工资</v>
      </c>
      <c r="G839" s="15" t="str">
        <f>工资表!$H$2</f>
        <v>奖金</v>
      </c>
      <c r="H839" s="15" t="str">
        <f>工资表!$I$2</f>
        <v>加班费</v>
      </c>
      <c r="I839" s="15" t="str">
        <f>工资表!$J$2</f>
        <v>住房补助</v>
      </c>
      <c r="J839" s="15" t="str">
        <f>工资表!$K$2</f>
        <v>交通补助</v>
      </c>
      <c r="K839" s="15" t="str">
        <f>工资表!$L$2</f>
        <v>工龄工资</v>
      </c>
      <c r="L839" s="15" t="str">
        <f>工资表!$M$2</f>
        <v>当月应发</v>
      </c>
      <c r="M839" s="15" t="str">
        <f>工资表!$N$2</f>
        <v>养老保险</v>
      </c>
      <c r="N839" s="15" t="str">
        <f>工资表!$O$2</f>
        <v>医疗保险</v>
      </c>
      <c r="O839" s="15" t="str">
        <f>工资表!$P$2</f>
        <v>失业保险</v>
      </c>
      <c r="P839" s="15" t="str">
        <f>工资表!$Q$2</f>
        <v>大病统筹</v>
      </c>
      <c r="Q839" s="15" t="str">
        <f>工资表!$R$2</f>
        <v>公积金</v>
      </c>
      <c r="R839" s="15" t="str">
        <f>工资表!$S$2</f>
        <v>个人所得税</v>
      </c>
      <c r="S839" s="15" t="str">
        <f>工资表!$T$2</f>
        <v>实发工资</v>
      </c>
    </row>
    <row r="840" spans="1:19" s="10" customFormat="1" x14ac:dyDescent="0.15">
      <c r="A840" s="16">
        <f>工资表!B212</f>
        <v>210</v>
      </c>
      <c r="B840" s="16" t="str">
        <f>工资表!C212</f>
        <v>N210</v>
      </c>
      <c r="C840" s="16" t="str">
        <f>工资表!D212</f>
        <v>投资B</v>
      </c>
      <c r="D840" s="16">
        <f>工资表!E212</f>
        <v>2209</v>
      </c>
      <c r="E840" s="16">
        <f>工资表!F212</f>
        <v>1209</v>
      </c>
      <c r="F840" s="16">
        <f>工资表!G212</f>
        <v>1209</v>
      </c>
      <c r="G840" s="16">
        <f>工资表!H212</f>
        <v>2209</v>
      </c>
      <c r="H840" s="16">
        <f>工资表!I212</f>
        <v>1209</v>
      </c>
      <c r="I840" s="16">
        <f>工资表!J212</f>
        <v>809</v>
      </c>
      <c r="J840" s="16">
        <f>工资表!K212</f>
        <v>509</v>
      </c>
      <c r="K840" s="16">
        <f>工资表!L212</f>
        <v>409</v>
      </c>
      <c r="L840" s="16">
        <f>工资表!M212</f>
        <v>9772</v>
      </c>
      <c r="M840" s="16">
        <f>工资表!N212</f>
        <v>509</v>
      </c>
      <c r="N840" s="16">
        <f>工资表!O212</f>
        <v>309</v>
      </c>
      <c r="O840" s="16">
        <f>工资表!P212</f>
        <v>229</v>
      </c>
      <c r="P840" s="16">
        <f>工资表!Q212</f>
        <v>239</v>
      </c>
      <c r="Q840" s="16">
        <f>工资表!R212</f>
        <v>269</v>
      </c>
      <c r="R840" s="16">
        <f>工资表!S212</f>
        <v>344</v>
      </c>
      <c r="S840" s="16">
        <f>工资表!T212</f>
        <v>7873</v>
      </c>
    </row>
    <row r="841" spans="1:19" s="10" customFormat="1" x14ac:dyDescent="0.1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</row>
    <row r="842" spans="1:19" s="10" customFormat="1" x14ac:dyDescent="0.15">
      <c r="A842" s="13"/>
      <c r="B842" s="13"/>
      <c r="C842" s="13"/>
      <c r="D842" s="13"/>
      <c r="E842" s="13"/>
      <c r="F842" s="13"/>
      <c r="G842" s="13"/>
      <c r="H842" s="14">
        <f>工资表!$I$1</f>
        <v>2017</v>
      </c>
      <c r="I842" s="14" t="str">
        <f>工资表!$J$1</f>
        <v>年</v>
      </c>
      <c r="J842" s="14" t="str">
        <f>工资表!$K$1</f>
        <v>2月</v>
      </c>
      <c r="K842" s="14" t="str">
        <f>工资表!$L$1</f>
        <v>工资</v>
      </c>
      <c r="L842" s="13"/>
      <c r="M842" s="13"/>
      <c r="N842" s="13"/>
      <c r="O842" s="13"/>
      <c r="P842" s="13"/>
      <c r="Q842" s="13"/>
      <c r="R842" s="13"/>
      <c r="S842" s="13"/>
    </row>
    <row r="843" spans="1:19" s="10" customFormat="1" x14ac:dyDescent="0.15">
      <c r="A843" s="15" t="str">
        <f>工资表!$B$2</f>
        <v>序号</v>
      </c>
      <c r="B843" s="15" t="str">
        <f>工资表!$C$2</f>
        <v>姓名</v>
      </c>
      <c r="C843" s="15" t="str">
        <f>工资表!$D$2</f>
        <v>部门</v>
      </c>
      <c r="D843" s="15" t="str">
        <f>工资表!$E$2</f>
        <v>基本工资</v>
      </c>
      <c r="E843" s="15" t="str">
        <f>工资表!$F$2</f>
        <v>岗位工资</v>
      </c>
      <c r="F843" s="15" t="str">
        <f>工资表!$G$2</f>
        <v>绩效工资</v>
      </c>
      <c r="G843" s="15" t="str">
        <f>工资表!$H$2</f>
        <v>奖金</v>
      </c>
      <c r="H843" s="15" t="str">
        <f>工资表!$I$2</f>
        <v>加班费</v>
      </c>
      <c r="I843" s="15" t="str">
        <f>工资表!$J$2</f>
        <v>住房补助</v>
      </c>
      <c r="J843" s="15" t="str">
        <f>工资表!$K$2</f>
        <v>交通补助</v>
      </c>
      <c r="K843" s="15" t="str">
        <f>工资表!$L$2</f>
        <v>工龄工资</v>
      </c>
      <c r="L843" s="15" t="str">
        <f>工资表!$M$2</f>
        <v>当月应发</v>
      </c>
      <c r="M843" s="15" t="str">
        <f>工资表!$N$2</f>
        <v>养老保险</v>
      </c>
      <c r="N843" s="15" t="str">
        <f>工资表!$O$2</f>
        <v>医疗保险</v>
      </c>
      <c r="O843" s="15" t="str">
        <f>工资表!$P$2</f>
        <v>失业保险</v>
      </c>
      <c r="P843" s="15" t="str">
        <f>工资表!$Q$2</f>
        <v>大病统筹</v>
      </c>
      <c r="Q843" s="15" t="str">
        <f>工资表!$R$2</f>
        <v>公积金</v>
      </c>
      <c r="R843" s="15" t="str">
        <f>工资表!$S$2</f>
        <v>个人所得税</v>
      </c>
      <c r="S843" s="15" t="str">
        <f>工资表!$T$2</f>
        <v>实发工资</v>
      </c>
    </row>
    <row r="844" spans="1:19" s="10" customFormat="1" x14ac:dyDescent="0.15">
      <c r="A844" s="16">
        <f>工资表!B213</f>
        <v>211</v>
      </c>
      <c r="B844" s="16" t="str">
        <f>工资表!C213</f>
        <v>N211</v>
      </c>
      <c r="C844" s="16" t="str">
        <f>工资表!D213</f>
        <v>采购</v>
      </c>
      <c r="D844" s="16">
        <f>工资表!E213</f>
        <v>2210</v>
      </c>
      <c r="E844" s="16">
        <f>工资表!F213</f>
        <v>1210</v>
      </c>
      <c r="F844" s="16">
        <f>工资表!G213</f>
        <v>1210</v>
      </c>
      <c r="G844" s="16">
        <f>工资表!H213</f>
        <v>2210</v>
      </c>
      <c r="H844" s="16">
        <f>工资表!I213</f>
        <v>1210</v>
      </c>
      <c r="I844" s="16">
        <f>工资表!J213</f>
        <v>810</v>
      </c>
      <c r="J844" s="16">
        <f>工资表!K213</f>
        <v>510</v>
      </c>
      <c r="K844" s="16">
        <f>工资表!L213</f>
        <v>410</v>
      </c>
      <c r="L844" s="16">
        <f>工资表!M213</f>
        <v>9780</v>
      </c>
      <c r="M844" s="16">
        <f>工资表!N213</f>
        <v>510</v>
      </c>
      <c r="N844" s="16">
        <f>工资表!O213</f>
        <v>310</v>
      </c>
      <c r="O844" s="16">
        <f>工资表!P213</f>
        <v>230</v>
      </c>
      <c r="P844" s="16">
        <f>工资表!Q213</f>
        <v>240</v>
      </c>
      <c r="Q844" s="16">
        <f>工资表!R213</f>
        <v>270</v>
      </c>
      <c r="R844" s="16">
        <f>工资表!S213</f>
        <v>345</v>
      </c>
      <c r="S844" s="16">
        <f>工资表!T213</f>
        <v>7875</v>
      </c>
    </row>
    <row r="845" spans="1:19" s="10" customFormat="1" x14ac:dyDescent="0.1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</row>
    <row r="846" spans="1:19" s="10" customFormat="1" x14ac:dyDescent="0.15">
      <c r="A846" s="13"/>
      <c r="B846" s="13"/>
      <c r="C846" s="13"/>
      <c r="D846" s="13"/>
      <c r="E846" s="13"/>
      <c r="F846" s="13"/>
      <c r="G846" s="13"/>
      <c r="H846" s="14">
        <f>工资表!$I$1</f>
        <v>2017</v>
      </c>
      <c r="I846" s="14" t="str">
        <f>工资表!$J$1</f>
        <v>年</v>
      </c>
      <c r="J846" s="14" t="str">
        <f>工资表!$K$1</f>
        <v>2月</v>
      </c>
      <c r="K846" s="14" t="str">
        <f>工资表!$L$1</f>
        <v>工资</v>
      </c>
      <c r="L846" s="13"/>
      <c r="M846" s="13"/>
      <c r="N846" s="13"/>
      <c r="O846" s="13"/>
      <c r="P846" s="13"/>
      <c r="Q846" s="13"/>
      <c r="R846" s="13"/>
      <c r="S846" s="13"/>
    </row>
    <row r="847" spans="1:19" s="10" customFormat="1" x14ac:dyDescent="0.15">
      <c r="A847" s="15" t="str">
        <f>工资表!$B$2</f>
        <v>序号</v>
      </c>
      <c r="B847" s="15" t="str">
        <f>工资表!$C$2</f>
        <v>姓名</v>
      </c>
      <c r="C847" s="15" t="str">
        <f>工资表!$D$2</f>
        <v>部门</v>
      </c>
      <c r="D847" s="15" t="str">
        <f>工资表!$E$2</f>
        <v>基本工资</v>
      </c>
      <c r="E847" s="15" t="str">
        <f>工资表!$F$2</f>
        <v>岗位工资</v>
      </c>
      <c r="F847" s="15" t="str">
        <f>工资表!$G$2</f>
        <v>绩效工资</v>
      </c>
      <c r="G847" s="15" t="str">
        <f>工资表!$H$2</f>
        <v>奖金</v>
      </c>
      <c r="H847" s="15" t="str">
        <f>工资表!$I$2</f>
        <v>加班费</v>
      </c>
      <c r="I847" s="15" t="str">
        <f>工资表!$J$2</f>
        <v>住房补助</v>
      </c>
      <c r="J847" s="15" t="str">
        <f>工资表!$K$2</f>
        <v>交通补助</v>
      </c>
      <c r="K847" s="15" t="str">
        <f>工资表!$L$2</f>
        <v>工龄工资</v>
      </c>
      <c r="L847" s="15" t="str">
        <f>工资表!$M$2</f>
        <v>当月应发</v>
      </c>
      <c r="M847" s="15" t="str">
        <f>工资表!$N$2</f>
        <v>养老保险</v>
      </c>
      <c r="N847" s="15" t="str">
        <f>工资表!$O$2</f>
        <v>医疗保险</v>
      </c>
      <c r="O847" s="15" t="str">
        <f>工资表!$P$2</f>
        <v>失业保险</v>
      </c>
      <c r="P847" s="15" t="str">
        <f>工资表!$Q$2</f>
        <v>大病统筹</v>
      </c>
      <c r="Q847" s="15" t="str">
        <f>工资表!$R$2</f>
        <v>公积金</v>
      </c>
      <c r="R847" s="15" t="str">
        <f>工资表!$S$2</f>
        <v>个人所得税</v>
      </c>
      <c r="S847" s="15" t="str">
        <f>工资表!$T$2</f>
        <v>实发工资</v>
      </c>
    </row>
    <row r="848" spans="1:19" s="10" customFormat="1" x14ac:dyDescent="0.15">
      <c r="A848" s="16">
        <f>工资表!B214</f>
        <v>212</v>
      </c>
      <c r="B848" s="16" t="str">
        <f>工资表!C214</f>
        <v>N212</v>
      </c>
      <c r="C848" s="16" t="str">
        <f>工资表!D214</f>
        <v>生产</v>
      </c>
      <c r="D848" s="16">
        <f>工资表!E214</f>
        <v>2211</v>
      </c>
      <c r="E848" s="16">
        <f>工资表!F214</f>
        <v>1211</v>
      </c>
      <c r="F848" s="16">
        <f>工资表!G214</f>
        <v>1211</v>
      </c>
      <c r="G848" s="16">
        <f>工资表!H214</f>
        <v>2211</v>
      </c>
      <c r="H848" s="16">
        <f>工资表!I214</f>
        <v>1211</v>
      </c>
      <c r="I848" s="16">
        <f>工资表!J214</f>
        <v>811</v>
      </c>
      <c r="J848" s="16">
        <f>工资表!K214</f>
        <v>511</v>
      </c>
      <c r="K848" s="16">
        <f>工资表!L214</f>
        <v>411</v>
      </c>
      <c r="L848" s="16">
        <f>工资表!M214</f>
        <v>9788</v>
      </c>
      <c r="M848" s="16">
        <f>工资表!N214</f>
        <v>511</v>
      </c>
      <c r="N848" s="16">
        <f>工资表!O214</f>
        <v>311</v>
      </c>
      <c r="O848" s="16">
        <f>工资表!P214</f>
        <v>231</v>
      </c>
      <c r="P848" s="16">
        <f>工资表!Q214</f>
        <v>241</v>
      </c>
      <c r="Q848" s="16">
        <f>工资表!R214</f>
        <v>271</v>
      </c>
      <c r="R848" s="16">
        <f>工资表!S214</f>
        <v>346</v>
      </c>
      <c r="S848" s="16">
        <f>工资表!T214</f>
        <v>7877</v>
      </c>
    </row>
    <row r="849" spans="1:19" s="10" customFormat="1" x14ac:dyDescent="0.1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</row>
    <row r="850" spans="1:19" s="10" customFormat="1" x14ac:dyDescent="0.15">
      <c r="A850" s="13"/>
      <c r="B850" s="13"/>
      <c r="C850" s="13"/>
      <c r="D850" s="13"/>
      <c r="E850" s="13"/>
      <c r="F850" s="13"/>
      <c r="G850" s="13"/>
      <c r="H850" s="14">
        <f>工资表!$I$1</f>
        <v>2017</v>
      </c>
      <c r="I850" s="14" t="str">
        <f>工资表!$J$1</f>
        <v>年</v>
      </c>
      <c r="J850" s="14" t="str">
        <f>工资表!$K$1</f>
        <v>2月</v>
      </c>
      <c r="K850" s="14" t="str">
        <f>工资表!$L$1</f>
        <v>工资</v>
      </c>
      <c r="L850" s="13"/>
      <c r="M850" s="13"/>
      <c r="N850" s="13"/>
      <c r="O850" s="13"/>
      <c r="P850" s="13"/>
      <c r="Q850" s="13"/>
      <c r="R850" s="13"/>
      <c r="S850" s="13"/>
    </row>
    <row r="851" spans="1:19" s="10" customFormat="1" x14ac:dyDescent="0.15">
      <c r="A851" s="15" t="str">
        <f>工资表!$B$2</f>
        <v>序号</v>
      </c>
      <c r="B851" s="15" t="str">
        <f>工资表!$C$2</f>
        <v>姓名</v>
      </c>
      <c r="C851" s="15" t="str">
        <f>工资表!$D$2</f>
        <v>部门</v>
      </c>
      <c r="D851" s="15" t="str">
        <f>工资表!$E$2</f>
        <v>基本工资</v>
      </c>
      <c r="E851" s="15" t="str">
        <f>工资表!$F$2</f>
        <v>岗位工资</v>
      </c>
      <c r="F851" s="15" t="str">
        <f>工资表!$G$2</f>
        <v>绩效工资</v>
      </c>
      <c r="G851" s="15" t="str">
        <f>工资表!$H$2</f>
        <v>奖金</v>
      </c>
      <c r="H851" s="15" t="str">
        <f>工资表!$I$2</f>
        <v>加班费</v>
      </c>
      <c r="I851" s="15" t="str">
        <f>工资表!$J$2</f>
        <v>住房补助</v>
      </c>
      <c r="J851" s="15" t="str">
        <f>工资表!$K$2</f>
        <v>交通补助</v>
      </c>
      <c r="K851" s="15" t="str">
        <f>工资表!$L$2</f>
        <v>工龄工资</v>
      </c>
      <c r="L851" s="15" t="str">
        <f>工资表!$M$2</f>
        <v>当月应发</v>
      </c>
      <c r="M851" s="15" t="str">
        <f>工资表!$N$2</f>
        <v>养老保险</v>
      </c>
      <c r="N851" s="15" t="str">
        <f>工资表!$O$2</f>
        <v>医疗保险</v>
      </c>
      <c r="O851" s="15" t="str">
        <f>工资表!$P$2</f>
        <v>失业保险</v>
      </c>
      <c r="P851" s="15" t="str">
        <f>工资表!$Q$2</f>
        <v>大病统筹</v>
      </c>
      <c r="Q851" s="15" t="str">
        <f>工资表!$R$2</f>
        <v>公积金</v>
      </c>
      <c r="R851" s="15" t="str">
        <f>工资表!$S$2</f>
        <v>个人所得税</v>
      </c>
      <c r="S851" s="15" t="str">
        <f>工资表!$T$2</f>
        <v>实发工资</v>
      </c>
    </row>
    <row r="852" spans="1:19" s="10" customFormat="1" x14ac:dyDescent="0.15">
      <c r="A852" s="16">
        <f>工资表!B215</f>
        <v>213</v>
      </c>
      <c r="B852" s="16" t="str">
        <f>工资表!C215</f>
        <v>N213</v>
      </c>
      <c r="C852" s="16" t="str">
        <f>工资表!D215</f>
        <v>运营</v>
      </c>
      <c r="D852" s="16">
        <f>工资表!E215</f>
        <v>2212</v>
      </c>
      <c r="E852" s="16">
        <f>工资表!F215</f>
        <v>1212</v>
      </c>
      <c r="F852" s="16">
        <f>工资表!G215</f>
        <v>1212</v>
      </c>
      <c r="G852" s="16">
        <f>工资表!H215</f>
        <v>2212</v>
      </c>
      <c r="H852" s="16">
        <f>工资表!I215</f>
        <v>1212</v>
      </c>
      <c r="I852" s="16">
        <f>工资表!J215</f>
        <v>812</v>
      </c>
      <c r="J852" s="16">
        <f>工资表!K215</f>
        <v>512</v>
      </c>
      <c r="K852" s="16">
        <f>工资表!L215</f>
        <v>412</v>
      </c>
      <c r="L852" s="16">
        <f>工资表!M215</f>
        <v>9796</v>
      </c>
      <c r="M852" s="16">
        <f>工资表!N215</f>
        <v>512</v>
      </c>
      <c r="N852" s="16">
        <f>工资表!O215</f>
        <v>312</v>
      </c>
      <c r="O852" s="16">
        <f>工资表!P215</f>
        <v>232</v>
      </c>
      <c r="P852" s="16">
        <f>工资表!Q215</f>
        <v>242</v>
      </c>
      <c r="Q852" s="16">
        <f>工资表!R215</f>
        <v>272</v>
      </c>
      <c r="R852" s="16">
        <f>工资表!S215</f>
        <v>347</v>
      </c>
      <c r="S852" s="16">
        <f>工资表!T215</f>
        <v>7879</v>
      </c>
    </row>
    <row r="853" spans="1:19" s="10" customFormat="1" x14ac:dyDescent="0.1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</row>
    <row r="854" spans="1:19" s="10" customFormat="1" x14ac:dyDescent="0.15">
      <c r="A854" s="13"/>
      <c r="B854" s="13"/>
      <c r="C854" s="13"/>
      <c r="D854" s="13"/>
      <c r="E854" s="13"/>
      <c r="F854" s="13"/>
      <c r="G854" s="13"/>
      <c r="H854" s="14">
        <f>工资表!$I$1</f>
        <v>2017</v>
      </c>
      <c r="I854" s="14" t="str">
        <f>工资表!$J$1</f>
        <v>年</v>
      </c>
      <c r="J854" s="14" t="str">
        <f>工资表!$K$1</f>
        <v>2月</v>
      </c>
      <c r="K854" s="14" t="str">
        <f>工资表!$L$1</f>
        <v>工资</v>
      </c>
      <c r="L854" s="13"/>
      <c r="M854" s="13"/>
      <c r="N854" s="13"/>
      <c r="O854" s="13"/>
      <c r="P854" s="13"/>
      <c r="Q854" s="13"/>
      <c r="R854" s="13"/>
      <c r="S854" s="13"/>
    </row>
    <row r="855" spans="1:19" s="10" customFormat="1" x14ac:dyDescent="0.15">
      <c r="A855" s="15" t="str">
        <f>工资表!$B$2</f>
        <v>序号</v>
      </c>
      <c r="B855" s="15" t="str">
        <f>工资表!$C$2</f>
        <v>姓名</v>
      </c>
      <c r="C855" s="15" t="str">
        <f>工资表!$D$2</f>
        <v>部门</v>
      </c>
      <c r="D855" s="15" t="str">
        <f>工资表!$E$2</f>
        <v>基本工资</v>
      </c>
      <c r="E855" s="15" t="str">
        <f>工资表!$F$2</f>
        <v>岗位工资</v>
      </c>
      <c r="F855" s="15" t="str">
        <f>工资表!$G$2</f>
        <v>绩效工资</v>
      </c>
      <c r="G855" s="15" t="str">
        <f>工资表!$H$2</f>
        <v>奖金</v>
      </c>
      <c r="H855" s="15" t="str">
        <f>工资表!$I$2</f>
        <v>加班费</v>
      </c>
      <c r="I855" s="15" t="str">
        <f>工资表!$J$2</f>
        <v>住房补助</v>
      </c>
      <c r="J855" s="15" t="str">
        <f>工资表!$K$2</f>
        <v>交通补助</v>
      </c>
      <c r="K855" s="15" t="str">
        <f>工资表!$L$2</f>
        <v>工龄工资</v>
      </c>
      <c r="L855" s="15" t="str">
        <f>工资表!$M$2</f>
        <v>当月应发</v>
      </c>
      <c r="M855" s="15" t="str">
        <f>工资表!$N$2</f>
        <v>养老保险</v>
      </c>
      <c r="N855" s="15" t="str">
        <f>工资表!$O$2</f>
        <v>医疗保险</v>
      </c>
      <c r="O855" s="15" t="str">
        <f>工资表!$P$2</f>
        <v>失业保险</v>
      </c>
      <c r="P855" s="15" t="str">
        <f>工资表!$Q$2</f>
        <v>大病统筹</v>
      </c>
      <c r="Q855" s="15" t="str">
        <f>工资表!$R$2</f>
        <v>公积金</v>
      </c>
      <c r="R855" s="15" t="str">
        <f>工资表!$S$2</f>
        <v>个人所得税</v>
      </c>
      <c r="S855" s="15" t="str">
        <f>工资表!$T$2</f>
        <v>实发工资</v>
      </c>
    </row>
    <row r="856" spans="1:19" s="10" customFormat="1" x14ac:dyDescent="0.15">
      <c r="A856" s="16">
        <f>工资表!B216</f>
        <v>214</v>
      </c>
      <c r="B856" s="16" t="str">
        <f>工资表!C216</f>
        <v>N214</v>
      </c>
      <c r="C856" s="16" t="str">
        <f>工资表!D216</f>
        <v>财务</v>
      </c>
      <c r="D856" s="16">
        <f>工资表!E216</f>
        <v>2213</v>
      </c>
      <c r="E856" s="16">
        <f>工资表!F216</f>
        <v>1213</v>
      </c>
      <c r="F856" s="16">
        <f>工资表!G216</f>
        <v>1213</v>
      </c>
      <c r="G856" s="16">
        <f>工资表!H216</f>
        <v>2213</v>
      </c>
      <c r="H856" s="16">
        <f>工资表!I216</f>
        <v>1213</v>
      </c>
      <c r="I856" s="16">
        <f>工资表!J216</f>
        <v>813</v>
      </c>
      <c r="J856" s="16">
        <f>工资表!K216</f>
        <v>513</v>
      </c>
      <c r="K856" s="16">
        <f>工资表!L216</f>
        <v>413</v>
      </c>
      <c r="L856" s="16">
        <f>工资表!M216</f>
        <v>9804</v>
      </c>
      <c r="M856" s="16">
        <f>工资表!N216</f>
        <v>513</v>
      </c>
      <c r="N856" s="16">
        <f>工资表!O216</f>
        <v>313</v>
      </c>
      <c r="O856" s="16">
        <f>工资表!P216</f>
        <v>233</v>
      </c>
      <c r="P856" s="16">
        <f>工资表!Q216</f>
        <v>243</v>
      </c>
      <c r="Q856" s="16">
        <f>工资表!R216</f>
        <v>273</v>
      </c>
      <c r="R856" s="16">
        <f>工资表!S216</f>
        <v>348</v>
      </c>
      <c r="S856" s="16">
        <f>工资表!T216</f>
        <v>7881</v>
      </c>
    </row>
    <row r="857" spans="1:19" s="10" customFormat="1" x14ac:dyDescent="0.1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</row>
    <row r="858" spans="1:19" s="10" customFormat="1" x14ac:dyDescent="0.15">
      <c r="A858" s="13"/>
      <c r="B858" s="13"/>
      <c r="C858" s="13"/>
      <c r="D858" s="13"/>
      <c r="E858" s="13"/>
      <c r="F858" s="13"/>
      <c r="G858" s="13"/>
      <c r="H858" s="14">
        <f>工资表!$I$1</f>
        <v>2017</v>
      </c>
      <c r="I858" s="14" t="str">
        <f>工资表!$J$1</f>
        <v>年</v>
      </c>
      <c r="J858" s="14" t="str">
        <f>工资表!$K$1</f>
        <v>2月</v>
      </c>
      <c r="K858" s="14" t="str">
        <f>工资表!$L$1</f>
        <v>工资</v>
      </c>
      <c r="L858" s="13"/>
      <c r="M858" s="13"/>
      <c r="N858" s="13"/>
      <c r="O858" s="13"/>
      <c r="P858" s="13"/>
      <c r="Q858" s="13"/>
      <c r="R858" s="13"/>
      <c r="S858" s="13"/>
    </row>
    <row r="859" spans="1:19" s="10" customFormat="1" x14ac:dyDescent="0.15">
      <c r="A859" s="15" t="str">
        <f>工资表!$B$2</f>
        <v>序号</v>
      </c>
      <c r="B859" s="15" t="str">
        <f>工资表!$C$2</f>
        <v>姓名</v>
      </c>
      <c r="C859" s="15" t="str">
        <f>工资表!$D$2</f>
        <v>部门</v>
      </c>
      <c r="D859" s="15" t="str">
        <f>工资表!$E$2</f>
        <v>基本工资</v>
      </c>
      <c r="E859" s="15" t="str">
        <f>工资表!$F$2</f>
        <v>岗位工资</v>
      </c>
      <c r="F859" s="15" t="str">
        <f>工资表!$G$2</f>
        <v>绩效工资</v>
      </c>
      <c r="G859" s="15" t="str">
        <f>工资表!$H$2</f>
        <v>奖金</v>
      </c>
      <c r="H859" s="15" t="str">
        <f>工资表!$I$2</f>
        <v>加班费</v>
      </c>
      <c r="I859" s="15" t="str">
        <f>工资表!$J$2</f>
        <v>住房补助</v>
      </c>
      <c r="J859" s="15" t="str">
        <f>工资表!$K$2</f>
        <v>交通补助</v>
      </c>
      <c r="K859" s="15" t="str">
        <f>工资表!$L$2</f>
        <v>工龄工资</v>
      </c>
      <c r="L859" s="15" t="str">
        <f>工资表!$M$2</f>
        <v>当月应发</v>
      </c>
      <c r="M859" s="15" t="str">
        <f>工资表!$N$2</f>
        <v>养老保险</v>
      </c>
      <c r="N859" s="15" t="str">
        <f>工资表!$O$2</f>
        <v>医疗保险</v>
      </c>
      <c r="O859" s="15" t="str">
        <f>工资表!$P$2</f>
        <v>失业保险</v>
      </c>
      <c r="P859" s="15" t="str">
        <f>工资表!$Q$2</f>
        <v>大病统筹</v>
      </c>
      <c r="Q859" s="15" t="str">
        <f>工资表!$R$2</f>
        <v>公积金</v>
      </c>
      <c r="R859" s="15" t="str">
        <f>工资表!$S$2</f>
        <v>个人所得税</v>
      </c>
      <c r="S859" s="15" t="str">
        <f>工资表!$T$2</f>
        <v>实发工资</v>
      </c>
    </row>
    <row r="860" spans="1:19" s="10" customFormat="1" x14ac:dyDescent="0.15">
      <c r="A860" s="16">
        <f>工资表!B217</f>
        <v>215</v>
      </c>
      <c r="B860" s="16" t="str">
        <f>工资表!C217</f>
        <v>N215</v>
      </c>
      <c r="C860" s="16" t="str">
        <f>工资表!D217</f>
        <v>人力</v>
      </c>
      <c r="D860" s="16">
        <f>工资表!E217</f>
        <v>2214</v>
      </c>
      <c r="E860" s="16">
        <f>工资表!F217</f>
        <v>1214</v>
      </c>
      <c r="F860" s="16">
        <f>工资表!G217</f>
        <v>1214</v>
      </c>
      <c r="G860" s="16">
        <f>工资表!H217</f>
        <v>2214</v>
      </c>
      <c r="H860" s="16">
        <f>工资表!I217</f>
        <v>1214</v>
      </c>
      <c r="I860" s="16">
        <f>工资表!J217</f>
        <v>814</v>
      </c>
      <c r="J860" s="16">
        <f>工资表!K217</f>
        <v>514</v>
      </c>
      <c r="K860" s="16">
        <f>工资表!L217</f>
        <v>414</v>
      </c>
      <c r="L860" s="16">
        <f>工资表!M217</f>
        <v>9812</v>
      </c>
      <c r="M860" s="16">
        <f>工资表!N217</f>
        <v>514</v>
      </c>
      <c r="N860" s="16">
        <f>工资表!O217</f>
        <v>314</v>
      </c>
      <c r="O860" s="16">
        <f>工资表!P217</f>
        <v>234</v>
      </c>
      <c r="P860" s="16">
        <f>工资表!Q217</f>
        <v>244</v>
      </c>
      <c r="Q860" s="16">
        <f>工资表!R217</f>
        <v>274</v>
      </c>
      <c r="R860" s="16">
        <f>工资表!S217</f>
        <v>349</v>
      </c>
      <c r="S860" s="16">
        <f>工资表!T217</f>
        <v>7883</v>
      </c>
    </row>
    <row r="861" spans="1:19" s="10" customFormat="1" x14ac:dyDescent="0.1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</row>
    <row r="862" spans="1:19" s="10" customFormat="1" x14ac:dyDescent="0.15">
      <c r="A862" s="13"/>
      <c r="B862" s="13"/>
      <c r="C862" s="13"/>
      <c r="D862" s="13"/>
      <c r="E862" s="13"/>
      <c r="F862" s="13"/>
      <c r="G862" s="13"/>
      <c r="H862" s="14">
        <f>工资表!$I$1</f>
        <v>2017</v>
      </c>
      <c r="I862" s="14" t="str">
        <f>工资表!$J$1</f>
        <v>年</v>
      </c>
      <c r="J862" s="14" t="str">
        <f>工资表!$K$1</f>
        <v>2月</v>
      </c>
      <c r="K862" s="14" t="str">
        <f>工资表!$L$1</f>
        <v>工资</v>
      </c>
      <c r="L862" s="13"/>
      <c r="M862" s="13"/>
      <c r="N862" s="13"/>
      <c r="O862" s="13"/>
      <c r="P862" s="13"/>
      <c r="Q862" s="13"/>
      <c r="R862" s="13"/>
      <c r="S862" s="13"/>
    </row>
    <row r="863" spans="1:19" s="10" customFormat="1" x14ac:dyDescent="0.15">
      <c r="A863" s="15" t="str">
        <f>工资表!$B$2</f>
        <v>序号</v>
      </c>
      <c r="B863" s="15" t="str">
        <f>工资表!$C$2</f>
        <v>姓名</v>
      </c>
      <c r="C863" s="15" t="str">
        <f>工资表!$D$2</f>
        <v>部门</v>
      </c>
      <c r="D863" s="15" t="str">
        <f>工资表!$E$2</f>
        <v>基本工资</v>
      </c>
      <c r="E863" s="15" t="str">
        <f>工资表!$F$2</f>
        <v>岗位工资</v>
      </c>
      <c r="F863" s="15" t="str">
        <f>工资表!$G$2</f>
        <v>绩效工资</v>
      </c>
      <c r="G863" s="15" t="str">
        <f>工资表!$H$2</f>
        <v>奖金</v>
      </c>
      <c r="H863" s="15" t="str">
        <f>工资表!$I$2</f>
        <v>加班费</v>
      </c>
      <c r="I863" s="15" t="str">
        <f>工资表!$J$2</f>
        <v>住房补助</v>
      </c>
      <c r="J863" s="15" t="str">
        <f>工资表!$K$2</f>
        <v>交通补助</v>
      </c>
      <c r="K863" s="15" t="str">
        <f>工资表!$L$2</f>
        <v>工龄工资</v>
      </c>
      <c r="L863" s="15" t="str">
        <f>工资表!$M$2</f>
        <v>当月应发</v>
      </c>
      <c r="M863" s="15" t="str">
        <f>工资表!$N$2</f>
        <v>养老保险</v>
      </c>
      <c r="N863" s="15" t="str">
        <f>工资表!$O$2</f>
        <v>医疗保险</v>
      </c>
      <c r="O863" s="15" t="str">
        <f>工资表!$P$2</f>
        <v>失业保险</v>
      </c>
      <c r="P863" s="15" t="str">
        <f>工资表!$Q$2</f>
        <v>大病统筹</v>
      </c>
      <c r="Q863" s="15" t="str">
        <f>工资表!$R$2</f>
        <v>公积金</v>
      </c>
      <c r="R863" s="15" t="str">
        <f>工资表!$S$2</f>
        <v>个人所得税</v>
      </c>
      <c r="S863" s="15" t="str">
        <f>工资表!$T$2</f>
        <v>实发工资</v>
      </c>
    </row>
    <row r="864" spans="1:19" s="10" customFormat="1" x14ac:dyDescent="0.15">
      <c r="A864" s="16">
        <f>工资表!B218</f>
        <v>216</v>
      </c>
      <c r="B864" s="16" t="str">
        <f>工资表!C218</f>
        <v>N216</v>
      </c>
      <c r="C864" s="16" t="str">
        <f>工资表!D218</f>
        <v>销售</v>
      </c>
      <c r="D864" s="16">
        <f>工资表!E218</f>
        <v>2215</v>
      </c>
      <c r="E864" s="16">
        <f>工资表!F218</f>
        <v>1215</v>
      </c>
      <c r="F864" s="16">
        <f>工资表!G218</f>
        <v>1215</v>
      </c>
      <c r="G864" s="16">
        <f>工资表!H218</f>
        <v>2215</v>
      </c>
      <c r="H864" s="16">
        <f>工资表!I218</f>
        <v>1215</v>
      </c>
      <c r="I864" s="16">
        <f>工资表!J218</f>
        <v>815</v>
      </c>
      <c r="J864" s="16">
        <f>工资表!K218</f>
        <v>515</v>
      </c>
      <c r="K864" s="16">
        <f>工资表!L218</f>
        <v>415</v>
      </c>
      <c r="L864" s="16">
        <f>工资表!M218</f>
        <v>9820</v>
      </c>
      <c r="M864" s="16">
        <f>工资表!N218</f>
        <v>515</v>
      </c>
      <c r="N864" s="16">
        <f>工资表!O218</f>
        <v>315</v>
      </c>
      <c r="O864" s="16">
        <f>工资表!P218</f>
        <v>235</v>
      </c>
      <c r="P864" s="16">
        <f>工资表!Q218</f>
        <v>245</v>
      </c>
      <c r="Q864" s="16">
        <f>工资表!R218</f>
        <v>275</v>
      </c>
      <c r="R864" s="16">
        <f>工资表!S218</f>
        <v>350</v>
      </c>
      <c r="S864" s="16">
        <f>工资表!T218</f>
        <v>7885</v>
      </c>
    </row>
    <row r="865" spans="1:19" s="10" customFormat="1" x14ac:dyDescent="0.1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</row>
    <row r="866" spans="1:19" s="10" customFormat="1" x14ac:dyDescent="0.15">
      <c r="A866" s="13"/>
      <c r="B866" s="13"/>
      <c r="C866" s="13"/>
      <c r="D866" s="13"/>
      <c r="E866" s="13"/>
      <c r="F866" s="13"/>
      <c r="G866" s="13"/>
      <c r="H866" s="14">
        <f>工资表!$I$1</f>
        <v>2017</v>
      </c>
      <c r="I866" s="14" t="str">
        <f>工资表!$J$1</f>
        <v>年</v>
      </c>
      <c r="J866" s="14" t="str">
        <f>工资表!$K$1</f>
        <v>2月</v>
      </c>
      <c r="K866" s="14" t="str">
        <f>工资表!$L$1</f>
        <v>工资</v>
      </c>
      <c r="L866" s="13"/>
      <c r="M866" s="13"/>
      <c r="N866" s="13"/>
      <c r="O866" s="13"/>
      <c r="P866" s="13"/>
      <c r="Q866" s="13"/>
      <c r="R866" s="13"/>
      <c r="S866" s="13"/>
    </row>
    <row r="867" spans="1:19" s="10" customFormat="1" x14ac:dyDescent="0.15">
      <c r="A867" s="15" t="str">
        <f>工资表!$B$2</f>
        <v>序号</v>
      </c>
      <c r="B867" s="15" t="str">
        <f>工资表!$C$2</f>
        <v>姓名</v>
      </c>
      <c r="C867" s="15" t="str">
        <f>工资表!$D$2</f>
        <v>部门</v>
      </c>
      <c r="D867" s="15" t="str">
        <f>工资表!$E$2</f>
        <v>基本工资</v>
      </c>
      <c r="E867" s="15" t="str">
        <f>工资表!$F$2</f>
        <v>岗位工资</v>
      </c>
      <c r="F867" s="15" t="str">
        <f>工资表!$G$2</f>
        <v>绩效工资</v>
      </c>
      <c r="G867" s="15" t="str">
        <f>工资表!$H$2</f>
        <v>奖金</v>
      </c>
      <c r="H867" s="15" t="str">
        <f>工资表!$I$2</f>
        <v>加班费</v>
      </c>
      <c r="I867" s="15" t="str">
        <f>工资表!$J$2</f>
        <v>住房补助</v>
      </c>
      <c r="J867" s="15" t="str">
        <f>工资表!$K$2</f>
        <v>交通补助</v>
      </c>
      <c r="K867" s="15" t="str">
        <f>工资表!$L$2</f>
        <v>工龄工资</v>
      </c>
      <c r="L867" s="15" t="str">
        <f>工资表!$M$2</f>
        <v>当月应发</v>
      </c>
      <c r="M867" s="15" t="str">
        <f>工资表!$N$2</f>
        <v>养老保险</v>
      </c>
      <c r="N867" s="15" t="str">
        <f>工资表!$O$2</f>
        <v>医疗保险</v>
      </c>
      <c r="O867" s="15" t="str">
        <f>工资表!$P$2</f>
        <v>失业保险</v>
      </c>
      <c r="P867" s="15" t="str">
        <f>工资表!$Q$2</f>
        <v>大病统筹</v>
      </c>
      <c r="Q867" s="15" t="str">
        <f>工资表!$R$2</f>
        <v>公积金</v>
      </c>
      <c r="R867" s="15" t="str">
        <f>工资表!$S$2</f>
        <v>个人所得税</v>
      </c>
      <c r="S867" s="15" t="str">
        <f>工资表!$T$2</f>
        <v>实发工资</v>
      </c>
    </row>
    <row r="868" spans="1:19" s="10" customFormat="1" x14ac:dyDescent="0.15">
      <c r="A868" s="16">
        <f>工资表!B219</f>
        <v>217</v>
      </c>
      <c r="B868" s="16" t="str">
        <f>工资表!C219</f>
        <v>N217</v>
      </c>
      <c r="C868" s="16" t="str">
        <f>工资表!D219</f>
        <v>研发A</v>
      </c>
      <c r="D868" s="16">
        <f>工资表!E219</f>
        <v>2216</v>
      </c>
      <c r="E868" s="16">
        <f>工资表!F219</f>
        <v>1216</v>
      </c>
      <c r="F868" s="16">
        <f>工资表!G219</f>
        <v>1216</v>
      </c>
      <c r="G868" s="16">
        <f>工资表!H219</f>
        <v>2216</v>
      </c>
      <c r="H868" s="16">
        <f>工资表!I219</f>
        <v>1216</v>
      </c>
      <c r="I868" s="16">
        <f>工资表!J219</f>
        <v>816</v>
      </c>
      <c r="J868" s="16">
        <f>工资表!K219</f>
        <v>516</v>
      </c>
      <c r="K868" s="16">
        <f>工资表!L219</f>
        <v>416</v>
      </c>
      <c r="L868" s="16">
        <f>工资表!M219</f>
        <v>9828</v>
      </c>
      <c r="M868" s="16">
        <f>工资表!N219</f>
        <v>516</v>
      </c>
      <c r="N868" s="16">
        <f>工资表!O219</f>
        <v>316</v>
      </c>
      <c r="O868" s="16">
        <f>工资表!P219</f>
        <v>236</v>
      </c>
      <c r="P868" s="16">
        <f>工资表!Q219</f>
        <v>246</v>
      </c>
      <c r="Q868" s="16">
        <f>工资表!R219</f>
        <v>276</v>
      </c>
      <c r="R868" s="16">
        <f>工资表!S219</f>
        <v>351</v>
      </c>
      <c r="S868" s="16">
        <f>工资表!T219</f>
        <v>7887</v>
      </c>
    </row>
    <row r="869" spans="1:19" s="10" customFormat="1" x14ac:dyDescent="0.1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</row>
    <row r="870" spans="1:19" s="10" customFormat="1" x14ac:dyDescent="0.15">
      <c r="A870" s="13"/>
      <c r="B870" s="13"/>
      <c r="C870" s="13"/>
      <c r="D870" s="13"/>
      <c r="E870" s="13"/>
      <c r="F870" s="13"/>
      <c r="G870" s="13"/>
      <c r="H870" s="14">
        <f>工资表!$I$1</f>
        <v>2017</v>
      </c>
      <c r="I870" s="14" t="str">
        <f>工资表!$J$1</f>
        <v>年</v>
      </c>
      <c r="J870" s="14" t="str">
        <f>工资表!$K$1</f>
        <v>2月</v>
      </c>
      <c r="K870" s="14" t="str">
        <f>工资表!$L$1</f>
        <v>工资</v>
      </c>
      <c r="L870" s="13"/>
      <c r="M870" s="13"/>
      <c r="N870" s="13"/>
      <c r="O870" s="13"/>
      <c r="P870" s="13"/>
      <c r="Q870" s="13"/>
      <c r="R870" s="13"/>
      <c r="S870" s="13"/>
    </row>
    <row r="871" spans="1:19" s="10" customFormat="1" x14ac:dyDescent="0.15">
      <c r="A871" s="15" t="str">
        <f>工资表!$B$2</f>
        <v>序号</v>
      </c>
      <c r="B871" s="15" t="str">
        <f>工资表!$C$2</f>
        <v>姓名</v>
      </c>
      <c r="C871" s="15" t="str">
        <f>工资表!$D$2</f>
        <v>部门</v>
      </c>
      <c r="D871" s="15" t="str">
        <f>工资表!$E$2</f>
        <v>基本工资</v>
      </c>
      <c r="E871" s="15" t="str">
        <f>工资表!$F$2</f>
        <v>岗位工资</v>
      </c>
      <c r="F871" s="15" t="str">
        <f>工资表!$G$2</f>
        <v>绩效工资</v>
      </c>
      <c r="G871" s="15" t="str">
        <f>工资表!$H$2</f>
        <v>奖金</v>
      </c>
      <c r="H871" s="15" t="str">
        <f>工资表!$I$2</f>
        <v>加班费</v>
      </c>
      <c r="I871" s="15" t="str">
        <f>工资表!$J$2</f>
        <v>住房补助</v>
      </c>
      <c r="J871" s="15" t="str">
        <f>工资表!$K$2</f>
        <v>交通补助</v>
      </c>
      <c r="K871" s="15" t="str">
        <f>工资表!$L$2</f>
        <v>工龄工资</v>
      </c>
      <c r="L871" s="15" t="str">
        <f>工资表!$M$2</f>
        <v>当月应发</v>
      </c>
      <c r="M871" s="15" t="str">
        <f>工资表!$N$2</f>
        <v>养老保险</v>
      </c>
      <c r="N871" s="15" t="str">
        <f>工资表!$O$2</f>
        <v>医疗保险</v>
      </c>
      <c r="O871" s="15" t="str">
        <f>工资表!$P$2</f>
        <v>失业保险</v>
      </c>
      <c r="P871" s="15" t="str">
        <f>工资表!$Q$2</f>
        <v>大病统筹</v>
      </c>
      <c r="Q871" s="15" t="str">
        <f>工资表!$R$2</f>
        <v>公积金</v>
      </c>
      <c r="R871" s="15" t="str">
        <f>工资表!$S$2</f>
        <v>个人所得税</v>
      </c>
      <c r="S871" s="15" t="str">
        <f>工资表!$T$2</f>
        <v>实发工资</v>
      </c>
    </row>
    <row r="872" spans="1:19" s="10" customFormat="1" x14ac:dyDescent="0.15">
      <c r="A872" s="16">
        <f>工资表!B220</f>
        <v>218</v>
      </c>
      <c r="B872" s="16" t="str">
        <f>工资表!C220</f>
        <v>N218</v>
      </c>
      <c r="C872" s="16" t="str">
        <f>工资表!D220</f>
        <v>研发B</v>
      </c>
      <c r="D872" s="16">
        <f>工资表!E220</f>
        <v>2217</v>
      </c>
      <c r="E872" s="16">
        <f>工资表!F220</f>
        <v>1217</v>
      </c>
      <c r="F872" s="16">
        <f>工资表!G220</f>
        <v>1217</v>
      </c>
      <c r="G872" s="16">
        <f>工资表!H220</f>
        <v>2217</v>
      </c>
      <c r="H872" s="16">
        <f>工资表!I220</f>
        <v>1217</v>
      </c>
      <c r="I872" s="16">
        <f>工资表!J220</f>
        <v>817</v>
      </c>
      <c r="J872" s="16">
        <f>工资表!K220</f>
        <v>517</v>
      </c>
      <c r="K872" s="16">
        <f>工资表!L220</f>
        <v>417</v>
      </c>
      <c r="L872" s="16">
        <f>工资表!M220</f>
        <v>9836</v>
      </c>
      <c r="M872" s="16">
        <f>工资表!N220</f>
        <v>517</v>
      </c>
      <c r="N872" s="16">
        <f>工资表!O220</f>
        <v>317</v>
      </c>
      <c r="O872" s="16">
        <f>工资表!P220</f>
        <v>237</v>
      </c>
      <c r="P872" s="16">
        <f>工资表!Q220</f>
        <v>247</v>
      </c>
      <c r="Q872" s="16">
        <f>工资表!R220</f>
        <v>277</v>
      </c>
      <c r="R872" s="16">
        <f>工资表!S220</f>
        <v>352</v>
      </c>
      <c r="S872" s="16">
        <f>工资表!T220</f>
        <v>7889</v>
      </c>
    </row>
    <row r="873" spans="1:19" s="10" customFormat="1" x14ac:dyDescent="0.1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</row>
    <row r="874" spans="1:19" s="10" customFormat="1" x14ac:dyDescent="0.15">
      <c r="A874" s="13"/>
      <c r="B874" s="13"/>
      <c r="C874" s="13"/>
      <c r="D874" s="13"/>
      <c r="E874" s="13"/>
      <c r="F874" s="13"/>
      <c r="G874" s="13"/>
      <c r="H874" s="14">
        <f>工资表!$I$1</f>
        <v>2017</v>
      </c>
      <c r="I874" s="14" t="str">
        <f>工资表!$J$1</f>
        <v>年</v>
      </c>
      <c r="J874" s="14" t="str">
        <f>工资表!$K$1</f>
        <v>2月</v>
      </c>
      <c r="K874" s="14" t="str">
        <f>工资表!$L$1</f>
        <v>工资</v>
      </c>
      <c r="L874" s="13"/>
      <c r="M874" s="13"/>
      <c r="N874" s="13"/>
      <c r="O874" s="13"/>
      <c r="P874" s="13"/>
      <c r="Q874" s="13"/>
      <c r="R874" s="13"/>
      <c r="S874" s="13"/>
    </row>
    <row r="875" spans="1:19" s="10" customFormat="1" x14ac:dyDescent="0.15">
      <c r="A875" s="15" t="str">
        <f>工资表!$B$2</f>
        <v>序号</v>
      </c>
      <c r="B875" s="15" t="str">
        <f>工资表!$C$2</f>
        <v>姓名</v>
      </c>
      <c r="C875" s="15" t="str">
        <f>工资表!$D$2</f>
        <v>部门</v>
      </c>
      <c r="D875" s="15" t="str">
        <f>工资表!$E$2</f>
        <v>基本工资</v>
      </c>
      <c r="E875" s="15" t="str">
        <f>工资表!$F$2</f>
        <v>岗位工资</v>
      </c>
      <c r="F875" s="15" t="str">
        <f>工资表!$G$2</f>
        <v>绩效工资</v>
      </c>
      <c r="G875" s="15" t="str">
        <f>工资表!$H$2</f>
        <v>奖金</v>
      </c>
      <c r="H875" s="15" t="str">
        <f>工资表!$I$2</f>
        <v>加班费</v>
      </c>
      <c r="I875" s="15" t="str">
        <f>工资表!$J$2</f>
        <v>住房补助</v>
      </c>
      <c r="J875" s="15" t="str">
        <f>工资表!$K$2</f>
        <v>交通补助</v>
      </c>
      <c r="K875" s="15" t="str">
        <f>工资表!$L$2</f>
        <v>工龄工资</v>
      </c>
      <c r="L875" s="15" t="str">
        <f>工资表!$M$2</f>
        <v>当月应发</v>
      </c>
      <c r="M875" s="15" t="str">
        <f>工资表!$N$2</f>
        <v>养老保险</v>
      </c>
      <c r="N875" s="15" t="str">
        <f>工资表!$O$2</f>
        <v>医疗保险</v>
      </c>
      <c r="O875" s="15" t="str">
        <f>工资表!$P$2</f>
        <v>失业保险</v>
      </c>
      <c r="P875" s="15" t="str">
        <f>工资表!$Q$2</f>
        <v>大病统筹</v>
      </c>
      <c r="Q875" s="15" t="str">
        <f>工资表!$R$2</f>
        <v>公积金</v>
      </c>
      <c r="R875" s="15" t="str">
        <f>工资表!$S$2</f>
        <v>个人所得税</v>
      </c>
      <c r="S875" s="15" t="str">
        <f>工资表!$T$2</f>
        <v>实发工资</v>
      </c>
    </row>
    <row r="876" spans="1:19" s="10" customFormat="1" x14ac:dyDescent="0.15">
      <c r="A876" s="16">
        <f>工资表!B221</f>
        <v>219</v>
      </c>
      <c r="B876" s="16" t="str">
        <f>工资表!C221</f>
        <v>N219</v>
      </c>
      <c r="C876" s="16" t="str">
        <f>工资表!D221</f>
        <v>投资A</v>
      </c>
      <c r="D876" s="16">
        <f>工资表!E221</f>
        <v>2218</v>
      </c>
      <c r="E876" s="16">
        <f>工资表!F221</f>
        <v>1218</v>
      </c>
      <c r="F876" s="16">
        <f>工资表!G221</f>
        <v>1218</v>
      </c>
      <c r="G876" s="16">
        <f>工资表!H221</f>
        <v>2218</v>
      </c>
      <c r="H876" s="16">
        <f>工资表!I221</f>
        <v>1218</v>
      </c>
      <c r="I876" s="16">
        <f>工资表!J221</f>
        <v>818</v>
      </c>
      <c r="J876" s="16">
        <f>工资表!K221</f>
        <v>518</v>
      </c>
      <c r="K876" s="16">
        <f>工资表!L221</f>
        <v>418</v>
      </c>
      <c r="L876" s="16">
        <f>工资表!M221</f>
        <v>9844</v>
      </c>
      <c r="M876" s="16">
        <f>工资表!N221</f>
        <v>518</v>
      </c>
      <c r="N876" s="16">
        <f>工资表!O221</f>
        <v>318</v>
      </c>
      <c r="O876" s="16">
        <f>工资表!P221</f>
        <v>238</v>
      </c>
      <c r="P876" s="16">
        <f>工资表!Q221</f>
        <v>248</v>
      </c>
      <c r="Q876" s="16">
        <f>工资表!R221</f>
        <v>278</v>
      </c>
      <c r="R876" s="16">
        <f>工资表!S221</f>
        <v>353</v>
      </c>
      <c r="S876" s="16">
        <f>工资表!T221</f>
        <v>7891</v>
      </c>
    </row>
    <row r="877" spans="1:19" s="10" customFormat="1" x14ac:dyDescent="0.1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</row>
    <row r="878" spans="1:19" s="10" customFormat="1" x14ac:dyDescent="0.15">
      <c r="A878" s="13"/>
      <c r="B878" s="13"/>
      <c r="C878" s="13"/>
      <c r="D878" s="13"/>
      <c r="E878" s="13"/>
      <c r="F878" s="13"/>
      <c r="G878" s="13"/>
      <c r="H878" s="14">
        <f>工资表!$I$1</f>
        <v>2017</v>
      </c>
      <c r="I878" s="14" t="str">
        <f>工资表!$J$1</f>
        <v>年</v>
      </c>
      <c r="J878" s="14" t="str">
        <f>工资表!$K$1</f>
        <v>2月</v>
      </c>
      <c r="K878" s="14" t="str">
        <f>工资表!$L$1</f>
        <v>工资</v>
      </c>
      <c r="L878" s="13"/>
      <c r="M878" s="13"/>
      <c r="N878" s="13"/>
      <c r="O878" s="13"/>
      <c r="P878" s="13"/>
      <c r="Q878" s="13"/>
      <c r="R878" s="13"/>
      <c r="S878" s="13"/>
    </row>
    <row r="879" spans="1:19" s="10" customFormat="1" x14ac:dyDescent="0.15">
      <c r="A879" s="15" t="str">
        <f>工资表!$B$2</f>
        <v>序号</v>
      </c>
      <c r="B879" s="15" t="str">
        <f>工资表!$C$2</f>
        <v>姓名</v>
      </c>
      <c r="C879" s="15" t="str">
        <f>工资表!$D$2</f>
        <v>部门</v>
      </c>
      <c r="D879" s="15" t="str">
        <f>工资表!$E$2</f>
        <v>基本工资</v>
      </c>
      <c r="E879" s="15" t="str">
        <f>工资表!$F$2</f>
        <v>岗位工资</v>
      </c>
      <c r="F879" s="15" t="str">
        <f>工资表!$G$2</f>
        <v>绩效工资</v>
      </c>
      <c r="G879" s="15" t="str">
        <f>工资表!$H$2</f>
        <v>奖金</v>
      </c>
      <c r="H879" s="15" t="str">
        <f>工资表!$I$2</f>
        <v>加班费</v>
      </c>
      <c r="I879" s="15" t="str">
        <f>工资表!$J$2</f>
        <v>住房补助</v>
      </c>
      <c r="J879" s="15" t="str">
        <f>工资表!$K$2</f>
        <v>交通补助</v>
      </c>
      <c r="K879" s="15" t="str">
        <f>工资表!$L$2</f>
        <v>工龄工资</v>
      </c>
      <c r="L879" s="15" t="str">
        <f>工资表!$M$2</f>
        <v>当月应发</v>
      </c>
      <c r="M879" s="15" t="str">
        <f>工资表!$N$2</f>
        <v>养老保险</v>
      </c>
      <c r="N879" s="15" t="str">
        <f>工资表!$O$2</f>
        <v>医疗保险</v>
      </c>
      <c r="O879" s="15" t="str">
        <f>工资表!$P$2</f>
        <v>失业保险</v>
      </c>
      <c r="P879" s="15" t="str">
        <f>工资表!$Q$2</f>
        <v>大病统筹</v>
      </c>
      <c r="Q879" s="15" t="str">
        <f>工资表!$R$2</f>
        <v>公积金</v>
      </c>
      <c r="R879" s="15" t="str">
        <f>工资表!$S$2</f>
        <v>个人所得税</v>
      </c>
      <c r="S879" s="15" t="str">
        <f>工资表!$T$2</f>
        <v>实发工资</v>
      </c>
    </row>
    <row r="880" spans="1:19" s="10" customFormat="1" x14ac:dyDescent="0.15">
      <c r="A880" s="16">
        <f>工资表!B222</f>
        <v>220</v>
      </c>
      <c r="B880" s="16" t="str">
        <f>工资表!C222</f>
        <v>N220</v>
      </c>
      <c r="C880" s="16" t="str">
        <f>工资表!D222</f>
        <v>投资B</v>
      </c>
      <c r="D880" s="16">
        <f>工资表!E222</f>
        <v>2219</v>
      </c>
      <c r="E880" s="16">
        <f>工资表!F222</f>
        <v>1219</v>
      </c>
      <c r="F880" s="16">
        <f>工资表!G222</f>
        <v>1219</v>
      </c>
      <c r="G880" s="16">
        <f>工资表!H222</f>
        <v>2219</v>
      </c>
      <c r="H880" s="16">
        <f>工资表!I222</f>
        <v>1219</v>
      </c>
      <c r="I880" s="16">
        <f>工资表!J222</f>
        <v>819</v>
      </c>
      <c r="J880" s="16">
        <f>工资表!K222</f>
        <v>519</v>
      </c>
      <c r="K880" s="16">
        <f>工资表!L222</f>
        <v>419</v>
      </c>
      <c r="L880" s="16">
        <f>工资表!M222</f>
        <v>9852</v>
      </c>
      <c r="M880" s="16">
        <f>工资表!N222</f>
        <v>519</v>
      </c>
      <c r="N880" s="16">
        <f>工资表!O222</f>
        <v>319</v>
      </c>
      <c r="O880" s="16">
        <f>工资表!P222</f>
        <v>239</v>
      </c>
      <c r="P880" s="16">
        <f>工资表!Q222</f>
        <v>249</v>
      </c>
      <c r="Q880" s="16">
        <f>工资表!R222</f>
        <v>279</v>
      </c>
      <c r="R880" s="16">
        <f>工资表!S222</f>
        <v>354</v>
      </c>
      <c r="S880" s="16">
        <f>工资表!T222</f>
        <v>7893</v>
      </c>
    </row>
    <row r="881" spans="1:19" s="10" customFormat="1" x14ac:dyDescent="0.1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</row>
    <row r="882" spans="1:19" s="10" customFormat="1" x14ac:dyDescent="0.15">
      <c r="A882" s="13"/>
      <c r="B882" s="13"/>
      <c r="C882" s="13"/>
      <c r="D882" s="13"/>
      <c r="E882" s="13"/>
      <c r="F882" s="13"/>
      <c r="G882" s="13"/>
      <c r="H882" s="14">
        <f>工资表!$I$1</f>
        <v>2017</v>
      </c>
      <c r="I882" s="14" t="str">
        <f>工资表!$J$1</f>
        <v>年</v>
      </c>
      <c r="J882" s="14" t="str">
        <f>工资表!$K$1</f>
        <v>2月</v>
      </c>
      <c r="K882" s="14" t="str">
        <f>工资表!$L$1</f>
        <v>工资</v>
      </c>
      <c r="L882" s="13"/>
      <c r="M882" s="13"/>
      <c r="N882" s="13"/>
      <c r="O882" s="13"/>
      <c r="P882" s="13"/>
      <c r="Q882" s="13"/>
      <c r="R882" s="13"/>
      <c r="S882" s="13"/>
    </row>
    <row r="883" spans="1:19" s="10" customFormat="1" x14ac:dyDescent="0.15">
      <c r="A883" s="15" t="str">
        <f>工资表!$B$2</f>
        <v>序号</v>
      </c>
      <c r="B883" s="15" t="str">
        <f>工资表!$C$2</f>
        <v>姓名</v>
      </c>
      <c r="C883" s="15" t="str">
        <f>工资表!$D$2</f>
        <v>部门</v>
      </c>
      <c r="D883" s="15" t="str">
        <f>工资表!$E$2</f>
        <v>基本工资</v>
      </c>
      <c r="E883" s="15" t="str">
        <f>工资表!$F$2</f>
        <v>岗位工资</v>
      </c>
      <c r="F883" s="15" t="str">
        <f>工资表!$G$2</f>
        <v>绩效工资</v>
      </c>
      <c r="G883" s="15" t="str">
        <f>工资表!$H$2</f>
        <v>奖金</v>
      </c>
      <c r="H883" s="15" t="str">
        <f>工资表!$I$2</f>
        <v>加班费</v>
      </c>
      <c r="I883" s="15" t="str">
        <f>工资表!$J$2</f>
        <v>住房补助</v>
      </c>
      <c r="J883" s="15" t="str">
        <f>工资表!$K$2</f>
        <v>交通补助</v>
      </c>
      <c r="K883" s="15" t="str">
        <f>工资表!$L$2</f>
        <v>工龄工资</v>
      </c>
      <c r="L883" s="15" t="str">
        <f>工资表!$M$2</f>
        <v>当月应发</v>
      </c>
      <c r="M883" s="15" t="str">
        <f>工资表!$N$2</f>
        <v>养老保险</v>
      </c>
      <c r="N883" s="15" t="str">
        <f>工资表!$O$2</f>
        <v>医疗保险</v>
      </c>
      <c r="O883" s="15" t="str">
        <f>工资表!$P$2</f>
        <v>失业保险</v>
      </c>
      <c r="P883" s="15" t="str">
        <f>工资表!$Q$2</f>
        <v>大病统筹</v>
      </c>
      <c r="Q883" s="15" t="str">
        <f>工资表!$R$2</f>
        <v>公积金</v>
      </c>
      <c r="R883" s="15" t="str">
        <f>工资表!$S$2</f>
        <v>个人所得税</v>
      </c>
      <c r="S883" s="15" t="str">
        <f>工资表!$T$2</f>
        <v>实发工资</v>
      </c>
    </row>
    <row r="884" spans="1:19" s="10" customFormat="1" x14ac:dyDescent="0.15">
      <c r="A884" s="16">
        <f>工资表!B223</f>
        <v>221</v>
      </c>
      <c r="B884" s="16" t="str">
        <f>工资表!C223</f>
        <v>N221</v>
      </c>
      <c r="C884" s="16" t="str">
        <f>工资表!D223</f>
        <v>采购</v>
      </c>
      <c r="D884" s="16">
        <f>工资表!E223</f>
        <v>2220</v>
      </c>
      <c r="E884" s="16">
        <f>工资表!F223</f>
        <v>1220</v>
      </c>
      <c r="F884" s="16">
        <f>工资表!G223</f>
        <v>1220</v>
      </c>
      <c r="G884" s="16">
        <f>工资表!H223</f>
        <v>2220</v>
      </c>
      <c r="H884" s="16">
        <f>工资表!I223</f>
        <v>1220</v>
      </c>
      <c r="I884" s="16">
        <f>工资表!J223</f>
        <v>820</v>
      </c>
      <c r="J884" s="16">
        <f>工资表!K223</f>
        <v>520</v>
      </c>
      <c r="K884" s="16">
        <f>工资表!L223</f>
        <v>420</v>
      </c>
      <c r="L884" s="16">
        <f>工资表!M223</f>
        <v>9860</v>
      </c>
      <c r="M884" s="16">
        <f>工资表!N223</f>
        <v>520</v>
      </c>
      <c r="N884" s="16">
        <f>工资表!O223</f>
        <v>320</v>
      </c>
      <c r="O884" s="16">
        <f>工资表!P223</f>
        <v>240</v>
      </c>
      <c r="P884" s="16">
        <f>工资表!Q223</f>
        <v>250</v>
      </c>
      <c r="Q884" s="16">
        <f>工资表!R223</f>
        <v>280</v>
      </c>
      <c r="R884" s="16">
        <f>工资表!S223</f>
        <v>355</v>
      </c>
      <c r="S884" s="16">
        <f>工资表!T223</f>
        <v>7895</v>
      </c>
    </row>
    <row r="885" spans="1:19" s="10" customFormat="1" x14ac:dyDescent="0.1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</row>
    <row r="886" spans="1:19" s="10" customFormat="1" x14ac:dyDescent="0.15">
      <c r="A886" s="13"/>
      <c r="B886" s="13"/>
      <c r="C886" s="13"/>
      <c r="D886" s="13"/>
      <c r="E886" s="13"/>
      <c r="F886" s="13"/>
      <c r="G886" s="13"/>
      <c r="H886" s="14">
        <f>工资表!$I$1</f>
        <v>2017</v>
      </c>
      <c r="I886" s="14" t="str">
        <f>工资表!$J$1</f>
        <v>年</v>
      </c>
      <c r="J886" s="14" t="str">
        <f>工资表!$K$1</f>
        <v>2月</v>
      </c>
      <c r="K886" s="14" t="str">
        <f>工资表!$L$1</f>
        <v>工资</v>
      </c>
      <c r="L886" s="13"/>
      <c r="M886" s="13"/>
      <c r="N886" s="13"/>
      <c r="O886" s="13"/>
      <c r="P886" s="13"/>
      <c r="Q886" s="13"/>
      <c r="R886" s="13"/>
      <c r="S886" s="13"/>
    </row>
    <row r="887" spans="1:19" s="10" customFormat="1" x14ac:dyDescent="0.15">
      <c r="A887" s="15" t="str">
        <f>工资表!$B$2</f>
        <v>序号</v>
      </c>
      <c r="B887" s="15" t="str">
        <f>工资表!$C$2</f>
        <v>姓名</v>
      </c>
      <c r="C887" s="15" t="str">
        <f>工资表!$D$2</f>
        <v>部门</v>
      </c>
      <c r="D887" s="15" t="str">
        <f>工资表!$E$2</f>
        <v>基本工资</v>
      </c>
      <c r="E887" s="15" t="str">
        <f>工资表!$F$2</f>
        <v>岗位工资</v>
      </c>
      <c r="F887" s="15" t="str">
        <f>工资表!$G$2</f>
        <v>绩效工资</v>
      </c>
      <c r="G887" s="15" t="str">
        <f>工资表!$H$2</f>
        <v>奖金</v>
      </c>
      <c r="H887" s="15" t="str">
        <f>工资表!$I$2</f>
        <v>加班费</v>
      </c>
      <c r="I887" s="15" t="str">
        <f>工资表!$J$2</f>
        <v>住房补助</v>
      </c>
      <c r="J887" s="15" t="str">
        <f>工资表!$K$2</f>
        <v>交通补助</v>
      </c>
      <c r="K887" s="15" t="str">
        <f>工资表!$L$2</f>
        <v>工龄工资</v>
      </c>
      <c r="L887" s="15" t="str">
        <f>工资表!$M$2</f>
        <v>当月应发</v>
      </c>
      <c r="M887" s="15" t="str">
        <f>工资表!$N$2</f>
        <v>养老保险</v>
      </c>
      <c r="N887" s="15" t="str">
        <f>工资表!$O$2</f>
        <v>医疗保险</v>
      </c>
      <c r="O887" s="15" t="str">
        <f>工资表!$P$2</f>
        <v>失业保险</v>
      </c>
      <c r="P887" s="15" t="str">
        <f>工资表!$Q$2</f>
        <v>大病统筹</v>
      </c>
      <c r="Q887" s="15" t="str">
        <f>工资表!$R$2</f>
        <v>公积金</v>
      </c>
      <c r="R887" s="15" t="str">
        <f>工资表!$S$2</f>
        <v>个人所得税</v>
      </c>
      <c r="S887" s="15" t="str">
        <f>工资表!$T$2</f>
        <v>实发工资</v>
      </c>
    </row>
    <row r="888" spans="1:19" s="10" customFormat="1" x14ac:dyDescent="0.15">
      <c r="A888" s="16">
        <f>工资表!B224</f>
        <v>222</v>
      </c>
      <c r="B888" s="16" t="str">
        <f>工资表!C224</f>
        <v>N222</v>
      </c>
      <c r="C888" s="16" t="str">
        <f>工资表!D224</f>
        <v>生产</v>
      </c>
      <c r="D888" s="16">
        <f>工资表!E224</f>
        <v>2221</v>
      </c>
      <c r="E888" s="16">
        <f>工资表!F224</f>
        <v>1221</v>
      </c>
      <c r="F888" s="16">
        <f>工资表!G224</f>
        <v>1221</v>
      </c>
      <c r="G888" s="16">
        <f>工资表!H224</f>
        <v>2221</v>
      </c>
      <c r="H888" s="16">
        <f>工资表!I224</f>
        <v>1221</v>
      </c>
      <c r="I888" s="16">
        <f>工资表!J224</f>
        <v>821</v>
      </c>
      <c r="J888" s="16">
        <f>工资表!K224</f>
        <v>521</v>
      </c>
      <c r="K888" s="16">
        <f>工资表!L224</f>
        <v>421</v>
      </c>
      <c r="L888" s="16">
        <f>工资表!M224</f>
        <v>9868</v>
      </c>
      <c r="M888" s="16">
        <f>工资表!N224</f>
        <v>521</v>
      </c>
      <c r="N888" s="16">
        <f>工资表!O224</f>
        <v>321</v>
      </c>
      <c r="O888" s="16">
        <f>工资表!P224</f>
        <v>241</v>
      </c>
      <c r="P888" s="16">
        <f>工资表!Q224</f>
        <v>251</v>
      </c>
      <c r="Q888" s="16">
        <f>工资表!R224</f>
        <v>281</v>
      </c>
      <c r="R888" s="16">
        <f>工资表!S224</f>
        <v>356</v>
      </c>
      <c r="S888" s="16">
        <f>工资表!T224</f>
        <v>7897</v>
      </c>
    </row>
    <row r="889" spans="1:19" s="10" customFormat="1" x14ac:dyDescent="0.1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</row>
    <row r="890" spans="1:19" s="10" customFormat="1" x14ac:dyDescent="0.15">
      <c r="A890" s="13"/>
      <c r="B890" s="13"/>
      <c r="C890" s="13"/>
      <c r="D890" s="13"/>
      <c r="E890" s="13"/>
      <c r="F890" s="13"/>
      <c r="G890" s="13"/>
      <c r="H890" s="14">
        <f>工资表!$I$1</f>
        <v>2017</v>
      </c>
      <c r="I890" s="14" t="str">
        <f>工资表!$J$1</f>
        <v>年</v>
      </c>
      <c r="J890" s="14" t="str">
        <f>工资表!$K$1</f>
        <v>2月</v>
      </c>
      <c r="K890" s="14" t="str">
        <f>工资表!$L$1</f>
        <v>工资</v>
      </c>
      <c r="L890" s="13"/>
      <c r="M890" s="13"/>
      <c r="N890" s="13"/>
      <c r="O890" s="13"/>
      <c r="P890" s="13"/>
      <c r="Q890" s="13"/>
      <c r="R890" s="13"/>
      <c r="S890" s="13"/>
    </row>
    <row r="891" spans="1:19" s="10" customFormat="1" x14ac:dyDescent="0.15">
      <c r="A891" s="15" t="str">
        <f>工资表!$B$2</f>
        <v>序号</v>
      </c>
      <c r="B891" s="15" t="str">
        <f>工资表!$C$2</f>
        <v>姓名</v>
      </c>
      <c r="C891" s="15" t="str">
        <f>工资表!$D$2</f>
        <v>部门</v>
      </c>
      <c r="D891" s="15" t="str">
        <f>工资表!$E$2</f>
        <v>基本工资</v>
      </c>
      <c r="E891" s="15" t="str">
        <f>工资表!$F$2</f>
        <v>岗位工资</v>
      </c>
      <c r="F891" s="15" t="str">
        <f>工资表!$G$2</f>
        <v>绩效工资</v>
      </c>
      <c r="G891" s="15" t="str">
        <f>工资表!$H$2</f>
        <v>奖金</v>
      </c>
      <c r="H891" s="15" t="str">
        <f>工资表!$I$2</f>
        <v>加班费</v>
      </c>
      <c r="I891" s="15" t="str">
        <f>工资表!$J$2</f>
        <v>住房补助</v>
      </c>
      <c r="J891" s="15" t="str">
        <f>工资表!$K$2</f>
        <v>交通补助</v>
      </c>
      <c r="K891" s="15" t="str">
        <f>工资表!$L$2</f>
        <v>工龄工资</v>
      </c>
      <c r="L891" s="15" t="str">
        <f>工资表!$M$2</f>
        <v>当月应发</v>
      </c>
      <c r="M891" s="15" t="str">
        <f>工资表!$N$2</f>
        <v>养老保险</v>
      </c>
      <c r="N891" s="15" t="str">
        <f>工资表!$O$2</f>
        <v>医疗保险</v>
      </c>
      <c r="O891" s="15" t="str">
        <f>工资表!$P$2</f>
        <v>失业保险</v>
      </c>
      <c r="P891" s="15" t="str">
        <f>工资表!$Q$2</f>
        <v>大病统筹</v>
      </c>
      <c r="Q891" s="15" t="str">
        <f>工资表!$R$2</f>
        <v>公积金</v>
      </c>
      <c r="R891" s="15" t="str">
        <f>工资表!$S$2</f>
        <v>个人所得税</v>
      </c>
      <c r="S891" s="15" t="str">
        <f>工资表!$T$2</f>
        <v>实发工资</v>
      </c>
    </row>
    <row r="892" spans="1:19" s="10" customFormat="1" x14ac:dyDescent="0.15">
      <c r="A892" s="16">
        <f>工资表!B225</f>
        <v>223</v>
      </c>
      <c r="B892" s="16" t="str">
        <f>工资表!C225</f>
        <v>N223</v>
      </c>
      <c r="C892" s="16" t="str">
        <f>工资表!D225</f>
        <v>运营</v>
      </c>
      <c r="D892" s="16">
        <f>工资表!E225</f>
        <v>2222</v>
      </c>
      <c r="E892" s="16">
        <f>工资表!F225</f>
        <v>1222</v>
      </c>
      <c r="F892" s="16">
        <f>工资表!G225</f>
        <v>1222</v>
      </c>
      <c r="G892" s="16">
        <f>工资表!H225</f>
        <v>2222</v>
      </c>
      <c r="H892" s="16">
        <f>工资表!I225</f>
        <v>1222</v>
      </c>
      <c r="I892" s="16">
        <f>工资表!J225</f>
        <v>822</v>
      </c>
      <c r="J892" s="16">
        <f>工资表!K225</f>
        <v>522</v>
      </c>
      <c r="K892" s="16">
        <f>工资表!L225</f>
        <v>422</v>
      </c>
      <c r="L892" s="16">
        <f>工资表!M225</f>
        <v>9876</v>
      </c>
      <c r="M892" s="16">
        <f>工资表!N225</f>
        <v>522</v>
      </c>
      <c r="N892" s="16">
        <f>工资表!O225</f>
        <v>322</v>
      </c>
      <c r="O892" s="16">
        <f>工资表!P225</f>
        <v>242</v>
      </c>
      <c r="P892" s="16">
        <f>工资表!Q225</f>
        <v>252</v>
      </c>
      <c r="Q892" s="16">
        <f>工资表!R225</f>
        <v>282</v>
      </c>
      <c r="R892" s="16">
        <f>工资表!S225</f>
        <v>357</v>
      </c>
      <c r="S892" s="16">
        <f>工资表!T225</f>
        <v>7899</v>
      </c>
    </row>
    <row r="893" spans="1:19" s="10" customFormat="1" x14ac:dyDescent="0.1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</row>
    <row r="894" spans="1:19" s="10" customFormat="1" x14ac:dyDescent="0.15">
      <c r="A894" s="13"/>
      <c r="B894" s="13"/>
      <c r="C894" s="13"/>
      <c r="D894" s="13"/>
      <c r="E894" s="13"/>
      <c r="F894" s="13"/>
      <c r="G894" s="13"/>
      <c r="H894" s="14">
        <f>工资表!$I$1</f>
        <v>2017</v>
      </c>
      <c r="I894" s="14" t="str">
        <f>工资表!$J$1</f>
        <v>年</v>
      </c>
      <c r="J894" s="14" t="str">
        <f>工资表!$K$1</f>
        <v>2月</v>
      </c>
      <c r="K894" s="14" t="str">
        <f>工资表!$L$1</f>
        <v>工资</v>
      </c>
      <c r="L894" s="13"/>
      <c r="M894" s="13"/>
      <c r="N894" s="13"/>
      <c r="O894" s="13"/>
      <c r="P894" s="13"/>
      <c r="Q894" s="13"/>
      <c r="R894" s="13"/>
      <c r="S894" s="13"/>
    </row>
    <row r="895" spans="1:19" s="10" customFormat="1" x14ac:dyDescent="0.15">
      <c r="A895" s="15" t="str">
        <f>工资表!$B$2</f>
        <v>序号</v>
      </c>
      <c r="B895" s="15" t="str">
        <f>工资表!$C$2</f>
        <v>姓名</v>
      </c>
      <c r="C895" s="15" t="str">
        <f>工资表!$D$2</f>
        <v>部门</v>
      </c>
      <c r="D895" s="15" t="str">
        <f>工资表!$E$2</f>
        <v>基本工资</v>
      </c>
      <c r="E895" s="15" t="str">
        <f>工资表!$F$2</f>
        <v>岗位工资</v>
      </c>
      <c r="F895" s="15" t="str">
        <f>工资表!$G$2</f>
        <v>绩效工资</v>
      </c>
      <c r="G895" s="15" t="str">
        <f>工资表!$H$2</f>
        <v>奖金</v>
      </c>
      <c r="H895" s="15" t="str">
        <f>工资表!$I$2</f>
        <v>加班费</v>
      </c>
      <c r="I895" s="15" t="str">
        <f>工资表!$J$2</f>
        <v>住房补助</v>
      </c>
      <c r="J895" s="15" t="str">
        <f>工资表!$K$2</f>
        <v>交通补助</v>
      </c>
      <c r="K895" s="15" t="str">
        <f>工资表!$L$2</f>
        <v>工龄工资</v>
      </c>
      <c r="L895" s="15" t="str">
        <f>工资表!$M$2</f>
        <v>当月应发</v>
      </c>
      <c r="M895" s="15" t="str">
        <f>工资表!$N$2</f>
        <v>养老保险</v>
      </c>
      <c r="N895" s="15" t="str">
        <f>工资表!$O$2</f>
        <v>医疗保险</v>
      </c>
      <c r="O895" s="15" t="str">
        <f>工资表!$P$2</f>
        <v>失业保险</v>
      </c>
      <c r="P895" s="15" t="str">
        <f>工资表!$Q$2</f>
        <v>大病统筹</v>
      </c>
      <c r="Q895" s="15" t="str">
        <f>工资表!$R$2</f>
        <v>公积金</v>
      </c>
      <c r="R895" s="15" t="str">
        <f>工资表!$S$2</f>
        <v>个人所得税</v>
      </c>
      <c r="S895" s="15" t="str">
        <f>工资表!$T$2</f>
        <v>实发工资</v>
      </c>
    </row>
    <row r="896" spans="1:19" s="10" customFormat="1" x14ac:dyDescent="0.15">
      <c r="A896" s="16">
        <f>工资表!B226</f>
        <v>224</v>
      </c>
      <c r="B896" s="16" t="str">
        <f>工资表!C226</f>
        <v>N224</v>
      </c>
      <c r="C896" s="16" t="str">
        <f>工资表!D226</f>
        <v>财务</v>
      </c>
      <c r="D896" s="16">
        <f>工资表!E226</f>
        <v>2223</v>
      </c>
      <c r="E896" s="16">
        <f>工资表!F226</f>
        <v>1223</v>
      </c>
      <c r="F896" s="16">
        <f>工资表!G226</f>
        <v>1223</v>
      </c>
      <c r="G896" s="16">
        <f>工资表!H226</f>
        <v>2223</v>
      </c>
      <c r="H896" s="16">
        <f>工资表!I226</f>
        <v>1223</v>
      </c>
      <c r="I896" s="16">
        <f>工资表!J226</f>
        <v>823</v>
      </c>
      <c r="J896" s="16">
        <f>工资表!K226</f>
        <v>523</v>
      </c>
      <c r="K896" s="16">
        <f>工资表!L226</f>
        <v>423</v>
      </c>
      <c r="L896" s="16">
        <f>工资表!M226</f>
        <v>9884</v>
      </c>
      <c r="M896" s="16">
        <f>工资表!N226</f>
        <v>523</v>
      </c>
      <c r="N896" s="16">
        <f>工资表!O226</f>
        <v>323</v>
      </c>
      <c r="O896" s="16">
        <f>工资表!P226</f>
        <v>243</v>
      </c>
      <c r="P896" s="16">
        <f>工资表!Q226</f>
        <v>253</v>
      </c>
      <c r="Q896" s="16">
        <f>工资表!R226</f>
        <v>283</v>
      </c>
      <c r="R896" s="16">
        <f>工资表!S226</f>
        <v>358</v>
      </c>
      <c r="S896" s="16">
        <f>工资表!T226</f>
        <v>7901</v>
      </c>
    </row>
    <row r="897" spans="1:19" s="10" customFormat="1" x14ac:dyDescent="0.1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</row>
    <row r="898" spans="1:19" s="10" customFormat="1" x14ac:dyDescent="0.15">
      <c r="A898" s="13"/>
      <c r="B898" s="13"/>
      <c r="C898" s="13"/>
      <c r="D898" s="13"/>
      <c r="E898" s="13"/>
      <c r="F898" s="13"/>
      <c r="G898" s="13"/>
      <c r="H898" s="14">
        <f>工资表!$I$1</f>
        <v>2017</v>
      </c>
      <c r="I898" s="14" t="str">
        <f>工资表!$J$1</f>
        <v>年</v>
      </c>
      <c r="J898" s="14" t="str">
        <f>工资表!$K$1</f>
        <v>2月</v>
      </c>
      <c r="K898" s="14" t="str">
        <f>工资表!$L$1</f>
        <v>工资</v>
      </c>
      <c r="L898" s="13"/>
      <c r="M898" s="13"/>
      <c r="N898" s="13"/>
      <c r="O898" s="13"/>
      <c r="P898" s="13"/>
      <c r="Q898" s="13"/>
      <c r="R898" s="13"/>
      <c r="S898" s="13"/>
    </row>
    <row r="899" spans="1:19" s="10" customFormat="1" x14ac:dyDescent="0.15">
      <c r="A899" s="15" t="str">
        <f>工资表!$B$2</f>
        <v>序号</v>
      </c>
      <c r="B899" s="15" t="str">
        <f>工资表!$C$2</f>
        <v>姓名</v>
      </c>
      <c r="C899" s="15" t="str">
        <f>工资表!$D$2</f>
        <v>部门</v>
      </c>
      <c r="D899" s="15" t="str">
        <f>工资表!$E$2</f>
        <v>基本工资</v>
      </c>
      <c r="E899" s="15" t="str">
        <f>工资表!$F$2</f>
        <v>岗位工资</v>
      </c>
      <c r="F899" s="15" t="str">
        <f>工资表!$G$2</f>
        <v>绩效工资</v>
      </c>
      <c r="G899" s="15" t="str">
        <f>工资表!$H$2</f>
        <v>奖金</v>
      </c>
      <c r="H899" s="15" t="str">
        <f>工资表!$I$2</f>
        <v>加班费</v>
      </c>
      <c r="I899" s="15" t="str">
        <f>工资表!$J$2</f>
        <v>住房补助</v>
      </c>
      <c r="J899" s="15" t="str">
        <f>工资表!$K$2</f>
        <v>交通补助</v>
      </c>
      <c r="K899" s="15" t="str">
        <f>工资表!$L$2</f>
        <v>工龄工资</v>
      </c>
      <c r="L899" s="15" t="str">
        <f>工资表!$M$2</f>
        <v>当月应发</v>
      </c>
      <c r="M899" s="15" t="str">
        <f>工资表!$N$2</f>
        <v>养老保险</v>
      </c>
      <c r="N899" s="15" t="str">
        <f>工资表!$O$2</f>
        <v>医疗保险</v>
      </c>
      <c r="O899" s="15" t="str">
        <f>工资表!$P$2</f>
        <v>失业保险</v>
      </c>
      <c r="P899" s="15" t="str">
        <f>工资表!$Q$2</f>
        <v>大病统筹</v>
      </c>
      <c r="Q899" s="15" t="str">
        <f>工资表!$R$2</f>
        <v>公积金</v>
      </c>
      <c r="R899" s="15" t="str">
        <f>工资表!$S$2</f>
        <v>个人所得税</v>
      </c>
      <c r="S899" s="15" t="str">
        <f>工资表!$T$2</f>
        <v>实发工资</v>
      </c>
    </row>
    <row r="900" spans="1:19" s="10" customFormat="1" x14ac:dyDescent="0.15">
      <c r="A900" s="16">
        <f>工资表!B227</f>
        <v>225</v>
      </c>
      <c r="B900" s="16" t="str">
        <f>工资表!C227</f>
        <v>N225</v>
      </c>
      <c r="C900" s="16" t="str">
        <f>工资表!D227</f>
        <v>人力</v>
      </c>
      <c r="D900" s="16">
        <f>工资表!E227</f>
        <v>2224</v>
      </c>
      <c r="E900" s="16">
        <f>工资表!F227</f>
        <v>1224</v>
      </c>
      <c r="F900" s="16">
        <f>工资表!G227</f>
        <v>1224</v>
      </c>
      <c r="G900" s="16">
        <f>工资表!H227</f>
        <v>2224</v>
      </c>
      <c r="H900" s="16">
        <f>工资表!I227</f>
        <v>1224</v>
      </c>
      <c r="I900" s="16">
        <f>工资表!J227</f>
        <v>824</v>
      </c>
      <c r="J900" s="16">
        <f>工资表!K227</f>
        <v>524</v>
      </c>
      <c r="K900" s="16">
        <f>工资表!L227</f>
        <v>424</v>
      </c>
      <c r="L900" s="16">
        <f>工资表!M227</f>
        <v>9892</v>
      </c>
      <c r="M900" s="16">
        <f>工资表!N227</f>
        <v>524</v>
      </c>
      <c r="N900" s="16">
        <f>工资表!O227</f>
        <v>324</v>
      </c>
      <c r="O900" s="16">
        <f>工资表!P227</f>
        <v>244</v>
      </c>
      <c r="P900" s="16">
        <f>工资表!Q227</f>
        <v>254</v>
      </c>
      <c r="Q900" s="16">
        <f>工资表!R227</f>
        <v>284</v>
      </c>
      <c r="R900" s="16">
        <f>工资表!S227</f>
        <v>359</v>
      </c>
      <c r="S900" s="16">
        <f>工资表!T227</f>
        <v>7903</v>
      </c>
    </row>
    <row r="901" spans="1:19" s="10" customFormat="1" x14ac:dyDescent="0.1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</row>
    <row r="902" spans="1:19" s="10" customFormat="1" x14ac:dyDescent="0.15">
      <c r="A902" s="13"/>
      <c r="B902" s="13"/>
      <c r="C902" s="13"/>
      <c r="D902" s="13"/>
      <c r="E902" s="13"/>
      <c r="F902" s="13"/>
      <c r="G902" s="13"/>
      <c r="H902" s="14">
        <f>工资表!$I$1</f>
        <v>2017</v>
      </c>
      <c r="I902" s="14" t="str">
        <f>工资表!$J$1</f>
        <v>年</v>
      </c>
      <c r="J902" s="14" t="str">
        <f>工资表!$K$1</f>
        <v>2月</v>
      </c>
      <c r="K902" s="14" t="str">
        <f>工资表!$L$1</f>
        <v>工资</v>
      </c>
      <c r="L902" s="13"/>
      <c r="M902" s="13"/>
      <c r="N902" s="13"/>
      <c r="O902" s="13"/>
      <c r="P902" s="13"/>
      <c r="Q902" s="13"/>
      <c r="R902" s="13"/>
      <c r="S902" s="13"/>
    </row>
    <row r="903" spans="1:19" s="10" customFormat="1" x14ac:dyDescent="0.15">
      <c r="A903" s="15" t="str">
        <f>工资表!$B$2</f>
        <v>序号</v>
      </c>
      <c r="B903" s="15" t="str">
        <f>工资表!$C$2</f>
        <v>姓名</v>
      </c>
      <c r="C903" s="15" t="str">
        <f>工资表!$D$2</f>
        <v>部门</v>
      </c>
      <c r="D903" s="15" t="str">
        <f>工资表!$E$2</f>
        <v>基本工资</v>
      </c>
      <c r="E903" s="15" t="str">
        <f>工资表!$F$2</f>
        <v>岗位工资</v>
      </c>
      <c r="F903" s="15" t="str">
        <f>工资表!$G$2</f>
        <v>绩效工资</v>
      </c>
      <c r="G903" s="15" t="str">
        <f>工资表!$H$2</f>
        <v>奖金</v>
      </c>
      <c r="H903" s="15" t="str">
        <f>工资表!$I$2</f>
        <v>加班费</v>
      </c>
      <c r="I903" s="15" t="str">
        <f>工资表!$J$2</f>
        <v>住房补助</v>
      </c>
      <c r="J903" s="15" t="str">
        <f>工资表!$K$2</f>
        <v>交通补助</v>
      </c>
      <c r="K903" s="15" t="str">
        <f>工资表!$L$2</f>
        <v>工龄工资</v>
      </c>
      <c r="L903" s="15" t="str">
        <f>工资表!$M$2</f>
        <v>当月应发</v>
      </c>
      <c r="M903" s="15" t="str">
        <f>工资表!$N$2</f>
        <v>养老保险</v>
      </c>
      <c r="N903" s="15" t="str">
        <f>工资表!$O$2</f>
        <v>医疗保险</v>
      </c>
      <c r="O903" s="15" t="str">
        <f>工资表!$P$2</f>
        <v>失业保险</v>
      </c>
      <c r="P903" s="15" t="str">
        <f>工资表!$Q$2</f>
        <v>大病统筹</v>
      </c>
      <c r="Q903" s="15" t="str">
        <f>工资表!$R$2</f>
        <v>公积金</v>
      </c>
      <c r="R903" s="15" t="str">
        <f>工资表!$S$2</f>
        <v>个人所得税</v>
      </c>
      <c r="S903" s="15" t="str">
        <f>工资表!$T$2</f>
        <v>实发工资</v>
      </c>
    </row>
    <row r="904" spans="1:19" s="10" customFormat="1" x14ac:dyDescent="0.15">
      <c r="A904" s="16">
        <f>工资表!B228</f>
        <v>226</v>
      </c>
      <c r="B904" s="16" t="str">
        <f>工资表!C228</f>
        <v>N226</v>
      </c>
      <c r="C904" s="16" t="str">
        <f>工资表!D228</f>
        <v>销售</v>
      </c>
      <c r="D904" s="16">
        <f>工资表!E228</f>
        <v>2225</v>
      </c>
      <c r="E904" s="16">
        <f>工资表!F228</f>
        <v>1225</v>
      </c>
      <c r="F904" s="16">
        <f>工资表!G228</f>
        <v>1225</v>
      </c>
      <c r="G904" s="16">
        <f>工资表!H228</f>
        <v>2225</v>
      </c>
      <c r="H904" s="16">
        <f>工资表!I228</f>
        <v>1225</v>
      </c>
      <c r="I904" s="16">
        <f>工资表!J228</f>
        <v>825</v>
      </c>
      <c r="J904" s="16">
        <f>工资表!K228</f>
        <v>525</v>
      </c>
      <c r="K904" s="16">
        <f>工资表!L228</f>
        <v>425</v>
      </c>
      <c r="L904" s="16">
        <f>工资表!M228</f>
        <v>9900</v>
      </c>
      <c r="M904" s="16">
        <f>工资表!N228</f>
        <v>525</v>
      </c>
      <c r="N904" s="16">
        <f>工资表!O228</f>
        <v>325</v>
      </c>
      <c r="O904" s="16">
        <f>工资表!P228</f>
        <v>245</v>
      </c>
      <c r="P904" s="16">
        <f>工资表!Q228</f>
        <v>255</v>
      </c>
      <c r="Q904" s="16">
        <f>工资表!R228</f>
        <v>285</v>
      </c>
      <c r="R904" s="16">
        <f>工资表!S228</f>
        <v>360</v>
      </c>
      <c r="S904" s="16">
        <f>工资表!T228</f>
        <v>7905</v>
      </c>
    </row>
    <row r="905" spans="1:19" s="10" customFormat="1" x14ac:dyDescent="0.1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</row>
    <row r="906" spans="1:19" s="10" customFormat="1" x14ac:dyDescent="0.15">
      <c r="A906" s="13"/>
      <c r="B906" s="13"/>
      <c r="C906" s="13"/>
      <c r="D906" s="13"/>
      <c r="E906" s="13"/>
      <c r="F906" s="13"/>
      <c r="G906" s="13"/>
      <c r="H906" s="14">
        <f>工资表!$I$1</f>
        <v>2017</v>
      </c>
      <c r="I906" s="14" t="str">
        <f>工资表!$J$1</f>
        <v>年</v>
      </c>
      <c r="J906" s="14" t="str">
        <f>工资表!$K$1</f>
        <v>2月</v>
      </c>
      <c r="K906" s="14" t="str">
        <f>工资表!$L$1</f>
        <v>工资</v>
      </c>
      <c r="L906" s="13"/>
      <c r="M906" s="13"/>
      <c r="N906" s="13"/>
      <c r="O906" s="13"/>
      <c r="P906" s="13"/>
      <c r="Q906" s="13"/>
      <c r="R906" s="13"/>
      <c r="S906" s="13"/>
    </row>
    <row r="907" spans="1:19" s="10" customFormat="1" x14ac:dyDescent="0.15">
      <c r="A907" s="15" t="str">
        <f>工资表!$B$2</f>
        <v>序号</v>
      </c>
      <c r="B907" s="15" t="str">
        <f>工资表!$C$2</f>
        <v>姓名</v>
      </c>
      <c r="C907" s="15" t="str">
        <f>工资表!$D$2</f>
        <v>部门</v>
      </c>
      <c r="D907" s="15" t="str">
        <f>工资表!$E$2</f>
        <v>基本工资</v>
      </c>
      <c r="E907" s="15" t="str">
        <f>工资表!$F$2</f>
        <v>岗位工资</v>
      </c>
      <c r="F907" s="15" t="str">
        <f>工资表!$G$2</f>
        <v>绩效工资</v>
      </c>
      <c r="G907" s="15" t="str">
        <f>工资表!$H$2</f>
        <v>奖金</v>
      </c>
      <c r="H907" s="15" t="str">
        <f>工资表!$I$2</f>
        <v>加班费</v>
      </c>
      <c r="I907" s="15" t="str">
        <f>工资表!$J$2</f>
        <v>住房补助</v>
      </c>
      <c r="J907" s="15" t="str">
        <f>工资表!$K$2</f>
        <v>交通补助</v>
      </c>
      <c r="K907" s="15" t="str">
        <f>工资表!$L$2</f>
        <v>工龄工资</v>
      </c>
      <c r="L907" s="15" t="str">
        <f>工资表!$M$2</f>
        <v>当月应发</v>
      </c>
      <c r="M907" s="15" t="str">
        <f>工资表!$N$2</f>
        <v>养老保险</v>
      </c>
      <c r="N907" s="15" t="str">
        <f>工资表!$O$2</f>
        <v>医疗保险</v>
      </c>
      <c r="O907" s="15" t="str">
        <f>工资表!$P$2</f>
        <v>失业保险</v>
      </c>
      <c r="P907" s="15" t="str">
        <f>工资表!$Q$2</f>
        <v>大病统筹</v>
      </c>
      <c r="Q907" s="15" t="str">
        <f>工资表!$R$2</f>
        <v>公积金</v>
      </c>
      <c r="R907" s="15" t="str">
        <f>工资表!$S$2</f>
        <v>个人所得税</v>
      </c>
      <c r="S907" s="15" t="str">
        <f>工资表!$T$2</f>
        <v>实发工资</v>
      </c>
    </row>
    <row r="908" spans="1:19" s="10" customFormat="1" x14ac:dyDescent="0.15">
      <c r="A908" s="16">
        <f>工资表!B229</f>
        <v>227</v>
      </c>
      <c r="B908" s="16" t="str">
        <f>工资表!C229</f>
        <v>N227</v>
      </c>
      <c r="C908" s="16" t="str">
        <f>工资表!D229</f>
        <v>研发A</v>
      </c>
      <c r="D908" s="16">
        <f>工资表!E229</f>
        <v>2226</v>
      </c>
      <c r="E908" s="16">
        <f>工资表!F229</f>
        <v>1226</v>
      </c>
      <c r="F908" s="16">
        <f>工资表!G229</f>
        <v>1226</v>
      </c>
      <c r="G908" s="16">
        <f>工资表!H229</f>
        <v>2226</v>
      </c>
      <c r="H908" s="16">
        <f>工资表!I229</f>
        <v>1226</v>
      </c>
      <c r="I908" s="16">
        <f>工资表!J229</f>
        <v>826</v>
      </c>
      <c r="J908" s="16">
        <f>工资表!K229</f>
        <v>526</v>
      </c>
      <c r="K908" s="16">
        <f>工资表!L229</f>
        <v>426</v>
      </c>
      <c r="L908" s="16">
        <f>工资表!M229</f>
        <v>9908</v>
      </c>
      <c r="M908" s="16">
        <f>工资表!N229</f>
        <v>526</v>
      </c>
      <c r="N908" s="16">
        <f>工资表!O229</f>
        <v>326</v>
      </c>
      <c r="O908" s="16">
        <f>工资表!P229</f>
        <v>246</v>
      </c>
      <c r="P908" s="16">
        <f>工资表!Q229</f>
        <v>256</v>
      </c>
      <c r="Q908" s="16">
        <f>工资表!R229</f>
        <v>286</v>
      </c>
      <c r="R908" s="16">
        <f>工资表!S229</f>
        <v>361</v>
      </c>
      <c r="S908" s="16">
        <f>工资表!T229</f>
        <v>7907</v>
      </c>
    </row>
    <row r="909" spans="1:19" s="10" customFormat="1" x14ac:dyDescent="0.1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</row>
    <row r="910" spans="1:19" s="10" customFormat="1" x14ac:dyDescent="0.15">
      <c r="A910" s="13"/>
      <c r="B910" s="13"/>
      <c r="C910" s="13"/>
      <c r="D910" s="13"/>
      <c r="E910" s="13"/>
      <c r="F910" s="13"/>
      <c r="G910" s="13"/>
      <c r="H910" s="14">
        <f>工资表!$I$1</f>
        <v>2017</v>
      </c>
      <c r="I910" s="14" t="str">
        <f>工资表!$J$1</f>
        <v>年</v>
      </c>
      <c r="J910" s="14" t="str">
        <f>工资表!$K$1</f>
        <v>2月</v>
      </c>
      <c r="K910" s="14" t="str">
        <f>工资表!$L$1</f>
        <v>工资</v>
      </c>
      <c r="L910" s="13"/>
      <c r="M910" s="13"/>
      <c r="N910" s="13"/>
      <c r="O910" s="13"/>
      <c r="P910" s="13"/>
      <c r="Q910" s="13"/>
      <c r="R910" s="13"/>
      <c r="S910" s="13"/>
    </row>
    <row r="911" spans="1:19" s="10" customFormat="1" x14ac:dyDescent="0.15">
      <c r="A911" s="15" t="str">
        <f>工资表!$B$2</f>
        <v>序号</v>
      </c>
      <c r="B911" s="15" t="str">
        <f>工资表!$C$2</f>
        <v>姓名</v>
      </c>
      <c r="C911" s="15" t="str">
        <f>工资表!$D$2</f>
        <v>部门</v>
      </c>
      <c r="D911" s="15" t="str">
        <f>工资表!$E$2</f>
        <v>基本工资</v>
      </c>
      <c r="E911" s="15" t="str">
        <f>工资表!$F$2</f>
        <v>岗位工资</v>
      </c>
      <c r="F911" s="15" t="str">
        <f>工资表!$G$2</f>
        <v>绩效工资</v>
      </c>
      <c r="G911" s="15" t="str">
        <f>工资表!$H$2</f>
        <v>奖金</v>
      </c>
      <c r="H911" s="15" t="str">
        <f>工资表!$I$2</f>
        <v>加班费</v>
      </c>
      <c r="I911" s="15" t="str">
        <f>工资表!$J$2</f>
        <v>住房补助</v>
      </c>
      <c r="J911" s="15" t="str">
        <f>工资表!$K$2</f>
        <v>交通补助</v>
      </c>
      <c r="K911" s="15" t="str">
        <f>工资表!$L$2</f>
        <v>工龄工资</v>
      </c>
      <c r="L911" s="15" t="str">
        <f>工资表!$M$2</f>
        <v>当月应发</v>
      </c>
      <c r="M911" s="15" t="str">
        <f>工资表!$N$2</f>
        <v>养老保险</v>
      </c>
      <c r="N911" s="15" t="str">
        <f>工资表!$O$2</f>
        <v>医疗保险</v>
      </c>
      <c r="O911" s="15" t="str">
        <f>工资表!$P$2</f>
        <v>失业保险</v>
      </c>
      <c r="P911" s="15" t="str">
        <f>工资表!$Q$2</f>
        <v>大病统筹</v>
      </c>
      <c r="Q911" s="15" t="str">
        <f>工资表!$R$2</f>
        <v>公积金</v>
      </c>
      <c r="R911" s="15" t="str">
        <f>工资表!$S$2</f>
        <v>个人所得税</v>
      </c>
      <c r="S911" s="15" t="str">
        <f>工资表!$T$2</f>
        <v>实发工资</v>
      </c>
    </row>
    <row r="912" spans="1:19" s="10" customFormat="1" x14ac:dyDescent="0.15">
      <c r="A912" s="16">
        <f>工资表!B230</f>
        <v>228</v>
      </c>
      <c r="B912" s="16" t="str">
        <f>工资表!C230</f>
        <v>N228</v>
      </c>
      <c r="C912" s="16" t="str">
        <f>工资表!D230</f>
        <v>研发B</v>
      </c>
      <c r="D912" s="16">
        <f>工资表!E230</f>
        <v>2227</v>
      </c>
      <c r="E912" s="16">
        <f>工资表!F230</f>
        <v>1227</v>
      </c>
      <c r="F912" s="16">
        <f>工资表!G230</f>
        <v>1227</v>
      </c>
      <c r="G912" s="16">
        <f>工资表!H230</f>
        <v>2227</v>
      </c>
      <c r="H912" s="16">
        <f>工资表!I230</f>
        <v>1227</v>
      </c>
      <c r="I912" s="16">
        <f>工资表!J230</f>
        <v>827</v>
      </c>
      <c r="J912" s="16">
        <f>工资表!K230</f>
        <v>527</v>
      </c>
      <c r="K912" s="16">
        <f>工资表!L230</f>
        <v>427</v>
      </c>
      <c r="L912" s="16">
        <f>工资表!M230</f>
        <v>9916</v>
      </c>
      <c r="M912" s="16">
        <f>工资表!N230</f>
        <v>527</v>
      </c>
      <c r="N912" s="16">
        <f>工资表!O230</f>
        <v>327</v>
      </c>
      <c r="O912" s="16">
        <f>工资表!P230</f>
        <v>247</v>
      </c>
      <c r="P912" s="16">
        <f>工资表!Q230</f>
        <v>257</v>
      </c>
      <c r="Q912" s="16">
        <f>工资表!R230</f>
        <v>287</v>
      </c>
      <c r="R912" s="16">
        <f>工资表!S230</f>
        <v>362</v>
      </c>
      <c r="S912" s="16">
        <f>工资表!T230</f>
        <v>7909</v>
      </c>
    </row>
    <row r="913" spans="1:19" s="10" customFormat="1" x14ac:dyDescent="0.1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</row>
    <row r="914" spans="1:19" s="10" customFormat="1" x14ac:dyDescent="0.15">
      <c r="A914" s="13"/>
      <c r="B914" s="13"/>
      <c r="C914" s="13"/>
      <c r="D914" s="13"/>
      <c r="E914" s="13"/>
      <c r="F914" s="13"/>
      <c r="G914" s="13"/>
      <c r="H914" s="14">
        <f>工资表!$I$1</f>
        <v>2017</v>
      </c>
      <c r="I914" s="14" t="str">
        <f>工资表!$J$1</f>
        <v>年</v>
      </c>
      <c r="J914" s="14" t="str">
        <f>工资表!$K$1</f>
        <v>2月</v>
      </c>
      <c r="K914" s="14" t="str">
        <f>工资表!$L$1</f>
        <v>工资</v>
      </c>
      <c r="L914" s="13"/>
      <c r="M914" s="13"/>
      <c r="N914" s="13"/>
      <c r="O914" s="13"/>
      <c r="P914" s="13"/>
      <c r="Q914" s="13"/>
      <c r="R914" s="13"/>
      <c r="S914" s="13"/>
    </row>
    <row r="915" spans="1:19" s="10" customFormat="1" x14ac:dyDescent="0.15">
      <c r="A915" s="15" t="str">
        <f>工资表!$B$2</f>
        <v>序号</v>
      </c>
      <c r="B915" s="15" t="str">
        <f>工资表!$C$2</f>
        <v>姓名</v>
      </c>
      <c r="C915" s="15" t="str">
        <f>工资表!$D$2</f>
        <v>部门</v>
      </c>
      <c r="D915" s="15" t="str">
        <f>工资表!$E$2</f>
        <v>基本工资</v>
      </c>
      <c r="E915" s="15" t="str">
        <f>工资表!$F$2</f>
        <v>岗位工资</v>
      </c>
      <c r="F915" s="15" t="str">
        <f>工资表!$G$2</f>
        <v>绩效工资</v>
      </c>
      <c r="G915" s="15" t="str">
        <f>工资表!$H$2</f>
        <v>奖金</v>
      </c>
      <c r="H915" s="15" t="str">
        <f>工资表!$I$2</f>
        <v>加班费</v>
      </c>
      <c r="I915" s="15" t="str">
        <f>工资表!$J$2</f>
        <v>住房补助</v>
      </c>
      <c r="J915" s="15" t="str">
        <f>工资表!$K$2</f>
        <v>交通补助</v>
      </c>
      <c r="K915" s="15" t="str">
        <f>工资表!$L$2</f>
        <v>工龄工资</v>
      </c>
      <c r="L915" s="15" t="str">
        <f>工资表!$M$2</f>
        <v>当月应发</v>
      </c>
      <c r="M915" s="15" t="str">
        <f>工资表!$N$2</f>
        <v>养老保险</v>
      </c>
      <c r="N915" s="15" t="str">
        <f>工资表!$O$2</f>
        <v>医疗保险</v>
      </c>
      <c r="O915" s="15" t="str">
        <f>工资表!$P$2</f>
        <v>失业保险</v>
      </c>
      <c r="P915" s="15" t="str">
        <f>工资表!$Q$2</f>
        <v>大病统筹</v>
      </c>
      <c r="Q915" s="15" t="str">
        <f>工资表!$R$2</f>
        <v>公积金</v>
      </c>
      <c r="R915" s="15" t="str">
        <f>工资表!$S$2</f>
        <v>个人所得税</v>
      </c>
      <c r="S915" s="15" t="str">
        <f>工资表!$T$2</f>
        <v>实发工资</v>
      </c>
    </row>
    <row r="916" spans="1:19" s="10" customFormat="1" x14ac:dyDescent="0.15">
      <c r="A916" s="16">
        <f>工资表!B231</f>
        <v>229</v>
      </c>
      <c r="B916" s="16" t="str">
        <f>工资表!C231</f>
        <v>N229</v>
      </c>
      <c r="C916" s="16" t="str">
        <f>工资表!D231</f>
        <v>投资A</v>
      </c>
      <c r="D916" s="16">
        <f>工资表!E231</f>
        <v>2228</v>
      </c>
      <c r="E916" s="16">
        <f>工资表!F231</f>
        <v>1228</v>
      </c>
      <c r="F916" s="16">
        <f>工资表!G231</f>
        <v>1228</v>
      </c>
      <c r="G916" s="16">
        <f>工资表!H231</f>
        <v>2228</v>
      </c>
      <c r="H916" s="16">
        <f>工资表!I231</f>
        <v>1228</v>
      </c>
      <c r="I916" s="16">
        <f>工资表!J231</f>
        <v>828</v>
      </c>
      <c r="J916" s="16">
        <f>工资表!K231</f>
        <v>528</v>
      </c>
      <c r="K916" s="16">
        <f>工资表!L231</f>
        <v>428</v>
      </c>
      <c r="L916" s="16">
        <f>工资表!M231</f>
        <v>9924</v>
      </c>
      <c r="M916" s="16">
        <f>工资表!N231</f>
        <v>528</v>
      </c>
      <c r="N916" s="16">
        <f>工资表!O231</f>
        <v>328</v>
      </c>
      <c r="O916" s="16">
        <f>工资表!P231</f>
        <v>248</v>
      </c>
      <c r="P916" s="16">
        <f>工资表!Q231</f>
        <v>258</v>
      </c>
      <c r="Q916" s="16">
        <f>工资表!R231</f>
        <v>288</v>
      </c>
      <c r="R916" s="16">
        <f>工资表!S231</f>
        <v>363</v>
      </c>
      <c r="S916" s="16">
        <f>工资表!T231</f>
        <v>7911</v>
      </c>
    </row>
    <row r="917" spans="1:19" s="10" customFormat="1" x14ac:dyDescent="0.1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</row>
    <row r="918" spans="1:19" s="10" customFormat="1" x14ac:dyDescent="0.15">
      <c r="A918" s="13"/>
      <c r="B918" s="13"/>
      <c r="C918" s="13"/>
      <c r="D918" s="13"/>
      <c r="E918" s="13"/>
      <c r="F918" s="13"/>
      <c r="G918" s="13"/>
      <c r="H918" s="14">
        <f>工资表!$I$1</f>
        <v>2017</v>
      </c>
      <c r="I918" s="14" t="str">
        <f>工资表!$J$1</f>
        <v>年</v>
      </c>
      <c r="J918" s="14" t="str">
        <f>工资表!$K$1</f>
        <v>2月</v>
      </c>
      <c r="K918" s="14" t="str">
        <f>工资表!$L$1</f>
        <v>工资</v>
      </c>
      <c r="L918" s="13"/>
      <c r="M918" s="13"/>
      <c r="N918" s="13"/>
      <c r="O918" s="13"/>
      <c r="P918" s="13"/>
      <c r="Q918" s="13"/>
      <c r="R918" s="13"/>
      <c r="S918" s="13"/>
    </row>
    <row r="919" spans="1:19" s="10" customFormat="1" x14ac:dyDescent="0.15">
      <c r="A919" s="15" t="str">
        <f>工资表!$B$2</f>
        <v>序号</v>
      </c>
      <c r="B919" s="15" t="str">
        <f>工资表!$C$2</f>
        <v>姓名</v>
      </c>
      <c r="C919" s="15" t="str">
        <f>工资表!$D$2</f>
        <v>部门</v>
      </c>
      <c r="D919" s="15" t="str">
        <f>工资表!$E$2</f>
        <v>基本工资</v>
      </c>
      <c r="E919" s="15" t="str">
        <f>工资表!$F$2</f>
        <v>岗位工资</v>
      </c>
      <c r="F919" s="15" t="str">
        <f>工资表!$G$2</f>
        <v>绩效工资</v>
      </c>
      <c r="G919" s="15" t="str">
        <f>工资表!$H$2</f>
        <v>奖金</v>
      </c>
      <c r="H919" s="15" t="str">
        <f>工资表!$I$2</f>
        <v>加班费</v>
      </c>
      <c r="I919" s="15" t="str">
        <f>工资表!$J$2</f>
        <v>住房补助</v>
      </c>
      <c r="J919" s="15" t="str">
        <f>工资表!$K$2</f>
        <v>交通补助</v>
      </c>
      <c r="K919" s="15" t="str">
        <f>工资表!$L$2</f>
        <v>工龄工资</v>
      </c>
      <c r="L919" s="15" t="str">
        <f>工资表!$M$2</f>
        <v>当月应发</v>
      </c>
      <c r="M919" s="15" t="str">
        <f>工资表!$N$2</f>
        <v>养老保险</v>
      </c>
      <c r="N919" s="15" t="str">
        <f>工资表!$O$2</f>
        <v>医疗保险</v>
      </c>
      <c r="O919" s="15" t="str">
        <f>工资表!$P$2</f>
        <v>失业保险</v>
      </c>
      <c r="P919" s="15" t="str">
        <f>工资表!$Q$2</f>
        <v>大病统筹</v>
      </c>
      <c r="Q919" s="15" t="str">
        <f>工资表!$R$2</f>
        <v>公积金</v>
      </c>
      <c r="R919" s="15" t="str">
        <f>工资表!$S$2</f>
        <v>个人所得税</v>
      </c>
      <c r="S919" s="15" t="str">
        <f>工资表!$T$2</f>
        <v>实发工资</v>
      </c>
    </row>
    <row r="920" spans="1:19" s="10" customFormat="1" x14ac:dyDescent="0.15">
      <c r="A920" s="16">
        <f>工资表!B232</f>
        <v>230</v>
      </c>
      <c r="B920" s="16" t="str">
        <f>工资表!C232</f>
        <v>N230</v>
      </c>
      <c r="C920" s="16" t="str">
        <f>工资表!D232</f>
        <v>投资B</v>
      </c>
      <c r="D920" s="16">
        <f>工资表!E232</f>
        <v>2229</v>
      </c>
      <c r="E920" s="16">
        <f>工资表!F232</f>
        <v>1229</v>
      </c>
      <c r="F920" s="16">
        <f>工资表!G232</f>
        <v>1229</v>
      </c>
      <c r="G920" s="16">
        <f>工资表!H232</f>
        <v>2229</v>
      </c>
      <c r="H920" s="16">
        <f>工资表!I232</f>
        <v>1229</v>
      </c>
      <c r="I920" s="16">
        <f>工资表!J232</f>
        <v>829</v>
      </c>
      <c r="J920" s="16">
        <f>工资表!K232</f>
        <v>529</v>
      </c>
      <c r="K920" s="16">
        <f>工资表!L232</f>
        <v>429</v>
      </c>
      <c r="L920" s="16">
        <f>工资表!M232</f>
        <v>9932</v>
      </c>
      <c r="M920" s="16">
        <f>工资表!N232</f>
        <v>529</v>
      </c>
      <c r="N920" s="16">
        <f>工资表!O232</f>
        <v>329</v>
      </c>
      <c r="O920" s="16">
        <f>工资表!P232</f>
        <v>249</v>
      </c>
      <c r="P920" s="16">
        <f>工资表!Q232</f>
        <v>259</v>
      </c>
      <c r="Q920" s="16">
        <f>工资表!R232</f>
        <v>289</v>
      </c>
      <c r="R920" s="16">
        <f>工资表!S232</f>
        <v>364</v>
      </c>
      <c r="S920" s="16">
        <f>工资表!T232</f>
        <v>7913</v>
      </c>
    </row>
    <row r="921" spans="1:19" s="10" customFormat="1" x14ac:dyDescent="0.1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</row>
    <row r="922" spans="1:19" s="10" customFormat="1" x14ac:dyDescent="0.15">
      <c r="A922" s="13"/>
      <c r="B922" s="13"/>
      <c r="C922" s="13"/>
      <c r="D922" s="13"/>
      <c r="E922" s="13"/>
      <c r="F922" s="13"/>
      <c r="G922" s="13"/>
      <c r="H922" s="14">
        <f>工资表!$I$1</f>
        <v>2017</v>
      </c>
      <c r="I922" s="14" t="str">
        <f>工资表!$J$1</f>
        <v>年</v>
      </c>
      <c r="J922" s="14" t="str">
        <f>工资表!$K$1</f>
        <v>2月</v>
      </c>
      <c r="K922" s="14" t="str">
        <f>工资表!$L$1</f>
        <v>工资</v>
      </c>
      <c r="L922" s="13"/>
      <c r="M922" s="13"/>
      <c r="N922" s="13"/>
      <c r="O922" s="13"/>
      <c r="P922" s="13"/>
      <c r="Q922" s="13"/>
      <c r="R922" s="13"/>
      <c r="S922" s="13"/>
    </row>
    <row r="923" spans="1:19" s="10" customFormat="1" x14ac:dyDescent="0.15">
      <c r="A923" s="15" t="str">
        <f>工资表!$B$2</f>
        <v>序号</v>
      </c>
      <c r="B923" s="15" t="str">
        <f>工资表!$C$2</f>
        <v>姓名</v>
      </c>
      <c r="C923" s="15" t="str">
        <f>工资表!$D$2</f>
        <v>部门</v>
      </c>
      <c r="D923" s="15" t="str">
        <f>工资表!$E$2</f>
        <v>基本工资</v>
      </c>
      <c r="E923" s="15" t="str">
        <f>工资表!$F$2</f>
        <v>岗位工资</v>
      </c>
      <c r="F923" s="15" t="str">
        <f>工资表!$G$2</f>
        <v>绩效工资</v>
      </c>
      <c r="G923" s="15" t="str">
        <f>工资表!$H$2</f>
        <v>奖金</v>
      </c>
      <c r="H923" s="15" t="str">
        <f>工资表!$I$2</f>
        <v>加班费</v>
      </c>
      <c r="I923" s="15" t="str">
        <f>工资表!$J$2</f>
        <v>住房补助</v>
      </c>
      <c r="J923" s="15" t="str">
        <f>工资表!$K$2</f>
        <v>交通补助</v>
      </c>
      <c r="K923" s="15" t="str">
        <f>工资表!$L$2</f>
        <v>工龄工资</v>
      </c>
      <c r="L923" s="15" t="str">
        <f>工资表!$M$2</f>
        <v>当月应发</v>
      </c>
      <c r="M923" s="15" t="str">
        <f>工资表!$N$2</f>
        <v>养老保险</v>
      </c>
      <c r="N923" s="15" t="str">
        <f>工资表!$O$2</f>
        <v>医疗保险</v>
      </c>
      <c r="O923" s="15" t="str">
        <f>工资表!$P$2</f>
        <v>失业保险</v>
      </c>
      <c r="P923" s="15" t="str">
        <f>工资表!$Q$2</f>
        <v>大病统筹</v>
      </c>
      <c r="Q923" s="15" t="str">
        <f>工资表!$R$2</f>
        <v>公积金</v>
      </c>
      <c r="R923" s="15" t="str">
        <f>工资表!$S$2</f>
        <v>个人所得税</v>
      </c>
      <c r="S923" s="15" t="str">
        <f>工资表!$T$2</f>
        <v>实发工资</v>
      </c>
    </row>
    <row r="924" spans="1:19" s="10" customFormat="1" x14ac:dyDescent="0.15">
      <c r="A924" s="16">
        <f>工资表!B233</f>
        <v>231</v>
      </c>
      <c r="B924" s="16" t="str">
        <f>工资表!C233</f>
        <v>N231</v>
      </c>
      <c r="C924" s="16" t="str">
        <f>工资表!D233</f>
        <v>采购</v>
      </c>
      <c r="D924" s="16">
        <f>工资表!E233</f>
        <v>2230</v>
      </c>
      <c r="E924" s="16">
        <f>工资表!F233</f>
        <v>1230</v>
      </c>
      <c r="F924" s="16">
        <f>工资表!G233</f>
        <v>1230</v>
      </c>
      <c r="G924" s="16">
        <f>工资表!H233</f>
        <v>2230</v>
      </c>
      <c r="H924" s="16">
        <f>工资表!I233</f>
        <v>1230</v>
      </c>
      <c r="I924" s="16">
        <f>工资表!J233</f>
        <v>830</v>
      </c>
      <c r="J924" s="16">
        <f>工资表!K233</f>
        <v>530</v>
      </c>
      <c r="K924" s="16">
        <f>工资表!L233</f>
        <v>430</v>
      </c>
      <c r="L924" s="16">
        <f>工资表!M233</f>
        <v>9940</v>
      </c>
      <c r="M924" s="16">
        <f>工资表!N233</f>
        <v>530</v>
      </c>
      <c r="N924" s="16">
        <f>工资表!O233</f>
        <v>330</v>
      </c>
      <c r="O924" s="16">
        <f>工资表!P233</f>
        <v>250</v>
      </c>
      <c r="P924" s="16">
        <f>工资表!Q233</f>
        <v>260</v>
      </c>
      <c r="Q924" s="16">
        <f>工资表!R233</f>
        <v>290</v>
      </c>
      <c r="R924" s="16">
        <f>工资表!S233</f>
        <v>365</v>
      </c>
      <c r="S924" s="16">
        <f>工资表!T233</f>
        <v>7915</v>
      </c>
    </row>
    <row r="925" spans="1:19" s="10" customFormat="1" x14ac:dyDescent="0.1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</row>
    <row r="926" spans="1:19" s="10" customFormat="1" x14ac:dyDescent="0.15">
      <c r="A926" s="13"/>
      <c r="B926" s="13"/>
      <c r="C926" s="13"/>
      <c r="D926" s="13"/>
      <c r="E926" s="13"/>
      <c r="F926" s="13"/>
      <c r="G926" s="13"/>
      <c r="H926" s="14">
        <f>工资表!$I$1</f>
        <v>2017</v>
      </c>
      <c r="I926" s="14" t="str">
        <f>工资表!$J$1</f>
        <v>年</v>
      </c>
      <c r="J926" s="14" t="str">
        <f>工资表!$K$1</f>
        <v>2月</v>
      </c>
      <c r="K926" s="14" t="str">
        <f>工资表!$L$1</f>
        <v>工资</v>
      </c>
      <c r="L926" s="13"/>
      <c r="M926" s="13"/>
      <c r="N926" s="13"/>
      <c r="O926" s="13"/>
      <c r="P926" s="13"/>
      <c r="Q926" s="13"/>
      <c r="R926" s="13"/>
      <c r="S926" s="13"/>
    </row>
    <row r="927" spans="1:19" s="10" customFormat="1" x14ac:dyDescent="0.15">
      <c r="A927" s="15" t="str">
        <f>工资表!$B$2</f>
        <v>序号</v>
      </c>
      <c r="B927" s="15" t="str">
        <f>工资表!$C$2</f>
        <v>姓名</v>
      </c>
      <c r="C927" s="15" t="str">
        <f>工资表!$D$2</f>
        <v>部门</v>
      </c>
      <c r="D927" s="15" t="str">
        <f>工资表!$E$2</f>
        <v>基本工资</v>
      </c>
      <c r="E927" s="15" t="str">
        <f>工资表!$F$2</f>
        <v>岗位工资</v>
      </c>
      <c r="F927" s="15" t="str">
        <f>工资表!$G$2</f>
        <v>绩效工资</v>
      </c>
      <c r="G927" s="15" t="str">
        <f>工资表!$H$2</f>
        <v>奖金</v>
      </c>
      <c r="H927" s="15" t="str">
        <f>工资表!$I$2</f>
        <v>加班费</v>
      </c>
      <c r="I927" s="15" t="str">
        <f>工资表!$J$2</f>
        <v>住房补助</v>
      </c>
      <c r="J927" s="15" t="str">
        <f>工资表!$K$2</f>
        <v>交通补助</v>
      </c>
      <c r="K927" s="15" t="str">
        <f>工资表!$L$2</f>
        <v>工龄工资</v>
      </c>
      <c r="L927" s="15" t="str">
        <f>工资表!$M$2</f>
        <v>当月应发</v>
      </c>
      <c r="M927" s="15" t="str">
        <f>工资表!$N$2</f>
        <v>养老保险</v>
      </c>
      <c r="N927" s="15" t="str">
        <f>工资表!$O$2</f>
        <v>医疗保险</v>
      </c>
      <c r="O927" s="15" t="str">
        <f>工资表!$P$2</f>
        <v>失业保险</v>
      </c>
      <c r="P927" s="15" t="str">
        <f>工资表!$Q$2</f>
        <v>大病统筹</v>
      </c>
      <c r="Q927" s="15" t="str">
        <f>工资表!$R$2</f>
        <v>公积金</v>
      </c>
      <c r="R927" s="15" t="str">
        <f>工资表!$S$2</f>
        <v>个人所得税</v>
      </c>
      <c r="S927" s="15" t="str">
        <f>工资表!$T$2</f>
        <v>实发工资</v>
      </c>
    </row>
    <row r="928" spans="1:19" s="10" customFormat="1" x14ac:dyDescent="0.15">
      <c r="A928" s="16">
        <f>工资表!B234</f>
        <v>232</v>
      </c>
      <c r="B928" s="16" t="str">
        <f>工资表!C234</f>
        <v>N232</v>
      </c>
      <c r="C928" s="16" t="str">
        <f>工资表!D234</f>
        <v>生产</v>
      </c>
      <c r="D928" s="16">
        <f>工资表!E234</f>
        <v>2231</v>
      </c>
      <c r="E928" s="16">
        <f>工资表!F234</f>
        <v>1231</v>
      </c>
      <c r="F928" s="16">
        <f>工资表!G234</f>
        <v>1231</v>
      </c>
      <c r="G928" s="16">
        <f>工资表!H234</f>
        <v>2231</v>
      </c>
      <c r="H928" s="16">
        <f>工资表!I234</f>
        <v>1231</v>
      </c>
      <c r="I928" s="16">
        <f>工资表!J234</f>
        <v>831</v>
      </c>
      <c r="J928" s="16">
        <f>工资表!K234</f>
        <v>531</v>
      </c>
      <c r="K928" s="16">
        <f>工资表!L234</f>
        <v>431</v>
      </c>
      <c r="L928" s="16">
        <f>工资表!M234</f>
        <v>9948</v>
      </c>
      <c r="M928" s="16">
        <f>工资表!N234</f>
        <v>531</v>
      </c>
      <c r="N928" s="16">
        <f>工资表!O234</f>
        <v>331</v>
      </c>
      <c r="O928" s="16">
        <f>工资表!P234</f>
        <v>251</v>
      </c>
      <c r="P928" s="16">
        <f>工资表!Q234</f>
        <v>261</v>
      </c>
      <c r="Q928" s="16">
        <f>工资表!R234</f>
        <v>291</v>
      </c>
      <c r="R928" s="16">
        <f>工资表!S234</f>
        <v>366</v>
      </c>
      <c r="S928" s="16">
        <f>工资表!T234</f>
        <v>7917</v>
      </c>
    </row>
    <row r="929" spans="1:19" s="10" customFormat="1" x14ac:dyDescent="0.1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</row>
    <row r="930" spans="1:19" s="10" customFormat="1" x14ac:dyDescent="0.15">
      <c r="A930" s="13"/>
      <c r="B930" s="13"/>
      <c r="C930" s="13"/>
      <c r="D930" s="13"/>
      <c r="E930" s="13"/>
      <c r="F930" s="13"/>
      <c r="G930" s="13"/>
      <c r="H930" s="14">
        <f>工资表!$I$1</f>
        <v>2017</v>
      </c>
      <c r="I930" s="14" t="str">
        <f>工资表!$J$1</f>
        <v>年</v>
      </c>
      <c r="J930" s="14" t="str">
        <f>工资表!$K$1</f>
        <v>2月</v>
      </c>
      <c r="K930" s="14" t="str">
        <f>工资表!$L$1</f>
        <v>工资</v>
      </c>
      <c r="L930" s="13"/>
      <c r="M930" s="13"/>
      <c r="N930" s="13"/>
      <c r="O930" s="13"/>
      <c r="P930" s="13"/>
      <c r="Q930" s="13"/>
      <c r="R930" s="13"/>
      <c r="S930" s="13"/>
    </row>
    <row r="931" spans="1:19" s="10" customFormat="1" x14ac:dyDescent="0.15">
      <c r="A931" s="15" t="str">
        <f>工资表!$B$2</f>
        <v>序号</v>
      </c>
      <c r="B931" s="15" t="str">
        <f>工资表!$C$2</f>
        <v>姓名</v>
      </c>
      <c r="C931" s="15" t="str">
        <f>工资表!$D$2</f>
        <v>部门</v>
      </c>
      <c r="D931" s="15" t="str">
        <f>工资表!$E$2</f>
        <v>基本工资</v>
      </c>
      <c r="E931" s="15" t="str">
        <f>工资表!$F$2</f>
        <v>岗位工资</v>
      </c>
      <c r="F931" s="15" t="str">
        <f>工资表!$G$2</f>
        <v>绩效工资</v>
      </c>
      <c r="G931" s="15" t="str">
        <f>工资表!$H$2</f>
        <v>奖金</v>
      </c>
      <c r="H931" s="15" t="str">
        <f>工资表!$I$2</f>
        <v>加班费</v>
      </c>
      <c r="I931" s="15" t="str">
        <f>工资表!$J$2</f>
        <v>住房补助</v>
      </c>
      <c r="J931" s="15" t="str">
        <f>工资表!$K$2</f>
        <v>交通补助</v>
      </c>
      <c r="K931" s="15" t="str">
        <f>工资表!$L$2</f>
        <v>工龄工资</v>
      </c>
      <c r="L931" s="15" t="str">
        <f>工资表!$M$2</f>
        <v>当月应发</v>
      </c>
      <c r="M931" s="15" t="str">
        <f>工资表!$N$2</f>
        <v>养老保险</v>
      </c>
      <c r="N931" s="15" t="str">
        <f>工资表!$O$2</f>
        <v>医疗保险</v>
      </c>
      <c r="O931" s="15" t="str">
        <f>工资表!$P$2</f>
        <v>失业保险</v>
      </c>
      <c r="P931" s="15" t="str">
        <f>工资表!$Q$2</f>
        <v>大病统筹</v>
      </c>
      <c r="Q931" s="15" t="str">
        <f>工资表!$R$2</f>
        <v>公积金</v>
      </c>
      <c r="R931" s="15" t="str">
        <f>工资表!$S$2</f>
        <v>个人所得税</v>
      </c>
      <c r="S931" s="15" t="str">
        <f>工资表!$T$2</f>
        <v>实发工资</v>
      </c>
    </row>
    <row r="932" spans="1:19" s="10" customFormat="1" x14ac:dyDescent="0.15">
      <c r="A932" s="16">
        <f>工资表!B235</f>
        <v>233</v>
      </c>
      <c r="B932" s="16" t="str">
        <f>工资表!C235</f>
        <v>N233</v>
      </c>
      <c r="C932" s="16" t="str">
        <f>工资表!D235</f>
        <v>运营</v>
      </c>
      <c r="D932" s="16">
        <f>工资表!E235</f>
        <v>2232</v>
      </c>
      <c r="E932" s="16">
        <f>工资表!F235</f>
        <v>1232</v>
      </c>
      <c r="F932" s="16">
        <f>工资表!G235</f>
        <v>1232</v>
      </c>
      <c r="G932" s="16">
        <f>工资表!H235</f>
        <v>2232</v>
      </c>
      <c r="H932" s="16">
        <f>工资表!I235</f>
        <v>1232</v>
      </c>
      <c r="I932" s="16">
        <f>工资表!J235</f>
        <v>832</v>
      </c>
      <c r="J932" s="16">
        <f>工资表!K235</f>
        <v>532</v>
      </c>
      <c r="K932" s="16">
        <f>工资表!L235</f>
        <v>432</v>
      </c>
      <c r="L932" s="16">
        <f>工资表!M235</f>
        <v>9956</v>
      </c>
      <c r="M932" s="16">
        <f>工资表!N235</f>
        <v>532</v>
      </c>
      <c r="N932" s="16">
        <f>工资表!O235</f>
        <v>332</v>
      </c>
      <c r="O932" s="16">
        <f>工资表!P235</f>
        <v>252</v>
      </c>
      <c r="P932" s="16">
        <f>工资表!Q235</f>
        <v>262</v>
      </c>
      <c r="Q932" s="16">
        <f>工资表!R235</f>
        <v>292</v>
      </c>
      <c r="R932" s="16">
        <f>工资表!S235</f>
        <v>367</v>
      </c>
      <c r="S932" s="16">
        <f>工资表!T235</f>
        <v>7919</v>
      </c>
    </row>
    <row r="933" spans="1:19" s="10" customFormat="1" x14ac:dyDescent="0.1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</row>
    <row r="934" spans="1:19" s="10" customFormat="1" x14ac:dyDescent="0.15">
      <c r="A934" s="13"/>
      <c r="B934" s="13"/>
      <c r="C934" s="13"/>
      <c r="D934" s="13"/>
      <c r="E934" s="13"/>
      <c r="F934" s="13"/>
      <c r="G934" s="13"/>
      <c r="H934" s="14">
        <f>工资表!$I$1</f>
        <v>2017</v>
      </c>
      <c r="I934" s="14" t="str">
        <f>工资表!$J$1</f>
        <v>年</v>
      </c>
      <c r="J934" s="14" t="str">
        <f>工资表!$K$1</f>
        <v>2月</v>
      </c>
      <c r="K934" s="14" t="str">
        <f>工资表!$L$1</f>
        <v>工资</v>
      </c>
      <c r="L934" s="13"/>
      <c r="M934" s="13"/>
      <c r="N934" s="13"/>
      <c r="O934" s="13"/>
      <c r="P934" s="13"/>
      <c r="Q934" s="13"/>
      <c r="R934" s="13"/>
      <c r="S934" s="13"/>
    </row>
    <row r="935" spans="1:19" s="10" customFormat="1" x14ac:dyDescent="0.15">
      <c r="A935" s="15" t="str">
        <f>工资表!$B$2</f>
        <v>序号</v>
      </c>
      <c r="B935" s="15" t="str">
        <f>工资表!$C$2</f>
        <v>姓名</v>
      </c>
      <c r="C935" s="15" t="str">
        <f>工资表!$D$2</f>
        <v>部门</v>
      </c>
      <c r="D935" s="15" t="str">
        <f>工资表!$E$2</f>
        <v>基本工资</v>
      </c>
      <c r="E935" s="15" t="str">
        <f>工资表!$F$2</f>
        <v>岗位工资</v>
      </c>
      <c r="F935" s="15" t="str">
        <f>工资表!$G$2</f>
        <v>绩效工资</v>
      </c>
      <c r="G935" s="15" t="str">
        <f>工资表!$H$2</f>
        <v>奖金</v>
      </c>
      <c r="H935" s="15" t="str">
        <f>工资表!$I$2</f>
        <v>加班费</v>
      </c>
      <c r="I935" s="15" t="str">
        <f>工资表!$J$2</f>
        <v>住房补助</v>
      </c>
      <c r="J935" s="15" t="str">
        <f>工资表!$K$2</f>
        <v>交通补助</v>
      </c>
      <c r="K935" s="15" t="str">
        <f>工资表!$L$2</f>
        <v>工龄工资</v>
      </c>
      <c r="L935" s="15" t="str">
        <f>工资表!$M$2</f>
        <v>当月应发</v>
      </c>
      <c r="M935" s="15" t="str">
        <f>工资表!$N$2</f>
        <v>养老保险</v>
      </c>
      <c r="N935" s="15" t="str">
        <f>工资表!$O$2</f>
        <v>医疗保险</v>
      </c>
      <c r="O935" s="15" t="str">
        <f>工资表!$P$2</f>
        <v>失业保险</v>
      </c>
      <c r="P935" s="15" t="str">
        <f>工资表!$Q$2</f>
        <v>大病统筹</v>
      </c>
      <c r="Q935" s="15" t="str">
        <f>工资表!$R$2</f>
        <v>公积金</v>
      </c>
      <c r="R935" s="15" t="str">
        <f>工资表!$S$2</f>
        <v>个人所得税</v>
      </c>
      <c r="S935" s="15" t="str">
        <f>工资表!$T$2</f>
        <v>实发工资</v>
      </c>
    </row>
    <row r="936" spans="1:19" s="10" customFormat="1" x14ac:dyDescent="0.15">
      <c r="A936" s="16">
        <f>工资表!B236</f>
        <v>234</v>
      </c>
      <c r="B936" s="16" t="str">
        <f>工资表!C236</f>
        <v>N234</v>
      </c>
      <c r="C936" s="16" t="str">
        <f>工资表!D236</f>
        <v>财务</v>
      </c>
      <c r="D936" s="16">
        <f>工资表!E236</f>
        <v>2233</v>
      </c>
      <c r="E936" s="16">
        <f>工资表!F236</f>
        <v>1233</v>
      </c>
      <c r="F936" s="16">
        <f>工资表!G236</f>
        <v>1233</v>
      </c>
      <c r="G936" s="16">
        <f>工资表!H236</f>
        <v>2233</v>
      </c>
      <c r="H936" s="16">
        <f>工资表!I236</f>
        <v>1233</v>
      </c>
      <c r="I936" s="16">
        <f>工资表!J236</f>
        <v>833</v>
      </c>
      <c r="J936" s="16">
        <f>工资表!K236</f>
        <v>533</v>
      </c>
      <c r="K936" s="16">
        <f>工资表!L236</f>
        <v>433</v>
      </c>
      <c r="L936" s="16">
        <f>工资表!M236</f>
        <v>9964</v>
      </c>
      <c r="M936" s="16">
        <f>工资表!N236</f>
        <v>533</v>
      </c>
      <c r="N936" s="16">
        <f>工资表!O236</f>
        <v>333</v>
      </c>
      <c r="O936" s="16">
        <f>工资表!P236</f>
        <v>253</v>
      </c>
      <c r="P936" s="16">
        <f>工资表!Q236</f>
        <v>263</v>
      </c>
      <c r="Q936" s="16">
        <f>工资表!R236</f>
        <v>293</v>
      </c>
      <c r="R936" s="16">
        <f>工资表!S236</f>
        <v>368</v>
      </c>
      <c r="S936" s="16">
        <f>工资表!T236</f>
        <v>7921</v>
      </c>
    </row>
    <row r="937" spans="1:19" s="10" customFormat="1" x14ac:dyDescent="0.1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</row>
    <row r="938" spans="1:19" s="10" customFormat="1" x14ac:dyDescent="0.15">
      <c r="A938" s="13"/>
      <c r="B938" s="13"/>
      <c r="C938" s="13"/>
      <c r="D938" s="13"/>
      <c r="E938" s="13"/>
      <c r="F938" s="13"/>
      <c r="G938" s="13"/>
      <c r="H938" s="14">
        <f>工资表!$I$1</f>
        <v>2017</v>
      </c>
      <c r="I938" s="14" t="str">
        <f>工资表!$J$1</f>
        <v>年</v>
      </c>
      <c r="J938" s="14" t="str">
        <f>工资表!$K$1</f>
        <v>2月</v>
      </c>
      <c r="K938" s="14" t="str">
        <f>工资表!$L$1</f>
        <v>工资</v>
      </c>
      <c r="L938" s="13"/>
      <c r="M938" s="13"/>
      <c r="N938" s="13"/>
      <c r="O938" s="13"/>
      <c r="P938" s="13"/>
      <c r="Q938" s="13"/>
      <c r="R938" s="13"/>
      <c r="S938" s="13"/>
    </row>
    <row r="939" spans="1:19" s="10" customFormat="1" x14ac:dyDescent="0.15">
      <c r="A939" s="15" t="str">
        <f>工资表!$B$2</f>
        <v>序号</v>
      </c>
      <c r="B939" s="15" t="str">
        <f>工资表!$C$2</f>
        <v>姓名</v>
      </c>
      <c r="C939" s="15" t="str">
        <f>工资表!$D$2</f>
        <v>部门</v>
      </c>
      <c r="D939" s="15" t="str">
        <f>工资表!$E$2</f>
        <v>基本工资</v>
      </c>
      <c r="E939" s="15" t="str">
        <f>工资表!$F$2</f>
        <v>岗位工资</v>
      </c>
      <c r="F939" s="15" t="str">
        <f>工资表!$G$2</f>
        <v>绩效工资</v>
      </c>
      <c r="G939" s="15" t="str">
        <f>工资表!$H$2</f>
        <v>奖金</v>
      </c>
      <c r="H939" s="15" t="str">
        <f>工资表!$I$2</f>
        <v>加班费</v>
      </c>
      <c r="I939" s="15" t="str">
        <f>工资表!$J$2</f>
        <v>住房补助</v>
      </c>
      <c r="J939" s="15" t="str">
        <f>工资表!$K$2</f>
        <v>交通补助</v>
      </c>
      <c r="K939" s="15" t="str">
        <f>工资表!$L$2</f>
        <v>工龄工资</v>
      </c>
      <c r="L939" s="15" t="str">
        <f>工资表!$M$2</f>
        <v>当月应发</v>
      </c>
      <c r="M939" s="15" t="str">
        <f>工资表!$N$2</f>
        <v>养老保险</v>
      </c>
      <c r="N939" s="15" t="str">
        <f>工资表!$O$2</f>
        <v>医疗保险</v>
      </c>
      <c r="O939" s="15" t="str">
        <f>工资表!$P$2</f>
        <v>失业保险</v>
      </c>
      <c r="P939" s="15" t="str">
        <f>工资表!$Q$2</f>
        <v>大病统筹</v>
      </c>
      <c r="Q939" s="15" t="str">
        <f>工资表!$R$2</f>
        <v>公积金</v>
      </c>
      <c r="R939" s="15" t="str">
        <f>工资表!$S$2</f>
        <v>个人所得税</v>
      </c>
      <c r="S939" s="15" t="str">
        <f>工资表!$T$2</f>
        <v>实发工资</v>
      </c>
    </row>
    <row r="940" spans="1:19" s="10" customFormat="1" x14ac:dyDescent="0.15">
      <c r="A940" s="16">
        <f>工资表!B237</f>
        <v>235</v>
      </c>
      <c r="B940" s="16" t="str">
        <f>工资表!C237</f>
        <v>N235</v>
      </c>
      <c r="C940" s="16" t="str">
        <f>工资表!D237</f>
        <v>人力</v>
      </c>
      <c r="D940" s="16">
        <f>工资表!E237</f>
        <v>2234</v>
      </c>
      <c r="E940" s="16">
        <f>工资表!F237</f>
        <v>1234</v>
      </c>
      <c r="F940" s="16">
        <f>工资表!G237</f>
        <v>1234</v>
      </c>
      <c r="G940" s="16">
        <f>工资表!H237</f>
        <v>2234</v>
      </c>
      <c r="H940" s="16">
        <f>工资表!I237</f>
        <v>1234</v>
      </c>
      <c r="I940" s="16">
        <f>工资表!J237</f>
        <v>834</v>
      </c>
      <c r="J940" s="16">
        <f>工资表!K237</f>
        <v>534</v>
      </c>
      <c r="K940" s="16">
        <f>工资表!L237</f>
        <v>434</v>
      </c>
      <c r="L940" s="16">
        <f>工资表!M237</f>
        <v>9972</v>
      </c>
      <c r="M940" s="16">
        <f>工资表!N237</f>
        <v>534</v>
      </c>
      <c r="N940" s="16">
        <f>工资表!O237</f>
        <v>334</v>
      </c>
      <c r="O940" s="16">
        <f>工资表!P237</f>
        <v>254</v>
      </c>
      <c r="P940" s="16">
        <f>工资表!Q237</f>
        <v>264</v>
      </c>
      <c r="Q940" s="16">
        <f>工资表!R237</f>
        <v>294</v>
      </c>
      <c r="R940" s="16">
        <f>工资表!S237</f>
        <v>369</v>
      </c>
      <c r="S940" s="16">
        <f>工资表!T237</f>
        <v>7923</v>
      </c>
    </row>
    <row r="941" spans="1:19" s="10" customFormat="1" x14ac:dyDescent="0.1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</row>
    <row r="942" spans="1:19" s="10" customFormat="1" x14ac:dyDescent="0.15">
      <c r="A942" s="13"/>
      <c r="B942" s="13"/>
      <c r="C942" s="13"/>
      <c r="D942" s="13"/>
      <c r="E942" s="13"/>
      <c r="F942" s="13"/>
      <c r="G942" s="13"/>
      <c r="H942" s="14">
        <f>工资表!$I$1</f>
        <v>2017</v>
      </c>
      <c r="I942" s="14" t="str">
        <f>工资表!$J$1</f>
        <v>年</v>
      </c>
      <c r="J942" s="14" t="str">
        <f>工资表!$K$1</f>
        <v>2月</v>
      </c>
      <c r="K942" s="14" t="str">
        <f>工资表!$L$1</f>
        <v>工资</v>
      </c>
      <c r="L942" s="13"/>
      <c r="M942" s="13"/>
      <c r="N942" s="13"/>
      <c r="O942" s="13"/>
      <c r="P942" s="13"/>
      <c r="Q942" s="13"/>
      <c r="R942" s="13"/>
      <c r="S942" s="13"/>
    </row>
    <row r="943" spans="1:19" s="10" customFormat="1" x14ac:dyDescent="0.15">
      <c r="A943" s="15" t="str">
        <f>工资表!$B$2</f>
        <v>序号</v>
      </c>
      <c r="B943" s="15" t="str">
        <f>工资表!$C$2</f>
        <v>姓名</v>
      </c>
      <c r="C943" s="15" t="str">
        <f>工资表!$D$2</f>
        <v>部门</v>
      </c>
      <c r="D943" s="15" t="str">
        <f>工资表!$E$2</f>
        <v>基本工资</v>
      </c>
      <c r="E943" s="15" t="str">
        <f>工资表!$F$2</f>
        <v>岗位工资</v>
      </c>
      <c r="F943" s="15" t="str">
        <f>工资表!$G$2</f>
        <v>绩效工资</v>
      </c>
      <c r="G943" s="15" t="str">
        <f>工资表!$H$2</f>
        <v>奖金</v>
      </c>
      <c r="H943" s="15" t="str">
        <f>工资表!$I$2</f>
        <v>加班费</v>
      </c>
      <c r="I943" s="15" t="str">
        <f>工资表!$J$2</f>
        <v>住房补助</v>
      </c>
      <c r="J943" s="15" t="str">
        <f>工资表!$K$2</f>
        <v>交通补助</v>
      </c>
      <c r="K943" s="15" t="str">
        <f>工资表!$L$2</f>
        <v>工龄工资</v>
      </c>
      <c r="L943" s="15" t="str">
        <f>工资表!$M$2</f>
        <v>当月应发</v>
      </c>
      <c r="M943" s="15" t="str">
        <f>工资表!$N$2</f>
        <v>养老保险</v>
      </c>
      <c r="N943" s="15" t="str">
        <f>工资表!$O$2</f>
        <v>医疗保险</v>
      </c>
      <c r="O943" s="15" t="str">
        <f>工资表!$P$2</f>
        <v>失业保险</v>
      </c>
      <c r="P943" s="15" t="str">
        <f>工资表!$Q$2</f>
        <v>大病统筹</v>
      </c>
      <c r="Q943" s="15" t="str">
        <f>工资表!$R$2</f>
        <v>公积金</v>
      </c>
      <c r="R943" s="15" t="str">
        <f>工资表!$S$2</f>
        <v>个人所得税</v>
      </c>
      <c r="S943" s="15" t="str">
        <f>工资表!$T$2</f>
        <v>实发工资</v>
      </c>
    </row>
    <row r="944" spans="1:19" s="10" customFormat="1" x14ac:dyDescent="0.15">
      <c r="A944" s="16">
        <f>工资表!B238</f>
        <v>236</v>
      </c>
      <c r="B944" s="16" t="str">
        <f>工资表!C238</f>
        <v>N236</v>
      </c>
      <c r="C944" s="16" t="str">
        <f>工资表!D238</f>
        <v>销售</v>
      </c>
      <c r="D944" s="16">
        <f>工资表!E238</f>
        <v>2235</v>
      </c>
      <c r="E944" s="16">
        <f>工资表!F238</f>
        <v>1235</v>
      </c>
      <c r="F944" s="16">
        <f>工资表!G238</f>
        <v>1235</v>
      </c>
      <c r="G944" s="16">
        <f>工资表!H238</f>
        <v>2235</v>
      </c>
      <c r="H944" s="16">
        <f>工资表!I238</f>
        <v>1235</v>
      </c>
      <c r="I944" s="16">
        <f>工资表!J238</f>
        <v>835</v>
      </c>
      <c r="J944" s="16">
        <f>工资表!K238</f>
        <v>535</v>
      </c>
      <c r="K944" s="16">
        <f>工资表!L238</f>
        <v>435</v>
      </c>
      <c r="L944" s="16">
        <f>工资表!M238</f>
        <v>9980</v>
      </c>
      <c r="M944" s="16">
        <f>工资表!N238</f>
        <v>535</v>
      </c>
      <c r="N944" s="16">
        <f>工资表!O238</f>
        <v>335</v>
      </c>
      <c r="O944" s="16">
        <f>工资表!P238</f>
        <v>255</v>
      </c>
      <c r="P944" s="16">
        <f>工资表!Q238</f>
        <v>265</v>
      </c>
      <c r="Q944" s="16">
        <f>工资表!R238</f>
        <v>295</v>
      </c>
      <c r="R944" s="16">
        <f>工资表!S238</f>
        <v>370</v>
      </c>
      <c r="S944" s="16">
        <f>工资表!T238</f>
        <v>7925</v>
      </c>
    </row>
    <row r="945" spans="1:19" s="10" customFormat="1" x14ac:dyDescent="0.1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</row>
    <row r="946" spans="1:19" s="10" customFormat="1" x14ac:dyDescent="0.15">
      <c r="A946" s="13"/>
      <c r="B946" s="13"/>
      <c r="C946" s="13"/>
      <c r="D946" s="13"/>
      <c r="E946" s="13"/>
      <c r="F946" s="13"/>
      <c r="G946" s="13"/>
      <c r="H946" s="14">
        <f>工资表!$I$1</f>
        <v>2017</v>
      </c>
      <c r="I946" s="14" t="str">
        <f>工资表!$J$1</f>
        <v>年</v>
      </c>
      <c r="J946" s="14" t="str">
        <f>工资表!$K$1</f>
        <v>2月</v>
      </c>
      <c r="K946" s="14" t="str">
        <f>工资表!$L$1</f>
        <v>工资</v>
      </c>
      <c r="L946" s="13"/>
      <c r="M946" s="13"/>
      <c r="N946" s="13"/>
      <c r="O946" s="13"/>
      <c r="P946" s="13"/>
      <c r="Q946" s="13"/>
      <c r="R946" s="13"/>
      <c r="S946" s="13"/>
    </row>
    <row r="947" spans="1:19" s="10" customFormat="1" x14ac:dyDescent="0.15">
      <c r="A947" s="15" t="str">
        <f>工资表!$B$2</f>
        <v>序号</v>
      </c>
      <c r="B947" s="15" t="str">
        <f>工资表!$C$2</f>
        <v>姓名</v>
      </c>
      <c r="C947" s="15" t="str">
        <f>工资表!$D$2</f>
        <v>部门</v>
      </c>
      <c r="D947" s="15" t="str">
        <f>工资表!$E$2</f>
        <v>基本工资</v>
      </c>
      <c r="E947" s="15" t="str">
        <f>工资表!$F$2</f>
        <v>岗位工资</v>
      </c>
      <c r="F947" s="15" t="str">
        <f>工资表!$G$2</f>
        <v>绩效工资</v>
      </c>
      <c r="G947" s="15" t="str">
        <f>工资表!$H$2</f>
        <v>奖金</v>
      </c>
      <c r="H947" s="15" t="str">
        <f>工资表!$I$2</f>
        <v>加班费</v>
      </c>
      <c r="I947" s="15" t="str">
        <f>工资表!$J$2</f>
        <v>住房补助</v>
      </c>
      <c r="J947" s="15" t="str">
        <f>工资表!$K$2</f>
        <v>交通补助</v>
      </c>
      <c r="K947" s="15" t="str">
        <f>工资表!$L$2</f>
        <v>工龄工资</v>
      </c>
      <c r="L947" s="15" t="str">
        <f>工资表!$M$2</f>
        <v>当月应发</v>
      </c>
      <c r="M947" s="15" t="str">
        <f>工资表!$N$2</f>
        <v>养老保险</v>
      </c>
      <c r="N947" s="15" t="str">
        <f>工资表!$O$2</f>
        <v>医疗保险</v>
      </c>
      <c r="O947" s="15" t="str">
        <f>工资表!$P$2</f>
        <v>失业保险</v>
      </c>
      <c r="P947" s="15" t="str">
        <f>工资表!$Q$2</f>
        <v>大病统筹</v>
      </c>
      <c r="Q947" s="15" t="str">
        <f>工资表!$R$2</f>
        <v>公积金</v>
      </c>
      <c r="R947" s="15" t="str">
        <f>工资表!$S$2</f>
        <v>个人所得税</v>
      </c>
      <c r="S947" s="15" t="str">
        <f>工资表!$T$2</f>
        <v>实发工资</v>
      </c>
    </row>
    <row r="948" spans="1:19" s="10" customFormat="1" x14ac:dyDescent="0.15">
      <c r="A948" s="16">
        <f>工资表!B239</f>
        <v>237</v>
      </c>
      <c r="B948" s="16" t="str">
        <f>工资表!C239</f>
        <v>N237</v>
      </c>
      <c r="C948" s="16" t="str">
        <f>工资表!D239</f>
        <v>研发A</v>
      </c>
      <c r="D948" s="16">
        <f>工资表!E239</f>
        <v>2236</v>
      </c>
      <c r="E948" s="16">
        <f>工资表!F239</f>
        <v>1236</v>
      </c>
      <c r="F948" s="16">
        <f>工资表!G239</f>
        <v>1236</v>
      </c>
      <c r="G948" s="16">
        <f>工资表!H239</f>
        <v>2236</v>
      </c>
      <c r="H948" s="16">
        <f>工资表!I239</f>
        <v>1236</v>
      </c>
      <c r="I948" s="16">
        <f>工资表!J239</f>
        <v>836</v>
      </c>
      <c r="J948" s="16">
        <f>工资表!K239</f>
        <v>536</v>
      </c>
      <c r="K948" s="16">
        <f>工资表!L239</f>
        <v>436</v>
      </c>
      <c r="L948" s="16">
        <f>工资表!M239</f>
        <v>9988</v>
      </c>
      <c r="M948" s="16">
        <f>工资表!N239</f>
        <v>536</v>
      </c>
      <c r="N948" s="16">
        <f>工资表!O239</f>
        <v>336</v>
      </c>
      <c r="O948" s="16">
        <f>工资表!P239</f>
        <v>256</v>
      </c>
      <c r="P948" s="16">
        <f>工资表!Q239</f>
        <v>266</v>
      </c>
      <c r="Q948" s="16">
        <f>工资表!R239</f>
        <v>296</v>
      </c>
      <c r="R948" s="16">
        <f>工资表!S239</f>
        <v>371</v>
      </c>
      <c r="S948" s="16">
        <f>工资表!T239</f>
        <v>7927</v>
      </c>
    </row>
    <row r="949" spans="1:19" s="10" customFormat="1" x14ac:dyDescent="0.1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</row>
    <row r="950" spans="1:19" s="10" customFormat="1" x14ac:dyDescent="0.15">
      <c r="A950" s="13"/>
      <c r="B950" s="13"/>
      <c r="C950" s="13"/>
      <c r="D950" s="13"/>
      <c r="E950" s="13"/>
      <c r="F950" s="13"/>
      <c r="G950" s="13"/>
      <c r="H950" s="14">
        <f>工资表!$I$1</f>
        <v>2017</v>
      </c>
      <c r="I950" s="14" t="str">
        <f>工资表!$J$1</f>
        <v>年</v>
      </c>
      <c r="J950" s="14" t="str">
        <f>工资表!$K$1</f>
        <v>2月</v>
      </c>
      <c r="K950" s="14" t="str">
        <f>工资表!$L$1</f>
        <v>工资</v>
      </c>
      <c r="L950" s="13"/>
      <c r="M950" s="13"/>
      <c r="N950" s="13"/>
      <c r="O950" s="13"/>
      <c r="P950" s="13"/>
      <c r="Q950" s="13"/>
      <c r="R950" s="13"/>
      <c r="S950" s="13"/>
    </row>
    <row r="951" spans="1:19" s="10" customFormat="1" x14ac:dyDescent="0.15">
      <c r="A951" s="15" t="str">
        <f>工资表!$B$2</f>
        <v>序号</v>
      </c>
      <c r="B951" s="15" t="str">
        <f>工资表!$C$2</f>
        <v>姓名</v>
      </c>
      <c r="C951" s="15" t="str">
        <f>工资表!$D$2</f>
        <v>部门</v>
      </c>
      <c r="D951" s="15" t="str">
        <f>工资表!$E$2</f>
        <v>基本工资</v>
      </c>
      <c r="E951" s="15" t="str">
        <f>工资表!$F$2</f>
        <v>岗位工资</v>
      </c>
      <c r="F951" s="15" t="str">
        <f>工资表!$G$2</f>
        <v>绩效工资</v>
      </c>
      <c r="G951" s="15" t="str">
        <f>工资表!$H$2</f>
        <v>奖金</v>
      </c>
      <c r="H951" s="15" t="str">
        <f>工资表!$I$2</f>
        <v>加班费</v>
      </c>
      <c r="I951" s="15" t="str">
        <f>工资表!$J$2</f>
        <v>住房补助</v>
      </c>
      <c r="J951" s="15" t="str">
        <f>工资表!$K$2</f>
        <v>交通补助</v>
      </c>
      <c r="K951" s="15" t="str">
        <f>工资表!$L$2</f>
        <v>工龄工资</v>
      </c>
      <c r="L951" s="15" t="str">
        <f>工资表!$M$2</f>
        <v>当月应发</v>
      </c>
      <c r="M951" s="15" t="str">
        <f>工资表!$N$2</f>
        <v>养老保险</v>
      </c>
      <c r="N951" s="15" t="str">
        <f>工资表!$O$2</f>
        <v>医疗保险</v>
      </c>
      <c r="O951" s="15" t="str">
        <f>工资表!$P$2</f>
        <v>失业保险</v>
      </c>
      <c r="P951" s="15" t="str">
        <f>工资表!$Q$2</f>
        <v>大病统筹</v>
      </c>
      <c r="Q951" s="15" t="str">
        <f>工资表!$R$2</f>
        <v>公积金</v>
      </c>
      <c r="R951" s="15" t="str">
        <f>工资表!$S$2</f>
        <v>个人所得税</v>
      </c>
      <c r="S951" s="15" t="str">
        <f>工资表!$T$2</f>
        <v>实发工资</v>
      </c>
    </row>
    <row r="952" spans="1:19" s="10" customFormat="1" x14ac:dyDescent="0.15">
      <c r="A952" s="16">
        <f>工资表!B240</f>
        <v>238</v>
      </c>
      <c r="B952" s="16" t="str">
        <f>工资表!C240</f>
        <v>N238</v>
      </c>
      <c r="C952" s="16" t="str">
        <f>工资表!D240</f>
        <v>研发B</v>
      </c>
      <c r="D952" s="16">
        <f>工资表!E240</f>
        <v>2237</v>
      </c>
      <c r="E952" s="16">
        <f>工资表!F240</f>
        <v>1237</v>
      </c>
      <c r="F952" s="16">
        <f>工资表!G240</f>
        <v>1237</v>
      </c>
      <c r="G952" s="16">
        <f>工资表!H240</f>
        <v>2237</v>
      </c>
      <c r="H952" s="16">
        <f>工资表!I240</f>
        <v>1237</v>
      </c>
      <c r="I952" s="16">
        <f>工资表!J240</f>
        <v>837</v>
      </c>
      <c r="J952" s="16">
        <f>工资表!K240</f>
        <v>537</v>
      </c>
      <c r="K952" s="16">
        <f>工资表!L240</f>
        <v>437</v>
      </c>
      <c r="L952" s="16">
        <f>工资表!M240</f>
        <v>9996</v>
      </c>
      <c r="M952" s="16">
        <f>工资表!N240</f>
        <v>537</v>
      </c>
      <c r="N952" s="16">
        <f>工资表!O240</f>
        <v>337</v>
      </c>
      <c r="O952" s="16">
        <f>工资表!P240</f>
        <v>257</v>
      </c>
      <c r="P952" s="16">
        <f>工资表!Q240</f>
        <v>267</v>
      </c>
      <c r="Q952" s="16">
        <f>工资表!R240</f>
        <v>297</v>
      </c>
      <c r="R952" s="16">
        <f>工资表!S240</f>
        <v>372</v>
      </c>
      <c r="S952" s="16">
        <f>工资表!T240</f>
        <v>7929</v>
      </c>
    </row>
    <row r="953" spans="1:19" s="10" customFormat="1" x14ac:dyDescent="0.1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</row>
    <row r="954" spans="1:19" s="10" customFormat="1" x14ac:dyDescent="0.15">
      <c r="A954" s="13"/>
      <c r="B954" s="13"/>
      <c r="C954" s="13"/>
      <c r="D954" s="13"/>
      <c r="E954" s="13"/>
      <c r="F954" s="13"/>
      <c r="G954" s="13"/>
      <c r="H954" s="14">
        <f>工资表!$I$1</f>
        <v>2017</v>
      </c>
      <c r="I954" s="14" t="str">
        <f>工资表!$J$1</f>
        <v>年</v>
      </c>
      <c r="J954" s="14" t="str">
        <f>工资表!$K$1</f>
        <v>2月</v>
      </c>
      <c r="K954" s="14" t="str">
        <f>工资表!$L$1</f>
        <v>工资</v>
      </c>
      <c r="L954" s="13"/>
      <c r="M954" s="13"/>
      <c r="N954" s="13"/>
      <c r="O954" s="13"/>
      <c r="P954" s="13"/>
      <c r="Q954" s="13"/>
      <c r="R954" s="13"/>
      <c r="S954" s="13"/>
    </row>
    <row r="955" spans="1:19" s="10" customFormat="1" x14ac:dyDescent="0.15">
      <c r="A955" s="15" t="str">
        <f>工资表!$B$2</f>
        <v>序号</v>
      </c>
      <c r="B955" s="15" t="str">
        <f>工资表!$C$2</f>
        <v>姓名</v>
      </c>
      <c r="C955" s="15" t="str">
        <f>工资表!$D$2</f>
        <v>部门</v>
      </c>
      <c r="D955" s="15" t="str">
        <f>工资表!$E$2</f>
        <v>基本工资</v>
      </c>
      <c r="E955" s="15" t="str">
        <f>工资表!$F$2</f>
        <v>岗位工资</v>
      </c>
      <c r="F955" s="15" t="str">
        <f>工资表!$G$2</f>
        <v>绩效工资</v>
      </c>
      <c r="G955" s="15" t="str">
        <f>工资表!$H$2</f>
        <v>奖金</v>
      </c>
      <c r="H955" s="15" t="str">
        <f>工资表!$I$2</f>
        <v>加班费</v>
      </c>
      <c r="I955" s="15" t="str">
        <f>工资表!$J$2</f>
        <v>住房补助</v>
      </c>
      <c r="J955" s="15" t="str">
        <f>工资表!$K$2</f>
        <v>交通补助</v>
      </c>
      <c r="K955" s="15" t="str">
        <f>工资表!$L$2</f>
        <v>工龄工资</v>
      </c>
      <c r="L955" s="15" t="str">
        <f>工资表!$M$2</f>
        <v>当月应发</v>
      </c>
      <c r="M955" s="15" t="str">
        <f>工资表!$N$2</f>
        <v>养老保险</v>
      </c>
      <c r="N955" s="15" t="str">
        <f>工资表!$O$2</f>
        <v>医疗保险</v>
      </c>
      <c r="O955" s="15" t="str">
        <f>工资表!$P$2</f>
        <v>失业保险</v>
      </c>
      <c r="P955" s="15" t="str">
        <f>工资表!$Q$2</f>
        <v>大病统筹</v>
      </c>
      <c r="Q955" s="15" t="str">
        <f>工资表!$R$2</f>
        <v>公积金</v>
      </c>
      <c r="R955" s="15" t="str">
        <f>工资表!$S$2</f>
        <v>个人所得税</v>
      </c>
      <c r="S955" s="15" t="str">
        <f>工资表!$T$2</f>
        <v>实发工资</v>
      </c>
    </row>
    <row r="956" spans="1:19" s="10" customFormat="1" x14ac:dyDescent="0.15">
      <c r="A956" s="16">
        <f>工资表!B241</f>
        <v>239</v>
      </c>
      <c r="B956" s="16" t="str">
        <f>工资表!C241</f>
        <v>N239</v>
      </c>
      <c r="C956" s="16" t="str">
        <f>工资表!D241</f>
        <v>投资A</v>
      </c>
      <c r="D956" s="16">
        <f>工资表!E241</f>
        <v>2238</v>
      </c>
      <c r="E956" s="16">
        <f>工资表!F241</f>
        <v>1238</v>
      </c>
      <c r="F956" s="16">
        <f>工资表!G241</f>
        <v>1238</v>
      </c>
      <c r="G956" s="16">
        <f>工资表!H241</f>
        <v>2238</v>
      </c>
      <c r="H956" s="16">
        <f>工资表!I241</f>
        <v>1238</v>
      </c>
      <c r="I956" s="16">
        <f>工资表!J241</f>
        <v>838</v>
      </c>
      <c r="J956" s="16">
        <f>工资表!K241</f>
        <v>538</v>
      </c>
      <c r="K956" s="16">
        <f>工资表!L241</f>
        <v>438</v>
      </c>
      <c r="L956" s="16">
        <f>工资表!M241</f>
        <v>10004</v>
      </c>
      <c r="M956" s="16">
        <f>工资表!N241</f>
        <v>538</v>
      </c>
      <c r="N956" s="16">
        <f>工资表!O241</f>
        <v>338</v>
      </c>
      <c r="O956" s="16">
        <f>工资表!P241</f>
        <v>258</v>
      </c>
      <c r="P956" s="16">
        <f>工资表!Q241</f>
        <v>268</v>
      </c>
      <c r="Q956" s="16">
        <f>工资表!R241</f>
        <v>298</v>
      </c>
      <c r="R956" s="16">
        <f>工资表!S241</f>
        <v>373</v>
      </c>
      <c r="S956" s="16">
        <f>工资表!T241</f>
        <v>7931</v>
      </c>
    </row>
    <row r="957" spans="1:19" s="10" customFormat="1" x14ac:dyDescent="0.1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</row>
    <row r="958" spans="1:19" s="10" customFormat="1" x14ac:dyDescent="0.15">
      <c r="A958" s="13"/>
      <c r="B958" s="13"/>
      <c r="C958" s="13"/>
      <c r="D958" s="13"/>
      <c r="E958" s="13"/>
      <c r="F958" s="13"/>
      <c r="G958" s="13"/>
      <c r="H958" s="14">
        <f>工资表!$I$1</f>
        <v>2017</v>
      </c>
      <c r="I958" s="14" t="str">
        <f>工资表!$J$1</f>
        <v>年</v>
      </c>
      <c r="J958" s="14" t="str">
        <f>工资表!$K$1</f>
        <v>2月</v>
      </c>
      <c r="K958" s="14" t="str">
        <f>工资表!$L$1</f>
        <v>工资</v>
      </c>
      <c r="L958" s="13"/>
      <c r="M958" s="13"/>
      <c r="N958" s="13"/>
      <c r="O958" s="13"/>
      <c r="P958" s="13"/>
      <c r="Q958" s="13"/>
      <c r="R958" s="13"/>
      <c r="S958" s="13"/>
    </row>
    <row r="959" spans="1:19" s="10" customFormat="1" x14ac:dyDescent="0.15">
      <c r="A959" s="15" t="str">
        <f>工资表!$B$2</f>
        <v>序号</v>
      </c>
      <c r="B959" s="15" t="str">
        <f>工资表!$C$2</f>
        <v>姓名</v>
      </c>
      <c r="C959" s="15" t="str">
        <f>工资表!$D$2</f>
        <v>部门</v>
      </c>
      <c r="D959" s="15" t="str">
        <f>工资表!$E$2</f>
        <v>基本工资</v>
      </c>
      <c r="E959" s="15" t="str">
        <f>工资表!$F$2</f>
        <v>岗位工资</v>
      </c>
      <c r="F959" s="15" t="str">
        <f>工资表!$G$2</f>
        <v>绩效工资</v>
      </c>
      <c r="G959" s="15" t="str">
        <f>工资表!$H$2</f>
        <v>奖金</v>
      </c>
      <c r="H959" s="15" t="str">
        <f>工资表!$I$2</f>
        <v>加班费</v>
      </c>
      <c r="I959" s="15" t="str">
        <f>工资表!$J$2</f>
        <v>住房补助</v>
      </c>
      <c r="J959" s="15" t="str">
        <f>工资表!$K$2</f>
        <v>交通补助</v>
      </c>
      <c r="K959" s="15" t="str">
        <f>工资表!$L$2</f>
        <v>工龄工资</v>
      </c>
      <c r="L959" s="15" t="str">
        <f>工资表!$M$2</f>
        <v>当月应发</v>
      </c>
      <c r="M959" s="15" t="str">
        <f>工资表!$N$2</f>
        <v>养老保险</v>
      </c>
      <c r="N959" s="15" t="str">
        <f>工资表!$O$2</f>
        <v>医疗保险</v>
      </c>
      <c r="O959" s="15" t="str">
        <f>工资表!$P$2</f>
        <v>失业保险</v>
      </c>
      <c r="P959" s="15" t="str">
        <f>工资表!$Q$2</f>
        <v>大病统筹</v>
      </c>
      <c r="Q959" s="15" t="str">
        <f>工资表!$R$2</f>
        <v>公积金</v>
      </c>
      <c r="R959" s="15" t="str">
        <f>工资表!$S$2</f>
        <v>个人所得税</v>
      </c>
      <c r="S959" s="15" t="str">
        <f>工资表!$T$2</f>
        <v>实发工资</v>
      </c>
    </row>
    <row r="960" spans="1:19" s="10" customFormat="1" x14ac:dyDescent="0.15">
      <c r="A960" s="16">
        <f>工资表!B242</f>
        <v>240</v>
      </c>
      <c r="B960" s="16" t="str">
        <f>工资表!C242</f>
        <v>N240</v>
      </c>
      <c r="C960" s="16" t="str">
        <f>工资表!D242</f>
        <v>投资B</v>
      </c>
      <c r="D960" s="16">
        <f>工资表!E242</f>
        <v>2239</v>
      </c>
      <c r="E960" s="16">
        <f>工资表!F242</f>
        <v>1239</v>
      </c>
      <c r="F960" s="16">
        <f>工资表!G242</f>
        <v>1239</v>
      </c>
      <c r="G960" s="16">
        <f>工资表!H242</f>
        <v>2239</v>
      </c>
      <c r="H960" s="16">
        <f>工资表!I242</f>
        <v>1239</v>
      </c>
      <c r="I960" s="16">
        <f>工资表!J242</f>
        <v>839</v>
      </c>
      <c r="J960" s="16">
        <f>工资表!K242</f>
        <v>539</v>
      </c>
      <c r="K960" s="16">
        <f>工资表!L242</f>
        <v>439</v>
      </c>
      <c r="L960" s="16">
        <f>工资表!M242</f>
        <v>10012</v>
      </c>
      <c r="M960" s="16">
        <f>工资表!N242</f>
        <v>539</v>
      </c>
      <c r="N960" s="16">
        <f>工资表!O242</f>
        <v>339</v>
      </c>
      <c r="O960" s="16">
        <f>工资表!P242</f>
        <v>259</v>
      </c>
      <c r="P960" s="16">
        <f>工资表!Q242</f>
        <v>269</v>
      </c>
      <c r="Q960" s="16">
        <f>工资表!R242</f>
        <v>299</v>
      </c>
      <c r="R960" s="16">
        <f>工资表!S242</f>
        <v>374</v>
      </c>
      <c r="S960" s="16">
        <f>工资表!T242</f>
        <v>7933</v>
      </c>
    </row>
    <row r="961" spans="1:19" s="10" customFormat="1" x14ac:dyDescent="0.1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</row>
    <row r="962" spans="1:19" s="10" customFormat="1" x14ac:dyDescent="0.15">
      <c r="A962" s="13"/>
      <c r="B962" s="13"/>
      <c r="C962" s="13"/>
      <c r="D962" s="13"/>
      <c r="E962" s="13"/>
      <c r="F962" s="13"/>
      <c r="G962" s="13"/>
      <c r="H962" s="14">
        <f>工资表!$I$1</f>
        <v>2017</v>
      </c>
      <c r="I962" s="14" t="str">
        <f>工资表!$J$1</f>
        <v>年</v>
      </c>
      <c r="J962" s="14" t="str">
        <f>工资表!$K$1</f>
        <v>2月</v>
      </c>
      <c r="K962" s="14" t="str">
        <f>工资表!$L$1</f>
        <v>工资</v>
      </c>
      <c r="L962" s="13"/>
      <c r="M962" s="13"/>
      <c r="N962" s="13"/>
      <c r="O962" s="13"/>
      <c r="P962" s="13"/>
      <c r="Q962" s="13"/>
      <c r="R962" s="13"/>
      <c r="S962" s="13"/>
    </row>
    <row r="963" spans="1:19" s="10" customFormat="1" x14ac:dyDescent="0.15">
      <c r="A963" s="15" t="str">
        <f>工资表!$B$2</f>
        <v>序号</v>
      </c>
      <c r="B963" s="15" t="str">
        <f>工资表!$C$2</f>
        <v>姓名</v>
      </c>
      <c r="C963" s="15" t="str">
        <f>工资表!$D$2</f>
        <v>部门</v>
      </c>
      <c r="D963" s="15" t="str">
        <f>工资表!$E$2</f>
        <v>基本工资</v>
      </c>
      <c r="E963" s="15" t="str">
        <f>工资表!$F$2</f>
        <v>岗位工资</v>
      </c>
      <c r="F963" s="15" t="str">
        <f>工资表!$G$2</f>
        <v>绩效工资</v>
      </c>
      <c r="G963" s="15" t="str">
        <f>工资表!$H$2</f>
        <v>奖金</v>
      </c>
      <c r="H963" s="15" t="str">
        <f>工资表!$I$2</f>
        <v>加班费</v>
      </c>
      <c r="I963" s="15" t="str">
        <f>工资表!$J$2</f>
        <v>住房补助</v>
      </c>
      <c r="J963" s="15" t="str">
        <f>工资表!$K$2</f>
        <v>交通补助</v>
      </c>
      <c r="K963" s="15" t="str">
        <f>工资表!$L$2</f>
        <v>工龄工资</v>
      </c>
      <c r="L963" s="15" t="str">
        <f>工资表!$M$2</f>
        <v>当月应发</v>
      </c>
      <c r="M963" s="15" t="str">
        <f>工资表!$N$2</f>
        <v>养老保险</v>
      </c>
      <c r="N963" s="15" t="str">
        <f>工资表!$O$2</f>
        <v>医疗保险</v>
      </c>
      <c r="O963" s="15" t="str">
        <f>工资表!$P$2</f>
        <v>失业保险</v>
      </c>
      <c r="P963" s="15" t="str">
        <f>工资表!$Q$2</f>
        <v>大病统筹</v>
      </c>
      <c r="Q963" s="15" t="str">
        <f>工资表!$R$2</f>
        <v>公积金</v>
      </c>
      <c r="R963" s="15" t="str">
        <f>工资表!$S$2</f>
        <v>个人所得税</v>
      </c>
      <c r="S963" s="15" t="str">
        <f>工资表!$T$2</f>
        <v>实发工资</v>
      </c>
    </row>
    <row r="964" spans="1:19" s="10" customFormat="1" x14ac:dyDescent="0.15">
      <c r="A964" s="16">
        <f>工资表!B243</f>
        <v>241</v>
      </c>
      <c r="B964" s="16" t="str">
        <f>工资表!C243</f>
        <v>N241</v>
      </c>
      <c r="C964" s="16" t="str">
        <f>工资表!D243</f>
        <v>采购</v>
      </c>
      <c r="D964" s="16">
        <f>工资表!E243</f>
        <v>2240</v>
      </c>
      <c r="E964" s="16">
        <f>工资表!F243</f>
        <v>1240</v>
      </c>
      <c r="F964" s="16">
        <f>工资表!G243</f>
        <v>1240</v>
      </c>
      <c r="G964" s="16">
        <f>工资表!H243</f>
        <v>2240</v>
      </c>
      <c r="H964" s="16">
        <f>工资表!I243</f>
        <v>1240</v>
      </c>
      <c r="I964" s="16">
        <f>工资表!J243</f>
        <v>840</v>
      </c>
      <c r="J964" s="16">
        <f>工资表!K243</f>
        <v>540</v>
      </c>
      <c r="K964" s="16">
        <f>工资表!L243</f>
        <v>440</v>
      </c>
      <c r="L964" s="16">
        <f>工资表!M243</f>
        <v>10020</v>
      </c>
      <c r="M964" s="16">
        <f>工资表!N243</f>
        <v>540</v>
      </c>
      <c r="N964" s="16">
        <f>工资表!O243</f>
        <v>340</v>
      </c>
      <c r="O964" s="16">
        <f>工资表!P243</f>
        <v>260</v>
      </c>
      <c r="P964" s="16">
        <f>工资表!Q243</f>
        <v>270</v>
      </c>
      <c r="Q964" s="16">
        <f>工资表!R243</f>
        <v>300</v>
      </c>
      <c r="R964" s="16">
        <f>工资表!S243</f>
        <v>375</v>
      </c>
      <c r="S964" s="16">
        <f>工资表!T243</f>
        <v>7935</v>
      </c>
    </row>
    <row r="965" spans="1:19" s="10" customFormat="1" x14ac:dyDescent="0.1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</row>
    <row r="966" spans="1:19" s="10" customFormat="1" x14ac:dyDescent="0.15">
      <c r="A966" s="13"/>
      <c r="B966" s="13"/>
      <c r="C966" s="13"/>
      <c r="D966" s="13"/>
      <c r="E966" s="13"/>
      <c r="F966" s="13"/>
      <c r="G966" s="13"/>
      <c r="H966" s="14">
        <f>工资表!$I$1</f>
        <v>2017</v>
      </c>
      <c r="I966" s="14" t="str">
        <f>工资表!$J$1</f>
        <v>年</v>
      </c>
      <c r="J966" s="14" t="str">
        <f>工资表!$K$1</f>
        <v>2月</v>
      </c>
      <c r="K966" s="14" t="str">
        <f>工资表!$L$1</f>
        <v>工资</v>
      </c>
      <c r="L966" s="13"/>
      <c r="M966" s="13"/>
      <c r="N966" s="13"/>
      <c r="O966" s="13"/>
      <c r="P966" s="13"/>
      <c r="Q966" s="13"/>
      <c r="R966" s="13"/>
      <c r="S966" s="13"/>
    </row>
    <row r="967" spans="1:19" s="10" customFormat="1" x14ac:dyDescent="0.15">
      <c r="A967" s="15" t="str">
        <f>工资表!$B$2</f>
        <v>序号</v>
      </c>
      <c r="B967" s="15" t="str">
        <f>工资表!$C$2</f>
        <v>姓名</v>
      </c>
      <c r="C967" s="15" t="str">
        <f>工资表!$D$2</f>
        <v>部门</v>
      </c>
      <c r="D967" s="15" t="str">
        <f>工资表!$E$2</f>
        <v>基本工资</v>
      </c>
      <c r="E967" s="15" t="str">
        <f>工资表!$F$2</f>
        <v>岗位工资</v>
      </c>
      <c r="F967" s="15" t="str">
        <f>工资表!$G$2</f>
        <v>绩效工资</v>
      </c>
      <c r="G967" s="15" t="str">
        <f>工资表!$H$2</f>
        <v>奖金</v>
      </c>
      <c r="H967" s="15" t="str">
        <f>工资表!$I$2</f>
        <v>加班费</v>
      </c>
      <c r="I967" s="15" t="str">
        <f>工资表!$J$2</f>
        <v>住房补助</v>
      </c>
      <c r="J967" s="15" t="str">
        <f>工资表!$K$2</f>
        <v>交通补助</v>
      </c>
      <c r="K967" s="15" t="str">
        <f>工资表!$L$2</f>
        <v>工龄工资</v>
      </c>
      <c r="L967" s="15" t="str">
        <f>工资表!$M$2</f>
        <v>当月应发</v>
      </c>
      <c r="M967" s="15" t="str">
        <f>工资表!$N$2</f>
        <v>养老保险</v>
      </c>
      <c r="N967" s="15" t="str">
        <f>工资表!$O$2</f>
        <v>医疗保险</v>
      </c>
      <c r="O967" s="15" t="str">
        <f>工资表!$P$2</f>
        <v>失业保险</v>
      </c>
      <c r="P967" s="15" t="str">
        <f>工资表!$Q$2</f>
        <v>大病统筹</v>
      </c>
      <c r="Q967" s="15" t="str">
        <f>工资表!$R$2</f>
        <v>公积金</v>
      </c>
      <c r="R967" s="15" t="str">
        <f>工资表!$S$2</f>
        <v>个人所得税</v>
      </c>
      <c r="S967" s="15" t="str">
        <f>工资表!$T$2</f>
        <v>实发工资</v>
      </c>
    </row>
    <row r="968" spans="1:19" s="10" customFormat="1" x14ac:dyDescent="0.15">
      <c r="A968" s="16">
        <f>工资表!B244</f>
        <v>242</v>
      </c>
      <c r="B968" s="16" t="str">
        <f>工资表!C244</f>
        <v>N242</v>
      </c>
      <c r="C968" s="16" t="str">
        <f>工资表!D244</f>
        <v>生产</v>
      </c>
      <c r="D968" s="16">
        <f>工资表!E244</f>
        <v>2241</v>
      </c>
      <c r="E968" s="16">
        <f>工资表!F244</f>
        <v>1241</v>
      </c>
      <c r="F968" s="16">
        <f>工资表!G244</f>
        <v>1241</v>
      </c>
      <c r="G968" s="16">
        <f>工资表!H244</f>
        <v>2241</v>
      </c>
      <c r="H968" s="16">
        <f>工资表!I244</f>
        <v>1241</v>
      </c>
      <c r="I968" s="16">
        <f>工资表!J244</f>
        <v>841</v>
      </c>
      <c r="J968" s="16">
        <f>工资表!K244</f>
        <v>541</v>
      </c>
      <c r="K968" s="16">
        <f>工资表!L244</f>
        <v>441</v>
      </c>
      <c r="L968" s="16">
        <f>工资表!M244</f>
        <v>10028</v>
      </c>
      <c r="M968" s="16">
        <f>工资表!N244</f>
        <v>541</v>
      </c>
      <c r="N968" s="16">
        <f>工资表!O244</f>
        <v>341</v>
      </c>
      <c r="O968" s="16">
        <f>工资表!P244</f>
        <v>261</v>
      </c>
      <c r="P968" s="16">
        <f>工资表!Q244</f>
        <v>271</v>
      </c>
      <c r="Q968" s="16">
        <f>工资表!R244</f>
        <v>301</v>
      </c>
      <c r="R968" s="16">
        <f>工资表!S244</f>
        <v>376</v>
      </c>
      <c r="S968" s="16">
        <f>工资表!T244</f>
        <v>7937</v>
      </c>
    </row>
    <row r="969" spans="1:19" s="10" customFormat="1" x14ac:dyDescent="0.1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</row>
    <row r="970" spans="1:19" s="10" customFormat="1" x14ac:dyDescent="0.15">
      <c r="A970" s="13"/>
      <c r="B970" s="13"/>
      <c r="C970" s="13"/>
      <c r="D970" s="13"/>
      <c r="E970" s="13"/>
      <c r="F970" s="13"/>
      <c r="G970" s="13"/>
      <c r="H970" s="14">
        <f>工资表!$I$1</f>
        <v>2017</v>
      </c>
      <c r="I970" s="14" t="str">
        <f>工资表!$J$1</f>
        <v>年</v>
      </c>
      <c r="J970" s="14" t="str">
        <f>工资表!$K$1</f>
        <v>2月</v>
      </c>
      <c r="K970" s="14" t="str">
        <f>工资表!$L$1</f>
        <v>工资</v>
      </c>
      <c r="L970" s="13"/>
      <c r="M970" s="13"/>
      <c r="N970" s="13"/>
      <c r="O970" s="13"/>
      <c r="P970" s="13"/>
      <c r="Q970" s="13"/>
      <c r="R970" s="13"/>
      <c r="S970" s="13"/>
    </row>
    <row r="971" spans="1:19" s="10" customFormat="1" x14ac:dyDescent="0.15">
      <c r="A971" s="15" t="str">
        <f>工资表!$B$2</f>
        <v>序号</v>
      </c>
      <c r="B971" s="15" t="str">
        <f>工资表!$C$2</f>
        <v>姓名</v>
      </c>
      <c r="C971" s="15" t="str">
        <f>工资表!$D$2</f>
        <v>部门</v>
      </c>
      <c r="D971" s="15" t="str">
        <f>工资表!$E$2</f>
        <v>基本工资</v>
      </c>
      <c r="E971" s="15" t="str">
        <f>工资表!$F$2</f>
        <v>岗位工资</v>
      </c>
      <c r="F971" s="15" t="str">
        <f>工资表!$G$2</f>
        <v>绩效工资</v>
      </c>
      <c r="G971" s="15" t="str">
        <f>工资表!$H$2</f>
        <v>奖金</v>
      </c>
      <c r="H971" s="15" t="str">
        <f>工资表!$I$2</f>
        <v>加班费</v>
      </c>
      <c r="I971" s="15" t="str">
        <f>工资表!$J$2</f>
        <v>住房补助</v>
      </c>
      <c r="J971" s="15" t="str">
        <f>工资表!$K$2</f>
        <v>交通补助</v>
      </c>
      <c r="K971" s="15" t="str">
        <f>工资表!$L$2</f>
        <v>工龄工资</v>
      </c>
      <c r="L971" s="15" t="str">
        <f>工资表!$M$2</f>
        <v>当月应发</v>
      </c>
      <c r="M971" s="15" t="str">
        <f>工资表!$N$2</f>
        <v>养老保险</v>
      </c>
      <c r="N971" s="15" t="str">
        <f>工资表!$O$2</f>
        <v>医疗保险</v>
      </c>
      <c r="O971" s="15" t="str">
        <f>工资表!$P$2</f>
        <v>失业保险</v>
      </c>
      <c r="P971" s="15" t="str">
        <f>工资表!$Q$2</f>
        <v>大病统筹</v>
      </c>
      <c r="Q971" s="15" t="str">
        <f>工资表!$R$2</f>
        <v>公积金</v>
      </c>
      <c r="R971" s="15" t="str">
        <f>工资表!$S$2</f>
        <v>个人所得税</v>
      </c>
      <c r="S971" s="15" t="str">
        <f>工资表!$T$2</f>
        <v>实发工资</v>
      </c>
    </row>
    <row r="972" spans="1:19" s="10" customFormat="1" x14ac:dyDescent="0.15">
      <c r="A972" s="16">
        <f>工资表!B245</f>
        <v>243</v>
      </c>
      <c r="B972" s="16" t="str">
        <f>工资表!C245</f>
        <v>N243</v>
      </c>
      <c r="C972" s="16" t="str">
        <f>工资表!D245</f>
        <v>运营</v>
      </c>
      <c r="D972" s="16">
        <f>工资表!E245</f>
        <v>2242</v>
      </c>
      <c r="E972" s="16">
        <f>工资表!F245</f>
        <v>1242</v>
      </c>
      <c r="F972" s="16">
        <f>工资表!G245</f>
        <v>1242</v>
      </c>
      <c r="G972" s="16">
        <f>工资表!H245</f>
        <v>2242</v>
      </c>
      <c r="H972" s="16">
        <f>工资表!I245</f>
        <v>1242</v>
      </c>
      <c r="I972" s="16">
        <f>工资表!J245</f>
        <v>842</v>
      </c>
      <c r="J972" s="16">
        <f>工资表!K245</f>
        <v>542</v>
      </c>
      <c r="K972" s="16">
        <f>工资表!L245</f>
        <v>442</v>
      </c>
      <c r="L972" s="16">
        <f>工资表!M245</f>
        <v>10036</v>
      </c>
      <c r="M972" s="16">
        <f>工资表!N245</f>
        <v>542</v>
      </c>
      <c r="N972" s="16">
        <f>工资表!O245</f>
        <v>342</v>
      </c>
      <c r="O972" s="16">
        <f>工资表!P245</f>
        <v>262</v>
      </c>
      <c r="P972" s="16">
        <f>工资表!Q245</f>
        <v>272</v>
      </c>
      <c r="Q972" s="16">
        <f>工资表!R245</f>
        <v>302</v>
      </c>
      <c r="R972" s="16">
        <f>工资表!S245</f>
        <v>377</v>
      </c>
      <c r="S972" s="16">
        <f>工资表!T245</f>
        <v>7939</v>
      </c>
    </row>
    <row r="973" spans="1:19" s="10" customFormat="1" x14ac:dyDescent="0.1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</row>
    <row r="974" spans="1:19" s="10" customFormat="1" x14ac:dyDescent="0.15">
      <c r="A974" s="13"/>
      <c r="B974" s="13"/>
      <c r="C974" s="13"/>
      <c r="D974" s="13"/>
      <c r="E974" s="13"/>
      <c r="F974" s="13"/>
      <c r="G974" s="13"/>
      <c r="H974" s="14">
        <f>工资表!$I$1</f>
        <v>2017</v>
      </c>
      <c r="I974" s="14" t="str">
        <f>工资表!$J$1</f>
        <v>年</v>
      </c>
      <c r="J974" s="14" t="str">
        <f>工资表!$K$1</f>
        <v>2月</v>
      </c>
      <c r="K974" s="14" t="str">
        <f>工资表!$L$1</f>
        <v>工资</v>
      </c>
      <c r="L974" s="13"/>
      <c r="M974" s="13"/>
      <c r="N974" s="13"/>
      <c r="O974" s="13"/>
      <c r="P974" s="13"/>
      <c r="Q974" s="13"/>
      <c r="R974" s="13"/>
      <c r="S974" s="13"/>
    </row>
    <row r="975" spans="1:19" s="10" customFormat="1" x14ac:dyDescent="0.15">
      <c r="A975" s="15" t="str">
        <f>工资表!$B$2</f>
        <v>序号</v>
      </c>
      <c r="B975" s="15" t="str">
        <f>工资表!$C$2</f>
        <v>姓名</v>
      </c>
      <c r="C975" s="15" t="str">
        <f>工资表!$D$2</f>
        <v>部门</v>
      </c>
      <c r="D975" s="15" t="str">
        <f>工资表!$E$2</f>
        <v>基本工资</v>
      </c>
      <c r="E975" s="15" t="str">
        <f>工资表!$F$2</f>
        <v>岗位工资</v>
      </c>
      <c r="F975" s="15" t="str">
        <f>工资表!$G$2</f>
        <v>绩效工资</v>
      </c>
      <c r="G975" s="15" t="str">
        <f>工资表!$H$2</f>
        <v>奖金</v>
      </c>
      <c r="H975" s="15" t="str">
        <f>工资表!$I$2</f>
        <v>加班费</v>
      </c>
      <c r="I975" s="15" t="str">
        <f>工资表!$J$2</f>
        <v>住房补助</v>
      </c>
      <c r="J975" s="15" t="str">
        <f>工资表!$K$2</f>
        <v>交通补助</v>
      </c>
      <c r="K975" s="15" t="str">
        <f>工资表!$L$2</f>
        <v>工龄工资</v>
      </c>
      <c r="L975" s="15" t="str">
        <f>工资表!$M$2</f>
        <v>当月应发</v>
      </c>
      <c r="M975" s="15" t="str">
        <f>工资表!$N$2</f>
        <v>养老保险</v>
      </c>
      <c r="N975" s="15" t="str">
        <f>工资表!$O$2</f>
        <v>医疗保险</v>
      </c>
      <c r="O975" s="15" t="str">
        <f>工资表!$P$2</f>
        <v>失业保险</v>
      </c>
      <c r="P975" s="15" t="str">
        <f>工资表!$Q$2</f>
        <v>大病统筹</v>
      </c>
      <c r="Q975" s="15" t="str">
        <f>工资表!$R$2</f>
        <v>公积金</v>
      </c>
      <c r="R975" s="15" t="str">
        <f>工资表!$S$2</f>
        <v>个人所得税</v>
      </c>
      <c r="S975" s="15" t="str">
        <f>工资表!$T$2</f>
        <v>实发工资</v>
      </c>
    </row>
    <row r="976" spans="1:19" s="10" customFormat="1" x14ac:dyDescent="0.15">
      <c r="A976" s="16">
        <f>工资表!B246</f>
        <v>244</v>
      </c>
      <c r="B976" s="16" t="str">
        <f>工资表!C246</f>
        <v>N244</v>
      </c>
      <c r="C976" s="16" t="str">
        <f>工资表!D246</f>
        <v>财务</v>
      </c>
      <c r="D976" s="16">
        <f>工资表!E246</f>
        <v>2243</v>
      </c>
      <c r="E976" s="16">
        <f>工资表!F246</f>
        <v>1243</v>
      </c>
      <c r="F976" s="16">
        <f>工资表!G246</f>
        <v>1243</v>
      </c>
      <c r="G976" s="16">
        <f>工资表!H246</f>
        <v>2243</v>
      </c>
      <c r="H976" s="16">
        <f>工资表!I246</f>
        <v>1243</v>
      </c>
      <c r="I976" s="16">
        <f>工资表!J246</f>
        <v>843</v>
      </c>
      <c r="J976" s="16">
        <f>工资表!K246</f>
        <v>543</v>
      </c>
      <c r="K976" s="16">
        <f>工资表!L246</f>
        <v>443</v>
      </c>
      <c r="L976" s="16">
        <f>工资表!M246</f>
        <v>10044</v>
      </c>
      <c r="M976" s="16">
        <f>工资表!N246</f>
        <v>543</v>
      </c>
      <c r="N976" s="16">
        <f>工资表!O246</f>
        <v>343</v>
      </c>
      <c r="O976" s="16">
        <f>工资表!P246</f>
        <v>263</v>
      </c>
      <c r="P976" s="16">
        <f>工资表!Q246</f>
        <v>273</v>
      </c>
      <c r="Q976" s="16">
        <f>工资表!R246</f>
        <v>303</v>
      </c>
      <c r="R976" s="16">
        <f>工资表!S246</f>
        <v>378</v>
      </c>
      <c r="S976" s="16">
        <f>工资表!T246</f>
        <v>7941</v>
      </c>
    </row>
    <row r="977" spans="1:19" s="10" customFormat="1" x14ac:dyDescent="0.1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</row>
    <row r="978" spans="1:19" s="10" customFormat="1" x14ac:dyDescent="0.15">
      <c r="A978" s="13"/>
      <c r="B978" s="13"/>
      <c r="C978" s="13"/>
      <c r="D978" s="13"/>
      <c r="E978" s="13"/>
      <c r="F978" s="13"/>
      <c r="G978" s="13"/>
      <c r="H978" s="14">
        <f>工资表!$I$1</f>
        <v>2017</v>
      </c>
      <c r="I978" s="14" t="str">
        <f>工资表!$J$1</f>
        <v>年</v>
      </c>
      <c r="J978" s="14" t="str">
        <f>工资表!$K$1</f>
        <v>2月</v>
      </c>
      <c r="K978" s="14" t="str">
        <f>工资表!$L$1</f>
        <v>工资</v>
      </c>
      <c r="L978" s="13"/>
      <c r="M978" s="13"/>
      <c r="N978" s="13"/>
      <c r="O978" s="13"/>
      <c r="P978" s="13"/>
      <c r="Q978" s="13"/>
      <c r="R978" s="13"/>
      <c r="S978" s="13"/>
    </row>
    <row r="979" spans="1:19" s="10" customFormat="1" x14ac:dyDescent="0.15">
      <c r="A979" s="15" t="str">
        <f>工资表!$B$2</f>
        <v>序号</v>
      </c>
      <c r="B979" s="15" t="str">
        <f>工资表!$C$2</f>
        <v>姓名</v>
      </c>
      <c r="C979" s="15" t="str">
        <f>工资表!$D$2</f>
        <v>部门</v>
      </c>
      <c r="D979" s="15" t="str">
        <f>工资表!$E$2</f>
        <v>基本工资</v>
      </c>
      <c r="E979" s="15" t="str">
        <f>工资表!$F$2</f>
        <v>岗位工资</v>
      </c>
      <c r="F979" s="15" t="str">
        <f>工资表!$G$2</f>
        <v>绩效工资</v>
      </c>
      <c r="G979" s="15" t="str">
        <f>工资表!$H$2</f>
        <v>奖金</v>
      </c>
      <c r="H979" s="15" t="str">
        <f>工资表!$I$2</f>
        <v>加班费</v>
      </c>
      <c r="I979" s="15" t="str">
        <f>工资表!$J$2</f>
        <v>住房补助</v>
      </c>
      <c r="J979" s="15" t="str">
        <f>工资表!$K$2</f>
        <v>交通补助</v>
      </c>
      <c r="K979" s="15" t="str">
        <f>工资表!$L$2</f>
        <v>工龄工资</v>
      </c>
      <c r="L979" s="15" t="str">
        <f>工资表!$M$2</f>
        <v>当月应发</v>
      </c>
      <c r="M979" s="15" t="str">
        <f>工资表!$N$2</f>
        <v>养老保险</v>
      </c>
      <c r="N979" s="15" t="str">
        <f>工资表!$O$2</f>
        <v>医疗保险</v>
      </c>
      <c r="O979" s="15" t="str">
        <f>工资表!$P$2</f>
        <v>失业保险</v>
      </c>
      <c r="P979" s="15" t="str">
        <f>工资表!$Q$2</f>
        <v>大病统筹</v>
      </c>
      <c r="Q979" s="15" t="str">
        <f>工资表!$R$2</f>
        <v>公积金</v>
      </c>
      <c r="R979" s="15" t="str">
        <f>工资表!$S$2</f>
        <v>个人所得税</v>
      </c>
      <c r="S979" s="15" t="str">
        <f>工资表!$T$2</f>
        <v>实发工资</v>
      </c>
    </row>
    <row r="980" spans="1:19" s="10" customFormat="1" x14ac:dyDescent="0.15">
      <c r="A980" s="16">
        <f>工资表!B247</f>
        <v>245</v>
      </c>
      <c r="B980" s="16" t="str">
        <f>工资表!C247</f>
        <v>N245</v>
      </c>
      <c r="C980" s="16" t="str">
        <f>工资表!D247</f>
        <v>人力</v>
      </c>
      <c r="D980" s="16">
        <f>工资表!E247</f>
        <v>2244</v>
      </c>
      <c r="E980" s="16">
        <f>工资表!F247</f>
        <v>1244</v>
      </c>
      <c r="F980" s="16">
        <f>工资表!G247</f>
        <v>1244</v>
      </c>
      <c r="G980" s="16">
        <f>工资表!H247</f>
        <v>2244</v>
      </c>
      <c r="H980" s="16">
        <f>工资表!I247</f>
        <v>1244</v>
      </c>
      <c r="I980" s="16">
        <f>工资表!J247</f>
        <v>844</v>
      </c>
      <c r="J980" s="16">
        <f>工资表!K247</f>
        <v>544</v>
      </c>
      <c r="K980" s="16">
        <f>工资表!L247</f>
        <v>444</v>
      </c>
      <c r="L980" s="16">
        <f>工资表!M247</f>
        <v>10052</v>
      </c>
      <c r="M980" s="16">
        <f>工资表!N247</f>
        <v>544</v>
      </c>
      <c r="N980" s="16">
        <f>工资表!O247</f>
        <v>344</v>
      </c>
      <c r="O980" s="16">
        <f>工资表!P247</f>
        <v>264</v>
      </c>
      <c r="P980" s="16">
        <f>工资表!Q247</f>
        <v>274</v>
      </c>
      <c r="Q980" s="16">
        <f>工资表!R247</f>
        <v>304</v>
      </c>
      <c r="R980" s="16">
        <f>工资表!S247</f>
        <v>379</v>
      </c>
      <c r="S980" s="16">
        <f>工资表!T247</f>
        <v>7943</v>
      </c>
    </row>
    <row r="981" spans="1:19" s="10" customFormat="1" x14ac:dyDescent="0.1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</row>
    <row r="982" spans="1:19" s="10" customFormat="1" x14ac:dyDescent="0.15">
      <c r="A982" s="13"/>
      <c r="B982" s="13"/>
      <c r="C982" s="13"/>
      <c r="D982" s="13"/>
      <c r="E982" s="13"/>
      <c r="F982" s="13"/>
      <c r="G982" s="13"/>
      <c r="H982" s="14">
        <f>工资表!$I$1</f>
        <v>2017</v>
      </c>
      <c r="I982" s="14" t="str">
        <f>工资表!$J$1</f>
        <v>年</v>
      </c>
      <c r="J982" s="14" t="str">
        <f>工资表!$K$1</f>
        <v>2月</v>
      </c>
      <c r="K982" s="14" t="str">
        <f>工资表!$L$1</f>
        <v>工资</v>
      </c>
      <c r="L982" s="13"/>
      <c r="M982" s="13"/>
      <c r="N982" s="13"/>
      <c r="O982" s="13"/>
      <c r="P982" s="13"/>
      <c r="Q982" s="13"/>
      <c r="R982" s="13"/>
      <c r="S982" s="13"/>
    </row>
    <row r="983" spans="1:19" s="10" customFormat="1" x14ac:dyDescent="0.15">
      <c r="A983" s="15" t="str">
        <f>工资表!$B$2</f>
        <v>序号</v>
      </c>
      <c r="B983" s="15" t="str">
        <f>工资表!$C$2</f>
        <v>姓名</v>
      </c>
      <c r="C983" s="15" t="str">
        <f>工资表!$D$2</f>
        <v>部门</v>
      </c>
      <c r="D983" s="15" t="str">
        <f>工资表!$E$2</f>
        <v>基本工资</v>
      </c>
      <c r="E983" s="15" t="str">
        <f>工资表!$F$2</f>
        <v>岗位工资</v>
      </c>
      <c r="F983" s="15" t="str">
        <f>工资表!$G$2</f>
        <v>绩效工资</v>
      </c>
      <c r="G983" s="15" t="str">
        <f>工资表!$H$2</f>
        <v>奖金</v>
      </c>
      <c r="H983" s="15" t="str">
        <f>工资表!$I$2</f>
        <v>加班费</v>
      </c>
      <c r="I983" s="15" t="str">
        <f>工资表!$J$2</f>
        <v>住房补助</v>
      </c>
      <c r="J983" s="15" t="str">
        <f>工资表!$K$2</f>
        <v>交通补助</v>
      </c>
      <c r="K983" s="15" t="str">
        <f>工资表!$L$2</f>
        <v>工龄工资</v>
      </c>
      <c r="L983" s="15" t="str">
        <f>工资表!$M$2</f>
        <v>当月应发</v>
      </c>
      <c r="M983" s="15" t="str">
        <f>工资表!$N$2</f>
        <v>养老保险</v>
      </c>
      <c r="N983" s="15" t="str">
        <f>工资表!$O$2</f>
        <v>医疗保险</v>
      </c>
      <c r="O983" s="15" t="str">
        <f>工资表!$P$2</f>
        <v>失业保险</v>
      </c>
      <c r="P983" s="15" t="str">
        <f>工资表!$Q$2</f>
        <v>大病统筹</v>
      </c>
      <c r="Q983" s="15" t="str">
        <f>工资表!$R$2</f>
        <v>公积金</v>
      </c>
      <c r="R983" s="15" t="str">
        <f>工资表!$S$2</f>
        <v>个人所得税</v>
      </c>
      <c r="S983" s="15" t="str">
        <f>工资表!$T$2</f>
        <v>实发工资</v>
      </c>
    </row>
    <row r="984" spans="1:19" s="10" customFormat="1" x14ac:dyDescent="0.15">
      <c r="A984" s="16">
        <f>工资表!B248</f>
        <v>246</v>
      </c>
      <c r="B984" s="16" t="str">
        <f>工资表!C248</f>
        <v>N246</v>
      </c>
      <c r="C984" s="16" t="str">
        <f>工资表!D248</f>
        <v>销售</v>
      </c>
      <c r="D984" s="16">
        <f>工资表!E248</f>
        <v>2245</v>
      </c>
      <c r="E984" s="16">
        <f>工资表!F248</f>
        <v>1245</v>
      </c>
      <c r="F984" s="16">
        <f>工资表!G248</f>
        <v>1245</v>
      </c>
      <c r="G984" s="16">
        <f>工资表!H248</f>
        <v>2245</v>
      </c>
      <c r="H984" s="16">
        <f>工资表!I248</f>
        <v>1245</v>
      </c>
      <c r="I984" s="16">
        <f>工资表!J248</f>
        <v>845</v>
      </c>
      <c r="J984" s="16">
        <f>工资表!K248</f>
        <v>545</v>
      </c>
      <c r="K984" s="16">
        <f>工资表!L248</f>
        <v>445</v>
      </c>
      <c r="L984" s="16">
        <f>工资表!M248</f>
        <v>10060</v>
      </c>
      <c r="M984" s="16">
        <f>工资表!N248</f>
        <v>545</v>
      </c>
      <c r="N984" s="16">
        <f>工资表!O248</f>
        <v>345</v>
      </c>
      <c r="O984" s="16">
        <f>工资表!P248</f>
        <v>265</v>
      </c>
      <c r="P984" s="16">
        <f>工资表!Q248</f>
        <v>275</v>
      </c>
      <c r="Q984" s="16">
        <f>工资表!R248</f>
        <v>305</v>
      </c>
      <c r="R984" s="16">
        <f>工资表!S248</f>
        <v>380</v>
      </c>
      <c r="S984" s="16">
        <f>工资表!T248</f>
        <v>7945</v>
      </c>
    </row>
    <row r="985" spans="1:19" s="10" customFormat="1" x14ac:dyDescent="0.1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</row>
    <row r="986" spans="1:19" s="10" customFormat="1" x14ac:dyDescent="0.15">
      <c r="A986" s="13"/>
      <c r="B986" s="13"/>
      <c r="C986" s="13"/>
      <c r="D986" s="13"/>
      <c r="E986" s="13"/>
      <c r="F986" s="13"/>
      <c r="G986" s="13"/>
      <c r="H986" s="14">
        <f>工资表!$I$1</f>
        <v>2017</v>
      </c>
      <c r="I986" s="14" t="str">
        <f>工资表!$J$1</f>
        <v>年</v>
      </c>
      <c r="J986" s="14" t="str">
        <f>工资表!$K$1</f>
        <v>2月</v>
      </c>
      <c r="K986" s="14" t="str">
        <f>工资表!$L$1</f>
        <v>工资</v>
      </c>
      <c r="L986" s="13"/>
      <c r="M986" s="13"/>
      <c r="N986" s="13"/>
      <c r="O986" s="13"/>
      <c r="P986" s="13"/>
      <c r="Q986" s="13"/>
      <c r="R986" s="13"/>
      <c r="S986" s="13"/>
    </row>
    <row r="987" spans="1:19" s="10" customFormat="1" x14ac:dyDescent="0.15">
      <c r="A987" s="15" t="str">
        <f>工资表!$B$2</f>
        <v>序号</v>
      </c>
      <c r="B987" s="15" t="str">
        <f>工资表!$C$2</f>
        <v>姓名</v>
      </c>
      <c r="C987" s="15" t="str">
        <f>工资表!$D$2</f>
        <v>部门</v>
      </c>
      <c r="D987" s="15" t="str">
        <f>工资表!$E$2</f>
        <v>基本工资</v>
      </c>
      <c r="E987" s="15" t="str">
        <f>工资表!$F$2</f>
        <v>岗位工资</v>
      </c>
      <c r="F987" s="15" t="str">
        <f>工资表!$G$2</f>
        <v>绩效工资</v>
      </c>
      <c r="G987" s="15" t="str">
        <f>工资表!$H$2</f>
        <v>奖金</v>
      </c>
      <c r="H987" s="15" t="str">
        <f>工资表!$I$2</f>
        <v>加班费</v>
      </c>
      <c r="I987" s="15" t="str">
        <f>工资表!$J$2</f>
        <v>住房补助</v>
      </c>
      <c r="J987" s="15" t="str">
        <f>工资表!$K$2</f>
        <v>交通补助</v>
      </c>
      <c r="K987" s="15" t="str">
        <f>工资表!$L$2</f>
        <v>工龄工资</v>
      </c>
      <c r="L987" s="15" t="str">
        <f>工资表!$M$2</f>
        <v>当月应发</v>
      </c>
      <c r="M987" s="15" t="str">
        <f>工资表!$N$2</f>
        <v>养老保险</v>
      </c>
      <c r="N987" s="15" t="str">
        <f>工资表!$O$2</f>
        <v>医疗保险</v>
      </c>
      <c r="O987" s="15" t="str">
        <f>工资表!$P$2</f>
        <v>失业保险</v>
      </c>
      <c r="P987" s="15" t="str">
        <f>工资表!$Q$2</f>
        <v>大病统筹</v>
      </c>
      <c r="Q987" s="15" t="str">
        <f>工资表!$R$2</f>
        <v>公积金</v>
      </c>
      <c r="R987" s="15" t="str">
        <f>工资表!$S$2</f>
        <v>个人所得税</v>
      </c>
      <c r="S987" s="15" t="str">
        <f>工资表!$T$2</f>
        <v>实发工资</v>
      </c>
    </row>
    <row r="988" spans="1:19" s="10" customFormat="1" x14ac:dyDescent="0.15">
      <c r="A988" s="16">
        <f>工资表!B249</f>
        <v>247</v>
      </c>
      <c r="B988" s="16" t="str">
        <f>工资表!C249</f>
        <v>N247</v>
      </c>
      <c r="C988" s="16" t="str">
        <f>工资表!D249</f>
        <v>研发A</v>
      </c>
      <c r="D988" s="16">
        <f>工资表!E249</f>
        <v>2246</v>
      </c>
      <c r="E988" s="16">
        <f>工资表!F249</f>
        <v>1246</v>
      </c>
      <c r="F988" s="16">
        <f>工资表!G249</f>
        <v>1246</v>
      </c>
      <c r="G988" s="16">
        <f>工资表!H249</f>
        <v>2246</v>
      </c>
      <c r="H988" s="16">
        <f>工资表!I249</f>
        <v>1246</v>
      </c>
      <c r="I988" s="16">
        <f>工资表!J249</f>
        <v>846</v>
      </c>
      <c r="J988" s="16">
        <f>工资表!K249</f>
        <v>546</v>
      </c>
      <c r="K988" s="16">
        <f>工资表!L249</f>
        <v>446</v>
      </c>
      <c r="L988" s="16">
        <f>工资表!M249</f>
        <v>10068</v>
      </c>
      <c r="M988" s="16">
        <f>工资表!N249</f>
        <v>546</v>
      </c>
      <c r="N988" s="16">
        <f>工资表!O249</f>
        <v>346</v>
      </c>
      <c r="O988" s="16">
        <f>工资表!P249</f>
        <v>266</v>
      </c>
      <c r="P988" s="16">
        <f>工资表!Q249</f>
        <v>276</v>
      </c>
      <c r="Q988" s="16">
        <f>工资表!R249</f>
        <v>306</v>
      </c>
      <c r="R988" s="16">
        <f>工资表!S249</f>
        <v>381</v>
      </c>
      <c r="S988" s="16">
        <f>工资表!T249</f>
        <v>7947</v>
      </c>
    </row>
    <row r="989" spans="1:19" s="10" customFormat="1" x14ac:dyDescent="0.1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</row>
    <row r="990" spans="1:19" s="10" customFormat="1" x14ac:dyDescent="0.15">
      <c r="A990" s="13"/>
      <c r="B990" s="13"/>
      <c r="C990" s="13"/>
      <c r="D990" s="13"/>
      <c r="E990" s="13"/>
      <c r="F990" s="13"/>
      <c r="G990" s="13"/>
      <c r="H990" s="14">
        <f>工资表!$I$1</f>
        <v>2017</v>
      </c>
      <c r="I990" s="14" t="str">
        <f>工资表!$J$1</f>
        <v>年</v>
      </c>
      <c r="J990" s="14" t="str">
        <f>工资表!$K$1</f>
        <v>2月</v>
      </c>
      <c r="K990" s="14" t="str">
        <f>工资表!$L$1</f>
        <v>工资</v>
      </c>
      <c r="L990" s="13"/>
      <c r="M990" s="13"/>
      <c r="N990" s="13"/>
      <c r="O990" s="13"/>
      <c r="P990" s="13"/>
      <c r="Q990" s="13"/>
      <c r="R990" s="13"/>
      <c r="S990" s="13"/>
    </row>
    <row r="991" spans="1:19" s="10" customFormat="1" x14ac:dyDescent="0.15">
      <c r="A991" s="15" t="str">
        <f>工资表!$B$2</f>
        <v>序号</v>
      </c>
      <c r="B991" s="15" t="str">
        <f>工资表!$C$2</f>
        <v>姓名</v>
      </c>
      <c r="C991" s="15" t="str">
        <f>工资表!$D$2</f>
        <v>部门</v>
      </c>
      <c r="D991" s="15" t="str">
        <f>工资表!$E$2</f>
        <v>基本工资</v>
      </c>
      <c r="E991" s="15" t="str">
        <f>工资表!$F$2</f>
        <v>岗位工资</v>
      </c>
      <c r="F991" s="15" t="str">
        <f>工资表!$G$2</f>
        <v>绩效工资</v>
      </c>
      <c r="G991" s="15" t="str">
        <f>工资表!$H$2</f>
        <v>奖金</v>
      </c>
      <c r="H991" s="15" t="str">
        <f>工资表!$I$2</f>
        <v>加班费</v>
      </c>
      <c r="I991" s="15" t="str">
        <f>工资表!$J$2</f>
        <v>住房补助</v>
      </c>
      <c r="J991" s="15" t="str">
        <f>工资表!$K$2</f>
        <v>交通补助</v>
      </c>
      <c r="K991" s="15" t="str">
        <f>工资表!$L$2</f>
        <v>工龄工资</v>
      </c>
      <c r="L991" s="15" t="str">
        <f>工资表!$M$2</f>
        <v>当月应发</v>
      </c>
      <c r="M991" s="15" t="str">
        <f>工资表!$N$2</f>
        <v>养老保险</v>
      </c>
      <c r="N991" s="15" t="str">
        <f>工资表!$O$2</f>
        <v>医疗保险</v>
      </c>
      <c r="O991" s="15" t="str">
        <f>工资表!$P$2</f>
        <v>失业保险</v>
      </c>
      <c r="P991" s="15" t="str">
        <f>工资表!$Q$2</f>
        <v>大病统筹</v>
      </c>
      <c r="Q991" s="15" t="str">
        <f>工资表!$R$2</f>
        <v>公积金</v>
      </c>
      <c r="R991" s="15" t="str">
        <f>工资表!$S$2</f>
        <v>个人所得税</v>
      </c>
      <c r="S991" s="15" t="str">
        <f>工资表!$T$2</f>
        <v>实发工资</v>
      </c>
    </row>
    <row r="992" spans="1:19" s="10" customFormat="1" x14ac:dyDescent="0.15">
      <c r="A992" s="16">
        <f>工资表!B250</f>
        <v>248</v>
      </c>
      <c r="B992" s="16" t="str">
        <f>工资表!C250</f>
        <v>N248</v>
      </c>
      <c r="C992" s="16" t="str">
        <f>工资表!D250</f>
        <v>研发B</v>
      </c>
      <c r="D992" s="16">
        <f>工资表!E250</f>
        <v>2247</v>
      </c>
      <c r="E992" s="16">
        <f>工资表!F250</f>
        <v>1247</v>
      </c>
      <c r="F992" s="16">
        <f>工资表!G250</f>
        <v>1247</v>
      </c>
      <c r="G992" s="16">
        <f>工资表!H250</f>
        <v>2247</v>
      </c>
      <c r="H992" s="16">
        <f>工资表!I250</f>
        <v>1247</v>
      </c>
      <c r="I992" s="16">
        <f>工资表!J250</f>
        <v>847</v>
      </c>
      <c r="J992" s="16">
        <f>工资表!K250</f>
        <v>547</v>
      </c>
      <c r="K992" s="16">
        <f>工资表!L250</f>
        <v>447</v>
      </c>
      <c r="L992" s="16">
        <f>工资表!M250</f>
        <v>10076</v>
      </c>
      <c r="M992" s="16">
        <f>工资表!N250</f>
        <v>547</v>
      </c>
      <c r="N992" s="16">
        <f>工资表!O250</f>
        <v>347</v>
      </c>
      <c r="O992" s="16">
        <f>工资表!P250</f>
        <v>267</v>
      </c>
      <c r="P992" s="16">
        <f>工资表!Q250</f>
        <v>277</v>
      </c>
      <c r="Q992" s="16">
        <f>工资表!R250</f>
        <v>307</v>
      </c>
      <c r="R992" s="16">
        <f>工资表!S250</f>
        <v>382</v>
      </c>
      <c r="S992" s="16">
        <f>工资表!T250</f>
        <v>7949</v>
      </c>
    </row>
    <row r="993" spans="1:19" s="10" customFormat="1" x14ac:dyDescent="0.1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</row>
    <row r="994" spans="1:19" s="10" customFormat="1" x14ac:dyDescent="0.15">
      <c r="A994" s="13"/>
      <c r="B994" s="13"/>
      <c r="C994" s="13"/>
      <c r="D994" s="13"/>
      <c r="E994" s="13"/>
      <c r="F994" s="13"/>
      <c r="G994" s="13"/>
      <c r="H994" s="14">
        <f>工资表!$I$1</f>
        <v>2017</v>
      </c>
      <c r="I994" s="14" t="str">
        <f>工资表!$J$1</f>
        <v>年</v>
      </c>
      <c r="J994" s="14" t="str">
        <f>工资表!$K$1</f>
        <v>2月</v>
      </c>
      <c r="K994" s="14" t="str">
        <f>工资表!$L$1</f>
        <v>工资</v>
      </c>
      <c r="L994" s="13"/>
      <c r="M994" s="13"/>
      <c r="N994" s="13"/>
      <c r="O994" s="13"/>
      <c r="P994" s="13"/>
      <c r="Q994" s="13"/>
      <c r="R994" s="13"/>
      <c r="S994" s="13"/>
    </row>
    <row r="995" spans="1:19" s="10" customFormat="1" x14ac:dyDescent="0.15">
      <c r="A995" s="15" t="str">
        <f>工资表!$B$2</f>
        <v>序号</v>
      </c>
      <c r="B995" s="15" t="str">
        <f>工资表!$C$2</f>
        <v>姓名</v>
      </c>
      <c r="C995" s="15" t="str">
        <f>工资表!$D$2</f>
        <v>部门</v>
      </c>
      <c r="D995" s="15" t="str">
        <f>工资表!$E$2</f>
        <v>基本工资</v>
      </c>
      <c r="E995" s="15" t="str">
        <f>工资表!$F$2</f>
        <v>岗位工资</v>
      </c>
      <c r="F995" s="15" t="str">
        <f>工资表!$G$2</f>
        <v>绩效工资</v>
      </c>
      <c r="G995" s="15" t="str">
        <f>工资表!$H$2</f>
        <v>奖金</v>
      </c>
      <c r="H995" s="15" t="str">
        <f>工资表!$I$2</f>
        <v>加班费</v>
      </c>
      <c r="I995" s="15" t="str">
        <f>工资表!$J$2</f>
        <v>住房补助</v>
      </c>
      <c r="J995" s="15" t="str">
        <f>工资表!$K$2</f>
        <v>交通补助</v>
      </c>
      <c r="K995" s="15" t="str">
        <f>工资表!$L$2</f>
        <v>工龄工资</v>
      </c>
      <c r="L995" s="15" t="str">
        <f>工资表!$M$2</f>
        <v>当月应发</v>
      </c>
      <c r="M995" s="15" t="str">
        <f>工资表!$N$2</f>
        <v>养老保险</v>
      </c>
      <c r="N995" s="15" t="str">
        <f>工资表!$O$2</f>
        <v>医疗保险</v>
      </c>
      <c r="O995" s="15" t="str">
        <f>工资表!$P$2</f>
        <v>失业保险</v>
      </c>
      <c r="P995" s="15" t="str">
        <f>工资表!$Q$2</f>
        <v>大病统筹</v>
      </c>
      <c r="Q995" s="15" t="str">
        <f>工资表!$R$2</f>
        <v>公积金</v>
      </c>
      <c r="R995" s="15" t="str">
        <f>工资表!$S$2</f>
        <v>个人所得税</v>
      </c>
      <c r="S995" s="15" t="str">
        <f>工资表!$T$2</f>
        <v>实发工资</v>
      </c>
    </row>
    <row r="996" spans="1:19" s="10" customFormat="1" x14ac:dyDescent="0.15">
      <c r="A996" s="16">
        <f>工资表!B251</f>
        <v>249</v>
      </c>
      <c r="B996" s="16" t="str">
        <f>工资表!C251</f>
        <v>N249</v>
      </c>
      <c r="C996" s="16" t="str">
        <f>工资表!D251</f>
        <v>投资A</v>
      </c>
      <c r="D996" s="16">
        <f>工资表!E251</f>
        <v>2248</v>
      </c>
      <c r="E996" s="16">
        <f>工资表!F251</f>
        <v>1248</v>
      </c>
      <c r="F996" s="16">
        <f>工资表!G251</f>
        <v>1248</v>
      </c>
      <c r="G996" s="16">
        <f>工资表!H251</f>
        <v>2248</v>
      </c>
      <c r="H996" s="16">
        <f>工资表!I251</f>
        <v>1248</v>
      </c>
      <c r="I996" s="16">
        <f>工资表!J251</f>
        <v>848</v>
      </c>
      <c r="J996" s="16">
        <f>工资表!K251</f>
        <v>548</v>
      </c>
      <c r="K996" s="16">
        <f>工资表!L251</f>
        <v>448</v>
      </c>
      <c r="L996" s="16">
        <f>工资表!M251</f>
        <v>10084</v>
      </c>
      <c r="M996" s="16">
        <f>工资表!N251</f>
        <v>548</v>
      </c>
      <c r="N996" s="16">
        <f>工资表!O251</f>
        <v>348</v>
      </c>
      <c r="O996" s="16">
        <f>工资表!P251</f>
        <v>268</v>
      </c>
      <c r="P996" s="16">
        <f>工资表!Q251</f>
        <v>278</v>
      </c>
      <c r="Q996" s="16">
        <f>工资表!R251</f>
        <v>308</v>
      </c>
      <c r="R996" s="16">
        <f>工资表!S251</f>
        <v>383</v>
      </c>
      <c r="S996" s="16">
        <f>工资表!T251</f>
        <v>7951</v>
      </c>
    </row>
    <row r="997" spans="1:19" s="10" customFormat="1" x14ac:dyDescent="0.1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</row>
    <row r="998" spans="1:19" s="10" customFormat="1" x14ac:dyDescent="0.15">
      <c r="A998" s="13"/>
      <c r="B998" s="13"/>
      <c r="C998" s="13"/>
      <c r="D998" s="13"/>
      <c r="E998" s="13"/>
      <c r="F998" s="13"/>
      <c r="G998" s="13"/>
      <c r="H998" s="14">
        <f>工资表!$I$1</f>
        <v>2017</v>
      </c>
      <c r="I998" s="14" t="str">
        <f>工资表!$J$1</f>
        <v>年</v>
      </c>
      <c r="J998" s="14" t="str">
        <f>工资表!$K$1</f>
        <v>2月</v>
      </c>
      <c r="K998" s="14" t="str">
        <f>工资表!$L$1</f>
        <v>工资</v>
      </c>
      <c r="L998" s="13"/>
      <c r="M998" s="13"/>
      <c r="N998" s="13"/>
      <c r="O998" s="13"/>
      <c r="P998" s="13"/>
      <c r="Q998" s="13"/>
      <c r="R998" s="13"/>
      <c r="S998" s="13"/>
    </row>
    <row r="999" spans="1:19" s="10" customFormat="1" x14ac:dyDescent="0.15">
      <c r="A999" s="15" t="str">
        <f>工资表!$B$2</f>
        <v>序号</v>
      </c>
      <c r="B999" s="15" t="str">
        <f>工资表!$C$2</f>
        <v>姓名</v>
      </c>
      <c r="C999" s="15" t="str">
        <f>工资表!$D$2</f>
        <v>部门</v>
      </c>
      <c r="D999" s="15" t="str">
        <f>工资表!$E$2</f>
        <v>基本工资</v>
      </c>
      <c r="E999" s="15" t="str">
        <f>工资表!$F$2</f>
        <v>岗位工资</v>
      </c>
      <c r="F999" s="15" t="str">
        <f>工资表!$G$2</f>
        <v>绩效工资</v>
      </c>
      <c r="G999" s="15" t="str">
        <f>工资表!$H$2</f>
        <v>奖金</v>
      </c>
      <c r="H999" s="15" t="str">
        <f>工资表!$I$2</f>
        <v>加班费</v>
      </c>
      <c r="I999" s="15" t="str">
        <f>工资表!$J$2</f>
        <v>住房补助</v>
      </c>
      <c r="J999" s="15" t="str">
        <f>工资表!$K$2</f>
        <v>交通补助</v>
      </c>
      <c r="K999" s="15" t="str">
        <f>工资表!$L$2</f>
        <v>工龄工资</v>
      </c>
      <c r="L999" s="15" t="str">
        <f>工资表!$M$2</f>
        <v>当月应发</v>
      </c>
      <c r="M999" s="15" t="str">
        <f>工资表!$N$2</f>
        <v>养老保险</v>
      </c>
      <c r="N999" s="15" t="str">
        <f>工资表!$O$2</f>
        <v>医疗保险</v>
      </c>
      <c r="O999" s="15" t="str">
        <f>工资表!$P$2</f>
        <v>失业保险</v>
      </c>
      <c r="P999" s="15" t="str">
        <f>工资表!$Q$2</f>
        <v>大病统筹</v>
      </c>
      <c r="Q999" s="15" t="str">
        <f>工资表!$R$2</f>
        <v>公积金</v>
      </c>
      <c r="R999" s="15" t="str">
        <f>工资表!$S$2</f>
        <v>个人所得税</v>
      </c>
      <c r="S999" s="15" t="str">
        <f>工资表!$T$2</f>
        <v>实发工资</v>
      </c>
    </row>
    <row r="1000" spans="1:19" s="10" customFormat="1" x14ac:dyDescent="0.15">
      <c r="A1000" s="16">
        <f>工资表!B252</f>
        <v>250</v>
      </c>
      <c r="B1000" s="16" t="str">
        <f>工资表!C252</f>
        <v>N250</v>
      </c>
      <c r="C1000" s="16" t="str">
        <f>工资表!D252</f>
        <v>投资B</v>
      </c>
      <c r="D1000" s="16">
        <f>工资表!E252</f>
        <v>2249</v>
      </c>
      <c r="E1000" s="16">
        <f>工资表!F252</f>
        <v>1249</v>
      </c>
      <c r="F1000" s="16">
        <f>工资表!G252</f>
        <v>1249</v>
      </c>
      <c r="G1000" s="16">
        <f>工资表!H252</f>
        <v>2249</v>
      </c>
      <c r="H1000" s="16">
        <f>工资表!I252</f>
        <v>1249</v>
      </c>
      <c r="I1000" s="16">
        <f>工资表!J252</f>
        <v>849</v>
      </c>
      <c r="J1000" s="16">
        <f>工资表!K252</f>
        <v>549</v>
      </c>
      <c r="K1000" s="16">
        <f>工资表!L252</f>
        <v>449</v>
      </c>
      <c r="L1000" s="16">
        <f>工资表!M252</f>
        <v>10092</v>
      </c>
      <c r="M1000" s="16">
        <f>工资表!N252</f>
        <v>549</v>
      </c>
      <c r="N1000" s="16">
        <f>工资表!O252</f>
        <v>349</v>
      </c>
      <c r="O1000" s="16">
        <f>工资表!P252</f>
        <v>269</v>
      </c>
      <c r="P1000" s="16">
        <f>工资表!Q252</f>
        <v>279</v>
      </c>
      <c r="Q1000" s="16">
        <f>工资表!R252</f>
        <v>309</v>
      </c>
      <c r="R1000" s="16">
        <f>工资表!S252</f>
        <v>384</v>
      </c>
      <c r="S1000" s="16">
        <f>工资表!T252</f>
        <v>7953</v>
      </c>
    </row>
    <row r="1001" spans="1:19" s="11" customFormat="1" x14ac:dyDescent="0.15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</row>
    <row r="1002" spans="1:19" s="11" customFormat="1" x14ac:dyDescent="0.15">
      <c r="A1002" s="13"/>
      <c r="B1002" s="13"/>
      <c r="C1002" s="13"/>
      <c r="D1002" s="13"/>
      <c r="E1002" s="13"/>
      <c r="F1002" s="13"/>
      <c r="G1002" s="13"/>
      <c r="H1002" s="14">
        <f>工资表!$I$1</f>
        <v>2017</v>
      </c>
      <c r="I1002" s="14" t="str">
        <f>工资表!$J$1</f>
        <v>年</v>
      </c>
      <c r="J1002" s="14" t="str">
        <f>工资表!$K$1</f>
        <v>2月</v>
      </c>
      <c r="K1002" s="14" t="str">
        <f>工资表!$L$1</f>
        <v>工资</v>
      </c>
      <c r="L1002" s="13"/>
      <c r="M1002" s="13"/>
      <c r="N1002" s="13"/>
      <c r="O1002" s="13"/>
      <c r="P1002" s="13"/>
      <c r="Q1002" s="13"/>
      <c r="R1002" s="13"/>
      <c r="S1002" s="13"/>
    </row>
    <row r="1003" spans="1:19" s="11" customFormat="1" x14ac:dyDescent="0.15">
      <c r="A1003" s="15" t="str">
        <f>工资表!$B$2</f>
        <v>序号</v>
      </c>
      <c r="B1003" s="15" t="str">
        <f>工资表!$C$2</f>
        <v>姓名</v>
      </c>
      <c r="C1003" s="15" t="str">
        <f>工资表!$D$2</f>
        <v>部门</v>
      </c>
      <c r="D1003" s="15" t="str">
        <f>工资表!$E$2</f>
        <v>基本工资</v>
      </c>
      <c r="E1003" s="15" t="str">
        <f>工资表!$F$2</f>
        <v>岗位工资</v>
      </c>
      <c r="F1003" s="15" t="str">
        <f>工资表!$G$2</f>
        <v>绩效工资</v>
      </c>
      <c r="G1003" s="15" t="str">
        <f>工资表!$H$2</f>
        <v>奖金</v>
      </c>
      <c r="H1003" s="15" t="str">
        <f>工资表!$I$2</f>
        <v>加班费</v>
      </c>
      <c r="I1003" s="15" t="str">
        <f>工资表!$J$2</f>
        <v>住房补助</v>
      </c>
      <c r="J1003" s="15" t="str">
        <f>工资表!$K$2</f>
        <v>交通补助</v>
      </c>
      <c r="K1003" s="15" t="str">
        <f>工资表!$L$2</f>
        <v>工龄工资</v>
      </c>
      <c r="L1003" s="15" t="str">
        <f>工资表!$M$2</f>
        <v>当月应发</v>
      </c>
      <c r="M1003" s="15" t="str">
        <f>工资表!$N$2</f>
        <v>养老保险</v>
      </c>
      <c r="N1003" s="15" t="str">
        <f>工资表!$O$2</f>
        <v>医疗保险</v>
      </c>
      <c r="O1003" s="15" t="str">
        <f>工资表!$P$2</f>
        <v>失业保险</v>
      </c>
      <c r="P1003" s="15" t="str">
        <f>工资表!$Q$2</f>
        <v>大病统筹</v>
      </c>
      <c r="Q1003" s="15" t="str">
        <f>工资表!$R$2</f>
        <v>公积金</v>
      </c>
      <c r="R1003" s="15" t="str">
        <f>工资表!$S$2</f>
        <v>个人所得税</v>
      </c>
      <c r="S1003" s="15" t="str">
        <f>工资表!$T$2</f>
        <v>实发工资</v>
      </c>
    </row>
    <row r="1004" spans="1:19" s="11" customFormat="1" x14ac:dyDescent="0.15">
      <c r="A1004" s="16">
        <f>工资表!B253</f>
        <v>251</v>
      </c>
      <c r="B1004" s="16" t="str">
        <f>工资表!C253</f>
        <v>N251</v>
      </c>
      <c r="C1004" s="16" t="str">
        <f>工资表!D253</f>
        <v>采购</v>
      </c>
      <c r="D1004" s="16">
        <f>工资表!E253</f>
        <v>2250</v>
      </c>
      <c r="E1004" s="16">
        <f>工资表!F253</f>
        <v>1250</v>
      </c>
      <c r="F1004" s="16">
        <f>工资表!G253</f>
        <v>1250</v>
      </c>
      <c r="G1004" s="16">
        <f>工资表!H253</f>
        <v>2250</v>
      </c>
      <c r="H1004" s="16">
        <f>工资表!I253</f>
        <v>1250</v>
      </c>
      <c r="I1004" s="16">
        <f>工资表!J253</f>
        <v>850</v>
      </c>
      <c r="J1004" s="16">
        <f>工资表!K253</f>
        <v>550</v>
      </c>
      <c r="K1004" s="16">
        <f>工资表!L253</f>
        <v>450</v>
      </c>
      <c r="L1004" s="16">
        <f>工资表!M253</f>
        <v>10100</v>
      </c>
      <c r="M1004" s="16">
        <f>工资表!N253</f>
        <v>550</v>
      </c>
      <c r="N1004" s="16">
        <f>工资表!O253</f>
        <v>350</v>
      </c>
      <c r="O1004" s="16">
        <f>工资表!P253</f>
        <v>270</v>
      </c>
      <c r="P1004" s="16">
        <f>工资表!Q253</f>
        <v>280</v>
      </c>
      <c r="Q1004" s="16">
        <f>工资表!R253</f>
        <v>310</v>
      </c>
      <c r="R1004" s="16">
        <f>工资表!S253</f>
        <v>385</v>
      </c>
      <c r="S1004" s="16">
        <f>工资表!T253</f>
        <v>7955</v>
      </c>
    </row>
    <row r="1005" spans="1:19" s="11" customFormat="1" x14ac:dyDescent="0.1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</row>
    <row r="1006" spans="1:19" s="11" customFormat="1" x14ac:dyDescent="0.15">
      <c r="A1006" s="13"/>
      <c r="B1006" s="13"/>
      <c r="C1006" s="13"/>
      <c r="D1006" s="13"/>
      <c r="E1006" s="13"/>
      <c r="F1006" s="13"/>
      <c r="G1006" s="13"/>
      <c r="H1006" s="14">
        <f>工资表!$I$1</f>
        <v>2017</v>
      </c>
      <c r="I1006" s="14" t="str">
        <f>工资表!$J$1</f>
        <v>年</v>
      </c>
      <c r="J1006" s="14" t="str">
        <f>工资表!$K$1</f>
        <v>2月</v>
      </c>
      <c r="K1006" s="14" t="str">
        <f>工资表!$L$1</f>
        <v>工资</v>
      </c>
      <c r="L1006" s="13"/>
      <c r="M1006" s="13"/>
      <c r="N1006" s="13"/>
      <c r="O1006" s="13"/>
      <c r="P1006" s="13"/>
      <c r="Q1006" s="13"/>
      <c r="R1006" s="13"/>
      <c r="S1006" s="13"/>
    </row>
    <row r="1007" spans="1:19" s="11" customFormat="1" x14ac:dyDescent="0.15">
      <c r="A1007" s="15" t="str">
        <f>工资表!$B$2</f>
        <v>序号</v>
      </c>
      <c r="B1007" s="15" t="str">
        <f>工资表!$C$2</f>
        <v>姓名</v>
      </c>
      <c r="C1007" s="15" t="str">
        <f>工资表!$D$2</f>
        <v>部门</v>
      </c>
      <c r="D1007" s="15" t="str">
        <f>工资表!$E$2</f>
        <v>基本工资</v>
      </c>
      <c r="E1007" s="15" t="str">
        <f>工资表!$F$2</f>
        <v>岗位工资</v>
      </c>
      <c r="F1007" s="15" t="str">
        <f>工资表!$G$2</f>
        <v>绩效工资</v>
      </c>
      <c r="G1007" s="15" t="str">
        <f>工资表!$H$2</f>
        <v>奖金</v>
      </c>
      <c r="H1007" s="15" t="str">
        <f>工资表!$I$2</f>
        <v>加班费</v>
      </c>
      <c r="I1007" s="15" t="str">
        <f>工资表!$J$2</f>
        <v>住房补助</v>
      </c>
      <c r="J1007" s="15" t="str">
        <f>工资表!$K$2</f>
        <v>交通补助</v>
      </c>
      <c r="K1007" s="15" t="str">
        <f>工资表!$L$2</f>
        <v>工龄工资</v>
      </c>
      <c r="L1007" s="15" t="str">
        <f>工资表!$M$2</f>
        <v>当月应发</v>
      </c>
      <c r="M1007" s="15" t="str">
        <f>工资表!$N$2</f>
        <v>养老保险</v>
      </c>
      <c r="N1007" s="15" t="str">
        <f>工资表!$O$2</f>
        <v>医疗保险</v>
      </c>
      <c r="O1007" s="15" t="str">
        <f>工资表!$P$2</f>
        <v>失业保险</v>
      </c>
      <c r="P1007" s="15" t="str">
        <f>工资表!$Q$2</f>
        <v>大病统筹</v>
      </c>
      <c r="Q1007" s="15" t="str">
        <f>工资表!$R$2</f>
        <v>公积金</v>
      </c>
      <c r="R1007" s="15" t="str">
        <f>工资表!$S$2</f>
        <v>个人所得税</v>
      </c>
      <c r="S1007" s="15" t="str">
        <f>工资表!$T$2</f>
        <v>实发工资</v>
      </c>
    </row>
    <row r="1008" spans="1:19" s="11" customFormat="1" x14ac:dyDescent="0.15">
      <c r="A1008" s="16">
        <f>工资表!B254</f>
        <v>252</v>
      </c>
      <c r="B1008" s="16" t="str">
        <f>工资表!C254</f>
        <v>N252</v>
      </c>
      <c r="C1008" s="16" t="str">
        <f>工资表!D254</f>
        <v>生产</v>
      </c>
      <c r="D1008" s="16">
        <f>工资表!E254</f>
        <v>2251</v>
      </c>
      <c r="E1008" s="16">
        <f>工资表!F254</f>
        <v>1251</v>
      </c>
      <c r="F1008" s="16">
        <f>工资表!G254</f>
        <v>1251</v>
      </c>
      <c r="G1008" s="16">
        <f>工资表!H254</f>
        <v>2251</v>
      </c>
      <c r="H1008" s="16">
        <f>工资表!I254</f>
        <v>1251</v>
      </c>
      <c r="I1008" s="16">
        <f>工资表!J254</f>
        <v>851</v>
      </c>
      <c r="J1008" s="16">
        <f>工资表!K254</f>
        <v>551</v>
      </c>
      <c r="K1008" s="16">
        <f>工资表!L254</f>
        <v>451</v>
      </c>
      <c r="L1008" s="16">
        <f>工资表!M254</f>
        <v>10108</v>
      </c>
      <c r="M1008" s="16">
        <f>工资表!N254</f>
        <v>551</v>
      </c>
      <c r="N1008" s="16">
        <f>工资表!O254</f>
        <v>351</v>
      </c>
      <c r="O1008" s="16">
        <f>工资表!P254</f>
        <v>271</v>
      </c>
      <c r="P1008" s="16">
        <f>工资表!Q254</f>
        <v>281</v>
      </c>
      <c r="Q1008" s="16">
        <f>工资表!R254</f>
        <v>311</v>
      </c>
      <c r="R1008" s="16">
        <f>工资表!S254</f>
        <v>386</v>
      </c>
      <c r="S1008" s="16">
        <f>工资表!T254</f>
        <v>7957</v>
      </c>
    </row>
    <row r="1009" spans="1:19" s="11" customFormat="1" x14ac:dyDescent="0.15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</row>
    <row r="1010" spans="1:19" s="11" customFormat="1" x14ac:dyDescent="0.15">
      <c r="A1010" s="13"/>
      <c r="B1010" s="13"/>
      <c r="C1010" s="13"/>
      <c r="D1010" s="13"/>
      <c r="E1010" s="13"/>
      <c r="F1010" s="13"/>
      <c r="G1010" s="13"/>
      <c r="H1010" s="14">
        <f>工资表!$I$1</f>
        <v>2017</v>
      </c>
      <c r="I1010" s="14" t="str">
        <f>工资表!$J$1</f>
        <v>年</v>
      </c>
      <c r="J1010" s="14" t="str">
        <f>工资表!$K$1</f>
        <v>2月</v>
      </c>
      <c r="K1010" s="14" t="str">
        <f>工资表!$L$1</f>
        <v>工资</v>
      </c>
      <c r="L1010" s="13"/>
      <c r="M1010" s="13"/>
      <c r="N1010" s="13"/>
      <c r="O1010" s="13"/>
      <c r="P1010" s="13"/>
      <c r="Q1010" s="13"/>
      <c r="R1010" s="13"/>
      <c r="S1010" s="13"/>
    </row>
    <row r="1011" spans="1:19" s="11" customFormat="1" x14ac:dyDescent="0.15">
      <c r="A1011" s="15" t="str">
        <f>工资表!$B$2</f>
        <v>序号</v>
      </c>
      <c r="B1011" s="15" t="str">
        <f>工资表!$C$2</f>
        <v>姓名</v>
      </c>
      <c r="C1011" s="15" t="str">
        <f>工资表!$D$2</f>
        <v>部门</v>
      </c>
      <c r="D1011" s="15" t="str">
        <f>工资表!$E$2</f>
        <v>基本工资</v>
      </c>
      <c r="E1011" s="15" t="str">
        <f>工资表!$F$2</f>
        <v>岗位工资</v>
      </c>
      <c r="F1011" s="15" t="str">
        <f>工资表!$G$2</f>
        <v>绩效工资</v>
      </c>
      <c r="G1011" s="15" t="str">
        <f>工资表!$H$2</f>
        <v>奖金</v>
      </c>
      <c r="H1011" s="15" t="str">
        <f>工资表!$I$2</f>
        <v>加班费</v>
      </c>
      <c r="I1011" s="15" t="str">
        <f>工资表!$J$2</f>
        <v>住房补助</v>
      </c>
      <c r="J1011" s="15" t="str">
        <f>工资表!$K$2</f>
        <v>交通补助</v>
      </c>
      <c r="K1011" s="15" t="str">
        <f>工资表!$L$2</f>
        <v>工龄工资</v>
      </c>
      <c r="L1011" s="15" t="str">
        <f>工资表!$M$2</f>
        <v>当月应发</v>
      </c>
      <c r="M1011" s="15" t="str">
        <f>工资表!$N$2</f>
        <v>养老保险</v>
      </c>
      <c r="N1011" s="15" t="str">
        <f>工资表!$O$2</f>
        <v>医疗保险</v>
      </c>
      <c r="O1011" s="15" t="str">
        <f>工资表!$P$2</f>
        <v>失业保险</v>
      </c>
      <c r="P1011" s="15" t="str">
        <f>工资表!$Q$2</f>
        <v>大病统筹</v>
      </c>
      <c r="Q1011" s="15" t="str">
        <f>工资表!$R$2</f>
        <v>公积金</v>
      </c>
      <c r="R1011" s="15" t="str">
        <f>工资表!$S$2</f>
        <v>个人所得税</v>
      </c>
      <c r="S1011" s="15" t="str">
        <f>工资表!$T$2</f>
        <v>实发工资</v>
      </c>
    </row>
    <row r="1012" spans="1:19" s="11" customFormat="1" x14ac:dyDescent="0.15">
      <c r="A1012" s="16">
        <f>工资表!B255</f>
        <v>253</v>
      </c>
      <c r="B1012" s="16" t="str">
        <f>工资表!C255</f>
        <v>N253</v>
      </c>
      <c r="C1012" s="16" t="str">
        <f>工资表!D255</f>
        <v>运营</v>
      </c>
      <c r="D1012" s="16">
        <f>工资表!E255</f>
        <v>2252</v>
      </c>
      <c r="E1012" s="16">
        <f>工资表!F255</f>
        <v>1252</v>
      </c>
      <c r="F1012" s="16">
        <f>工资表!G255</f>
        <v>1252</v>
      </c>
      <c r="G1012" s="16">
        <f>工资表!H255</f>
        <v>2252</v>
      </c>
      <c r="H1012" s="16">
        <f>工资表!I255</f>
        <v>1252</v>
      </c>
      <c r="I1012" s="16">
        <f>工资表!J255</f>
        <v>852</v>
      </c>
      <c r="J1012" s="16">
        <f>工资表!K255</f>
        <v>552</v>
      </c>
      <c r="K1012" s="16">
        <f>工资表!L255</f>
        <v>452</v>
      </c>
      <c r="L1012" s="16">
        <f>工资表!M255</f>
        <v>10116</v>
      </c>
      <c r="M1012" s="16">
        <f>工资表!N255</f>
        <v>552</v>
      </c>
      <c r="N1012" s="16">
        <f>工资表!O255</f>
        <v>352</v>
      </c>
      <c r="O1012" s="16">
        <f>工资表!P255</f>
        <v>272</v>
      </c>
      <c r="P1012" s="16">
        <f>工资表!Q255</f>
        <v>282</v>
      </c>
      <c r="Q1012" s="16">
        <f>工资表!R255</f>
        <v>312</v>
      </c>
      <c r="R1012" s="16">
        <f>工资表!S255</f>
        <v>387</v>
      </c>
      <c r="S1012" s="16">
        <f>工资表!T255</f>
        <v>7959</v>
      </c>
    </row>
    <row r="1013" spans="1:19" s="11" customFormat="1" x14ac:dyDescent="0.15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</row>
    <row r="1014" spans="1:19" s="11" customFormat="1" x14ac:dyDescent="0.15">
      <c r="A1014" s="13"/>
      <c r="B1014" s="13"/>
      <c r="C1014" s="13"/>
      <c r="D1014" s="13"/>
      <c r="E1014" s="13"/>
      <c r="F1014" s="13"/>
      <c r="G1014" s="13"/>
      <c r="H1014" s="14">
        <f>工资表!$I$1</f>
        <v>2017</v>
      </c>
      <c r="I1014" s="14" t="str">
        <f>工资表!$J$1</f>
        <v>年</v>
      </c>
      <c r="J1014" s="14" t="str">
        <f>工资表!$K$1</f>
        <v>2月</v>
      </c>
      <c r="K1014" s="14" t="str">
        <f>工资表!$L$1</f>
        <v>工资</v>
      </c>
      <c r="L1014" s="13"/>
      <c r="M1014" s="13"/>
      <c r="N1014" s="13"/>
      <c r="O1014" s="13"/>
      <c r="P1014" s="13"/>
      <c r="Q1014" s="13"/>
      <c r="R1014" s="13"/>
      <c r="S1014" s="13"/>
    </row>
    <row r="1015" spans="1:19" s="11" customFormat="1" x14ac:dyDescent="0.15">
      <c r="A1015" s="15" t="str">
        <f>工资表!$B$2</f>
        <v>序号</v>
      </c>
      <c r="B1015" s="15" t="str">
        <f>工资表!$C$2</f>
        <v>姓名</v>
      </c>
      <c r="C1015" s="15" t="str">
        <f>工资表!$D$2</f>
        <v>部门</v>
      </c>
      <c r="D1015" s="15" t="str">
        <f>工资表!$E$2</f>
        <v>基本工资</v>
      </c>
      <c r="E1015" s="15" t="str">
        <f>工资表!$F$2</f>
        <v>岗位工资</v>
      </c>
      <c r="F1015" s="15" t="str">
        <f>工资表!$G$2</f>
        <v>绩效工资</v>
      </c>
      <c r="G1015" s="15" t="str">
        <f>工资表!$H$2</f>
        <v>奖金</v>
      </c>
      <c r="H1015" s="15" t="str">
        <f>工资表!$I$2</f>
        <v>加班费</v>
      </c>
      <c r="I1015" s="15" t="str">
        <f>工资表!$J$2</f>
        <v>住房补助</v>
      </c>
      <c r="J1015" s="15" t="str">
        <f>工资表!$K$2</f>
        <v>交通补助</v>
      </c>
      <c r="K1015" s="15" t="str">
        <f>工资表!$L$2</f>
        <v>工龄工资</v>
      </c>
      <c r="L1015" s="15" t="str">
        <f>工资表!$M$2</f>
        <v>当月应发</v>
      </c>
      <c r="M1015" s="15" t="str">
        <f>工资表!$N$2</f>
        <v>养老保险</v>
      </c>
      <c r="N1015" s="15" t="str">
        <f>工资表!$O$2</f>
        <v>医疗保险</v>
      </c>
      <c r="O1015" s="15" t="str">
        <f>工资表!$P$2</f>
        <v>失业保险</v>
      </c>
      <c r="P1015" s="15" t="str">
        <f>工资表!$Q$2</f>
        <v>大病统筹</v>
      </c>
      <c r="Q1015" s="15" t="str">
        <f>工资表!$R$2</f>
        <v>公积金</v>
      </c>
      <c r="R1015" s="15" t="str">
        <f>工资表!$S$2</f>
        <v>个人所得税</v>
      </c>
      <c r="S1015" s="15" t="str">
        <f>工资表!$T$2</f>
        <v>实发工资</v>
      </c>
    </row>
    <row r="1016" spans="1:19" s="11" customFormat="1" x14ac:dyDescent="0.15">
      <c r="A1016" s="16">
        <f>工资表!B256</f>
        <v>254</v>
      </c>
      <c r="B1016" s="16" t="str">
        <f>工资表!C256</f>
        <v>N254</v>
      </c>
      <c r="C1016" s="16" t="str">
        <f>工资表!D256</f>
        <v>财务</v>
      </c>
      <c r="D1016" s="16">
        <f>工资表!E256</f>
        <v>2253</v>
      </c>
      <c r="E1016" s="16">
        <f>工资表!F256</f>
        <v>1253</v>
      </c>
      <c r="F1016" s="16">
        <f>工资表!G256</f>
        <v>1253</v>
      </c>
      <c r="G1016" s="16">
        <f>工资表!H256</f>
        <v>2253</v>
      </c>
      <c r="H1016" s="16">
        <f>工资表!I256</f>
        <v>1253</v>
      </c>
      <c r="I1016" s="16">
        <f>工资表!J256</f>
        <v>853</v>
      </c>
      <c r="J1016" s="16">
        <f>工资表!K256</f>
        <v>553</v>
      </c>
      <c r="K1016" s="16">
        <f>工资表!L256</f>
        <v>453</v>
      </c>
      <c r="L1016" s="16">
        <f>工资表!M256</f>
        <v>10124</v>
      </c>
      <c r="M1016" s="16">
        <f>工资表!N256</f>
        <v>553</v>
      </c>
      <c r="N1016" s="16">
        <f>工资表!O256</f>
        <v>353</v>
      </c>
      <c r="O1016" s="16">
        <f>工资表!P256</f>
        <v>273</v>
      </c>
      <c r="P1016" s="16">
        <f>工资表!Q256</f>
        <v>283</v>
      </c>
      <c r="Q1016" s="16">
        <f>工资表!R256</f>
        <v>313</v>
      </c>
      <c r="R1016" s="16">
        <f>工资表!S256</f>
        <v>388</v>
      </c>
      <c r="S1016" s="16">
        <f>工资表!T256</f>
        <v>7961</v>
      </c>
    </row>
    <row r="1017" spans="1:19" s="11" customFormat="1" x14ac:dyDescent="0.15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</row>
    <row r="1018" spans="1:19" s="11" customFormat="1" x14ac:dyDescent="0.15">
      <c r="A1018" s="13"/>
      <c r="B1018" s="13"/>
      <c r="C1018" s="13"/>
      <c r="D1018" s="13"/>
      <c r="E1018" s="13"/>
      <c r="F1018" s="13"/>
      <c r="G1018" s="13"/>
      <c r="H1018" s="14">
        <f>工资表!$I$1</f>
        <v>2017</v>
      </c>
      <c r="I1018" s="14" t="str">
        <f>工资表!$J$1</f>
        <v>年</v>
      </c>
      <c r="J1018" s="14" t="str">
        <f>工资表!$K$1</f>
        <v>2月</v>
      </c>
      <c r="K1018" s="14" t="str">
        <f>工资表!$L$1</f>
        <v>工资</v>
      </c>
      <c r="L1018" s="13"/>
      <c r="M1018" s="13"/>
      <c r="N1018" s="13"/>
      <c r="O1018" s="13"/>
      <c r="P1018" s="13"/>
      <c r="Q1018" s="13"/>
      <c r="R1018" s="13"/>
      <c r="S1018" s="13"/>
    </row>
    <row r="1019" spans="1:19" s="11" customFormat="1" x14ac:dyDescent="0.15">
      <c r="A1019" s="15" t="str">
        <f>工资表!$B$2</f>
        <v>序号</v>
      </c>
      <c r="B1019" s="15" t="str">
        <f>工资表!$C$2</f>
        <v>姓名</v>
      </c>
      <c r="C1019" s="15" t="str">
        <f>工资表!$D$2</f>
        <v>部门</v>
      </c>
      <c r="D1019" s="15" t="str">
        <f>工资表!$E$2</f>
        <v>基本工资</v>
      </c>
      <c r="E1019" s="15" t="str">
        <f>工资表!$F$2</f>
        <v>岗位工资</v>
      </c>
      <c r="F1019" s="15" t="str">
        <f>工资表!$G$2</f>
        <v>绩效工资</v>
      </c>
      <c r="G1019" s="15" t="str">
        <f>工资表!$H$2</f>
        <v>奖金</v>
      </c>
      <c r="H1019" s="15" t="str">
        <f>工资表!$I$2</f>
        <v>加班费</v>
      </c>
      <c r="I1019" s="15" t="str">
        <f>工资表!$J$2</f>
        <v>住房补助</v>
      </c>
      <c r="J1019" s="15" t="str">
        <f>工资表!$K$2</f>
        <v>交通补助</v>
      </c>
      <c r="K1019" s="15" t="str">
        <f>工资表!$L$2</f>
        <v>工龄工资</v>
      </c>
      <c r="L1019" s="15" t="str">
        <f>工资表!$M$2</f>
        <v>当月应发</v>
      </c>
      <c r="M1019" s="15" t="str">
        <f>工资表!$N$2</f>
        <v>养老保险</v>
      </c>
      <c r="N1019" s="15" t="str">
        <f>工资表!$O$2</f>
        <v>医疗保险</v>
      </c>
      <c r="O1019" s="15" t="str">
        <f>工资表!$P$2</f>
        <v>失业保险</v>
      </c>
      <c r="P1019" s="15" t="str">
        <f>工资表!$Q$2</f>
        <v>大病统筹</v>
      </c>
      <c r="Q1019" s="15" t="str">
        <f>工资表!$R$2</f>
        <v>公积金</v>
      </c>
      <c r="R1019" s="15" t="str">
        <f>工资表!$S$2</f>
        <v>个人所得税</v>
      </c>
      <c r="S1019" s="15" t="str">
        <f>工资表!$T$2</f>
        <v>实发工资</v>
      </c>
    </row>
    <row r="1020" spans="1:19" s="11" customFormat="1" x14ac:dyDescent="0.15">
      <c r="A1020" s="16">
        <f>工资表!B257</f>
        <v>255</v>
      </c>
      <c r="B1020" s="16" t="str">
        <f>工资表!C257</f>
        <v>N255</v>
      </c>
      <c r="C1020" s="16" t="str">
        <f>工资表!D257</f>
        <v>人力</v>
      </c>
      <c r="D1020" s="16">
        <f>工资表!E257</f>
        <v>2254</v>
      </c>
      <c r="E1020" s="16">
        <f>工资表!F257</f>
        <v>1254</v>
      </c>
      <c r="F1020" s="16">
        <f>工资表!G257</f>
        <v>1254</v>
      </c>
      <c r="G1020" s="16">
        <f>工资表!H257</f>
        <v>2254</v>
      </c>
      <c r="H1020" s="16">
        <f>工资表!I257</f>
        <v>1254</v>
      </c>
      <c r="I1020" s="16">
        <f>工资表!J257</f>
        <v>854</v>
      </c>
      <c r="J1020" s="16">
        <f>工资表!K257</f>
        <v>554</v>
      </c>
      <c r="K1020" s="16">
        <f>工资表!L257</f>
        <v>454</v>
      </c>
      <c r="L1020" s="16">
        <f>工资表!M257</f>
        <v>10132</v>
      </c>
      <c r="M1020" s="16">
        <f>工资表!N257</f>
        <v>554</v>
      </c>
      <c r="N1020" s="16">
        <f>工资表!O257</f>
        <v>354</v>
      </c>
      <c r="O1020" s="16">
        <f>工资表!P257</f>
        <v>274</v>
      </c>
      <c r="P1020" s="16">
        <f>工资表!Q257</f>
        <v>284</v>
      </c>
      <c r="Q1020" s="16">
        <f>工资表!R257</f>
        <v>314</v>
      </c>
      <c r="R1020" s="16">
        <f>工资表!S257</f>
        <v>389</v>
      </c>
      <c r="S1020" s="16">
        <f>工资表!T257</f>
        <v>7963</v>
      </c>
    </row>
    <row r="1021" spans="1:19" s="11" customFormat="1" x14ac:dyDescent="0.15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</row>
    <row r="1022" spans="1:19" s="11" customFormat="1" x14ac:dyDescent="0.15">
      <c r="A1022" s="13"/>
      <c r="B1022" s="13"/>
      <c r="C1022" s="13"/>
      <c r="D1022" s="13"/>
      <c r="E1022" s="13"/>
      <c r="F1022" s="13"/>
      <c r="G1022" s="13"/>
      <c r="H1022" s="14">
        <f>工资表!$I$1</f>
        <v>2017</v>
      </c>
      <c r="I1022" s="14" t="str">
        <f>工资表!$J$1</f>
        <v>年</v>
      </c>
      <c r="J1022" s="14" t="str">
        <f>工资表!$K$1</f>
        <v>2月</v>
      </c>
      <c r="K1022" s="14" t="str">
        <f>工资表!$L$1</f>
        <v>工资</v>
      </c>
      <c r="L1022" s="13"/>
      <c r="M1022" s="13"/>
      <c r="N1022" s="13"/>
      <c r="O1022" s="13"/>
      <c r="P1022" s="13"/>
      <c r="Q1022" s="13"/>
      <c r="R1022" s="13"/>
      <c r="S1022" s="13"/>
    </row>
    <row r="1023" spans="1:19" s="11" customFormat="1" x14ac:dyDescent="0.15">
      <c r="A1023" s="15" t="str">
        <f>工资表!$B$2</f>
        <v>序号</v>
      </c>
      <c r="B1023" s="15" t="str">
        <f>工资表!$C$2</f>
        <v>姓名</v>
      </c>
      <c r="C1023" s="15" t="str">
        <f>工资表!$D$2</f>
        <v>部门</v>
      </c>
      <c r="D1023" s="15" t="str">
        <f>工资表!$E$2</f>
        <v>基本工资</v>
      </c>
      <c r="E1023" s="15" t="str">
        <f>工资表!$F$2</f>
        <v>岗位工资</v>
      </c>
      <c r="F1023" s="15" t="str">
        <f>工资表!$G$2</f>
        <v>绩效工资</v>
      </c>
      <c r="G1023" s="15" t="str">
        <f>工资表!$H$2</f>
        <v>奖金</v>
      </c>
      <c r="H1023" s="15" t="str">
        <f>工资表!$I$2</f>
        <v>加班费</v>
      </c>
      <c r="I1023" s="15" t="str">
        <f>工资表!$J$2</f>
        <v>住房补助</v>
      </c>
      <c r="J1023" s="15" t="str">
        <f>工资表!$K$2</f>
        <v>交通补助</v>
      </c>
      <c r="K1023" s="15" t="str">
        <f>工资表!$L$2</f>
        <v>工龄工资</v>
      </c>
      <c r="L1023" s="15" t="str">
        <f>工资表!$M$2</f>
        <v>当月应发</v>
      </c>
      <c r="M1023" s="15" t="str">
        <f>工资表!$N$2</f>
        <v>养老保险</v>
      </c>
      <c r="N1023" s="15" t="str">
        <f>工资表!$O$2</f>
        <v>医疗保险</v>
      </c>
      <c r="O1023" s="15" t="str">
        <f>工资表!$P$2</f>
        <v>失业保险</v>
      </c>
      <c r="P1023" s="15" t="str">
        <f>工资表!$Q$2</f>
        <v>大病统筹</v>
      </c>
      <c r="Q1023" s="15" t="str">
        <f>工资表!$R$2</f>
        <v>公积金</v>
      </c>
      <c r="R1023" s="15" t="str">
        <f>工资表!$S$2</f>
        <v>个人所得税</v>
      </c>
      <c r="S1023" s="15" t="str">
        <f>工资表!$T$2</f>
        <v>实发工资</v>
      </c>
    </row>
    <row r="1024" spans="1:19" s="11" customFormat="1" x14ac:dyDescent="0.15">
      <c r="A1024" s="16">
        <f>工资表!B258</f>
        <v>256</v>
      </c>
      <c r="B1024" s="16" t="str">
        <f>工资表!C258</f>
        <v>N256</v>
      </c>
      <c r="C1024" s="16" t="str">
        <f>工资表!D258</f>
        <v>销售</v>
      </c>
      <c r="D1024" s="16">
        <f>工资表!E258</f>
        <v>2255</v>
      </c>
      <c r="E1024" s="16">
        <f>工资表!F258</f>
        <v>1255</v>
      </c>
      <c r="F1024" s="16">
        <f>工资表!G258</f>
        <v>1255</v>
      </c>
      <c r="G1024" s="16">
        <f>工资表!H258</f>
        <v>2255</v>
      </c>
      <c r="H1024" s="16">
        <f>工资表!I258</f>
        <v>1255</v>
      </c>
      <c r="I1024" s="16">
        <f>工资表!J258</f>
        <v>855</v>
      </c>
      <c r="J1024" s="16">
        <f>工资表!K258</f>
        <v>555</v>
      </c>
      <c r="K1024" s="16">
        <f>工资表!L258</f>
        <v>455</v>
      </c>
      <c r="L1024" s="16">
        <f>工资表!M258</f>
        <v>10140</v>
      </c>
      <c r="M1024" s="16">
        <f>工资表!N258</f>
        <v>555</v>
      </c>
      <c r="N1024" s="16">
        <f>工资表!O258</f>
        <v>355</v>
      </c>
      <c r="O1024" s="16">
        <f>工资表!P258</f>
        <v>275</v>
      </c>
      <c r="P1024" s="16">
        <f>工资表!Q258</f>
        <v>285</v>
      </c>
      <c r="Q1024" s="16">
        <f>工资表!R258</f>
        <v>315</v>
      </c>
      <c r="R1024" s="16">
        <f>工资表!S258</f>
        <v>390</v>
      </c>
      <c r="S1024" s="16">
        <f>工资表!T258</f>
        <v>7965</v>
      </c>
    </row>
    <row r="1025" spans="1:19" s="11" customFormat="1" x14ac:dyDescent="0.15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</row>
    <row r="1026" spans="1:19" s="11" customFormat="1" x14ac:dyDescent="0.15">
      <c r="A1026" s="13"/>
      <c r="B1026" s="13"/>
      <c r="C1026" s="13"/>
      <c r="D1026" s="13"/>
      <c r="E1026" s="13"/>
      <c r="F1026" s="13"/>
      <c r="G1026" s="13"/>
      <c r="H1026" s="14">
        <f>工资表!$I$1</f>
        <v>2017</v>
      </c>
      <c r="I1026" s="14" t="str">
        <f>工资表!$J$1</f>
        <v>年</v>
      </c>
      <c r="J1026" s="14" t="str">
        <f>工资表!$K$1</f>
        <v>2月</v>
      </c>
      <c r="K1026" s="14" t="str">
        <f>工资表!$L$1</f>
        <v>工资</v>
      </c>
      <c r="L1026" s="13"/>
      <c r="M1026" s="13"/>
      <c r="N1026" s="13"/>
      <c r="O1026" s="13"/>
      <c r="P1026" s="13"/>
      <c r="Q1026" s="13"/>
      <c r="R1026" s="13"/>
      <c r="S1026" s="13"/>
    </row>
    <row r="1027" spans="1:19" s="11" customFormat="1" x14ac:dyDescent="0.15">
      <c r="A1027" s="15" t="str">
        <f>工资表!$B$2</f>
        <v>序号</v>
      </c>
      <c r="B1027" s="15" t="str">
        <f>工资表!$C$2</f>
        <v>姓名</v>
      </c>
      <c r="C1027" s="15" t="str">
        <f>工资表!$D$2</f>
        <v>部门</v>
      </c>
      <c r="D1027" s="15" t="str">
        <f>工资表!$E$2</f>
        <v>基本工资</v>
      </c>
      <c r="E1027" s="15" t="str">
        <f>工资表!$F$2</f>
        <v>岗位工资</v>
      </c>
      <c r="F1027" s="15" t="str">
        <f>工资表!$G$2</f>
        <v>绩效工资</v>
      </c>
      <c r="G1027" s="15" t="str">
        <f>工资表!$H$2</f>
        <v>奖金</v>
      </c>
      <c r="H1027" s="15" t="str">
        <f>工资表!$I$2</f>
        <v>加班费</v>
      </c>
      <c r="I1027" s="15" t="str">
        <f>工资表!$J$2</f>
        <v>住房补助</v>
      </c>
      <c r="J1027" s="15" t="str">
        <f>工资表!$K$2</f>
        <v>交通补助</v>
      </c>
      <c r="K1027" s="15" t="str">
        <f>工资表!$L$2</f>
        <v>工龄工资</v>
      </c>
      <c r="L1027" s="15" t="str">
        <f>工资表!$M$2</f>
        <v>当月应发</v>
      </c>
      <c r="M1027" s="15" t="str">
        <f>工资表!$N$2</f>
        <v>养老保险</v>
      </c>
      <c r="N1027" s="15" t="str">
        <f>工资表!$O$2</f>
        <v>医疗保险</v>
      </c>
      <c r="O1027" s="15" t="str">
        <f>工资表!$P$2</f>
        <v>失业保险</v>
      </c>
      <c r="P1027" s="15" t="str">
        <f>工资表!$Q$2</f>
        <v>大病统筹</v>
      </c>
      <c r="Q1027" s="15" t="str">
        <f>工资表!$R$2</f>
        <v>公积金</v>
      </c>
      <c r="R1027" s="15" t="str">
        <f>工资表!$S$2</f>
        <v>个人所得税</v>
      </c>
      <c r="S1027" s="15" t="str">
        <f>工资表!$T$2</f>
        <v>实发工资</v>
      </c>
    </row>
    <row r="1028" spans="1:19" s="11" customFormat="1" x14ac:dyDescent="0.15">
      <c r="A1028" s="16">
        <f>工资表!B259</f>
        <v>257</v>
      </c>
      <c r="B1028" s="16" t="str">
        <f>工资表!C259</f>
        <v>N257</v>
      </c>
      <c r="C1028" s="16" t="str">
        <f>工资表!D259</f>
        <v>研发A</v>
      </c>
      <c r="D1028" s="16">
        <f>工资表!E259</f>
        <v>2256</v>
      </c>
      <c r="E1028" s="16">
        <f>工资表!F259</f>
        <v>1256</v>
      </c>
      <c r="F1028" s="16">
        <f>工资表!G259</f>
        <v>1256</v>
      </c>
      <c r="G1028" s="16">
        <f>工资表!H259</f>
        <v>2256</v>
      </c>
      <c r="H1028" s="16">
        <f>工资表!I259</f>
        <v>1256</v>
      </c>
      <c r="I1028" s="16">
        <f>工资表!J259</f>
        <v>856</v>
      </c>
      <c r="J1028" s="16">
        <f>工资表!K259</f>
        <v>556</v>
      </c>
      <c r="K1028" s="16">
        <f>工资表!L259</f>
        <v>456</v>
      </c>
      <c r="L1028" s="16">
        <f>工资表!M259</f>
        <v>10148</v>
      </c>
      <c r="M1028" s="16">
        <f>工资表!N259</f>
        <v>556</v>
      </c>
      <c r="N1028" s="16">
        <f>工资表!O259</f>
        <v>356</v>
      </c>
      <c r="O1028" s="16">
        <f>工资表!P259</f>
        <v>276</v>
      </c>
      <c r="P1028" s="16">
        <f>工资表!Q259</f>
        <v>286</v>
      </c>
      <c r="Q1028" s="16">
        <f>工资表!R259</f>
        <v>316</v>
      </c>
      <c r="R1028" s="16">
        <f>工资表!S259</f>
        <v>391</v>
      </c>
      <c r="S1028" s="16">
        <f>工资表!T259</f>
        <v>7967</v>
      </c>
    </row>
    <row r="1029" spans="1:19" s="11" customFormat="1" x14ac:dyDescent="0.15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</row>
    <row r="1030" spans="1:19" s="11" customFormat="1" x14ac:dyDescent="0.15">
      <c r="A1030" s="13"/>
      <c r="B1030" s="13"/>
      <c r="C1030" s="13"/>
      <c r="D1030" s="13"/>
      <c r="E1030" s="13"/>
      <c r="F1030" s="13"/>
      <c r="G1030" s="13"/>
      <c r="H1030" s="14">
        <f>工资表!$I$1</f>
        <v>2017</v>
      </c>
      <c r="I1030" s="14" t="str">
        <f>工资表!$J$1</f>
        <v>年</v>
      </c>
      <c r="J1030" s="14" t="str">
        <f>工资表!$K$1</f>
        <v>2月</v>
      </c>
      <c r="K1030" s="14" t="str">
        <f>工资表!$L$1</f>
        <v>工资</v>
      </c>
      <c r="L1030" s="13"/>
      <c r="M1030" s="13"/>
      <c r="N1030" s="13"/>
      <c r="O1030" s="13"/>
      <c r="P1030" s="13"/>
      <c r="Q1030" s="13"/>
      <c r="R1030" s="13"/>
      <c r="S1030" s="13"/>
    </row>
    <row r="1031" spans="1:19" s="11" customFormat="1" x14ac:dyDescent="0.15">
      <c r="A1031" s="15" t="str">
        <f>工资表!$B$2</f>
        <v>序号</v>
      </c>
      <c r="B1031" s="15" t="str">
        <f>工资表!$C$2</f>
        <v>姓名</v>
      </c>
      <c r="C1031" s="15" t="str">
        <f>工资表!$D$2</f>
        <v>部门</v>
      </c>
      <c r="D1031" s="15" t="str">
        <f>工资表!$E$2</f>
        <v>基本工资</v>
      </c>
      <c r="E1031" s="15" t="str">
        <f>工资表!$F$2</f>
        <v>岗位工资</v>
      </c>
      <c r="F1031" s="15" t="str">
        <f>工资表!$G$2</f>
        <v>绩效工资</v>
      </c>
      <c r="G1031" s="15" t="str">
        <f>工资表!$H$2</f>
        <v>奖金</v>
      </c>
      <c r="H1031" s="15" t="str">
        <f>工资表!$I$2</f>
        <v>加班费</v>
      </c>
      <c r="I1031" s="15" t="str">
        <f>工资表!$J$2</f>
        <v>住房补助</v>
      </c>
      <c r="J1031" s="15" t="str">
        <f>工资表!$K$2</f>
        <v>交通补助</v>
      </c>
      <c r="K1031" s="15" t="str">
        <f>工资表!$L$2</f>
        <v>工龄工资</v>
      </c>
      <c r="L1031" s="15" t="str">
        <f>工资表!$M$2</f>
        <v>当月应发</v>
      </c>
      <c r="M1031" s="15" t="str">
        <f>工资表!$N$2</f>
        <v>养老保险</v>
      </c>
      <c r="N1031" s="15" t="str">
        <f>工资表!$O$2</f>
        <v>医疗保险</v>
      </c>
      <c r="O1031" s="15" t="str">
        <f>工资表!$P$2</f>
        <v>失业保险</v>
      </c>
      <c r="P1031" s="15" t="str">
        <f>工资表!$Q$2</f>
        <v>大病统筹</v>
      </c>
      <c r="Q1031" s="15" t="str">
        <f>工资表!$R$2</f>
        <v>公积金</v>
      </c>
      <c r="R1031" s="15" t="str">
        <f>工资表!$S$2</f>
        <v>个人所得税</v>
      </c>
      <c r="S1031" s="15" t="str">
        <f>工资表!$T$2</f>
        <v>实发工资</v>
      </c>
    </row>
    <row r="1032" spans="1:19" s="11" customFormat="1" x14ac:dyDescent="0.15">
      <c r="A1032" s="16">
        <f>工资表!B260</f>
        <v>258</v>
      </c>
      <c r="B1032" s="16" t="str">
        <f>工资表!C260</f>
        <v>N258</v>
      </c>
      <c r="C1032" s="16" t="str">
        <f>工资表!D260</f>
        <v>研发B</v>
      </c>
      <c r="D1032" s="16">
        <f>工资表!E260</f>
        <v>2257</v>
      </c>
      <c r="E1032" s="16">
        <f>工资表!F260</f>
        <v>1257</v>
      </c>
      <c r="F1032" s="16">
        <f>工资表!G260</f>
        <v>1257</v>
      </c>
      <c r="G1032" s="16">
        <f>工资表!H260</f>
        <v>2257</v>
      </c>
      <c r="H1032" s="16">
        <f>工资表!I260</f>
        <v>1257</v>
      </c>
      <c r="I1032" s="16">
        <f>工资表!J260</f>
        <v>857</v>
      </c>
      <c r="J1032" s="16">
        <f>工资表!K260</f>
        <v>557</v>
      </c>
      <c r="K1032" s="16">
        <f>工资表!L260</f>
        <v>457</v>
      </c>
      <c r="L1032" s="16">
        <f>工资表!M260</f>
        <v>10156</v>
      </c>
      <c r="M1032" s="16">
        <f>工资表!N260</f>
        <v>557</v>
      </c>
      <c r="N1032" s="16">
        <f>工资表!O260</f>
        <v>357</v>
      </c>
      <c r="O1032" s="16">
        <f>工资表!P260</f>
        <v>277</v>
      </c>
      <c r="P1032" s="16">
        <f>工资表!Q260</f>
        <v>287</v>
      </c>
      <c r="Q1032" s="16">
        <f>工资表!R260</f>
        <v>317</v>
      </c>
      <c r="R1032" s="16">
        <f>工资表!S260</f>
        <v>392</v>
      </c>
      <c r="S1032" s="16">
        <f>工资表!T260</f>
        <v>7969</v>
      </c>
    </row>
    <row r="1033" spans="1:19" s="11" customFormat="1" x14ac:dyDescent="0.15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</row>
    <row r="1034" spans="1:19" s="11" customFormat="1" x14ac:dyDescent="0.15">
      <c r="A1034" s="13"/>
      <c r="B1034" s="13"/>
      <c r="C1034" s="13"/>
      <c r="D1034" s="13"/>
      <c r="E1034" s="13"/>
      <c r="F1034" s="13"/>
      <c r="G1034" s="13"/>
      <c r="H1034" s="14">
        <f>工资表!$I$1</f>
        <v>2017</v>
      </c>
      <c r="I1034" s="14" t="str">
        <f>工资表!$J$1</f>
        <v>年</v>
      </c>
      <c r="J1034" s="14" t="str">
        <f>工资表!$K$1</f>
        <v>2月</v>
      </c>
      <c r="K1034" s="14" t="str">
        <f>工资表!$L$1</f>
        <v>工资</v>
      </c>
      <c r="L1034" s="13"/>
      <c r="M1034" s="13"/>
      <c r="N1034" s="13"/>
      <c r="O1034" s="13"/>
      <c r="P1034" s="13"/>
      <c r="Q1034" s="13"/>
      <c r="R1034" s="13"/>
      <c r="S1034" s="13"/>
    </row>
    <row r="1035" spans="1:19" s="11" customFormat="1" x14ac:dyDescent="0.15">
      <c r="A1035" s="15" t="str">
        <f>工资表!$B$2</f>
        <v>序号</v>
      </c>
      <c r="B1035" s="15" t="str">
        <f>工资表!$C$2</f>
        <v>姓名</v>
      </c>
      <c r="C1035" s="15" t="str">
        <f>工资表!$D$2</f>
        <v>部门</v>
      </c>
      <c r="D1035" s="15" t="str">
        <f>工资表!$E$2</f>
        <v>基本工资</v>
      </c>
      <c r="E1035" s="15" t="str">
        <f>工资表!$F$2</f>
        <v>岗位工资</v>
      </c>
      <c r="F1035" s="15" t="str">
        <f>工资表!$G$2</f>
        <v>绩效工资</v>
      </c>
      <c r="G1035" s="15" t="str">
        <f>工资表!$H$2</f>
        <v>奖金</v>
      </c>
      <c r="H1035" s="15" t="str">
        <f>工资表!$I$2</f>
        <v>加班费</v>
      </c>
      <c r="I1035" s="15" t="str">
        <f>工资表!$J$2</f>
        <v>住房补助</v>
      </c>
      <c r="J1035" s="15" t="str">
        <f>工资表!$K$2</f>
        <v>交通补助</v>
      </c>
      <c r="K1035" s="15" t="str">
        <f>工资表!$L$2</f>
        <v>工龄工资</v>
      </c>
      <c r="L1035" s="15" t="str">
        <f>工资表!$M$2</f>
        <v>当月应发</v>
      </c>
      <c r="M1035" s="15" t="str">
        <f>工资表!$N$2</f>
        <v>养老保险</v>
      </c>
      <c r="N1035" s="15" t="str">
        <f>工资表!$O$2</f>
        <v>医疗保险</v>
      </c>
      <c r="O1035" s="15" t="str">
        <f>工资表!$P$2</f>
        <v>失业保险</v>
      </c>
      <c r="P1035" s="15" t="str">
        <f>工资表!$Q$2</f>
        <v>大病统筹</v>
      </c>
      <c r="Q1035" s="15" t="str">
        <f>工资表!$R$2</f>
        <v>公积金</v>
      </c>
      <c r="R1035" s="15" t="str">
        <f>工资表!$S$2</f>
        <v>个人所得税</v>
      </c>
      <c r="S1035" s="15" t="str">
        <f>工资表!$T$2</f>
        <v>实发工资</v>
      </c>
    </row>
    <row r="1036" spans="1:19" s="11" customFormat="1" x14ac:dyDescent="0.15">
      <c r="A1036" s="16">
        <f>工资表!B261</f>
        <v>259</v>
      </c>
      <c r="B1036" s="16" t="str">
        <f>工资表!C261</f>
        <v>N259</v>
      </c>
      <c r="C1036" s="16" t="str">
        <f>工资表!D261</f>
        <v>投资A</v>
      </c>
      <c r="D1036" s="16">
        <f>工资表!E261</f>
        <v>2258</v>
      </c>
      <c r="E1036" s="16">
        <f>工资表!F261</f>
        <v>1258</v>
      </c>
      <c r="F1036" s="16">
        <f>工资表!G261</f>
        <v>1258</v>
      </c>
      <c r="G1036" s="16">
        <f>工资表!H261</f>
        <v>2258</v>
      </c>
      <c r="H1036" s="16">
        <f>工资表!I261</f>
        <v>1258</v>
      </c>
      <c r="I1036" s="16">
        <f>工资表!J261</f>
        <v>858</v>
      </c>
      <c r="J1036" s="16">
        <f>工资表!K261</f>
        <v>558</v>
      </c>
      <c r="K1036" s="16">
        <f>工资表!L261</f>
        <v>458</v>
      </c>
      <c r="L1036" s="16">
        <f>工资表!M261</f>
        <v>10164</v>
      </c>
      <c r="M1036" s="16">
        <f>工资表!N261</f>
        <v>558</v>
      </c>
      <c r="N1036" s="16">
        <f>工资表!O261</f>
        <v>358</v>
      </c>
      <c r="O1036" s="16">
        <f>工资表!P261</f>
        <v>278</v>
      </c>
      <c r="P1036" s="16">
        <f>工资表!Q261</f>
        <v>288</v>
      </c>
      <c r="Q1036" s="16">
        <f>工资表!R261</f>
        <v>318</v>
      </c>
      <c r="R1036" s="16">
        <f>工资表!S261</f>
        <v>393</v>
      </c>
      <c r="S1036" s="16">
        <f>工资表!T261</f>
        <v>7971</v>
      </c>
    </row>
    <row r="1037" spans="1:19" s="11" customFormat="1" x14ac:dyDescent="0.15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</row>
    <row r="1038" spans="1:19" s="11" customFormat="1" x14ac:dyDescent="0.15">
      <c r="A1038" s="13"/>
      <c r="B1038" s="13"/>
      <c r="C1038" s="13"/>
      <c r="D1038" s="13"/>
      <c r="E1038" s="13"/>
      <c r="F1038" s="13"/>
      <c r="G1038" s="13"/>
      <c r="H1038" s="14">
        <f>工资表!$I$1</f>
        <v>2017</v>
      </c>
      <c r="I1038" s="14" t="str">
        <f>工资表!$J$1</f>
        <v>年</v>
      </c>
      <c r="J1038" s="14" t="str">
        <f>工资表!$K$1</f>
        <v>2月</v>
      </c>
      <c r="K1038" s="14" t="str">
        <f>工资表!$L$1</f>
        <v>工资</v>
      </c>
      <c r="L1038" s="13"/>
      <c r="M1038" s="13"/>
      <c r="N1038" s="13"/>
      <c r="O1038" s="13"/>
      <c r="P1038" s="13"/>
      <c r="Q1038" s="13"/>
      <c r="R1038" s="13"/>
      <c r="S1038" s="13"/>
    </row>
    <row r="1039" spans="1:19" s="11" customFormat="1" x14ac:dyDescent="0.15">
      <c r="A1039" s="15" t="str">
        <f>工资表!$B$2</f>
        <v>序号</v>
      </c>
      <c r="B1039" s="15" t="str">
        <f>工资表!$C$2</f>
        <v>姓名</v>
      </c>
      <c r="C1039" s="15" t="str">
        <f>工资表!$D$2</f>
        <v>部门</v>
      </c>
      <c r="D1039" s="15" t="str">
        <f>工资表!$E$2</f>
        <v>基本工资</v>
      </c>
      <c r="E1039" s="15" t="str">
        <f>工资表!$F$2</f>
        <v>岗位工资</v>
      </c>
      <c r="F1039" s="15" t="str">
        <f>工资表!$G$2</f>
        <v>绩效工资</v>
      </c>
      <c r="G1039" s="15" t="str">
        <f>工资表!$H$2</f>
        <v>奖金</v>
      </c>
      <c r="H1039" s="15" t="str">
        <f>工资表!$I$2</f>
        <v>加班费</v>
      </c>
      <c r="I1039" s="15" t="str">
        <f>工资表!$J$2</f>
        <v>住房补助</v>
      </c>
      <c r="J1039" s="15" t="str">
        <f>工资表!$K$2</f>
        <v>交通补助</v>
      </c>
      <c r="K1039" s="15" t="str">
        <f>工资表!$L$2</f>
        <v>工龄工资</v>
      </c>
      <c r="L1039" s="15" t="str">
        <f>工资表!$M$2</f>
        <v>当月应发</v>
      </c>
      <c r="M1039" s="15" t="str">
        <f>工资表!$N$2</f>
        <v>养老保险</v>
      </c>
      <c r="N1039" s="15" t="str">
        <f>工资表!$O$2</f>
        <v>医疗保险</v>
      </c>
      <c r="O1039" s="15" t="str">
        <f>工资表!$P$2</f>
        <v>失业保险</v>
      </c>
      <c r="P1039" s="15" t="str">
        <f>工资表!$Q$2</f>
        <v>大病统筹</v>
      </c>
      <c r="Q1039" s="15" t="str">
        <f>工资表!$R$2</f>
        <v>公积金</v>
      </c>
      <c r="R1039" s="15" t="str">
        <f>工资表!$S$2</f>
        <v>个人所得税</v>
      </c>
      <c r="S1039" s="15" t="str">
        <f>工资表!$T$2</f>
        <v>实发工资</v>
      </c>
    </row>
    <row r="1040" spans="1:19" s="11" customFormat="1" x14ac:dyDescent="0.15">
      <c r="A1040" s="16">
        <f>工资表!B262</f>
        <v>260</v>
      </c>
      <c r="B1040" s="16" t="str">
        <f>工资表!C262</f>
        <v>N260</v>
      </c>
      <c r="C1040" s="16" t="str">
        <f>工资表!D262</f>
        <v>投资B</v>
      </c>
      <c r="D1040" s="16">
        <f>工资表!E262</f>
        <v>2259</v>
      </c>
      <c r="E1040" s="16">
        <f>工资表!F262</f>
        <v>1259</v>
      </c>
      <c r="F1040" s="16">
        <f>工资表!G262</f>
        <v>1259</v>
      </c>
      <c r="G1040" s="16">
        <f>工资表!H262</f>
        <v>2259</v>
      </c>
      <c r="H1040" s="16">
        <f>工资表!I262</f>
        <v>1259</v>
      </c>
      <c r="I1040" s="16">
        <f>工资表!J262</f>
        <v>859</v>
      </c>
      <c r="J1040" s="16">
        <f>工资表!K262</f>
        <v>559</v>
      </c>
      <c r="K1040" s="16">
        <f>工资表!L262</f>
        <v>459</v>
      </c>
      <c r="L1040" s="16">
        <f>工资表!M262</f>
        <v>10172</v>
      </c>
      <c r="M1040" s="16">
        <f>工资表!N262</f>
        <v>559</v>
      </c>
      <c r="N1040" s="16">
        <f>工资表!O262</f>
        <v>359</v>
      </c>
      <c r="O1040" s="16">
        <f>工资表!P262</f>
        <v>279</v>
      </c>
      <c r="P1040" s="16">
        <f>工资表!Q262</f>
        <v>289</v>
      </c>
      <c r="Q1040" s="16">
        <f>工资表!R262</f>
        <v>319</v>
      </c>
      <c r="R1040" s="16">
        <f>工资表!S262</f>
        <v>394</v>
      </c>
      <c r="S1040" s="16">
        <f>工资表!T262</f>
        <v>7973</v>
      </c>
    </row>
    <row r="1041" spans="1:19" s="11" customFormat="1" x14ac:dyDescent="0.15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</row>
    <row r="1042" spans="1:19" s="11" customFormat="1" x14ac:dyDescent="0.15">
      <c r="A1042" s="13"/>
      <c r="B1042" s="13"/>
      <c r="C1042" s="13"/>
      <c r="D1042" s="13"/>
      <c r="E1042" s="13"/>
      <c r="F1042" s="13"/>
      <c r="G1042" s="13"/>
      <c r="H1042" s="14">
        <f>工资表!$I$1</f>
        <v>2017</v>
      </c>
      <c r="I1042" s="14" t="str">
        <f>工资表!$J$1</f>
        <v>年</v>
      </c>
      <c r="J1042" s="14" t="str">
        <f>工资表!$K$1</f>
        <v>2月</v>
      </c>
      <c r="K1042" s="14" t="str">
        <f>工资表!$L$1</f>
        <v>工资</v>
      </c>
      <c r="L1042" s="13"/>
      <c r="M1042" s="13"/>
      <c r="N1042" s="13"/>
      <c r="O1042" s="13"/>
      <c r="P1042" s="13"/>
      <c r="Q1042" s="13"/>
      <c r="R1042" s="13"/>
      <c r="S1042" s="13"/>
    </row>
    <row r="1043" spans="1:19" s="11" customFormat="1" x14ac:dyDescent="0.15">
      <c r="A1043" s="15" t="str">
        <f>工资表!$B$2</f>
        <v>序号</v>
      </c>
      <c r="B1043" s="15" t="str">
        <f>工资表!$C$2</f>
        <v>姓名</v>
      </c>
      <c r="C1043" s="15" t="str">
        <f>工资表!$D$2</f>
        <v>部门</v>
      </c>
      <c r="D1043" s="15" t="str">
        <f>工资表!$E$2</f>
        <v>基本工资</v>
      </c>
      <c r="E1043" s="15" t="str">
        <f>工资表!$F$2</f>
        <v>岗位工资</v>
      </c>
      <c r="F1043" s="15" t="str">
        <f>工资表!$G$2</f>
        <v>绩效工资</v>
      </c>
      <c r="G1043" s="15" t="str">
        <f>工资表!$H$2</f>
        <v>奖金</v>
      </c>
      <c r="H1043" s="15" t="str">
        <f>工资表!$I$2</f>
        <v>加班费</v>
      </c>
      <c r="I1043" s="15" t="str">
        <f>工资表!$J$2</f>
        <v>住房补助</v>
      </c>
      <c r="J1043" s="15" t="str">
        <f>工资表!$K$2</f>
        <v>交通补助</v>
      </c>
      <c r="K1043" s="15" t="str">
        <f>工资表!$L$2</f>
        <v>工龄工资</v>
      </c>
      <c r="L1043" s="15" t="str">
        <f>工资表!$M$2</f>
        <v>当月应发</v>
      </c>
      <c r="M1043" s="15" t="str">
        <f>工资表!$N$2</f>
        <v>养老保险</v>
      </c>
      <c r="N1043" s="15" t="str">
        <f>工资表!$O$2</f>
        <v>医疗保险</v>
      </c>
      <c r="O1043" s="15" t="str">
        <f>工资表!$P$2</f>
        <v>失业保险</v>
      </c>
      <c r="P1043" s="15" t="str">
        <f>工资表!$Q$2</f>
        <v>大病统筹</v>
      </c>
      <c r="Q1043" s="15" t="str">
        <f>工资表!$R$2</f>
        <v>公积金</v>
      </c>
      <c r="R1043" s="15" t="str">
        <f>工资表!$S$2</f>
        <v>个人所得税</v>
      </c>
      <c r="S1043" s="15" t="str">
        <f>工资表!$T$2</f>
        <v>实发工资</v>
      </c>
    </row>
    <row r="1044" spans="1:19" s="11" customFormat="1" x14ac:dyDescent="0.15">
      <c r="A1044" s="16">
        <f>工资表!B263</f>
        <v>261</v>
      </c>
      <c r="B1044" s="16" t="str">
        <f>工资表!C263</f>
        <v>N261</v>
      </c>
      <c r="C1044" s="16" t="str">
        <f>工资表!D263</f>
        <v>采购</v>
      </c>
      <c r="D1044" s="16">
        <f>工资表!E263</f>
        <v>2260</v>
      </c>
      <c r="E1044" s="16">
        <f>工资表!F263</f>
        <v>1260</v>
      </c>
      <c r="F1044" s="16">
        <f>工资表!G263</f>
        <v>1260</v>
      </c>
      <c r="G1044" s="16">
        <f>工资表!H263</f>
        <v>2260</v>
      </c>
      <c r="H1044" s="16">
        <f>工资表!I263</f>
        <v>1260</v>
      </c>
      <c r="I1044" s="16">
        <f>工资表!J263</f>
        <v>860</v>
      </c>
      <c r="J1044" s="16">
        <f>工资表!K263</f>
        <v>560</v>
      </c>
      <c r="K1044" s="16">
        <f>工资表!L263</f>
        <v>460</v>
      </c>
      <c r="L1044" s="16">
        <f>工资表!M263</f>
        <v>10180</v>
      </c>
      <c r="M1044" s="16">
        <f>工资表!N263</f>
        <v>560</v>
      </c>
      <c r="N1044" s="16">
        <f>工资表!O263</f>
        <v>360</v>
      </c>
      <c r="O1044" s="16">
        <f>工资表!P263</f>
        <v>280</v>
      </c>
      <c r="P1044" s="16">
        <f>工资表!Q263</f>
        <v>290</v>
      </c>
      <c r="Q1044" s="16">
        <f>工资表!R263</f>
        <v>320</v>
      </c>
      <c r="R1044" s="16">
        <f>工资表!S263</f>
        <v>395</v>
      </c>
      <c r="S1044" s="16">
        <f>工资表!T263</f>
        <v>7975</v>
      </c>
    </row>
    <row r="1045" spans="1:19" s="11" customFormat="1" x14ac:dyDescent="0.15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</row>
    <row r="1046" spans="1:19" s="11" customFormat="1" x14ac:dyDescent="0.15">
      <c r="A1046" s="13"/>
      <c r="B1046" s="13"/>
      <c r="C1046" s="13"/>
      <c r="D1046" s="13"/>
      <c r="E1046" s="13"/>
      <c r="F1046" s="13"/>
      <c r="G1046" s="13"/>
      <c r="H1046" s="14">
        <f>工资表!$I$1</f>
        <v>2017</v>
      </c>
      <c r="I1046" s="14" t="str">
        <f>工资表!$J$1</f>
        <v>年</v>
      </c>
      <c r="J1046" s="14" t="str">
        <f>工资表!$K$1</f>
        <v>2月</v>
      </c>
      <c r="K1046" s="14" t="str">
        <f>工资表!$L$1</f>
        <v>工资</v>
      </c>
      <c r="L1046" s="13"/>
      <c r="M1046" s="13"/>
      <c r="N1046" s="13"/>
      <c r="O1046" s="13"/>
      <c r="P1046" s="13"/>
      <c r="Q1046" s="13"/>
      <c r="R1046" s="13"/>
      <c r="S1046" s="13"/>
    </row>
    <row r="1047" spans="1:19" s="11" customFormat="1" x14ac:dyDescent="0.15">
      <c r="A1047" s="15" t="str">
        <f>工资表!$B$2</f>
        <v>序号</v>
      </c>
      <c r="B1047" s="15" t="str">
        <f>工资表!$C$2</f>
        <v>姓名</v>
      </c>
      <c r="C1047" s="15" t="str">
        <f>工资表!$D$2</f>
        <v>部门</v>
      </c>
      <c r="D1047" s="15" t="str">
        <f>工资表!$E$2</f>
        <v>基本工资</v>
      </c>
      <c r="E1047" s="15" t="str">
        <f>工资表!$F$2</f>
        <v>岗位工资</v>
      </c>
      <c r="F1047" s="15" t="str">
        <f>工资表!$G$2</f>
        <v>绩效工资</v>
      </c>
      <c r="G1047" s="15" t="str">
        <f>工资表!$H$2</f>
        <v>奖金</v>
      </c>
      <c r="H1047" s="15" t="str">
        <f>工资表!$I$2</f>
        <v>加班费</v>
      </c>
      <c r="I1047" s="15" t="str">
        <f>工资表!$J$2</f>
        <v>住房补助</v>
      </c>
      <c r="J1047" s="15" t="str">
        <f>工资表!$K$2</f>
        <v>交通补助</v>
      </c>
      <c r="K1047" s="15" t="str">
        <f>工资表!$L$2</f>
        <v>工龄工资</v>
      </c>
      <c r="L1047" s="15" t="str">
        <f>工资表!$M$2</f>
        <v>当月应发</v>
      </c>
      <c r="M1047" s="15" t="str">
        <f>工资表!$N$2</f>
        <v>养老保险</v>
      </c>
      <c r="N1047" s="15" t="str">
        <f>工资表!$O$2</f>
        <v>医疗保险</v>
      </c>
      <c r="O1047" s="15" t="str">
        <f>工资表!$P$2</f>
        <v>失业保险</v>
      </c>
      <c r="P1047" s="15" t="str">
        <f>工资表!$Q$2</f>
        <v>大病统筹</v>
      </c>
      <c r="Q1047" s="15" t="str">
        <f>工资表!$R$2</f>
        <v>公积金</v>
      </c>
      <c r="R1047" s="15" t="str">
        <f>工资表!$S$2</f>
        <v>个人所得税</v>
      </c>
      <c r="S1047" s="15" t="str">
        <f>工资表!$T$2</f>
        <v>实发工资</v>
      </c>
    </row>
    <row r="1048" spans="1:19" s="11" customFormat="1" x14ac:dyDescent="0.15">
      <c r="A1048" s="16">
        <f>工资表!B264</f>
        <v>262</v>
      </c>
      <c r="B1048" s="16" t="str">
        <f>工资表!C264</f>
        <v>N262</v>
      </c>
      <c r="C1048" s="16" t="str">
        <f>工资表!D264</f>
        <v>生产</v>
      </c>
      <c r="D1048" s="16">
        <f>工资表!E264</f>
        <v>2261</v>
      </c>
      <c r="E1048" s="16">
        <f>工资表!F264</f>
        <v>1261</v>
      </c>
      <c r="F1048" s="16">
        <f>工资表!G264</f>
        <v>1261</v>
      </c>
      <c r="G1048" s="16">
        <f>工资表!H264</f>
        <v>2261</v>
      </c>
      <c r="H1048" s="16">
        <f>工资表!I264</f>
        <v>1261</v>
      </c>
      <c r="I1048" s="16">
        <f>工资表!J264</f>
        <v>861</v>
      </c>
      <c r="J1048" s="16">
        <f>工资表!K264</f>
        <v>561</v>
      </c>
      <c r="K1048" s="16">
        <f>工资表!L264</f>
        <v>461</v>
      </c>
      <c r="L1048" s="16">
        <f>工资表!M264</f>
        <v>10188</v>
      </c>
      <c r="M1048" s="16">
        <f>工资表!N264</f>
        <v>561</v>
      </c>
      <c r="N1048" s="16">
        <f>工资表!O264</f>
        <v>361</v>
      </c>
      <c r="O1048" s="16">
        <f>工资表!P264</f>
        <v>281</v>
      </c>
      <c r="P1048" s="16">
        <f>工资表!Q264</f>
        <v>291</v>
      </c>
      <c r="Q1048" s="16">
        <f>工资表!R264</f>
        <v>321</v>
      </c>
      <c r="R1048" s="16">
        <f>工资表!S264</f>
        <v>396</v>
      </c>
      <c r="S1048" s="16">
        <f>工资表!T264</f>
        <v>7977</v>
      </c>
    </row>
    <row r="1049" spans="1:19" s="11" customFormat="1" x14ac:dyDescent="0.15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</row>
    <row r="1050" spans="1:19" s="11" customFormat="1" x14ac:dyDescent="0.15">
      <c r="A1050" s="13"/>
      <c r="B1050" s="13"/>
      <c r="C1050" s="13"/>
      <c r="D1050" s="13"/>
      <c r="E1050" s="13"/>
      <c r="F1050" s="13"/>
      <c r="G1050" s="13"/>
      <c r="H1050" s="14">
        <f>工资表!$I$1</f>
        <v>2017</v>
      </c>
      <c r="I1050" s="14" t="str">
        <f>工资表!$J$1</f>
        <v>年</v>
      </c>
      <c r="J1050" s="14" t="str">
        <f>工资表!$K$1</f>
        <v>2月</v>
      </c>
      <c r="K1050" s="14" t="str">
        <f>工资表!$L$1</f>
        <v>工资</v>
      </c>
      <c r="L1050" s="13"/>
      <c r="M1050" s="13"/>
      <c r="N1050" s="13"/>
      <c r="O1050" s="13"/>
      <c r="P1050" s="13"/>
      <c r="Q1050" s="13"/>
      <c r="R1050" s="13"/>
      <c r="S1050" s="13"/>
    </row>
    <row r="1051" spans="1:19" s="11" customFormat="1" x14ac:dyDescent="0.15">
      <c r="A1051" s="15" t="str">
        <f>工资表!$B$2</f>
        <v>序号</v>
      </c>
      <c r="B1051" s="15" t="str">
        <f>工资表!$C$2</f>
        <v>姓名</v>
      </c>
      <c r="C1051" s="15" t="str">
        <f>工资表!$D$2</f>
        <v>部门</v>
      </c>
      <c r="D1051" s="15" t="str">
        <f>工资表!$E$2</f>
        <v>基本工资</v>
      </c>
      <c r="E1051" s="15" t="str">
        <f>工资表!$F$2</f>
        <v>岗位工资</v>
      </c>
      <c r="F1051" s="15" t="str">
        <f>工资表!$G$2</f>
        <v>绩效工资</v>
      </c>
      <c r="G1051" s="15" t="str">
        <f>工资表!$H$2</f>
        <v>奖金</v>
      </c>
      <c r="H1051" s="15" t="str">
        <f>工资表!$I$2</f>
        <v>加班费</v>
      </c>
      <c r="I1051" s="15" t="str">
        <f>工资表!$J$2</f>
        <v>住房补助</v>
      </c>
      <c r="J1051" s="15" t="str">
        <f>工资表!$K$2</f>
        <v>交通补助</v>
      </c>
      <c r="K1051" s="15" t="str">
        <f>工资表!$L$2</f>
        <v>工龄工资</v>
      </c>
      <c r="L1051" s="15" t="str">
        <f>工资表!$M$2</f>
        <v>当月应发</v>
      </c>
      <c r="M1051" s="15" t="str">
        <f>工资表!$N$2</f>
        <v>养老保险</v>
      </c>
      <c r="N1051" s="15" t="str">
        <f>工资表!$O$2</f>
        <v>医疗保险</v>
      </c>
      <c r="O1051" s="15" t="str">
        <f>工资表!$P$2</f>
        <v>失业保险</v>
      </c>
      <c r="P1051" s="15" t="str">
        <f>工资表!$Q$2</f>
        <v>大病统筹</v>
      </c>
      <c r="Q1051" s="15" t="str">
        <f>工资表!$R$2</f>
        <v>公积金</v>
      </c>
      <c r="R1051" s="15" t="str">
        <f>工资表!$S$2</f>
        <v>个人所得税</v>
      </c>
      <c r="S1051" s="15" t="str">
        <f>工资表!$T$2</f>
        <v>实发工资</v>
      </c>
    </row>
    <row r="1052" spans="1:19" s="11" customFormat="1" x14ac:dyDescent="0.15">
      <c r="A1052" s="16">
        <f>工资表!B265</f>
        <v>263</v>
      </c>
      <c r="B1052" s="16" t="str">
        <f>工资表!C265</f>
        <v>N263</v>
      </c>
      <c r="C1052" s="16" t="str">
        <f>工资表!D265</f>
        <v>运营</v>
      </c>
      <c r="D1052" s="16">
        <f>工资表!E265</f>
        <v>2262</v>
      </c>
      <c r="E1052" s="16">
        <f>工资表!F265</f>
        <v>1262</v>
      </c>
      <c r="F1052" s="16">
        <f>工资表!G265</f>
        <v>1262</v>
      </c>
      <c r="G1052" s="16">
        <f>工资表!H265</f>
        <v>2262</v>
      </c>
      <c r="H1052" s="16">
        <f>工资表!I265</f>
        <v>1262</v>
      </c>
      <c r="I1052" s="16">
        <f>工资表!J265</f>
        <v>862</v>
      </c>
      <c r="J1052" s="16">
        <f>工资表!K265</f>
        <v>562</v>
      </c>
      <c r="K1052" s="16">
        <f>工资表!L265</f>
        <v>462</v>
      </c>
      <c r="L1052" s="16">
        <f>工资表!M265</f>
        <v>10196</v>
      </c>
      <c r="M1052" s="16">
        <f>工资表!N265</f>
        <v>562</v>
      </c>
      <c r="N1052" s="16">
        <f>工资表!O265</f>
        <v>362</v>
      </c>
      <c r="O1052" s="16">
        <f>工资表!P265</f>
        <v>282</v>
      </c>
      <c r="P1052" s="16">
        <f>工资表!Q265</f>
        <v>292</v>
      </c>
      <c r="Q1052" s="16">
        <f>工资表!R265</f>
        <v>322</v>
      </c>
      <c r="R1052" s="16">
        <f>工资表!S265</f>
        <v>397</v>
      </c>
      <c r="S1052" s="16">
        <f>工资表!T265</f>
        <v>7979</v>
      </c>
    </row>
    <row r="1053" spans="1:19" s="11" customFormat="1" x14ac:dyDescent="0.15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</row>
    <row r="1054" spans="1:19" s="11" customFormat="1" x14ac:dyDescent="0.15">
      <c r="A1054" s="13"/>
      <c r="B1054" s="13"/>
      <c r="C1054" s="13"/>
      <c r="D1054" s="13"/>
      <c r="E1054" s="13"/>
      <c r="F1054" s="13"/>
      <c r="G1054" s="13"/>
      <c r="H1054" s="14">
        <f>工资表!$I$1</f>
        <v>2017</v>
      </c>
      <c r="I1054" s="14" t="str">
        <f>工资表!$J$1</f>
        <v>年</v>
      </c>
      <c r="J1054" s="14" t="str">
        <f>工资表!$K$1</f>
        <v>2月</v>
      </c>
      <c r="K1054" s="14" t="str">
        <f>工资表!$L$1</f>
        <v>工资</v>
      </c>
      <c r="L1054" s="13"/>
      <c r="M1054" s="13"/>
      <c r="N1054" s="13"/>
      <c r="O1054" s="13"/>
      <c r="P1054" s="13"/>
      <c r="Q1054" s="13"/>
      <c r="R1054" s="13"/>
      <c r="S1054" s="13"/>
    </row>
    <row r="1055" spans="1:19" s="11" customFormat="1" x14ac:dyDescent="0.15">
      <c r="A1055" s="15" t="str">
        <f>工资表!$B$2</f>
        <v>序号</v>
      </c>
      <c r="B1055" s="15" t="str">
        <f>工资表!$C$2</f>
        <v>姓名</v>
      </c>
      <c r="C1055" s="15" t="str">
        <f>工资表!$D$2</f>
        <v>部门</v>
      </c>
      <c r="D1055" s="15" t="str">
        <f>工资表!$E$2</f>
        <v>基本工资</v>
      </c>
      <c r="E1055" s="15" t="str">
        <f>工资表!$F$2</f>
        <v>岗位工资</v>
      </c>
      <c r="F1055" s="15" t="str">
        <f>工资表!$G$2</f>
        <v>绩效工资</v>
      </c>
      <c r="G1055" s="15" t="str">
        <f>工资表!$H$2</f>
        <v>奖金</v>
      </c>
      <c r="H1055" s="15" t="str">
        <f>工资表!$I$2</f>
        <v>加班费</v>
      </c>
      <c r="I1055" s="15" t="str">
        <f>工资表!$J$2</f>
        <v>住房补助</v>
      </c>
      <c r="J1055" s="15" t="str">
        <f>工资表!$K$2</f>
        <v>交通补助</v>
      </c>
      <c r="K1055" s="15" t="str">
        <f>工资表!$L$2</f>
        <v>工龄工资</v>
      </c>
      <c r="L1055" s="15" t="str">
        <f>工资表!$M$2</f>
        <v>当月应发</v>
      </c>
      <c r="M1055" s="15" t="str">
        <f>工资表!$N$2</f>
        <v>养老保险</v>
      </c>
      <c r="N1055" s="15" t="str">
        <f>工资表!$O$2</f>
        <v>医疗保险</v>
      </c>
      <c r="O1055" s="15" t="str">
        <f>工资表!$P$2</f>
        <v>失业保险</v>
      </c>
      <c r="P1055" s="15" t="str">
        <f>工资表!$Q$2</f>
        <v>大病统筹</v>
      </c>
      <c r="Q1055" s="15" t="str">
        <f>工资表!$R$2</f>
        <v>公积金</v>
      </c>
      <c r="R1055" s="15" t="str">
        <f>工资表!$S$2</f>
        <v>个人所得税</v>
      </c>
      <c r="S1055" s="15" t="str">
        <f>工资表!$T$2</f>
        <v>实发工资</v>
      </c>
    </row>
    <row r="1056" spans="1:19" s="11" customFormat="1" x14ac:dyDescent="0.15">
      <c r="A1056" s="16">
        <f>工资表!B266</f>
        <v>264</v>
      </c>
      <c r="B1056" s="16" t="str">
        <f>工资表!C266</f>
        <v>N264</v>
      </c>
      <c r="C1056" s="16" t="str">
        <f>工资表!D266</f>
        <v>财务</v>
      </c>
      <c r="D1056" s="16">
        <f>工资表!E266</f>
        <v>2263</v>
      </c>
      <c r="E1056" s="16">
        <f>工资表!F266</f>
        <v>1263</v>
      </c>
      <c r="F1056" s="16">
        <f>工资表!G266</f>
        <v>1263</v>
      </c>
      <c r="G1056" s="16">
        <f>工资表!H266</f>
        <v>2263</v>
      </c>
      <c r="H1056" s="16">
        <f>工资表!I266</f>
        <v>1263</v>
      </c>
      <c r="I1056" s="16">
        <f>工资表!J266</f>
        <v>863</v>
      </c>
      <c r="J1056" s="16">
        <f>工资表!K266</f>
        <v>563</v>
      </c>
      <c r="K1056" s="16">
        <f>工资表!L266</f>
        <v>463</v>
      </c>
      <c r="L1056" s="16">
        <f>工资表!M266</f>
        <v>10204</v>
      </c>
      <c r="M1056" s="16">
        <f>工资表!N266</f>
        <v>563</v>
      </c>
      <c r="N1056" s="16">
        <f>工资表!O266</f>
        <v>363</v>
      </c>
      <c r="O1056" s="16">
        <f>工资表!P266</f>
        <v>283</v>
      </c>
      <c r="P1056" s="16">
        <f>工资表!Q266</f>
        <v>293</v>
      </c>
      <c r="Q1056" s="16">
        <f>工资表!R266</f>
        <v>323</v>
      </c>
      <c r="R1056" s="16">
        <f>工资表!S266</f>
        <v>398</v>
      </c>
      <c r="S1056" s="16">
        <f>工资表!T266</f>
        <v>7981</v>
      </c>
    </row>
    <row r="1057" spans="1:19" s="11" customFormat="1" x14ac:dyDescent="0.15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</row>
    <row r="1058" spans="1:19" s="11" customFormat="1" x14ac:dyDescent="0.15">
      <c r="A1058" s="13"/>
      <c r="B1058" s="13"/>
      <c r="C1058" s="13"/>
      <c r="D1058" s="13"/>
      <c r="E1058" s="13"/>
      <c r="F1058" s="13"/>
      <c r="G1058" s="13"/>
      <c r="H1058" s="14">
        <f>工资表!$I$1</f>
        <v>2017</v>
      </c>
      <c r="I1058" s="14" t="str">
        <f>工资表!$J$1</f>
        <v>年</v>
      </c>
      <c r="J1058" s="14" t="str">
        <f>工资表!$K$1</f>
        <v>2月</v>
      </c>
      <c r="K1058" s="14" t="str">
        <f>工资表!$L$1</f>
        <v>工资</v>
      </c>
      <c r="L1058" s="13"/>
      <c r="M1058" s="13"/>
      <c r="N1058" s="13"/>
      <c r="O1058" s="13"/>
      <c r="P1058" s="13"/>
      <c r="Q1058" s="13"/>
      <c r="R1058" s="13"/>
      <c r="S1058" s="13"/>
    </row>
    <row r="1059" spans="1:19" s="11" customFormat="1" x14ac:dyDescent="0.15">
      <c r="A1059" s="15" t="str">
        <f>工资表!$B$2</f>
        <v>序号</v>
      </c>
      <c r="B1059" s="15" t="str">
        <f>工资表!$C$2</f>
        <v>姓名</v>
      </c>
      <c r="C1059" s="15" t="str">
        <f>工资表!$D$2</f>
        <v>部门</v>
      </c>
      <c r="D1059" s="15" t="str">
        <f>工资表!$E$2</f>
        <v>基本工资</v>
      </c>
      <c r="E1059" s="15" t="str">
        <f>工资表!$F$2</f>
        <v>岗位工资</v>
      </c>
      <c r="F1059" s="15" t="str">
        <f>工资表!$G$2</f>
        <v>绩效工资</v>
      </c>
      <c r="G1059" s="15" t="str">
        <f>工资表!$H$2</f>
        <v>奖金</v>
      </c>
      <c r="H1059" s="15" t="str">
        <f>工资表!$I$2</f>
        <v>加班费</v>
      </c>
      <c r="I1059" s="15" t="str">
        <f>工资表!$J$2</f>
        <v>住房补助</v>
      </c>
      <c r="J1059" s="15" t="str">
        <f>工资表!$K$2</f>
        <v>交通补助</v>
      </c>
      <c r="K1059" s="15" t="str">
        <f>工资表!$L$2</f>
        <v>工龄工资</v>
      </c>
      <c r="L1059" s="15" t="str">
        <f>工资表!$M$2</f>
        <v>当月应发</v>
      </c>
      <c r="M1059" s="15" t="str">
        <f>工资表!$N$2</f>
        <v>养老保险</v>
      </c>
      <c r="N1059" s="15" t="str">
        <f>工资表!$O$2</f>
        <v>医疗保险</v>
      </c>
      <c r="O1059" s="15" t="str">
        <f>工资表!$P$2</f>
        <v>失业保险</v>
      </c>
      <c r="P1059" s="15" t="str">
        <f>工资表!$Q$2</f>
        <v>大病统筹</v>
      </c>
      <c r="Q1059" s="15" t="str">
        <f>工资表!$R$2</f>
        <v>公积金</v>
      </c>
      <c r="R1059" s="15" t="str">
        <f>工资表!$S$2</f>
        <v>个人所得税</v>
      </c>
      <c r="S1059" s="15" t="str">
        <f>工资表!$T$2</f>
        <v>实发工资</v>
      </c>
    </row>
    <row r="1060" spans="1:19" s="11" customFormat="1" x14ac:dyDescent="0.15">
      <c r="A1060" s="16">
        <f>工资表!B267</f>
        <v>265</v>
      </c>
      <c r="B1060" s="16" t="str">
        <f>工资表!C267</f>
        <v>N265</v>
      </c>
      <c r="C1060" s="16" t="str">
        <f>工资表!D267</f>
        <v>人力</v>
      </c>
      <c r="D1060" s="16">
        <f>工资表!E267</f>
        <v>2264</v>
      </c>
      <c r="E1060" s="16">
        <f>工资表!F267</f>
        <v>1264</v>
      </c>
      <c r="F1060" s="16">
        <f>工资表!G267</f>
        <v>1264</v>
      </c>
      <c r="G1060" s="16">
        <f>工资表!H267</f>
        <v>2264</v>
      </c>
      <c r="H1060" s="16">
        <f>工资表!I267</f>
        <v>1264</v>
      </c>
      <c r="I1060" s="16">
        <f>工资表!J267</f>
        <v>864</v>
      </c>
      <c r="J1060" s="16">
        <f>工资表!K267</f>
        <v>564</v>
      </c>
      <c r="K1060" s="16">
        <f>工资表!L267</f>
        <v>464</v>
      </c>
      <c r="L1060" s="16">
        <f>工资表!M267</f>
        <v>10212</v>
      </c>
      <c r="M1060" s="16">
        <f>工资表!N267</f>
        <v>564</v>
      </c>
      <c r="N1060" s="16">
        <f>工资表!O267</f>
        <v>364</v>
      </c>
      <c r="O1060" s="16">
        <f>工资表!P267</f>
        <v>284</v>
      </c>
      <c r="P1060" s="16">
        <f>工资表!Q267</f>
        <v>294</v>
      </c>
      <c r="Q1060" s="16">
        <f>工资表!R267</f>
        <v>324</v>
      </c>
      <c r="R1060" s="16">
        <f>工资表!S267</f>
        <v>399</v>
      </c>
      <c r="S1060" s="16">
        <f>工资表!T267</f>
        <v>7983</v>
      </c>
    </row>
    <row r="1061" spans="1:19" s="11" customFormat="1" x14ac:dyDescent="0.15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</row>
    <row r="1062" spans="1:19" s="11" customFormat="1" x14ac:dyDescent="0.15">
      <c r="A1062" s="13"/>
      <c r="B1062" s="13"/>
      <c r="C1062" s="13"/>
      <c r="D1062" s="13"/>
      <c r="E1062" s="13"/>
      <c r="F1062" s="13"/>
      <c r="G1062" s="13"/>
      <c r="H1062" s="14">
        <f>工资表!$I$1</f>
        <v>2017</v>
      </c>
      <c r="I1062" s="14" t="str">
        <f>工资表!$J$1</f>
        <v>年</v>
      </c>
      <c r="J1062" s="14" t="str">
        <f>工资表!$K$1</f>
        <v>2月</v>
      </c>
      <c r="K1062" s="14" t="str">
        <f>工资表!$L$1</f>
        <v>工资</v>
      </c>
      <c r="L1062" s="13"/>
      <c r="M1062" s="13"/>
      <c r="N1062" s="13"/>
      <c r="O1062" s="13"/>
      <c r="P1062" s="13"/>
      <c r="Q1062" s="13"/>
      <c r="R1062" s="13"/>
      <c r="S1062" s="13"/>
    </row>
    <row r="1063" spans="1:19" s="11" customFormat="1" x14ac:dyDescent="0.15">
      <c r="A1063" s="15" t="str">
        <f>工资表!$B$2</f>
        <v>序号</v>
      </c>
      <c r="B1063" s="15" t="str">
        <f>工资表!$C$2</f>
        <v>姓名</v>
      </c>
      <c r="C1063" s="15" t="str">
        <f>工资表!$D$2</f>
        <v>部门</v>
      </c>
      <c r="D1063" s="15" t="str">
        <f>工资表!$E$2</f>
        <v>基本工资</v>
      </c>
      <c r="E1063" s="15" t="str">
        <f>工资表!$F$2</f>
        <v>岗位工资</v>
      </c>
      <c r="F1063" s="15" t="str">
        <f>工资表!$G$2</f>
        <v>绩效工资</v>
      </c>
      <c r="G1063" s="15" t="str">
        <f>工资表!$H$2</f>
        <v>奖金</v>
      </c>
      <c r="H1063" s="15" t="str">
        <f>工资表!$I$2</f>
        <v>加班费</v>
      </c>
      <c r="I1063" s="15" t="str">
        <f>工资表!$J$2</f>
        <v>住房补助</v>
      </c>
      <c r="J1063" s="15" t="str">
        <f>工资表!$K$2</f>
        <v>交通补助</v>
      </c>
      <c r="K1063" s="15" t="str">
        <f>工资表!$L$2</f>
        <v>工龄工资</v>
      </c>
      <c r="L1063" s="15" t="str">
        <f>工资表!$M$2</f>
        <v>当月应发</v>
      </c>
      <c r="M1063" s="15" t="str">
        <f>工资表!$N$2</f>
        <v>养老保险</v>
      </c>
      <c r="N1063" s="15" t="str">
        <f>工资表!$O$2</f>
        <v>医疗保险</v>
      </c>
      <c r="O1063" s="15" t="str">
        <f>工资表!$P$2</f>
        <v>失业保险</v>
      </c>
      <c r="P1063" s="15" t="str">
        <f>工资表!$Q$2</f>
        <v>大病统筹</v>
      </c>
      <c r="Q1063" s="15" t="str">
        <f>工资表!$R$2</f>
        <v>公积金</v>
      </c>
      <c r="R1063" s="15" t="str">
        <f>工资表!$S$2</f>
        <v>个人所得税</v>
      </c>
      <c r="S1063" s="15" t="str">
        <f>工资表!$T$2</f>
        <v>实发工资</v>
      </c>
    </row>
    <row r="1064" spans="1:19" s="11" customFormat="1" x14ac:dyDescent="0.15">
      <c r="A1064" s="16">
        <f>工资表!B268</f>
        <v>266</v>
      </c>
      <c r="B1064" s="16" t="str">
        <f>工资表!C268</f>
        <v>N266</v>
      </c>
      <c r="C1064" s="16" t="str">
        <f>工资表!D268</f>
        <v>销售</v>
      </c>
      <c r="D1064" s="16">
        <f>工资表!E268</f>
        <v>2265</v>
      </c>
      <c r="E1064" s="16">
        <f>工资表!F268</f>
        <v>1265</v>
      </c>
      <c r="F1064" s="16">
        <f>工资表!G268</f>
        <v>1265</v>
      </c>
      <c r="G1064" s="16">
        <f>工资表!H268</f>
        <v>2265</v>
      </c>
      <c r="H1064" s="16">
        <f>工资表!I268</f>
        <v>1265</v>
      </c>
      <c r="I1064" s="16">
        <f>工资表!J268</f>
        <v>865</v>
      </c>
      <c r="J1064" s="16">
        <f>工资表!K268</f>
        <v>565</v>
      </c>
      <c r="K1064" s="16">
        <f>工资表!L268</f>
        <v>465</v>
      </c>
      <c r="L1064" s="16">
        <f>工资表!M268</f>
        <v>10220</v>
      </c>
      <c r="M1064" s="16">
        <f>工资表!N268</f>
        <v>565</v>
      </c>
      <c r="N1064" s="16">
        <f>工资表!O268</f>
        <v>365</v>
      </c>
      <c r="O1064" s="16">
        <f>工资表!P268</f>
        <v>285</v>
      </c>
      <c r="P1064" s="16">
        <f>工资表!Q268</f>
        <v>295</v>
      </c>
      <c r="Q1064" s="16">
        <f>工资表!R268</f>
        <v>325</v>
      </c>
      <c r="R1064" s="16">
        <f>工资表!S268</f>
        <v>400</v>
      </c>
      <c r="S1064" s="16">
        <f>工资表!T268</f>
        <v>7985</v>
      </c>
    </row>
    <row r="1065" spans="1:19" s="11" customFormat="1" x14ac:dyDescent="0.15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</row>
    <row r="1066" spans="1:19" s="11" customFormat="1" x14ac:dyDescent="0.15">
      <c r="A1066" s="13"/>
      <c r="B1066" s="13"/>
      <c r="C1066" s="13"/>
      <c r="D1066" s="13"/>
      <c r="E1066" s="13"/>
      <c r="F1066" s="13"/>
      <c r="G1066" s="13"/>
      <c r="H1066" s="14">
        <f>工资表!$I$1</f>
        <v>2017</v>
      </c>
      <c r="I1066" s="14" t="str">
        <f>工资表!$J$1</f>
        <v>年</v>
      </c>
      <c r="J1066" s="14" t="str">
        <f>工资表!$K$1</f>
        <v>2月</v>
      </c>
      <c r="K1066" s="14" t="str">
        <f>工资表!$L$1</f>
        <v>工资</v>
      </c>
      <c r="L1066" s="13"/>
      <c r="M1066" s="13"/>
      <c r="N1066" s="13"/>
      <c r="O1066" s="13"/>
      <c r="P1066" s="13"/>
      <c r="Q1066" s="13"/>
      <c r="R1066" s="13"/>
      <c r="S1066" s="13"/>
    </row>
    <row r="1067" spans="1:19" s="11" customFormat="1" x14ac:dyDescent="0.15">
      <c r="A1067" s="15" t="str">
        <f>工资表!$B$2</f>
        <v>序号</v>
      </c>
      <c r="B1067" s="15" t="str">
        <f>工资表!$C$2</f>
        <v>姓名</v>
      </c>
      <c r="C1067" s="15" t="str">
        <f>工资表!$D$2</f>
        <v>部门</v>
      </c>
      <c r="D1067" s="15" t="str">
        <f>工资表!$E$2</f>
        <v>基本工资</v>
      </c>
      <c r="E1067" s="15" t="str">
        <f>工资表!$F$2</f>
        <v>岗位工资</v>
      </c>
      <c r="F1067" s="15" t="str">
        <f>工资表!$G$2</f>
        <v>绩效工资</v>
      </c>
      <c r="G1067" s="15" t="str">
        <f>工资表!$H$2</f>
        <v>奖金</v>
      </c>
      <c r="H1067" s="15" t="str">
        <f>工资表!$I$2</f>
        <v>加班费</v>
      </c>
      <c r="I1067" s="15" t="str">
        <f>工资表!$J$2</f>
        <v>住房补助</v>
      </c>
      <c r="J1067" s="15" t="str">
        <f>工资表!$K$2</f>
        <v>交通补助</v>
      </c>
      <c r="K1067" s="15" t="str">
        <f>工资表!$L$2</f>
        <v>工龄工资</v>
      </c>
      <c r="L1067" s="15" t="str">
        <f>工资表!$M$2</f>
        <v>当月应发</v>
      </c>
      <c r="M1067" s="15" t="str">
        <f>工资表!$N$2</f>
        <v>养老保险</v>
      </c>
      <c r="N1067" s="15" t="str">
        <f>工资表!$O$2</f>
        <v>医疗保险</v>
      </c>
      <c r="O1067" s="15" t="str">
        <f>工资表!$P$2</f>
        <v>失业保险</v>
      </c>
      <c r="P1067" s="15" t="str">
        <f>工资表!$Q$2</f>
        <v>大病统筹</v>
      </c>
      <c r="Q1067" s="15" t="str">
        <f>工资表!$R$2</f>
        <v>公积金</v>
      </c>
      <c r="R1067" s="15" t="str">
        <f>工资表!$S$2</f>
        <v>个人所得税</v>
      </c>
      <c r="S1067" s="15" t="str">
        <f>工资表!$T$2</f>
        <v>实发工资</v>
      </c>
    </row>
    <row r="1068" spans="1:19" s="11" customFormat="1" x14ac:dyDescent="0.15">
      <c r="A1068" s="16">
        <f>工资表!B269</f>
        <v>267</v>
      </c>
      <c r="B1068" s="16" t="str">
        <f>工资表!C269</f>
        <v>N267</v>
      </c>
      <c r="C1068" s="16" t="str">
        <f>工资表!D269</f>
        <v>研发A</v>
      </c>
      <c r="D1068" s="16">
        <f>工资表!E269</f>
        <v>2266</v>
      </c>
      <c r="E1068" s="16">
        <f>工资表!F269</f>
        <v>1266</v>
      </c>
      <c r="F1068" s="16">
        <f>工资表!G269</f>
        <v>1266</v>
      </c>
      <c r="G1068" s="16">
        <f>工资表!H269</f>
        <v>2266</v>
      </c>
      <c r="H1068" s="16">
        <f>工资表!I269</f>
        <v>1266</v>
      </c>
      <c r="I1068" s="16">
        <f>工资表!J269</f>
        <v>866</v>
      </c>
      <c r="J1068" s="16">
        <f>工资表!K269</f>
        <v>566</v>
      </c>
      <c r="K1068" s="16">
        <f>工资表!L269</f>
        <v>466</v>
      </c>
      <c r="L1068" s="16">
        <f>工资表!M269</f>
        <v>10228</v>
      </c>
      <c r="M1068" s="16">
        <f>工资表!N269</f>
        <v>566</v>
      </c>
      <c r="N1068" s="16">
        <f>工资表!O269</f>
        <v>366</v>
      </c>
      <c r="O1068" s="16">
        <f>工资表!P269</f>
        <v>286</v>
      </c>
      <c r="P1068" s="16">
        <f>工资表!Q269</f>
        <v>296</v>
      </c>
      <c r="Q1068" s="16">
        <f>工资表!R269</f>
        <v>326</v>
      </c>
      <c r="R1068" s="16">
        <f>工资表!S269</f>
        <v>401</v>
      </c>
      <c r="S1068" s="16">
        <f>工资表!T269</f>
        <v>7987</v>
      </c>
    </row>
    <row r="1069" spans="1:19" s="11" customFormat="1" x14ac:dyDescent="0.15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</row>
    <row r="1070" spans="1:19" s="11" customFormat="1" x14ac:dyDescent="0.15">
      <c r="A1070" s="13"/>
      <c r="B1070" s="13"/>
      <c r="C1070" s="13"/>
      <c r="D1070" s="13"/>
      <c r="E1070" s="13"/>
      <c r="F1070" s="13"/>
      <c r="G1070" s="13"/>
      <c r="H1070" s="14">
        <f>工资表!$I$1</f>
        <v>2017</v>
      </c>
      <c r="I1070" s="14" t="str">
        <f>工资表!$J$1</f>
        <v>年</v>
      </c>
      <c r="J1070" s="14" t="str">
        <f>工资表!$K$1</f>
        <v>2月</v>
      </c>
      <c r="K1070" s="14" t="str">
        <f>工资表!$L$1</f>
        <v>工资</v>
      </c>
      <c r="L1070" s="13"/>
      <c r="M1070" s="13"/>
      <c r="N1070" s="13"/>
      <c r="O1070" s="13"/>
      <c r="P1070" s="13"/>
      <c r="Q1070" s="13"/>
      <c r="R1070" s="13"/>
      <c r="S1070" s="13"/>
    </row>
    <row r="1071" spans="1:19" s="11" customFormat="1" x14ac:dyDescent="0.15">
      <c r="A1071" s="15" t="str">
        <f>工资表!$B$2</f>
        <v>序号</v>
      </c>
      <c r="B1071" s="15" t="str">
        <f>工资表!$C$2</f>
        <v>姓名</v>
      </c>
      <c r="C1071" s="15" t="str">
        <f>工资表!$D$2</f>
        <v>部门</v>
      </c>
      <c r="D1071" s="15" t="str">
        <f>工资表!$E$2</f>
        <v>基本工资</v>
      </c>
      <c r="E1071" s="15" t="str">
        <f>工资表!$F$2</f>
        <v>岗位工资</v>
      </c>
      <c r="F1071" s="15" t="str">
        <f>工资表!$G$2</f>
        <v>绩效工资</v>
      </c>
      <c r="G1071" s="15" t="str">
        <f>工资表!$H$2</f>
        <v>奖金</v>
      </c>
      <c r="H1071" s="15" t="str">
        <f>工资表!$I$2</f>
        <v>加班费</v>
      </c>
      <c r="I1071" s="15" t="str">
        <f>工资表!$J$2</f>
        <v>住房补助</v>
      </c>
      <c r="J1071" s="15" t="str">
        <f>工资表!$K$2</f>
        <v>交通补助</v>
      </c>
      <c r="K1071" s="15" t="str">
        <f>工资表!$L$2</f>
        <v>工龄工资</v>
      </c>
      <c r="L1071" s="15" t="str">
        <f>工资表!$M$2</f>
        <v>当月应发</v>
      </c>
      <c r="M1071" s="15" t="str">
        <f>工资表!$N$2</f>
        <v>养老保险</v>
      </c>
      <c r="N1071" s="15" t="str">
        <f>工资表!$O$2</f>
        <v>医疗保险</v>
      </c>
      <c r="O1071" s="15" t="str">
        <f>工资表!$P$2</f>
        <v>失业保险</v>
      </c>
      <c r="P1071" s="15" t="str">
        <f>工资表!$Q$2</f>
        <v>大病统筹</v>
      </c>
      <c r="Q1071" s="15" t="str">
        <f>工资表!$R$2</f>
        <v>公积金</v>
      </c>
      <c r="R1071" s="15" t="str">
        <f>工资表!$S$2</f>
        <v>个人所得税</v>
      </c>
      <c r="S1071" s="15" t="str">
        <f>工资表!$T$2</f>
        <v>实发工资</v>
      </c>
    </row>
    <row r="1072" spans="1:19" s="11" customFormat="1" x14ac:dyDescent="0.15">
      <c r="A1072" s="16">
        <f>工资表!B270</f>
        <v>268</v>
      </c>
      <c r="B1072" s="16" t="str">
        <f>工资表!C270</f>
        <v>N268</v>
      </c>
      <c r="C1072" s="16" t="str">
        <f>工资表!D270</f>
        <v>研发B</v>
      </c>
      <c r="D1072" s="16">
        <f>工资表!E270</f>
        <v>2267</v>
      </c>
      <c r="E1072" s="16">
        <f>工资表!F270</f>
        <v>1267</v>
      </c>
      <c r="F1072" s="16">
        <f>工资表!G270</f>
        <v>1267</v>
      </c>
      <c r="G1072" s="16">
        <f>工资表!H270</f>
        <v>2267</v>
      </c>
      <c r="H1072" s="16">
        <f>工资表!I270</f>
        <v>1267</v>
      </c>
      <c r="I1072" s="16">
        <f>工资表!J270</f>
        <v>867</v>
      </c>
      <c r="J1072" s="16">
        <f>工资表!K270</f>
        <v>567</v>
      </c>
      <c r="K1072" s="16">
        <f>工资表!L270</f>
        <v>467</v>
      </c>
      <c r="L1072" s="16">
        <f>工资表!M270</f>
        <v>10236</v>
      </c>
      <c r="M1072" s="16">
        <f>工资表!N270</f>
        <v>567</v>
      </c>
      <c r="N1072" s="16">
        <f>工资表!O270</f>
        <v>367</v>
      </c>
      <c r="O1072" s="16">
        <f>工资表!P270</f>
        <v>287</v>
      </c>
      <c r="P1072" s="16">
        <f>工资表!Q270</f>
        <v>297</v>
      </c>
      <c r="Q1072" s="16">
        <f>工资表!R270</f>
        <v>327</v>
      </c>
      <c r="R1072" s="16">
        <f>工资表!S270</f>
        <v>402</v>
      </c>
      <c r="S1072" s="16">
        <f>工资表!T270</f>
        <v>7989</v>
      </c>
    </row>
    <row r="1073" spans="1:19" s="11" customFormat="1" x14ac:dyDescent="0.15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</row>
    <row r="1074" spans="1:19" s="11" customFormat="1" x14ac:dyDescent="0.15">
      <c r="A1074" s="13"/>
      <c r="B1074" s="13"/>
      <c r="C1074" s="13"/>
      <c r="D1074" s="13"/>
      <c r="E1074" s="13"/>
      <c r="F1074" s="13"/>
      <c r="G1074" s="13"/>
      <c r="H1074" s="14">
        <f>工资表!$I$1</f>
        <v>2017</v>
      </c>
      <c r="I1074" s="14" t="str">
        <f>工资表!$J$1</f>
        <v>年</v>
      </c>
      <c r="J1074" s="14" t="str">
        <f>工资表!$K$1</f>
        <v>2月</v>
      </c>
      <c r="K1074" s="14" t="str">
        <f>工资表!$L$1</f>
        <v>工资</v>
      </c>
      <c r="L1074" s="13"/>
      <c r="M1074" s="13"/>
      <c r="N1074" s="13"/>
      <c r="O1074" s="13"/>
      <c r="P1074" s="13"/>
      <c r="Q1074" s="13"/>
      <c r="R1074" s="13"/>
      <c r="S1074" s="13"/>
    </row>
    <row r="1075" spans="1:19" s="11" customFormat="1" x14ac:dyDescent="0.15">
      <c r="A1075" s="15" t="str">
        <f>工资表!$B$2</f>
        <v>序号</v>
      </c>
      <c r="B1075" s="15" t="str">
        <f>工资表!$C$2</f>
        <v>姓名</v>
      </c>
      <c r="C1075" s="15" t="str">
        <f>工资表!$D$2</f>
        <v>部门</v>
      </c>
      <c r="D1075" s="15" t="str">
        <f>工资表!$E$2</f>
        <v>基本工资</v>
      </c>
      <c r="E1075" s="15" t="str">
        <f>工资表!$F$2</f>
        <v>岗位工资</v>
      </c>
      <c r="F1075" s="15" t="str">
        <f>工资表!$G$2</f>
        <v>绩效工资</v>
      </c>
      <c r="G1075" s="15" t="str">
        <f>工资表!$H$2</f>
        <v>奖金</v>
      </c>
      <c r="H1075" s="15" t="str">
        <f>工资表!$I$2</f>
        <v>加班费</v>
      </c>
      <c r="I1075" s="15" t="str">
        <f>工资表!$J$2</f>
        <v>住房补助</v>
      </c>
      <c r="J1075" s="15" t="str">
        <f>工资表!$K$2</f>
        <v>交通补助</v>
      </c>
      <c r="K1075" s="15" t="str">
        <f>工资表!$L$2</f>
        <v>工龄工资</v>
      </c>
      <c r="L1075" s="15" t="str">
        <f>工资表!$M$2</f>
        <v>当月应发</v>
      </c>
      <c r="M1075" s="15" t="str">
        <f>工资表!$N$2</f>
        <v>养老保险</v>
      </c>
      <c r="N1075" s="15" t="str">
        <f>工资表!$O$2</f>
        <v>医疗保险</v>
      </c>
      <c r="O1075" s="15" t="str">
        <f>工资表!$P$2</f>
        <v>失业保险</v>
      </c>
      <c r="P1075" s="15" t="str">
        <f>工资表!$Q$2</f>
        <v>大病统筹</v>
      </c>
      <c r="Q1075" s="15" t="str">
        <f>工资表!$R$2</f>
        <v>公积金</v>
      </c>
      <c r="R1075" s="15" t="str">
        <f>工资表!$S$2</f>
        <v>个人所得税</v>
      </c>
      <c r="S1075" s="15" t="str">
        <f>工资表!$T$2</f>
        <v>实发工资</v>
      </c>
    </row>
    <row r="1076" spans="1:19" s="11" customFormat="1" x14ac:dyDescent="0.15">
      <c r="A1076" s="16">
        <f>工资表!B271</f>
        <v>269</v>
      </c>
      <c r="B1076" s="16" t="str">
        <f>工资表!C271</f>
        <v>N269</v>
      </c>
      <c r="C1076" s="16" t="str">
        <f>工资表!D271</f>
        <v>投资A</v>
      </c>
      <c r="D1076" s="16">
        <f>工资表!E271</f>
        <v>2268</v>
      </c>
      <c r="E1076" s="16">
        <f>工资表!F271</f>
        <v>1268</v>
      </c>
      <c r="F1076" s="16">
        <f>工资表!G271</f>
        <v>1268</v>
      </c>
      <c r="G1076" s="16">
        <f>工资表!H271</f>
        <v>2268</v>
      </c>
      <c r="H1076" s="16">
        <f>工资表!I271</f>
        <v>1268</v>
      </c>
      <c r="I1076" s="16">
        <f>工资表!J271</f>
        <v>868</v>
      </c>
      <c r="J1076" s="16">
        <f>工资表!K271</f>
        <v>568</v>
      </c>
      <c r="K1076" s="16">
        <f>工资表!L271</f>
        <v>468</v>
      </c>
      <c r="L1076" s="16">
        <f>工资表!M271</f>
        <v>10244</v>
      </c>
      <c r="M1076" s="16">
        <f>工资表!N271</f>
        <v>568</v>
      </c>
      <c r="N1076" s="16">
        <f>工资表!O271</f>
        <v>368</v>
      </c>
      <c r="O1076" s="16">
        <f>工资表!P271</f>
        <v>288</v>
      </c>
      <c r="P1076" s="16">
        <f>工资表!Q271</f>
        <v>298</v>
      </c>
      <c r="Q1076" s="16">
        <f>工资表!R271</f>
        <v>328</v>
      </c>
      <c r="R1076" s="16">
        <f>工资表!S271</f>
        <v>403</v>
      </c>
      <c r="S1076" s="16">
        <f>工资表!T271</f>
        <v>7991</v>
      </c>
    </row>
    <row r="1077" spans="1:19" s="11" customFormat="1" x14ac:dyDescent="0.15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</row>
    <row r="1078" spans="1:19" s="11" customFormat="1" x14ac:dyDescent="0.15">
      <c r="A1078" s="13"/>
      <c r="B1078" s="13"/>
      <c r="C1078" s="13"/>
      <c r="D1078" s="13"/>
      <c r="E1078" s="13"/>
      <c r="F1078" s="13"/>
      <c r="G1078" s="13"/>
      <c r="H1078" s="14">
        <f>工资表!$I$1</f>
        <v>2017</v>
      </c>
      <c r="I1078" s="14" t="str">
        <f>工资表!$J$1</f>
        <v>年</v>
      </c>
      <c r="J1078" s="14" t="str">
        <f>工资表!$K$1</f>
        <v>2月</v>
      </c>
      <c r="K1078" s="14" t="str">
        <f>工资表!$L$1</f>
        <v>工资</v>
      </c>
      <c r="L1078" s="13"/>
      <c r="M1078" s="13"/>
      <c r="N1078" s="13"/>
      <c r="O1078" s="13"/>
      <c r="P1078" s="13"/>
      <c r="Q1078" s="13"/>
      <c r="R1078" s="13"/>
      <c r="S1078" s="13"/>
    </row>
    <row r="1079" spans="1:19" s="11" customFormat="1" x14ac:dyDescent="0.15">
      <c r="A1079" s="15" t="str">
        <f>工资表!$B$2</f>
        <v>序号</v>
      </c>
      <c r="B1079" s="15" t="str">
        <f>工资表!$C$2</f>
        <v>姓名</v>
      </c>
      <c r="C1079" s="15" t="str">
        <f>工资表!$D$2</f>
        <v>部门</v>
      </c>
      <c r="D1079" s="15" t="str">
        <f>工资表!$E$2</f>
        <v>基本工资</v>
      </c>
      <c r="E1079" s="15" t="str">
        <f>工资表!$F$2</f>
        <v>岗位工资</v>
      </c>
      <c r="F1079" s="15" t="str">
        <f>工资表!$G$2</f>
        <v>绩效工资</v>
      </c>
      <c r="G1079" s="15" t="str">
        <f>工资表!$H$2</f>
        <v>奖金</v>
      </c>
      <c r="H1079" s="15" t="str">
        <f>工资表!$I$2</f>
        <v>加班费</v>
      </c>
      <c r="I1079" s="15" t="str">
        <f>工资表!$J$2</f>
        <v>住房补助</v>
      </c>
      <c r="J1079" s="15" t="str">
        <f>工资表!$K$2</f>
        <v>交通补助</v>
      </c>
      <c r="K1079" s="15" t="str">
        <f>工资表!$L$2</f>
        <v>工龄工资</v>
      </c>
      <c r="L1079" s="15" t="str">
        <f>工资表!$M$2</f>
        <v>当月应发</v>
      </c>
      <c r="M1079" s="15" t="str">
        <f>工资表!$N$2</f>
        <v>养老保险</v>
      </c>
      <c r="N1079" s="15" t="str">
        <f>工资表!$O$2</f>
        <v>医疗保险</v>
      </c>
      <c r="O1079" s="15" t="str">
        <f>工资表!$P$2</f>
        <v>失业保险</v>
      </c>
      <c r="P1079" s="15" t="str">
        <f>工资表!$Q$2</f>
        <v>大病统筹</v>
      </c>
      <c r="Q1079" s="15" t="str">
        <f>工资表!$R$2</f>
        <v>公积金</v>
      </c>
      <c r="R1079" s="15" t="str">
        <f>工资表!$S$2</f>
        <v>个人所得税</v>
      </c>
      <c r="S1079" s="15" t="str">
        <f>工资表!$T$2</f>
        <v>实发工资</v>
      </c>
    </row>
    <row r="1080" spans="1:19" s="11" customFormat="1" x14ac:dyDescent="0.15">
      <c r="A1080" s="16">
        <f>工资表!B272</f>
        <v>270</v>
      </c>
      <c r="B1080" s="16" t="str">
        <f>工资表!C272</f>
        <v>N270</v>
      </c>
      <c r="C1080" s="16" t="str">
        <f>工资表!D272</f>
        <v>投资B</v>
      </c>
      <c r="D1080" s="16">
        <f>工资表!E272</f>
        <v>2269</v>
      </c>
      <c r="E1080" s="16">
        <f>工资表!F272</f>
        <v>1269</v>
      </c>
      <c r="F1080" s="16">
        <f>工资表!G272</f>
        <v>1269</v>
      </c>
      <c r="G1080" s="16">
        <f>工资表!H272</f>
        <v>2269</v>
      </c>
      <c r="H1080" s="16">
        <f>工资表!I272</f>
        <v>1269</v>
      </c>
      <c r="I1080" s="16">
        <f>工资表!J272</f>
        <v>869</v>
      </c>
      <c r="J1080" s="16">
        <f>工资表!K272</f>
        <v>569</v>
      </c>
      <c r="K1080" s="16">
        <f>工资表!L272</f>
        <v>469</v>
      </c>
      <c r="L1080" s="16">
        <f>工资表!M272</f>
        <v>10252</v>
      </c>
      <c r="M1080" s="16">
        <f>工资表!N272</f>
        <v>569</v>
      </c>
      <c r="N1080" s="16">
        <f>工资表!O272</f>
        <v>369</v>
      </c>
      <c r="O1080" s="16">
        <f>工资表!P272</f>
        <v>289</v>
      </c>
      <c r="P1080" s="16">
        <f>工资表!Q272</f>
        <v>299</v>
      </c>
      <c r="Q1080" s="16">
        <f>工资表!R272</f>
        <v>329</v>
      </c>
      <c r="R1080" s="16">
        <f>工资表!S272</f>
        <v>404</v>
      </c>
      <c r="S1080" s="16">
        <f>工资表!T272</f>
        <v>7993</v>
      </c>
    </row>
    <row r="1081" spans="1:19" s="11" customFormat="1" x14ac:dyDescent="0.15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</row>
    <row r="1082" spans="1:19" s="11" customFormat="1" x14ac:dyDescent="0.15">
      <c r="A1082" s="13"/>
      <c r="B1082" s="13"/>
      <c r="C1082" s="13"/>
      <c r="D1082" s="13"/>
      <c r="E1082" s="13"/>
      <c r="F1082" s="13"/>
      <c r="G1082" s="13"/>
      <c r="H1082" s="14">
        <f>工资表!$I$1</f>
        <v>2017</v>
      </c>
      <c r="I1082" s="14" t="str">
        <f>工资表!$J$1</f>
        <v>年</v>
      </c>
      <c r="J1082" s="14" t="str">
        <f>工资表!$K$1</f>
        <v>2月</v>
      </c>
      <c r="K1082" s="14" t="str">
        <f>工资表!$L$1</f>
        <v>工资</v>
      </c>
      <c r="L1082" s="13"/>
      <c r="M1082" s="13"/>
      <c r="N1082" s="13"/>
      <c r="O1082" s="13"/>
      <c r="P1082" s="13"/>
      <c r="Q1082" s="13"/>
      <c r="R1082" s="13"/>
      <c r="S1082" s="13"/>
    </row>
    <row r="1083" spans="1:19" s="11" customFormat="1" x14ac:dyDescent="0.15">
      <c r="A1083" s="15" t="str">
        <f>工资表!$B$2</f>
        <v>序号</v>
      </c>
      <c r="B1083" s="15" t="str">
        <f>工资表!$C$2</f>
        <v>姓名</v>
      </c>
      <c r="C1083" s="15" t="str">
        <f>工资表!$D$2</f>
        <v>部门</v>
      </c>
      <c r="D1083" s="15" t="str">
        <f>工资表!$E$2</f>
        <v>基本工资</v>
      </c>
      <c r="E1083" s="15" t="str">
        <f>工资表!$F$2</f>
        <v>岗位工资</v>
      </c>
      <c r="F1083" s="15" t="str">
        <f>工资表!$G$2</f>
        <v>绩效工资</v>
      </c>
      <c r="G1083" s="15" t="str">
        <f>工资表!$H$2</f>
        <v>奖金</v>
      </c>
      <c r="H1083" s="15" t="str">
        <f>工资表!$I$2</f>
        <v>加班费</v>
      </c>
      <c r="I1083" s="15" t="str">
        <f>工资表!$J$2</f>
        <v>住房补助</v>
      </c>
      <c r="J1083" s="15" t="str">
        <f>工资表!$K$2</f>
        <v>交通补助</v>
      </c>
      <c r="K1083" s="15" t="str">
        <f>工资表!$L$2</f>
        <v>工龄工资</v>
      </c>
      <c r="L1083" s="15" t="str">
        <f>工资表!$M$2</f>
        <v>当月应发</v>
      </c>
      <c r="M1083" s="15" t="str">
        <f>工资表!$N$2</f>
        <v>养老保险</v>
      </c>
      <c r="N1083" s="15" t="str">
        <f>工资表!$O$2</f>
        <v>医疗保险</v>
      </c>
      <c r="O1083" s="15" t="str">
        <f>工资表!$P$2</f>
        <v>失业保险</v>
      </c>
      <c r="P1083" s="15" t="str">
        <f>工资表!$Q$2</f>
        <v>大病统筹</v>
      </c>
      <c r="Q1083" s="15" t="str">
        <f>工资表!$R$2</f>
        <v>公积金</v>
      </c>
      <c r="R1083" s="15" t="str">
        <f>工资表!$S$2</f>
        <v>个人所得税</v>
      </c>
      <c r="S1083" s="15" t="str">
        <f>工资表!$T$2</f>
        <v>实发工资</v>
      </c>
    </row>
    <row r="1084" spans="1:19" s="11" customFormat="1" x14ac:dyDescent="0.15">
      <c r="A1084" s="16">
        <f>工资表!B273</f>
        <v>271</v>
      </c>
      <c r="B1084" s="16" t="str">
        <f>工资表!C273</f>
        <v>N271</v>
      </c>
      <c r="C1084" s="16" t="str">
        <f>工资表!D273</f>
        <v>采购</v>
      </c>
      <c r="D1084" s="16">
        <f>工资表!E273</f>
        <v>2270</v>
      </c>
      <c r="E1084" s="16">
        <f>工资表!F273</f>
        <v>1270</v>
      </c>
      <c r="F1084" s="16">
        <f>工资表!G273</f>
        <v>1270</v>
      </c>
      <c r="G1084" s="16">
        <f>工资表!H273</f>
        <v>2270</v>
      </c>
      <c r="H1084" s="16">
        <f>工资表!I273</f>
        <v>1270</v>
      </c>
      <c r="I1084" s="16">
        <f>工资表!J273</f>
        <v>870</v>
      </c>
      <c r="J1084" s="16">
        <f>工资表!K273</f>
        <v>570</v>
      </c>
      <c r="K1084" s="16">
        <f>工资表!L273</f>
        <v>470</v>
      </c>
      <c r="L1084" s="16">
        <f>工资表!M273</f>
        <v>10260</v>
      </c>
      <c r="M1084" s="16">
        <f>工资表!N273</f>
        <v>570</v>
      </c>
      <c r="N1084" s="16">
        <f>工资表!O273</f>
        <v>370</v>
      </c>
      <c r="O1084" s="16">
        <f>工资表!P273</f>
        <v>290</v>
      </c>
      <c r="P1084" s="16">
        <f>工资表!Q273</f>
        <v>300</v>
      </c>
      <c r="Q1084" s="16">
        <f>工资表!R273</f>
        <v>330</v>
      </c>
      <c r="R1084" s="16">
        <f>工资表!S273</f>
        <v>405</v>
      </c>
      <c r="S1084" s="16">
        <f>工资表!T273</f>
        <v>7995</v>
      </c>
    </row>
    <row r="1085" spans="1:19" s="11" customFormat="1" x14ac:dyDescent="0.15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</row>
    <row r="1086" spans="1:19" s="11" customFormat="1" x14ac:dyDescent="0.15">
      <c r="A1086" s="13"/>
      <c r="B1086" s="13"/>
      <c r="C1086" s="13"/>
      <c r="D1086" s="13"/>
      <c r="E1086" s="13"/>
      <c r="F1086" s="13"/>
      <c r="G1086" s="13"/>
      <c r="H1086" s="14">
        <f>工资表!$I$1</f>
        <v>2017</v>
      </c>
      <c r="I1086" s="14" t="str">
        <f>工资表!$J$1</f>
        <v>年</v>
      </c>
      <c r="J1086" s="14" t="str">
        <f>工资表!$K$1</f>
        <v>2月</v>
      </c>
      <c r="K1086" s="14" t="str">
        <f>工资表!$L$1</f>
        <v>工资</v>
      </c>
      <c r="L1086" s="13"/>
      <c r="M1086" s="13"/>
      <c r="N1086" s="13"/>
      <c r="O1086" s="13"/>
      <c r="P1086" s="13"/>
      <c r="Q1086" s="13"/>
      <c r="R1086" s="13"/>
      <c r="S1086" s="13"/>
    </row>
    <row r="1087" spans="1:19" s="11" customFormat="1" x14ac:dyDescent="0.15">
      <c r="A1087" s="15" t="str">
        <f>工资表!$B$2</f>
        <v>序号</v>
      </c>
      <c r="B1087" s="15" t="str">
        <f>工资表!$C$2</f>
        <v>姓名</v>
      </c>
      <c r="C1087" s="15" t="str">
        <f>工资表!$D$2</f>
        <v>部门</v>
      </c>
      <c r="D1087" s="15" t="str">
        <f>工资表!$E$2</f>
        <v>基本工资</v>
      </c>
      <c r="E1087" s="15" t="str">
        <f>工资表!$F$2</f>
        <v>岗位工资</v>
      </c>
      <c r="F1087" s="15" t="str">
        <f>工资表!$G$2</f>
        <v>绩效工资</v>
      </c>
      <c r="G1087" s="15" t="str">
        <f>工资表!$H$2</f>
        <v>奖金</v>
      </c>
      <c r="H1087" s="15" t="str">
        <f>工资表!$I$2</f>
        <v>加班费</v>
      </c>
      <c r="I1087" s="15" t="str">
        <f>工资表!$J$2</f>
        <v>住房补助</v>
      </c>
      <c r="J1087" s="15" t="str">
        <f>工资表!$K$2</f>
        <v>交通补助</v>
      </c>
      <c r="K1087" s="15" t="str">
        <f>工资表!$L$2</f>
        <v>工龄工资</v>
      </c>
      <c r="L1087" s="15" t="str">
        <f>工资表!$M$2</f>
        <v>当月应发</v>
      </c>
      <c r="M1087" s="15" t="str">
        <f>工资表!$N$2</f>
        <v>养老保险</v>
      </c>
      <c r="N1087" s="15" t="str">
        <f>工资表!$O$2</f>
        <v>医疗保险</v>
      </c>
      <c r="O1087" s="15" t="str">
        <f>工资表!$P$2</f>
        <v>失业保险</v>
      </c>
      <c r="P1087" s="15" t="str">
        <f>工资表!$Q$2</f>
        <v>大病统筹</v>
      </c>
      <c r="Q1087" s="15" t="str">
        <f>工资表!$R$2</f>
        <v>公积金</v>
      </c>
      <c r="R1087" s="15" t="str">
        <f>工资表!$S$2</f>
        <v>个人所得税</v>
      </c>
      <c r="S1087" s="15" t="str">
        <f>工资表!$T$2</f>
        <v>实发工资</v>
      </c>
    </row>
    <row r="1088" spans="1:19" s="11" customFormat="1" x14ac:dyDescent="0.15">
      <c r="A1088" s="16">
        <f>工资表!B274</f>
        <v>272</v>
      </c>
      <c r="B1088" s="16" t="str">
        <f>工资表!C274</f>
        <v>N272</v>
      </c>
      <c r="C1088" s="16" t="str">
        <f>工资表!D274</f>
        <v>生产</v>
      </c>
      <c r="D1088" s="16">
        <f>工资表!E274</f>
        <v>2271</v>
      </c>
      <c r="E1088" s="16">
        <f>工资表!F274</f>
        <v>1271</v>
      </c>
      <c r="F1088" s="16">
        <f>工资表!G274</f>
        <v>1271</v>
      </c>
      <c r="G1088" s="16">
        <f>工资表!H274</f>
        <v>2271</v>
      </c>
      <c r="H1088" s="16">
        <f>工资表!I274</f>
        <v>1271</v>
      </c>
      <c r="I1088" s="16">
        <f>工资表!J274</f>
        <v>871</v>
      </c>
      <c r="J1088" s="16">
        <f>工资表!K274</f>
        <v>571</v>
      </c>
      <c r="K1088" s="16">
        <f>工资表!L274</f>
        <v>471</v>
      </c>
      <c r="L1088" s="16">
        <f>工资表!M274</f>
        <v>10268</v>
      </c>
      <c r="M1088" s="16">
        <f>工资表!N274</f>
        <v>571</v>
      </c>
      <c r="N1088" s="16">
        <f>工资表!O274</f>
        <v>371</v>
      </c>
      <c r="O1088" s="16">
        <f>工资表!P274</f>
        <v>291</v>
      </c>
      <c r="P1088" s="16">
        <f>工资表!Q274</f>
        <v>301</v>
      </c>
      <c r="Q1088" s="16">
        <f>工资表!R274</f>
        <v>331</v>
      </c>
      <c r="R1088" s="16">
        <f>工资表!S274</f>
        <v>406</v>
      </c>
      <c r="S1088" s="16">
        <f>工资表!T274</f>
        <v>7997</v>
      </c>
    </row>
    <row r="1089" spans="1:19" s="11" customFormat="1" x14ac:dyDescent="0.15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</row>
    <row r="1090" spans="1:19" s="11" customFormat="1" x14ac:dyDescent="0.15">
      <c r="A1090" s="13"/>
      <c r="B1090" s="13"/>
      <c r="C1090" s="13"/>
      <c r="D1090" s="13"/>
      <c r="E1090" s="13"/>
      <c r="F1090" s="13"/>
      <c r="G1090" s="13"/>
      <c r="H1090" s="14">
        <f>工资表!$I$1</f>
        <v>2017</v>
      </c>
      <c r="I1090" s="14" t="str">
        <f>工资表!$J$1</f>
        <v>年</v>
      </c>
      <c r="J1090" s="14" t="str">
        <f>工资表!$K$1</f>
        <v>2月</v>
      </c>
      <c r="K1090" s="14" t="str">
        <f>工资表!$L$1</f>
        <v>工资</v>
      </c>
      <c r="L1090" s="13"/>
      <c r="M1090" s="13"/>
      <c r="N1090" s="13"/>
      <c r="O1090" s="13"/>
      <c r="P1090" s="13"/>
      <c r="Q1090" s="13"/>
      <c r="R1090" s="13"/>
      <c r="S1090" s="13"/>
    </row>
    <row r="1091" spans="1:19" s="11" customFormat="1" x14ac:dyDescent="0.15">
      <c r="A1091" s="15" t="str">
        <f>工资表!$B$2</f>
        <v>序号</v>
      </c>
      <c r="B1091" s="15" t="str">
        <f>工资表!$C$2</f>
        <v>姓名</v>
      </c>
      <c r="C1091" s="15" t="str">
        <f>工资表!$D$2</f>
        <v>部门</v>
      </c>
      <c r="D1091" s="15" t="str">
        <f>工资表!$E$2</f>
        <v>基本工资</v>
      </c>
      <c r="E1091" s="15" t="str">
        <f>工资表!$F$2</f>
        <v>岗位工资</v>
      </c>
      <c r="F1091" s="15" t="str">
        <f>工资表!$G$2</f>
        <v>绩效工资</v>
      </c>
      <c r="G1091" s="15" t="str">
        <f>工资表!$H$2</f>
        <v>奖金</v>
      </c>
      <c r="H1091" s="15" t="str">
        <f>工资表!$I$2</f>
        <v>加班费</v>
      </c>
      <c r="I1091" s="15" t="str">
        <f>工资表!$J$2</f>
        <v>住房补助</v>
      </c>
      <c r="J1091" s="15" t="str">
        <f>工资表!$K$2</f>
        <v>交通补助</v>
      </c>
      <c r="K1091" s="15" t="str">
        <f>工资表!$L$2</f>
        <v>工龄工资</v>
      </c>
      <c r="L1091" s="15" t="str">
        <f>工资表!$M$2</f>
        <v>当月应发</v>
      </c>
      <c r="M1091" s="15" t="str">
        <f>工资表!$N$2</f>
        <v>养老保险</v>
      </c>
      <c r="N1091" s="15" t="str">
        <f>工资表!$O$2</f>
        <v>医疗保险</v>
      </c>
      <c r="O1091" s="15" t="str">
        <f>工资表!$P$2</f>
        <v>失业保险</v>
      </c>
      <c r="P1091" s="15" t="str">
        <f>工资表!$Q$2</f>
        <v>大病统筹</v>
      </c>
      <c r="Q1091" s="15" t="str">
        <f>工资表!$R$2</f>
        <v>公积金</v>
      </c>
      <c r="R1091" s="15" t="str">
        <f>工资表!$S$2</f>
        <v>个人所得税</v>
      </c>
      <c r="S1091" s="15" t="str">
        <f>工资表!$T$2</f>
        <v>实发工资</v>
      </c>
    </row>
    <row r="1092" spans="1:19" s="11" customFormat="1" x14ac:dyDescent="0.15">
      <c r="A1092" s="16">
        <f>工资表!B275</f>
        <v>273</v>
      </c>
      <c r="B1092" s="16" t="str">
        <f>工资表!C275</f>
        <v>N273</v>
      </c>
      <c r="C1092" s="16" t="str">
        <f>工资表!D275</f>
        <v>运营</v>
      </c>
      <c r="D1092" s="16">
        <f>工资表!E275</f>
        <v>2272</v>
      </c>
      <c r="E1092" s="16">
        <f>工资表!F275</f>
        <v>1272</v>
      </c>
      <c r="F1092" s="16">
        <f>工资表!G275</f>
        <v>1272</v>
      </c>
      <c r="G1092" s="16">
        <f>工资表!H275</f>
        <v>2272</v>
      </c>
      <c r="H1092" s="16">
        <f>工资表!I275</f>
        <v>1272</v>
      </c>
      <c r="I1092" s="16">
        <f>工资表!J275</f>
        <v>872</v>
      </c>
      <c r="J1092" s="16">
        <f>工资表!K275</f>
        <v>572</v>
      </c>
      <c r="K1092" s="16">
        <f>工资表!L275</f>
        <v>472</v>
      </c>
      <c r="L1092" s="16">
        <f>工资表!M275</f>
        <v>10276</v>
      </c>
      <c r="M1092" s="16">
        <f>工资表!N275</f>
        <v>572</v>
      </c>
      <c r="N1092" s="16">
        <f>工资表!O275</f>
        <v>372</v>
      </c>
      <c r="O1092" s="16">
        <f>工资表!P275</f>
        <v>292</v>
      </c>
      <c r="P1092" s="16">
        <f>工资表!Q275</f>
        <v>302</v>
      </c>
      <c r="Q1092" s="16">
        <f>工资表!R275</f>
        <v>332</v>
      </c>
      <c r="R1092" s="16">
        <f>工资表!S275</f>
        <v>407</v>
      </c>
      <c r="S1092" s="16">
        <f>工资表!T275</f>
        <v>7999</v>
      </c>
    </row>
    <row r="1093" spans="1:19" s="11" customFormat="1" x14ac:dyDescent="0.15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</row>
    <row r="1094" spans="1:19" s="11" customFormat="1" x14ac:dyDescent="0.15">
      <c r="A1094" s="13"/>
      <c r="B1094" s="13"/>
      <c r="C1094" s="13"/>
      <c r="D1094" s="13"/>
      <c r="E1094" s="13"/>
      <c r="F1094" s="13"/>
      <c r="G1094" s="13"/>
      <c r="H1094" s="14">
        <f>工资表!$I$1</f>
        <v>2017</v>
      </c>
      <c r="I1094" s="14" t="str">
        <f>工资表!$J$1</f>
        <v>年</v>
      </c>
      <c r="J1094" s="14" t="str">
        <f>工资表!$K$1</f>
        <v>2月</v>
      </c>
      <c r="K1094" s="14" t="str">
        <f>工资表!$L$1</f>
        <v>工资</v>
      </c>
      <c r="L1094" s="13"/>
      <c r="M1094" s="13"/>
      <c r="N1094" s="13"/>
      <c r="O1094" s="13"/>
      <c r="P1094" s="13"/>
      <c r="Q1094" s="13"/>
      <c r="R1094" s="13"/>
      <c r="S1094" s="13"/>
    </row>
    <row r="1095" spans="1:19" s="11" customFormat="1" x14ac:dyDescent="0.15">
      <c r="A1095" s="15" t="str">
        <f>工资表!$B$2</f>
        <v>序号</v>
      </c>
      <c r="B1095" s="15" t="str">
        <f>工资表!$C$2</f>
        <v>姓名</v>
      </c>
      <c r="C1095" s="15" t="str">
        <f>工资表!$D$2</f>
        <v>部门</v>
      </c>
      <c r="D1095" s="15" t="str">
        <f>工资表!$E$2</f>
        <v>基本工资</v>
      </c>
      <c r="E1095" s="15" t="str">
        <f>工资表!$F$2</f>
        <v>岗位工资</v>
      </c>
      <c r="F1095" s="15" t="str">
        <f>工资表!$G$2</f>
        <v>绩效工资</v>
      </c>
      <c r="G1095" s="15" t="str">
        <f>工资表!$H$2</f>
        <v>奖金</v>
      </c>
      <c r="H1095" s="15" t="str">
        <f>工资表!$I$2</f>
        <v>加班费</v>
      </c>
      <c r="I1095" s="15" t="str">
        <f>工资表!$J$2</f>
        <v>住房补助</v>
      </c>
      <c r="J1095" s="15" t="str">
        <f>工资表!$K$2</f>
        <v>交通补助</v>
      </c>
      <c r="K1095" s="15" t="str">
        <f>工资表!$L$2</f>
        <v>工龄工资</v>
      </c>
      <c r="L1095" s="15" t="str">
        <f>工资表!$M$2</f>
        <v>当月应发</v>
      </c>
      <c r="M1095" s="15" t="str">
        <f>工资表!$N$2</f>
        <v>养老保险</v>
      </c>
      <c r="N1095" s="15" t="str">
        <f>工资表!$O$2</f>
        <v>医疗保险</v>
      </c>
      <c r="O1095" s="15" t="str">
        <f>工资表!$P$2</f>
        <v>失业保险</v>
      </c>
      <c r="P1095" s="15" t="str">
        <f>工资表!$Q$2</f>
        <v>大病统筹</v>
      </c>
      <c r="Q1095" s="15" t="str">
        <f>工资表!$R$2</f>
        <v>公积金</v>
      </c>
      <c r="R1095" s="15" t="str">
        <f>工资表!$S$2</f>
        <v>个人所得税</v>
      </c>
      <c r="S1095" s="15" t="str">
        <f>工资表!$T$2</f>
        <v>实发工资</v>
      </c>
    </row>
    <row r="1096" spans="1:19" s="11" customFormat="1" x14ac:dyDescent="0.15">
      <c r="A1096" s="16">
        <f>工资表!B276</f>
        <v>274</v>
      </c>
      <c r="B1096" s="16" t="str">
        <f>工资表!C276</f>
        <v>N274</v>
      </c>
      <c r="C1096" s="16" t="str">
        <f>工资表!D276</f>
        <v>财务</v>
      </c>
      <c r="D1096" s="16">
        <f>工资表!E276</f>
        <v>2273</v>
      </c>
      <c r="E1096" s="16">
        <f>工资表!F276</f>
        <v>1273</v>
      </c>
      <c r="F1096" s="16">
        <f>工资表!G276</f>
        <v>1273</v>
      </c>
      <c r="G1096" s="16">
        <f>工资表!H276</f>
        <v>2273</v>
      </c>
      <c r="H1096" s="16">
        <f>工资表!I276</f>
        <v>1273</v>
      </c>
      <c r="I1096" s="16">
        <f>工资表!J276</f>
        <v>873</v>
      </c>
      <c r="J1096" s="16">
        <f>工资表!K276</f>
        <v>573</v>
      </c>
      <c r="K1096" s="16">
        <f>工资表!L276</f>
        <v>473</v>
      </c>
      <c r="L1096" s="16">
        <f>工资表!M276</f>
        <v>10284</v>
      </c>
      <c r="M1096" s="16">
        <f>工资表!N276</f>
        <v>573</v>
      </c>
      <c r="N1096" s="16">
        <f>工资表!O276</f>
        <v>373</v>
      </c>
      <c r="O1096" s="16">
        <f>工资表!P276</f>
        <v>293</v>
      </c>
      <c r="P1096" s="16">
        <f>工资表!Q276</f>
        <v>303</v>
      </c>
      <c r="Q1096" s="16">
        <f>工资表!R276</f>
        <v>333</v>
      </c>
      <c r="R1096" s="16">
        <f>工资表!S276</f>
        <v>408</v>
      </c>
      <c r="S1096" s="16">
        <f>工资表!T276</f>
        <v>8001</v>
      </c>
    </row>
    <row r="1097" spans="1:19" s="11" customFormat="1" x14ac:dyDescent="0.15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</row>
    <row r="1098" spans="1:19" s="11" customFormat="1" x14ac:dyDescent="0.15">
      <c r="A1098" s="13"/>
      <c r="B1098" s="13"/>
      <c r="C1098" s="13"/>
      <c r="D1098" s="13"/>
      <c r="E1098" s="13"/>
      <c r="F1098" s="13"/>
      <c r="G1098" s="13"/>
      <c r="H1098" s="14">
        <f>工资表!$I$1</f>
        <v>2017</v>
      </c>
      <c r="I1098" s="14" t="str">
        <f>工资表!$J$1</f>
        <v>年</v>
      </c>
      <c r="J1098" s="14" t="str">
        <f>工资表!$K$1</f>
        <v>2月</v>
      </c>
      <c r="K1098" s="14" t="str">
        <f>工资表!$L$1</f>
        <v>工资</v>
      </c>
      <c r="L1098" s="13"/>
      <c r="M1098" s="13"/>
      <c r="N1098" s="13"/>
      <c r="O1098" s="13"/>
      <c r="P1098" s="13"/>
      <c r="Q1098" s="13"/>
      <c r="R1098" s="13"/>
      <c r="S1098" s="13"/>
    </row>
    <row r="1099" spans="1:19" s="11" customFormat="1" x14ac:dyDescent="0.15">
      <c r="A1099" s="15" t="str">
        <f>工资表!$B$2</f>
        <v>序号</v>
      </c>
      <c r="B1099" s="15" t="str">
        <f>工资表!$C$2</f>
        <v>姓名</v>
      </c>
      <c r="C1099" s="15" t="str">
        <f>工资表!$D$2</f>
        <v>部门</v>
      </c>
      <c r="D1099" s="15" t="str">
        <f>工资表!$E$2</f>
        <v>基本工资</v>
      </c>
      <c r="E1099" s="15" t="str">
        <f>工资表!$F$2</f>
        <v>岗位工资</v>
      </c>
      <c r="F1099" s="15" t="str">
        <f>工资表!$G$2</f>
        <v>绩效工资</v>
      </c>
      <c r="G1099" s="15" t="str">
        <f>工资表!$H$2</f>
        <v>奖金</v>
      </c>
      <c r="H1099" s="15" t="str">
        <f>工资表!$I$2</f>
        <v>加班费</v>
      </c>
      <c r="I1099" s="15" t="str">
        <f>工资表!$J$2</f>
        <v>住房补助</v>
      </c>
      <c r="J1099" s="15" t="str">
        <f>工资表!$K$2</f>
        <v>交通补助</v>
      </c>
      <c r="K1099" s="15" t="str">
        <f>工资表!$L$2</f>
        <v>工龄工资</v>
      </c>
      <c r="L1099" s="15" t="str">
        <f>工资表!$M$2</f>
        <v>当月应发</v>
      </c>
      <c r="M1099" s="15" t="str">
        <f>工资表!$N$2</f>
        <v>养老保险</v>
      </c>
      <c r="N1099" s="15" t="str">
        <f>工资表!$O$2</f>
        <v>医疗保险</v>
      </c>
      <c r="O1099" s="15" t="str">
        <f>工资表!$P$2</f>
        <v>失业保险</v>
      </c>
      <c r="P1099" s="15" t="str">
        <f>工资表!$Q$2</f>
        <v>大病统筹</v>
      </c>
      <c r="Q1099" s="15" t="str">
        <f>工资表!$R$2</f>
        <v>公积金</v>
      </c>
      <c r="R1099" s="15" t="str">
        <f>工资表!$S$2</f>
        <v>个人所得税</v>
      </c>
      <c r="S1099" s="15" t="str">
        <f>工资表!$T$2</f>
        <v>实发工资</v>
      </c>
    </row>
    <row r="1100" spans="1:19" s="11" customFormat="1" x14ac:dyDescent="0.15">
      <c r="A1100" s="16">
        <f>工资表!B277</f>
        <v>275</v>
      </c>
      <c r="B1100" s="16" t="str">
        <f>工资表!C277</f>
        <v>N275</v>
      </c>
      <c r="C1100" s="16" t="str">
        <f>工资表!D277</f>
        <v>人力</v>
      </c>
      <c r="D1100" s="16">
        <f>工资表!E277</f>
        <v>2274</v>
      </c>
      <c r="E1100" s="16">
        <f>工资表!F277</f>
        <v>1274</v>
      </c>
      <c r="F1100" s="16">
        <f>工资表!G277</f>
        <v>1274</v>
      </c>
      <c r="G1100" s="16">
        <f>工资表!H277</f>
        <v>2274</v>
      </c>
      <c r="H1100" s="16">
        <f>工资表!I277</f>
        <v>1274</v>
      </c>
      <c r="I1100" s="16">
        <f>工资表!J277</f>
        <v>874</v>
      </c>
      <c r="J1100" s="16">
        <f>工资表!K277</f>
        <v>574</v>
      </c>
      <c r="K1100" s="16">
        <f>工资表!L277</f>
        <v>474</v>
      </c>
      <c r="L1100" s="16">
        <f>工资表!M277</f>
        <v>10292</v>
      </c>
      <c r="M1100" s="16">
        <f>工资表!N277</f>
        <v>574</v>
      </c>
      <c r="N1100" s="16">
        <f>工资表!O277</f>
        <v>374</v>
      </c>
      <c r="O1100" s="16">
        <f>工资表!P277</f>
        <v>294</v>
      </c>
      <c r="P1100" s="16">
        <f>工资表!Q277</f>
        <v>304</v>
      </c>
      <c r="Q1100" s="16">
        <f>工资表!R277</f>
        <v>334</v>
      </c>
      <c r="R1100" s="16">
        <f>工资表!S277</f>
        <v>409</v>
      </c>
      <c r="S1100" s="16">
        <f>工资表!T277</f>
        <v>8003</v>
      </c>
    </row>
    <row r="1101" spans="1:19" s="11" customFormat="1" x14ac:dyDescent="0.15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</row>
    <row r="1102" spans="1:19" s="11" customFormat="1" x14ac:dyDescent="0.15">
      <c r="A1102" s="13"/>
      <c r="B1102" s="13"/>
      <c r="C1102" s="13"/>
      <c r="D1102" s="13"/>
      <c r="E1102" s="13"/>
      <c r="F1102" s="13"/>
      <c r="G1102" s="13"/>
      <c r="H1102" s="14">
        <f>工资表!$I$1</f>
        <v>2017</v>
      </c>
      <c r="I1102" s="14" t="str">
        <f>工资表!$J$1</f>
        <v>年</v>
      </c>
      <c r="J1102" s="14" t="str">
        <f>工资表!$K$1</f>
        <v>2月</v>
      </c>
      <c r="K1102" s="14" t="str">
        <f>工资表!$L$1</f>
        <v>工资</v>
      </c>
      <c r="L1102" s="13"/>
      <c r="M1102" s="13"/>
      <c r="N1102" s="13"/>
      <c r="O1102" s="13"/>
      <c r="P1102" s="13"/>
      <c r="Q1102" s="13"/>
      <c r="R1102" s="13"/>
      <c r="S1102" s="13"/>
    </row>
    <row r="1103" spans="1:19" s="11" customFormat="1" x14ac:dyDescent="0.15">
      <c r="A1103" s="15" t="str">
        <f>工资表!$B$2</f>
        <v>序号</v>
      </c>
      <c r="B1103" s="15" t="str">
        <f>工资表!$C$2</f>
        <v>姓名</v>
      </c>
      <c r="C1103" s="15" t="str">
        <f>工资表!$D$2</f>
        <v>部门</v>
      </c>
      <c r="D1103" s="15" t="str">
        <f>工资表!$E$2</f>
        <v>基本工资</v>
      </c>
      <c r="E1103" s="15" t="str">
        <f>工资表!$F$2</f>
        <v>岗位工资</v>
      </c>
      <c r="F1103" s="15" t="str">
        <f>工资表!$G$2</f>
        <v>绩效工资</v>
      </c>
      <c r="G1103" s="15" t="str">
        <f>工资表!$H$2</f>
        <v>奖金</v>
      </c>
      <c r="H1103" s="15" t="str">
        <f>工资表!$I$2</f>
        <v>加班费</v>
      </c>
      <c r="I1103" s="15" t="str">
        <f>工资表!$J$2</f>
        <v>住房补助</v>
      </c>
      <c r="J1103" s="15" t="str">
        <f>工资表!$K$2</f>
        <v>交通补助</v>
      </c>
      <c r="K1103" s="15" t="str">
        <f>工资表!$L$2</f>
        <v>工龄工资</v>
      </c>
      <c r="L1103" s="15" t="str">
        <f>工资表!$M$2</f>
        <v>当月应发</v>
      </c>
      <c r="M1103" s="15" t="str">
        <f>工资表!$N$2</f>
        <v>养老保险</v>
      </c>
      <c r="N1103" s="15" t="str">
        <f>工资表!$O$2</f>
        <v>医疗保险</v>
      </c>
      <c r="O1103" s="15" t="str">
        <f>工资表!$P$2</f>
        <v>失业保险</v>
      </c>
      <c r="P1103" s="15" t="str">
        <f>工资表!$Q$2</f>
        <v>大病统筹</v>
      </c>
      <c r="Q1103" s="15" t="str">
        <f>工资表!$R$2</f>
        <v>公积金</v>
      </c>
      <c r="R1103" s="15" t="str">
        <f>工资表!$S$2</f>
        <v>个人所得税</v>
      </c>
      <c r="S1103" s="15" t="str">
        <f>工资表!$T$2</f>
        <v>实发工资</v>
      </c>
    </row>
    <row r="1104" spans="1:19" s="11" customFormat="1" x14ac:dyDescent="0.15">
      <c r="A1104" s="16">
        <f>工资表!B278</f>
        <v>276</v>
      </c>
      <c r="B1104" s="16" t="str">
        <f>工资表!C278</f>
        <v>N276</v>
      </c>
      <c r="C1104" s="16" t="str">
        <f>工资表!D278</f>
        <v>销售</v>
      </c>
      <c r="D1104" s="16">
        <f>工资表!E278</f>
        <v>2275</v>
      </c>
      <c r="E1104" s="16">
        <f>工资表!F278</f>
        <v>1275</v>
      </c>
      <c r="F1104" s="16">
        <f>工资表!G278</f>
        <v>1275</v>
      </c>
      <c r="G1104" s="16">
        <f>工资表!H278</f>
        <v>2275</v>
      </c>
      <c r="H1104" s="16">
        <f>工资表!I278</f>
        <v>1275</v>
      </c>
      <c r="I1104" s="16">
        <f>工资表!J278</f>
        <v>875</v>
      </c>
      <c r="J1104" s="16">
        <f>工资表!K278</f>
        <v>575</v>
      </c>
      <c r="K1104" s="16">
        <f>工资表!L278</f>
        <v>475</v>
      </c>
      <c r="L1104" s="16">
        <f>工资表!M278</f>
        <v>10300</v>
      </c>
      <c r="M1104" s="16">
        <f>工资表!N278</f>
        <v>575</v>
      </c>
      <c r="N1104" s="16">
        <f>工资表!O278</f>
        <v>375</v>
      </c>
      <c r="O1104" s="16">
        <f>工资表!P278</f>
        <v>295</v>
      </c>
      <c r="P1104" s="16">
        <f>工资表!Q278</f>
        <v>305</v>
      </c>
      <c r="Q1104" s="16">
        <f>工资表!R278</f>
        <v>335</v>
      </c>
      <c r="R1104" s="16">
        <f>工资表!S278</f>
        <v>410</v>
      </c>
      <c r="S1104" s="16">
        <f>工资表!T278</f>
        <v>8005</v>
      </c>
    </row>
    <row r="1105" spans="1:19" s="11" customFormat="1" x14ac:dyDescent="0.15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</row>
    <row r="1106" spans="1:19" s="11" customFormat="1" x14ac:dyDescent="0.15">
      <c r="A1106" s="13"/>
      <c r="B1106" s="13"/>
      <c r="C1106" s="13"/>
      <c r="D1106" s="13"/>
      <c r="E1106" s="13"/>
      <c r="F1106" s="13"/>
      <c r="G1106" s="13"/>
      <c r="H1106" s="14">
        <f>工资表!$I$1</f>
        <v>2017</v>
      </c>
      <c r="I1106" s="14" t="str">
        <f>工资表!$J$1</f>
        <v>年</v>
      </c>
      <c r="J1106" s="14" t="str">
        <f>工资表!$K$1</f>
        <v>2月</v>
      </c>
      <c r="K1106" s="14" t="str">
        <f>工资表!$L$1</f>
        <v>工资</v>
      </c>
      <c r="L1106" s="13"/>
      <c r="M1106" s="13"/>
      <c r="N1106" s="13"/>
      <c r="O1106" s="13"/>
      <c r="P1106" s="13"/>
      <c r="Q1106" s="13"/>
      <c r="R1106" s="13"/>
      <c r="S1106" s="13"/>
    </row>
    <row r="1107" spans="1:19" s="11" customFormat="1" x14ac:dyDescent="0.15">
      <c r="A1107" s="15" t="str">
        <f>工资表!$B$2</f>
        <v>序号</v>
      </c>
      <c r="B1107" s="15" t="str">
        <f>工资表!$C$2</f>
        <v>姓名</v>
      </c>
      <c r="C1107" s="15" t="str">
        <f>工资表!$D$2</f>
        <v>部门</v>
      </c>
      <c r="D1107" s="15" t="str">
        <f>工资表!$E$2</f>
        <v>基本工资</v>
      </c>
      <c r="E1107" s="15" t="str">
        <f>工资表!$F$2</f>
        <v>岗位工资</v>
      </c>
      <c r="F1107" s="15" t="str">
        <f>工资表!$G$2</f>
        <v>绩效工资</v>
      </c>
      <c r="G1107" s="15" t="str">
        <f>工资表!$H$2</f>
        <v>奖金</v>
      </c>
      <c r="H1107" s="15" t="str">
        <f>工资表!$I$2</f>
        <v>加班费</v>
      </c>
      <c r="I1107" s="15" t="str">
        <f>工资表!$J$2</f>
        <v>住房补助</v>
      </c>
      <c r="J1107" s="15" t="str">
        <f>工资表!$K$2</f>
        <v>交通补助</v>
      </c>
      <c r="K1107" s="15" t="str">
        <f>工资表!$L$2</f>
        <v>工龄工资</v>
      </c>
      <c r="L1107" s="15" t="str">
        <f>工资表!$M$2</f>
        <v>当月应发</v>
      </c>
      <c r="M1107" s="15" t="str">
        <f>工资表!$N$2</f>
        <v>养老保险</v>
      </c>
      <c r="N1107" s="15" t="str">
        <f>工资表!$O$2</f>
        <v>医疗保险</v>
      </c>
      <c r="O1107" s="15" t="str">
        <f>工资表!$P$2</f>
        <v>失业保险</v>
      </c>
      <c r="P1107" s="15" t="str">
        <f>工资表!$Q$2</f>
        <v>大病统筹</v>
      </c>
      <c r="Q1107" s="15" t="str">
        <f>工资表!$R$2</f>
        <v>公积金</v>
      </c>
      <c r="R1107" s="15" t="str">
        <f>工资表!$S$2</f>
        <v>个人所得税</v>
      </c>
      <c r="S1107" s="15" t="str">
        <f>工资表!$T$2</f>
        <v>实发工资</v>
      </c>
    </row>
    <row r="1108" spans="1:19" s="11" customFormat="1" x14ac:dyDescent="0.15">
      <c r="A1108" s="16">
        <f>工资表!B279</f>
        <v>277</v>
      </c>
      <c r="B1108" s="16" t="str">
        <f>工资表!C279</f>
        <v>N277</v>
      </c>
      <c r="C1108" s="16" t="str">
        <f>工资表!D279</f>
        <v>研发A</v>
      </c>
      <c r="D1108" s="16">
        <f>工资表!E279</f>
        <v>2276</v>
      </c>
      <c r="E1108" s="16">
        <f>工资表!F279</f>
        <v>1276</v>
      </c>
      <c r="F1108" s="16">
        <f>工资表!G279</f>
        <v>1276</v>
      </c>
      <c r="G1108" s="16">
        <f>工资表!H279</f>
        <v>2276</v>
      </c>
      <c r="H1108" s="16">
        <f>工资表!I279</f>
        <v>1276</v>
      </c>
      <c r="I1108" s="16">
        <f>工资表!J279</f>
        <v>876</v>
      </c>
      <c r="J1108" s="16">
        <f>工资表!K279</f>
        <v>576</v>
      </c>
      <c r="K1108" s="16">
        <f>工资表!L279</f>
        <v>476</v>
      </c>
      <c r="L1108" s="16">
        <f>工资表!M279</f>
        <v>10308</v>
      </c>
      <c r="M1108" s="16">
        <f>工资表!N279</f>
        <v>576</v>
      </c>
      <c r="N1108" s="16">
        <f>工资表!O279</f>
        <v>376</v>
      </c>
      <c r="O1108" s="16">
        <f>工资表!P279</f>
        <v>296</v>
      </c>
      <c r="P1108" s="16">
        <f>工资表!Q279</f>
        <v>306</v>
      </c>
      <c r="Q1108" s="16">
        <f>工资表!R279</f>
        <v>336</v>
      </c>
      <c r="R1108" s="16">
        <f>工资表!S279</f>
        <v>411</v>
      </c>
      <c r="S1108" s="16">
        <f>工资表!T279</f>
        <v>8007</v>
      </c>
    </row>
    <row r="1109" spans="1:19" s="11" customFormat="1" x14ac:dyDescent="0.15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</row>
    <row r="1110" spans="1:19" s="11" customFormat="1" x14ac:dyDescent="0.15">
      <c r="A1110" s="13"/>
      <c r="B1110" s="13"/>
      <c r="C1110" s="13"/>
      <c r="D1110" s="13"/>
      <c r="E1110" s="13"/>
      <c r="F1110" s="13"/>
      <c r="G1110" s="13"/>
      <c r="H1110" s="14">
        <f>工资表!$I$1</f>
        <v>2017</v>
      </c>
      <c r="I1110" s="14" t="str">
        <f>工资表!$J$1</f>
        <v>年</v>
      </c>
      <c r="J1110" s="14" t="str">
        <f>工资表!$K$1</f>
        <v>2月</v>
      </c>
      <c r="K1110" s="14" t="str">
        <f>工资表!$L$1</f>
        <v>工资</v>
      </c>
      <c r="L1110" s="13"/>
      <c r="M1110" s="13"/>
      <c r="N1110" s="13"/>
      <c r="O1110" s="13"/>
      <c r="P1110" s="13"/>
      <c r="Q1110" s="13"/>
      <c r="R1110" s="13"/>
      <c r="S1110" s="13"/>
    </row>
    <row r="1111" spans="1:19" s="11" customFormat="1" x14ac:dyDescent="0.15">
      <c r="A1111" s="15" t="str">
        <f>工资表!$B$2</f>
        <v>序号</v>
      </c>
      <c r="B1111" s="15" t="str">
        <f>工资表!$C$2</f>
        <v>姓名</v>
      </c>
      <c r="C1111" s="15" t="str">
        <f>工资表!$D$2</f>
        <v>部门</v>
      </c>
      <c r="D1111" s="15" t="str">
        <f>工资表!$E$2</f>
        <v>基本工资</v>
      </c>
      <c r="E1111" s="15" t="str">
        <f>工资表!$F$2</f>
        <v>岗位工资</v>
      </c>
      <c r="F1111" s="15" t="str">
        <f>工资表!$G$2</f>
        <v>绩效工资</v>
      </c>
      <c r="G1111" s="15" t="str">
        <f>工资表!$H$2</f>
        <v>奖金</v>
      </c>
      <c r="H1111" s="15" t="str">
        <f>工资表!$I$2</f>
        <v>加班费</v>
      </c>
      <c r="I1111" s="15" t="str">
        <f>工资表!$J$2</f>
        <v>住房补助</v>
      </c>
      <c r="J1111" s="15" t="str">
        <f>工资表!$K$2</f>
        <v>交通补助</v>
      </c>
      <c r="K1111" s="15" t="str">
        <f>工资表!$L$2</f>
        <v>工龄工资</v>
      </c>
      <c r="L1111" s="15" t="str">
        <f>工资表!$M$2</f>
        <v>当月应发</v>
      </c>
      <c r="M1111" s="15" t="str">
        <f>工资表!$N$2</f>
        <v>养老保险</v>
      </c>
      <c r="N1111" s="15" t="str">
        <f>工资表!$O$2</f>
        <v>医疗保险</v>
      </c>
      <c r="O1111" s="15" t="str">
        <f>工资表!$P$2</f>
        <v>失业保险</v>
      </c>
      <c r="P1111" s="15" t="str">
        <f>工资表!$Q$2</f>
        <v>大病统筹</v>
      </c>
      <c r="Q1111" s="15" t="str">
        <f>工资表!$R$2</f>
        <v>公积金</v>
      </c>
      <c r="R1111" s="15" t="str">
        <f>工资表!$S$2</f>
        <v>个人所得税</v>
      </c>
      <c r="S1111" s="15" t="str">
        <f>工资表!$T$2</f>
        <v>实发工资</v>
      </c>
    </row>
    <row r="1112" spans="1:19" s="11" customFormat="1" x14ac:dyDescent="0.15">
      <c r="A1112" s="16">
        <f>工资表!B280</f>
        <v>278</v>
      </c>
      <c r="B1112" s="16" t="str">
        <f>工资表!C280</f>
        <v>N278</v>
      </c>
      <c r="C1112" s="16" t="str">
        <f>工资表!D280</f>
        <v>研发B</v>
      </c>
      <c r="D1112" s="16">
        <f>工资表!E280</f>
        <v>2277</v>
      </c>
      <c r="E1112" s="16">
        <f>工资表!F280</f>
        <v>1277</v>
      </c>
      <c r="F1112" s="16">
        <f>工资表!G280</f>
        <v>1277</v>
      </c>
      <c r="G1112" s="16">
        <f>工资表!H280</f>
        <v>2277</v>
      </c>
      <c r="H1112" s="16">
        <f>工资表!I280</f>
        <v>1277</v>
      </c>
      <c r="I1112" s="16">
        <f>工资表!J280</f>
        <v>877</v>
      </c>
      <c r="J1112" s="16">
        <f>工资表!K280</f>
        <v>577</v>
      </c>
      <c r="K1112" s="16">
        <f>工资表!L280</f>
        <v>477</v>
      </c>
      <c r="L1112" s="16">
        <f>工资表!M280</f>
        <v>10316</v>
      </c>
      <c r="M1112" s="16">
        <f>工资表!N280</f>
        <v>577</v>
      </c>
      <c r="N1112" s="16">
        <f>工资表!O280</f>
        <v>377</v>
      </c>
      <c r="O1112" s="16">
        <f>工资表!P280</f>
        <v>297</v>
      </c>
      <c r="P1112" s="16">
        <f>工资表!Q280</f>
        <v>307</v>
      </c>
      <c r="Q1112" s="16">
        <f>工资表!R280</f>
        <v>337</v>
      </c>
      <c r="R1112" s="16">
        <f>工资表!S280</f>
        <v>412</v>
      </c>
      <c r="S1112" s="16">
        <f>工资表!T280</f>
        <v>8009</v>
      </c>
    </row>
    <row r="1113" spans="1:19" s="11" customFormat="1" x14ac:dyDescent="0.15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</row>
    <row r="1114" spans="1:19" s="11" customFormat="1" x14ac:dyDescent="0.15">
      <c r="A1114" s="13"/>
      <c r="B1114" s="13"/>
      <c r="C1114" s="13"/>
      <c r="D1114" s="13"/>
      <c r="E1114" s="13"/>
      <c r="F1114" s="13"/>
      <c r="G1114" s="13"/>
      <c r="H1114" s="14">
        <f>工资表!$I$1</f>
        <v>2017</v>
      </c>
      <c r="I1114" s="14" t="str">
        <f>工资表!$J$1</f>
        <v>年</v>
      </c>
      <c r="J1114" s="14" t="str">
        <f>工资表!$K$1</f>
        <v>2月</v>
      </c>
      <c r="K1114" s="14" t="str">
        <f>工资表!$L$1</f>
        <v>工资</v>
      </c>
      <c r="L1114" s="13"/>
      <c r="M1114" s="13"/>
      <c r="N1114" s="13"/>
      <c r="O1114" s="13"/>
      <c r="P1114" s="13"/>
      <c r="Q1114" s="13"/>
      <c r="R1114" s="13"/>
      <c r="S1114" s="13"/>
    </row>
    <row r="1115" spans="1:19" s="11" customFormat="1" x14ac:dyDescent="0.15">
      <c r="A1115" s="15" t="str">
        <f>工资表!$B$2</f>
        <v>序号</v>
      </c>
      <c r="B1115" s="15" t="str">
        <f>工资表!$C$2</f>
        <v>姓名</v>
      </c>
      <c r="C1115" s="15" t="str">
        <f>工资表!$D$2</f>
        <v>部门</v>
      </c>
      <c r="D1115" s="15" t="str">
        <f>工资表!$E$2</f>
        <v>基本工资</v>
      </c>
      <c r="E1115" s="15" t="str">
        <f>工资表!$F$2</f>
        <v>岗位工资</v>
      </c>
      <c r="F1115" s="15" t="str">
        <f>工资表!$G$2</f>
        <v>绩效工资</v>
      </c>
      <c r="G1115" s="15" t="str">
        <f>工资表!$H$2</f>
        <v>奖金</v>
      </c>
      <c r="H1115" s="15" t="str">
        <f>工资表!$I$2</f>
        <v>加班费</v>
      </c>
      <c r="I1115" s="15" t="str">
        <f>工资表!$J$2</f>
        <v>住房补助</v>
      </c>
      <c r="J1115" s="15" t="str">
        <f>工资表!$K$2</f>
        <v>交通补助</v>
      </c>
      <c r="K1115" s="15" t="str">
        <f>工资表!$L$2</f>
        <v>工龄工资</v>
      </c>
      <c r="L1115" s="15" t="str">
        <f>工资表!$M$2</f>
        <v>当月应发</v>
      </c>
      <c r="M1115" s="15" t="str">
        <f>工资表!$N$2</f>
        <v>养老保险</v>
      </c>
      <c r="N1115" s="15" t="str">
        <f>工资表!$O$2</f>
        <v>医疗保险</v>
      </c>
      <c r="O1115" s="15" t="str">
        <f>工资表!$P$2</f>
        <v>失业保险</v>
      </c>
      <c r="P1115" s="15" t="str">
        <f>工资表!$Q$2</f>
        <v>大病统筹</v>
      </c>
      <c r="Q1115" s="15" t="str">
        <f>工资表!$R$2</f>
        <v>公积金</v>
      </c>
      <c r="R1115" s="15" t="str">
        <f>工资表!$S$2</f>
        <v>个人所得税</v>
      </c>
      <c r="S1115" s="15" t="str">
        <f>工资表!$T$2</f>
        <v>实发工资</v>
      </c>
    </row>
    <row r="1116" spans="1:19" s="11" customFormat="1" x14ac:dyDescent="0.15">
      <c r="A1116" s="16">
        <f>工资表!B281</f>
        <v>279</v>
      </c>
      <c r="B1116" s="16" t="str">
        <f>工资表!C281</f>
        <v>N279</v>
      </c>
      <c r="C1116" s="16" t="str">
        <f>工资表!D281</f>
        <v>投资A</v>
      </c>
      <c r="D1116" s="16">
        <f>工资表!E281</f>
        <v>2278</v>
      </c>
      <c r="E1116" s="16">
        <f>工资表!F281</f>
        <v>1278</v>
      </c>
      <c r="F1116" s="16">
        <f>工资表!G281</f>
        <v>1278</v>
      </c>
      <c r="G1116" s="16">
        <f>工资表!H281</f>
        <v>2278</v>
      </c>
      <c r="H1116" s="16">
        <f>工资表!I281</f>
        <v>1278</v>
      </c>
      <c r="I1116" s="16">
        <f>工资表!J281</f>
        <v>878</v>
      </c>
      <c r="J1116" s="16">
        <f>工资表!K281</f>
        <v>578</v>
      </c>
      <c r="K1116" s="16">
        <f>工资表!L281</f>
        <v>478</v>
      </c>
      <c r="L1116" s="16">
        <f>工资表!M281</f>
        <v>10324</v>
      </c>
      <c r="M1116" s="16">
        <f>工资表!N281</f>
        <v>578</v>
      </c>
      <c r="N1116" s="16">
        <f>工资表!O281</f>
        <v>378</v>
      </c>
      <c r="O1116" s="16">
        <f>工资表!P281</f>
        <v>298</v>
      </c>
      <c r="P1116" s="16">
        <f>工资表!Q281</f>
        <v>308</v>
      </c>
      <c r="Q1116" s="16">
        <f>工资表!R281</f>
        <v>338</v>
      </c>
      <c r="R1116" s="16">
        <f>工资表!S281</f>
        <v>413</v>
      </c>
      <c r="S1116" s="16">
        <f>工资表!T281</f>
        <v>8011</v>
      </c>
    </row>
    <row r="1117" spans="1:19" s="11" customFormat="1" x14ac:dyDescent="0.15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</row>
    <row r="1118" spans="1:19" s="11" customFormat="1" x14ac:dyDescent="0.15">
      <c r="A1118" s="13"/>
      <c r="B1118" s="13"/>
      <c r="C1118" s="13"/>
      <c r="D1118" s="13"/>
      <c r="E1118" s="13"/>
      <c r="F1118" s="13"/>
      <c r="G1118" s="13"/>
      <c r="H1118" s="14">
        <f>工资表!$I$1</f>
        <v>2017</v>
      </c>
      <c r="I1118" s="14" t="str">
        <f>工资表!$J$1</f>
        <v>年</v>
      </c>
      <c r="J1118" s="14" t="str">
        <f>工资表!$K$1</f>
        <v>2月</v>
      </c>
      <c r="K1118" s="14" t="str">
        <f>工资表!$L$1</f>
        <v>工资</v>
      </c>
      <c r="L1118" s="13"/>
      <c r="M1118" s="13"/>
      <c r="N1118" s="13"/>
      <c r="O1118" s="13"/>
      <c r="P1118" s="13"/>
      <c r="Q1118" s="13"/>
      <c r="R1118" s="13"/>
      <c r="S1118" s="13"/>
    </row>
    <row r="1119" spans="1:19" s="11" customFormat="1" x14ac:dyDescent="0.15">
      <c r="A1119" s="15" t="str">
        <f>工资表!$B$2</f>
        <v>序号</v>
      </c>
      <c r="B1119" s="15" t="str">
        <f>工资表!$C$2</f>
        <v>姓名</v>
      </c>
      <c r="C1119" s="15" t="str">
        <f>工资表!$D$2</f>
        <v>部门</v>
      </c>
      <c r="D1119" s="15" t="str">
        <f>工资表!$E$2</f>
        <v>基本工资</v>
      </c>
      <c r="E1119" s="15" t="str">
        <f>工资表!$F$2</f>
        <v>岗位工资</v>
      </c>
      <c r="F1119" s="15" t="str">
        <f>工资表!$G$2</f>
        <v>绩效工资</v>
      </c>
      <c r="G1119" s="15" t="str">
        <f>工资表!$H$2</f>
        <v>奖金</v>
      </c>
      <c r="H1119" s="15" t="str">
        <f>工资表!$I$2</f>
        <v>加班费</v>
      </c>
      <c r="I1119" s="15" t="str">
        <f>工资表!$J$2</f>
        <v>住房补助</v>
      </c>
      <c r="J1119" s="15" t="str">
        <f>工资表!$K$2</f>
        <v>交通补助</v>
      </c>
      <c r="K1119" s="15" t="str">
        <f>工资表!$L$2</f>
        <v>工龄工资</v>
      </c>
      <c r="L1119" s="15" t="str">
        <f>工资表!$M$2</f>
        <v>当月应发</v>
      </c>
      <c r="M1119" s="15" t="str">
        <f>工资表!$N$2</f>
        <v>养老保险</v>
      </c>
      <c r="N1119" s="15" t="str">
        <f>工资表!$O$2</f>
        <v>医疗保险</v>
      </c>
      <c r="O1119" s="15" t="str">
        <f>工资表!$P$2</f>
        <v>失业保险</v>
      </c>
      <c r="P1119" s="15" t="str">
        <f>工资表!$Q$2</f>
        <v>大病统筹</v>
      </c>
      <c r="Q1119" s="15" t="str">
        <f>工资表!$R$2</f>
        <v>公积金</v>
      </c>
      <c r="R1119" s="15" t="str">
        <f>工资表!$S$2</f>
        <v>个人所得税</v>
      </c>
      <c r="S1119" s="15" t="str">
        <f>工资表!$T$2</f>
        <v>实发工资</v>
      </c>
    </row>
    <row r="1120" spans="1:19" s="11" customFormat="1" x14ac:dyDescent="0.15">
      <c r="A1120" s="16">
        <f>工资表!B282</f>
        <v>280</v>
      </c>
      <c r="B1120" s="16" t="str">
        <f>工资表!C282</f>
        <v>N280</v>
      </c>
      <c r="C1120" s="16" t="str">
        <f>工资表!D282</f>
        <v>投资B</v>
      </c>
      <c r="D1120" s="16">
        <f>工资表!E282</f>
        <v>2279</v>
      </c>
      <c r="E1120" s="16">
        <f>工资表!F282</f>
        <v>1279</v>
      </c>
      <c r="F1120" s="16">
        <f>工资表!G282</f>
        <v>1279</v>
      </c>
      <c r="G1120" s="16">
        <f>工资表!H282</f>
        <v>2279</v>
      </c>
      <c r="H1120" s="16">
        <f>工资表!I282</f>
        <v>1279</v>
      </c>
      <c r="I1120" s="16">
        <f>工资表!J282</f>
        <v>879</v>
      </c>
      <c r="J1120" s="16">
        <f>工资表!K282</f>
        <v>579</v>
      </c>
      <c r="K1120" s="16">
        <f>工资表!L282</f>
        <v>479</v>
      </c>
      <c r="L1120" s="16">
        <f>工资表!M282</f>
        <v>10332</v>
      </c>
      <c r="M1120" s="16">
        <f>工资表!N282</f>
        <v>579</v>
      </c>
      <c r="N1120" s="16">
        <f>工资表!O282</f>
        <v>379</v>
      </c>
      <c r="O1120" s="16">
        <f>工资表!P282</f>
        <v>299</v>
      </c>
      <c r="P1120" s="16">
        <f>工资表!Q282</f>
        <v>309</v>
      </c>
      <c r="Q1120" s="16">
        <f>工资表!R282</f>
        <v>339</v>
      </c>
      <c r="R1120" s="16">
        <f>工资表!S282</f>
        <v>414</v>
      </c>
      <c r="S1120" s="16">
        <f>工资表!T282</f>
        <v>8013</v>
      </c>
    </row>
    <row r="1121" spans="1:19" s="11" customFormat="1" x14ac:dyDescent="0.15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</row>
    <row r="1122" spans="1:19" s="11" customFormat="1" x14ac:dyDescent="0.15">
      <c r="A1122" s="13"/>
      <c r="B1122" s="13"/>
      <c r="C1122" s="13"/>
      <c r="D1122" s="13"/>
      <c r="E1122" s="13"/>
      <c r="F1122" s="13"/>
      <c r="G1122" s="13"/>
      <c r="H1122" s="14">
        <f>工资表!$I$1</f>
        <v>2017</v>
      </c>
      <c r="I1122" s="14" t="str">
        <f>工资表!$J$1</f>
        <v>年</v>
      </c>
      <c r="J1122" s="14" t="str">
        <f>工资表!$K$1</f>
        <v>2月</v>
      </c>
      <c r="K1122" s="14" t="str">
        <f>工资表!$L$1</f>
        <v>工资</v>
      </c>
      <c r="L1122" s="13"/>
      <c r="M1122" s="13"/>
      <c r="N1122" s="13"/>
      <c r="O1122" s="13"/>
      <c r="P1122" s="13"/>
      <c r="Q1122" s="13"/>
      <c r="R1122" s="13"/>
      <c r="S1122" s="13"/>
    </row>
    <row r="1123" spans="1:19" s="11" customFormat="1" x14ac:dyDescent="0.15">
      <c r="A1123" s="15" t="str">
        <f>工资表!$B$2</f>
        <v>序号</v>
      </c>
      <c r="B1123" s="15" t="str">
        <f>工资表!$C$2</f>
        <v>姓名</v>
      </c>
      <c r="C1123" s="15" t="str">
        <f>工资表!$D$2</f>
        <v>部门</v>
      </c>
      <c r="D1123" s="15" t="str">
        <f>工资表!$E$2</f>
        <v>基本工资</v>
      </c>
      <c r="E1123" s="15" t="str">
        <f>工资表!$F$2</f>
        <v>岗位工资</v>
      </c>
      <c r="F1123" s="15" t="str">
        <f>工资表!$G$2</f>
        <v>绩效工资</v>
      </c>
      <c r="G1123" s="15" t="str">
        <f>工资表!$H$2</f>
        <v>奖金</v>
      </c>
      <c r="H1123" s="15" t="str">
        <f>工资表!$I$2</f>
        <v>加班费</v>
      </c>
      <c r="I1123" s="15" t="str">
        <f>工资表!$J$2</f>
        <v>住房补助</v>
      </c>
      <c r="J1123" s="15" t="str">
        <f>工资表!$K$2</f>
        <v>交通补助</v>
      </c>
      <c r="K1123" s="15" t="str">
        <f>工资表!$L$2</f>
        <v>工龄工资</v>
      </c>
      <c r="L1123" s="15" t="str">
        <f>工资表!$M$2</f>
        <v>当月应发</v>
      </c>
      <c r="M1123" s="15" t="str">
        <f>工资表!$N$2</f>
        <v>养老保险</v>
      </c>
      <c r="N1123" s="15" t="str">
        <f>工资表!$O$2</f>
        <v>医疗保险</v>
      </c>
      <c r="O1123" s="15" t="str">
        <f>工资表!$P$2</f>
        <v>失业保险</v>
      </c>
      <c r="P1123" s="15" t="str">
        <f>工资表!$Q$2</f>
        <v>大病统筹</v>
      </c>
      <c r="Q1123" s="15" t="str">
        <f>工资表!$R$2</f>
        <v>公积金</v>
      </c>
      <c r="R1123" s="15" t="str">
        <f>工资表!$S$2</f>
        <v>个人所得税</v>
      </c>
      <c r="S1123" s="15" t="str">
        <f>工资表!$T$2</f>
        <v>实发工资</v>
      </c>
    </row>
    <row r="1124" spans="1:19" s="11" customFormat="1" x14ac:dyDescent="0.15">
      <c r="A1124" s="16">
        <f>工资表!B283</f>
        <v>281</v>
      </c>
      <c r="B1124" s="16" t="str">
        <f>工资表!C283</f>
        <v>N281</v>
      </c>
      <c r="C1124" s="16" t="str">
        <f>工资表!D283</f>
        <v>采购</v>
      </c>
      <c r="D1124" s="16">
        <f>工资表!E283</f>
        <v>2280</v>
      </c>
      <c r="E1124" s="16">
        <f>工资表!F283</f>
        <v>1280</v>
      </c>
      <c r="F1124" s="16">
        <f>工资表!G283</f>
        <v>1280</v>
      </c>
      <c r="G1124" s="16">
        <f>工资表!H283</f>
        <v>2280</v>
      </c>
      <c r="H1124" s="16">
        <f>工资表!I283</f>
        <v>1280</v>
      </c>
      <c r="I1124" s="16">
        <f>工资表!J283</f>
        <v>880</v>
      </c>
      <c r="J1124" s="16">
        <f>工资表!K283</f>
        <v>580</v>
      </c>
      <c r="K1124" s="16">
        <f>工资表!L283</f>
        <v>480</v>
      </c>
      <c r="L1124" s="16">
        <f>工资表!M283</f>
        <v>10340</v>
      </c>
      <c r="M1124" s="16">
        <f>工资表!N283</f>
        <v>580</v>
      </c>
      <c r="N1124" s="16">
        <f>工资表!O283</f>
        <v>380</v>
      </c>
      <c r="O1124" s="16">
        <f>工资表!P283</f>
        <v>300</v>
      </c>
      <c r="P1124" s="16">
        <f>工资表!Q283</f>
        <v>310</v>
      </c>
      <c r="Q1124" s="16">
        <f>工资表!R283</f>
        <v>340</v>
      </c>
      <c r="R1124" s="16">
        <f>工资表!S283</f>
        <v>415</v>
      </c>
      <c r="S1124" s="16">
        <f>工资表!T283</f>
        <v>8015</v>
      </c>
    </row>
    <row r="1125" spans="1:19" s="11" customFormat="1" x14ac:dyDescent="0.15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</row>
    <row r="1126" spans="1:19" s="11" customFormat="1" x14ac:dyDescent="0.15">
      <c r="A1126" s="13"/>
      <c r="B1126" s="13"/>
      <c r="C1126" s="13"/>
      <c r="D1126" s="13"/>
      <c r="E1126" s="13"/>
      <c r="F1126" s="13"/>
      <c r="G1126" s="13"/>
      <c r="H1126" s="14">
        <f>工资表!$I$1</f>
        <v>2017</v>
      </c>
      <c r="I1126" s="14" t="str">
        <f>工资表!$J$1</f>
        <v>年</v>
      </c>
      <c r="J1126" s="14" t="str">
        <f>工资表!$K$1</f>
        <v>2月</v>
      </c>
      <c r="K1126" s="14" t="str">
        <f>工资表!$L$1</f>
        <v>工资</v>
      </c>
      <c r="L1126" s="13"/>
      <c r="M1126" s="13"/>
      <c r="N1126" s="13"/>
      <c r="O1126" s="13"/>
      <c r="P1126" s="13"/>
      <c r="Q1126" s="13"/>
      <c r="R1126" s="13"/>
      <c r="S1126" s="13"/>
    </row>
    <row r="1127" spans="1:19" s="11" customFormat="1" x14ac:dyDescent="0.15">
      <c r="A1127" s="15" t="str">
        <f>工资表!$B$2</f>
        <v>序号</v>
      </c>
      <c r="B1127" s="15" t="str">
        <f>工资表!$C$2</f>
        <v>姓名</v>
      </c>
      <c r="C1127" s="15" t="str">
        <f>工资表!$D$2</f>
        <v>部门</v>
      </c>
      <c r="D1127" s="15" t="str">
        <f>工资表!$E$2</f>
        <v>基本工资</v>
      </c>
      <c r="E1127" s="15" t="str">
        <f>工资表!$F$2</f>
        <v>岗位工资</v>
      </c>
      <c r="F1127" s="15" t="str">
        <f>工资表!$G$2</f>
        <v>绩效工资</v>
      </c>
      <c r="G1127" s="15" t="str">
        <f>工资表!$H$2</f>
        <v>奖金</v>
      </c>
      <c r="H1127" s="15" t="str">
        <f>工资表!$I$2</f>
        <v>加班费</v>
      </c>
      <c r="I1127" s="15" t="str">
        <f>工资表!$J$2</f>
        <v>住房补助</v>
      </c>
      <c r="J1127" s="15" t="str">
        <f>工资表!$K$2</f>
        <v>交通补助</v>
      </c>
      <c r="K1127" s="15" t="str">
        <f>工资表!$L$2</f>
        <v>工龄工资</v>
      </c>
      <c r="L1127" s="15" t="str">
        <f>工资表!$M$2</f>
        <v>当月应发</v>
      </c>
      <c r="M1127" s="15" t="str">
        <f>工资表!$N$2</f>
        <v>养老保险</v>
      </c>
      <c r="N1127" s="15" t="str">
        <f>工资表!$O$2</f>
        <v>医疗保险</v>
      </c>
      <c r="O1127" s="15" t="str">
        <f>工资表!$P$2</f>
        <v>失业保险</v>
      </c>
      <c r="P1127" s="15" t="str">
        <f>工资表!$Q$2</f>
        <v>大病统筹</v>
      </c>
      <c r="Q1127" s="15" t="str">
        <f>工资表!$R$2</f>
        <v>公积金</v>
      </c>
      <c r="R1127" s="15" t="str">
        <f>工资表!$S$2</f>
        <v>个人所得税</v>
      </c>
      <c r="S1127" s="15" t="str">
        <f>工资表!$T$2</f>
        <v>实发工资</v>
      </c>
    </row>
    <row r="1128" spans="1:19" s="11" customFormat="1" x14ac:dyDescent="0.15">
      <c r="A1128" s="16">
        <f>工资表!B284</f>
        <v>282</v>
      </c>
      <c r="B1128" s="16" t="str">
        <f>工资表!C284</f>
        <v>N282</v>
      </c>
      <c r="C1128" s="16" t="str">
        <f>工资表!D284</f>
        <v>生产</v>
      </c>
      <c r="D1128" s="16">
        <f>工资表!E284</f>
        <v>2281</v>
      </c>
      <c r="E1128" s="16">
        <f>工资表!F284</f>
        <v>1281</v>
      </c>
      <c r="F1128" s="16">
        <f>工资表!G284</f>
        <v>1281</v>
      </c>
      <c r="G1128" s="16">
        <f>工资表!H284</f>
        <v>2281</v>
      </c>
      <c r="H1128" s="16">
        <f>工资表!I284</f>
        <v>1281</v>
      </c>
      <c r="I1128" s="16">
        <f>工资表!J284</f>
        <v>881</v>
      </c>
      <c r="J1128" s="16">
        <f>工资表!K284</f>
        <v>581</v>
      </c>
      <c r="K1128" s="16">
        <f>工资表!L284</f>
        <v>481</v>
      </c>
      <c r="L1128" s="16">
        <f>工资表!M284</f>
        <v>10348</v>
      </c>
      <c r="M1128" s="16">
        <f>工资表!N284</f>
        <v>581</v>
      </c>
      <c r="N1128" s="16">
        <f>工资表!O284</f>
        <v>381</v>
      </c>
      <c r="O1128" s="16">
        <f>工资表!P284</f>
        <v>301</v>
      </c>
      <c r="P1128" s="16">
        <f>工资表!Q284</f>
        <v>311</v>
      </c>
      <c r="Q1128" s="16">
        <f>工资表!R284</f>
        <v>341</v>
      </c>
      <c r="R1128" s="16">
        <f>工资表!S284</f>
        <v>416</v>
      </c>
      <c r="S1128" s="16">
        <f>工资表!T284</f>
        <v>8017</v>
      </c>
    </row>
    <row r="1129" spans="1:19" s="11" customFormat="1" x14ac:dyDescent="0.15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</row>
    <row r="1130" spans="1:19" s="11" customFormat="1" x14ac:dyDescent="0.15">
      <c r="A1130" s="13"/>
      <c r="B1130" s="13"/>
      <c r="C1130" s="13"/>
      <c r="D1130" s="13"/>
      <c r="E1130" s="13"/>
      <c r="F1130" s="13"/>
      <c r="G1130" s="13"/>
      <c r="H1130" s="14">
        <f>工资表!$I$1</f>
        <v>2017</v>
      </c>
      <c r="I1130" s="14" t="str">
        <f>工资表!$J$1</f>
        <v>年</v>
      </c>
      <c r="J1130" s="14" t="str">
        <f>工资表!$K$1</f>
        <v>2月</v>
      </c>
      <c r="K1130" s="14" t="str">
        <f>工资表!$L$1</f>
        <v>工资</v>
      </c>
      <c r="L1130" s="13"/>
      <c r="M1130" s="13"/>
      <c r="N1130" s="13"/>
      <c r="O1130" s="13"/>
      <c r="P1130" s="13"/>
      <c r="Q1130" s="13"/>
      <c r="R1130" s="13"/>
      <c r="S1130" s="13"/>
    </row>
    <row r="1131" spans="1:19" s="11" customFormat="1" x14ac:dyDescent="0.15">
      <c r="A1131" s="15" t="str">
        <f>工资表!$B$2</f>
        <v>序号</v>
      </c>
      <c r="B1131" s="15" t="str">
        <f>工资表!$C$2</f>
        <v>姓名</v>
      </c>
      <c r="C1131" s="15" t="str">
        <f>工资表!$D$2</f>
        <v>部门</v>
      </c>
      <c r="D1131" s="15" t="str">
        <f>工资表!$E$2</f>
        <v>基本工资</v>
      </c>
      <c r="E1131" s="15" t="str">
        <f>工资表!$F$2</f>
        <v>岗位工资</v>
      </c>
      <c r="F1131" s="15" t="str">
        <f>工资表!$G$2</f>
        <v>绩效工资</v>
      </c>
      <c r="G1131" s="15" t="str">
        <f>工资表!$H$2</f>
        <v>奖金</v>
      </c>
      <c r="H1131" s="15" t="str">
        <f>工资表!$I$2</f>
        <v>加班费</v>
      </c>
      <c r="I1131" s="15" t="str">
        <f>工资表!$J$2</f>
        <v>住房补助</v>
      </c>
      <c r="J1131" s="15" t="str">
        <f>工资表!$K$2</f>
        <v>交通补助</v>
      </c>
      <c r="K1131" s="15" t="str">
        <f>工资表!$L$2</f>
        <v>工龄工资</v>
      </c>
      <c r="L1131" s="15" t="str">
        <f>工资表!$M$2</f>
        <v>当月应发</v>
      </c>
      <c r="M1131" s="15" t="str">
        <f>工资表!$N$2</f>
        <v>养老保险</v>
      </c>
      <c r="N1131" s="15" t="str">
        <f>工资表!$O$2</f>
        <v>医疗保险</v>
      </c>
      <c r="O1131" s="15" t="str">
        <f>工资表!$P$2</f>
        <v>失业保险</v>
      </c>
      <c r="P1131" s="15" t="str">
        <f>工资表!$Q$2</f>
        <v>大病统筹</v>
      </c>
      <c r="Q1131" s="15" t="str">
        <f>工资表!$R$2</f>
        <v>公积金</v>
      </c>
      <c r="R1131" s="15" t="str">
        <f>工资表!$S$2</f>
        <v>个人所得税</v>
      </c>
      <c r="S1131" s="15" t="str">
        <f>工资表!$T$2</f>
        <v>实发工资</v>
      </c>
    </row>
    <row r="1132" spans="1:19" s="11" customFormat="1" x14ac:dyDescent="0.15">
      <c r="A1132" s="16">
        <f>工资表!B285</f>
        <v>283</v>
      </c>
      <c r="B1132" s="16" t="str">
        <f>工资表!C285</f>
        <v>N283</v>
      </c>
      <c r="C1132" s="16" t="str">
        <f>工资表!D285</f>
        <v>运营</v>
      </c>
      <c r="D1132" s="16">
        <f>工资表!E285</f>
        <v>2282</v>
      </c>
      <c r="E1132" s="16">
        <f>工资表!F285</f>
        <v>1282</v>
      </c>
      <c r="F1132" s="16">
        <f>工资表!G285</f>
        <v>1282</v>
      </c>
      <c r="G1132" s="16">
        <f>工资表!H285</f>
        <v>2282</v>
      </c>
      <c r="H1132" s="16">
        <f>工资表!I285</f>
        <v>1282</v>
      </c>
      <c r="I1132" s="16">
        <f>工资表!J285</f>
        <v>882</v>
      </c>
      <c r="J1132" s="16">
        <f>工资表!K285</f>
        <v>582</v>
      </c>
      <c r="K1132" s="16">
        <f>工资表!L285</f>
        <v>482</v>
      </c>
      <c r="L1132" s="16">
        <f>工资表!M285</f>
        <v>10356</v>
      </c>
      <c r="M1132" s="16">
        <f>工资表!N285</f>
        <v>582</v>
      </c>
      <c r="N1132" s="16">
        <f>工资表!O285</f>
        <v>382</v>
      </c>
      <c r="O1132" s="16">
        <f>工资表!P285</f>
        <v>302</v>
      </c>
      <c r="P1132" s="16">
        <f>工资表!Q285</f>
        <v>312</v>
      </c>
      <c r="Q1132" s="16">
        <f>工资表!R285</f>
        <v>342</v>
      </c>
      <c r="R1132" s="16">
        <f>工资表!S285</f>
        <v>417</v>
      </c>
      <c r="S1132" s="16">
        <f>工资表!T285</f>
        <v>8019</v>
      </c>
    </row>
    <row r="1133" spans="1:19" s="11" customFormat="1" x14ac:dyDescent="0.15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</row>
    <row r="1134" spans="1:19" s="11" customFormat="1" x14ac:dyDescent="0.15">
      <c r="A1134" s="13"/>
      <c r="B1134" s="13"/>
      <c r="C1134" s="13"/>
      <c r="D1134" s="13"/>
      <c r="E1134" s="13"/>
      <c r="F1134" s="13"/>
      <c r="G1134" s="13"/>
      <c r="H1134" s="14">
        <f>工资表!$I$1</f>
        <v>2017</v>
      </c>
      <c r="I1134" s="14" t="str">
        <f>工资表!$J$1</f>
        <v>年</v>
      </c>
      <c r="J1134" s="14" t="str">
        <f>工资表!$K$1</f>
        <v>2月</v>
      </c>
      <c r="K1134" s="14" t="str">
        <f>工资表!$L$1</f>
        <v>工资</v>
      </c>
      <c r="L1134" s="13"/>
      <c r="M1134" s="13"/>
      <c r="N1134" s="13"/>
      <c r="O1134" s="13"/>
      <c r="P1134" s="13"/>
      <c r="Q1134" s="13"/>
      <c r="R1134" s="13"/>
      <c r="S1134" s="13"/>
    </row>
    <row r="1135" spans="1:19" s="11" customFormat="1" x14ac:dyDescent="0.15">
      <c r="A1135" s="15" t="str">
        <f>工资表!$B$2</f>
        <v>序号</v>
      </c>
      <c r="B1135" s="15" t="str">
        <f>工资表!$C$2</f>
        <v>姓名</v>
      </c>
      <c r="C1135" s="15" t="str">
        <f>工资表!$D$2</f>
        <v>部门</v>
      </c>
      <c r="D1135" s="15" t="str">
        <f>工资表!$E$2</f>
        <v>基本工资</v>
      </c>
      <c r="E1135" s="15" t="str">
        <f>工资表!$F$2</f>
        <v>岗位工资</v>
      </c>
      <c r="F1135" s="15" t="str">
        <f>工资表!$G$2</f>
        <v>绩效工资</v>
      </c>
      <c r="G1135" s="15" t="str">
        <f>工资表!$H$2</f>
        <v>奖金</v>
      </c>
      <c r="H1135" s="15" t="str">
        <f>工资表!$I$2</f>
        <v>加班费</v>
      </c>
      <c r="I1135" s="15" t="str">
        <f>工资表!$J$2</f>
        <v>住房补助</v>
      </c>
      <c r="J1135" s="15" t="str">
        <f>工资表!$K$2</f>
        <v>交通补助</v>
      </c>
      <c r="K1135" s="15" t="str">
        <f>工资表!$L$2</f>
        <v>工龄工资</v>
      </c>
      <c r="L1135" s="15" t="str">
        <f>工资表!$M$2</f>
        <v>当月应发</v>
      </c>
      <c r="M1135" s="15" t="str">
        <f>工资表!$N$2</f>
        <v>养老保险</v>
      </c>
      <c r="N1135" s="15" t="str">
        <f>工资表!$O$2</f>
        <v>医疗保险</v>
      </c>
      <c r="O1135" s="15" t="str">
        <f>工资表!$P$2</f>
        <v>失业保险</v>
      </c>
      <c r="P1135" s="15" t="str">
        <f>工资表!$Q$2</f>
        <v>大病统筹</v>
      </c>
      <c r="Q1135" s="15" t="str">
        <f>工资表!$R$2</f>
        <v>公积金</v>
      </c>
      <c r="R1135" s="15" t="str">
        <f>工资表!$S$2</f>
        <v>个人所得税</v>
      </c>
      <c r="S1135" s="15" t="str">
        <f>工资表!$T$2</f>
        <v>实发工资</v>
      </c>
    </row>
    <row r="1136" spans="1:19" s="11" customFormat="1" x14ac:dyDescent="0.15">
      <c r="A1136" s="16">
        <f>工资表!B286</f>
        <v>284</v>
      </c>
      <c r="B1136" s="16" t="str">
        <f>工资表!C286</f>
        <v>N284</v>
      </c>
      <c r="C1136" s="16" t="str">
        <f>工资表!D286</f>
        <v>财务</v>
      </c>
      <c r="D1136" s="16">
        <f>工资表!E286</f>
        <v>2283</v>
      </c>
      <c r="E1136" s="16">
        <f>工资表!F286</f>
        <v>1283</v>
      </c>
      <c r="F1136" s="16">
        <f>工资表!G286</f>
        <v>1283</v>
      </c>
      <c r="G1136" s="16">
        <f>工资表!H286</f>
        <v>2283</v>
      </c>
      <c r="H1136" s="16">
        <f>工资表!I286</f>
        <v>1283</v>
      </c>
      <c r="I1136" s="16">
        <f>工资表!J286</f>
        <v>883</v>
      </c>
      <c r="J1136" s="16">
        <f>工资表!K286</f>
        <v>583</v>
      </c>
      <c r="K1136" s="16">
        <f>工资表!L286</f>
        <v>483</v>
      </c>
      <c r="L1136" s="16">
        <f>工资表!M286</f>
        <v>10364</v>
      </c>
      <c r="M1136" s="16">
        <f>工资表!N286</f>
        <v>583</v>
      </c>
      <c r="N1136" s="16">
        <f>工资表!O286</f>
        <v>383</v>
      </c>
      <c r="O1136" s="16">
        <f>工资表!P286</f>
        <v>303</v>
      </c>
      <c r="P1136" s="16">
        <f>工资表!Q286</f>
        <v>313</v>
      </c>
      <c r="Q1136" s="16">
        <f>工资表!R286</f>
        <v>343</v>
      </c>
      <c r="R1136" s="16">
        <f>工资表!S286</f>
        <v>418</v>
      </c>
      <c r="S1136" s="16">
        <f>工资表!T286</f>
        <v>8021</v>
      </c>
    </row>
    <row r="1137" spans="1:19" s="11" customFormat="1" x14ac:dyDescent="0.15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</row>
    <row r="1138" spans="1:19" s="11" customFormat="1" x14ac:dyDescent="0.15">
      <c r="A1138" s="13"/>
      <c r="B1138" s="13"/>
      <c r="C1138" s="13"/>
      <c r="D1138" s="13"/>
      <c r="E1138" s="13"/>
      <c r="F1138" s="13"/>
      <c r="G1138" s="13"/>
      <c r="H1138" s="14">
        <f>工资表!$I$1</f>
        <v>2017</v>
      </c>
      <c r="I1138" s="14" t="str">
        <f>工资表!$J$1</f>
        <v>年</v>
      </c>
      <c r="J1138" s="14" t="str">
        <f>工资表!$K$1</f>
        <v>2月</v>
      </c>
      <c r="K1138" s="14" t="str">
        <f>工资表!$L$1</f>
        <v>工资</v>
      </c>
      <c r="L1138" s="13"/>
      <c r="M1138" s="13"/>
      <c r="N1138" s="13"/>
      <c r="O1138" s="13"/>
      <c r="P1138" s="13"/>
      <c r="Q1138" s="13"/>
      <c r="R1138" s="13"/>
      <c r="S1138" s="13"/>
    </row>
    <row r="1139" spans="1:19" s="11" customFormat="1" x14ac:dyDescent="0.15">
      <c r="A1139" s="15" t="str">
        <f>工资表!$B$2</f>
        <v>序号</v>
      </c>
      <c r="B1139" s="15" t="str">
        <f>工资表!$C$2</f>
        <v>姓名</v>
      </c>
      <c r="C1139" s="15" t="str">
        <f>工资表!$D$2</f>
        <v>部门</v>
      </c>
      <c r="D1139" s="15" t="str">
        <f>工资表!$E$2</f>
        <v>基本工资</v>
      </c>
      <c r="E1139" s="15" t="str">
        <f>工资表!$F$2</f>
        <v>岗位工资</v>
      </c>
      <c r="F1139" s="15" t="str">
        <f>工资表!$G$2</f>
        <v>绩效工资</v>
      </c>
      <c r="G1139" s="15" t="str">
        <f>工资表!$H$2</f>
        <v>奖金</v>
      </c>
      <c r="H1139" s="15" t="str">
        <f>工资表!$I$2</f>
        <v>加班费</v>
      </c>
      <c r="I1139" s="15" t="str">
        <f>工资表!$J$2</f>
        <v>住房补助</v>
      </c>
      <c r="J1139" s="15" t="str">
        <f>工资表!$K$2</f>
        <v>交通补助</v>
      </c>
      <c r="K1139" s="15" t="str">
        <f>工资表!$L$2</f>
        <v>工龄工资</v>
      </c>
      <c r="L1139" s="15" t="str">
        <f>工资表!$M$2</f>
        <v>当月应发</v>
      </c>
      <c r="M1139" s="15" t="str">
        <f>工资表!$N$2</f>
        <v>养老保险</v>
      </c>
      <c r="N1139" s="15" t="str">
        <f>工资表!$O$2</f>
        <v>医疗保险</v>
      </c>
      <c r="O1139" s="15" t="str">
        <f>工资表!$P$2</f>
        <v>失业保险</v>
      </c>
      <c r="P1139" s="15" t="str">
        <f>工资表!$Q$2</f>
        <v>大病统筹</v>
      </c>
      <c r="Q1139" s="15" t="str">
        <f>工资表!$R$2</f>
        <v>公积金</v>
      </c>
      <c r="R1139" s="15" t="str">
        <f>工资表!$S$2</f>
        <v>个人所得税</v>
      </c>
      <c r="S1139" s="15" t="str">
        <f>工资表!$T$2</f>
        <v>实发工资</v>
      </c>
    </row>
    <row r="1140" spans="1:19" s="11" customFormat="1" x14ac:dyDescent="0.15">
      <c r="A1140" s="16">
        <f>工资表!B287</f>
        <v>285</v>
      </c>
      <c r="B1140" s="16" t="str">
        <f>工资表!C287</f>
        <v>N285</v>
      </c>
      <c r="C1140" s="16" t="str">
        <f>工资表!D287</f>
        <v>人力</v>
      </c>
      <c r="D1140" s="16">
        <f>工资表!E287</f>
        <v>2284</v>
      </c>
      <c r="E1140" s="16">
        <f>工资表!F287</f>
        <v>1284</v>
      </c>
      <c r="F1140" s="16">
        <f>工资表!G287</f>
        <v>1284</v>
      </c>
      <c r="G1140" s="16">
        <f>工资表!H287</f>
        <v>2284</v>
      </c>
      <c r="H1140" s="16">
        <f>工资表!I287</f>
        <v>1284</v>
      </c>
      <c r="I1140" s="16">
        <f>工资表!J287</f>
        <v>884</v>
      </c>
      <c r="J1140" s="16">
        <f>工资表!K287</f>
        <v>584</v>
      </c>
      <c r="K1140" s="16">
        <f>工资表!L287</f>
        <v>484</v>
      </c>
      <c r="L1140" s="16">
        <f>工资表!M287</f>
        <v>10372</v>
      </c>
      <c r="M1140" s="16">
        <f>工资表!N287</f>
        <v>584</v>
      </c>
      <c r="N1140" s="16">
        <f>工资表!O287</f>
        <v>384</v>
      </c>
      <c r="O1140" s="16">
        <f>工资表!P287</f>
        <v>304</v>
      </c>
      <c r="P1140" s="16">
        <f>工资表!Q287</f>
        <v>314</v>
      </c>
      <c r="Q1140" s="16">
        <f>工资表!R287</f>
        <v>344</v>
      </c>
      <c r="R1140" s="16">
        <f>工资表!S287</f>
        <v>419</v>
      </c>
      <c r="S1140" s="16">
        <f>工资表!T287</f>
        <v>8023</v>
      </c>
    </row>
    <row r="1141" spans="1:19" s="11" customFormat="1" x14ac:dyDescent="0.15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</row>
    <row r="1142" spans="1:19" s="11" customFormat="1" x14ac:dyDescent="0.15">
      <c r="A1142" s="13"/>
      <c r="B1142" s="13"/>
      <c r="C1142" s="13"/>
      <c r="D1142" s="13"/>
      <c r="E1142" s="13"/>
      <c r="F1142" s="13"/>
      <c r="G1142" s="13"/>
      <c r="H1142" s="14">
        <f>工资表!$I$1</f>
        <v>2017</v>
      </c>
      <c r="I1142" s="14" t="str">
        <f>工资表!$J$1</f>
        <v>年</v>
      </c>
      <c r="J1142" s="14" t="str">
        <f>工资表!$K$1</f>
        <v>2月</v>
      </c>
      <c r="K1142" s="14" t="str">
        <f>工资表!$L$1</f>
        <v>工资</v>
      </c>
      <c r="L1142" s="13"/>
      <c r="M1142" s="13"/>
      <c r="N1142" s="13"/>
      <c r="O1142" s="13"/>
      <c r="P1142" s="13"/>
      <c r="Q1142" s="13"/>
      <c r="R1142" s="13"/>
      <c r="S1142" s="13"/>
    </row>
    <row r="1143" spans="1:19" s="11" customFormat="1" x14ac:dyDescent="0.15">
      <c r="A1143" s="15" t="str">
        <f>工资表!$B$2</f>
        <v>序号</v>
      </c>
      <c r="B1143" s="15" t="str">
        <f>工资表!$C$2</f>
        <v>姓名</v>
      </c>
      <c r="C1143" s="15" t="str">
        <f>工资表!$D$2</f>
        <v>部门</v>
      </c>
      <c r="D1143" s="15" t="str">
        <f>工资表!$E$2</f>
        <v>基本工资</v>
      </c>
      <c r="E1143" s="15" t="str">
        <f>工资表!$F$2</f>
        <v>岗位工资</v>
      </c>
      <c r="F1143" s="15" t="str">
        <f>工资表!$G$2</f>
        <v>绩效工资</v>
      </c>
      <c r="G1143" s="15" t="str">
        <f>工资表!$H$2</f>
        <v>奖金</v>
      </c>
      <c r="H1143" s="15" t="str">
        <f>工资表!$I$2</f>
        <v>加班费</v>
      </c>
      <c r="I1143" s="15" t="str">
        <f>工资表!$J$2</f>
        <v>住房补助</v>
      </c>
      <c r="J1143" s="15" t="str">
        <f>工资表!$K$2</f>
        <v>交通补助</v>
      </c>
      <c r="K1143" s="15" t="str">
        <f>工资表!$L$2</f>
        <v>工龄工资</v>
      </c>
      <c r="L1143" s="15" t="str">
        <f>工资表!$M$2</f>
        <v>当月应发</v>
      </c>
      <c r="M1143" s="15" t="str">
        <f>工资表!$N$2</f>
        <v>养老保险</v>
      </c>
      <c r="N1143" s="15" t="str">
        <f>工资表!$O$2</f>
        <v>医疗保险</v>
      </c>
      <c r="O1143" s="15" t="str">
        <f>工资表!$P$2</f>
        <v>失业保险</v>
      </c>
      <c r="P1143" s="15" t="str">
        <f>工资表!$Q$2</f>
        <v>大病统筹</v>
      </c>
      <c r="Q1143" s="15" t="str">
        <f>工资表!$R$2</f>
        <v>公积金</v>
      </c>
      <c r="R1143" s="15" t="str">
        <f>工资表!$S$2</f>
        <v>个人所得税</v>
      </c>
      <c r="S1143" s="15" t="str">
        <f>工资表!$T$2</f>
        <v>实发工资</v>
      </c>
    </row>
    <row r="1144" spans="1:19" s="11" customFormat="1" x14ac:dyDescent="0.15">
      <c r="A1144" s="16">
        <f>工资表!B288</f>
        <v>286</v>
      </c>
      <c r="B1144" s="16" t="str">
        <f>工资表!C288</f>
        <v>N286</v>
      </c>
      <c r="C1144" s="16" t="str">
        <f>工资表!D288</f>
        <v>销售</v>
      </c>
      <c r="D1144" s="16">
        <f>工资表!E288</f>
        <v>2285</v>
      </c>
      <c r="E1144" s="16">
        <f>工资表!F288</f>
        <v>1285</v>
      </c>
      <c r="F1144" s="16">
        <f>工资表!G288</f>
        <v>1285</v>
      </c>
      <c r="G1144" s="16">
        <f>工资表!H288</f>
        <v>2285</v>
      </c>
      <c r="H1144" s="16">
        <f>工资表!I288</f>
        <v>1285</v>
      </c>
      <c r="I1144" s="16">
        <f>工资表!J288</f>
        <v>885</v>
      </c>
      <c r="J1144" s="16">
        <f>工资表!K288</f>
        <v>585</v>
      </c>
      <c r="K1144" s="16">
        <f>工资表!L288</f>
        <v>485</v>
      </c>
      <c r="L1144" s="16">
        <f>工资表!M288</f>
        <v>10380</v>
      </c>
      <c r="M1144" s="16">
        <f>工资表!N288</f>
        <v>585</v>
      </c>
      <c r="N1144" s="16">
        <f>工资表!O288</f>
        <v>385</v>
      </c>
      <c r="O1144" s="16">
        <f>工资表!P288</f>
        <v>305</v>
      </c>
      <c r="P1144" s="16">
        <f>工资表!Q288</f>
        <v>315</v>
      </c>
      <c r="Q1144" s="16">
        <f>工资表!R288</f>
        <v>345</v>
      </c>
      <c r="R1144" s="16">
        <f>工资表!S288</f>
        <v>420</v>
      </c>
      <c r="S1144" s="16">
        <f>工资表!T288</f>
        <v>8025</v>
      </c>
    </row>
    <row r="1145" spans="1:19" s="11" customFormat="1" x14ac:dyDescent="0.15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</row>
    <row r="1146" spans="1:19" s="11" customFormat="1" x14ac:dyDescent="0.15">
      <c r="A1146" s="13"/>
      <c r="B1146" s="13"/>
      <c r="C1146" s="13"/>
      <c r="D1146" s="13"/>
      <c r="E1146" s="13"/>
      <c r="F1146" s="13"/>
      <c r="G1146" s="13"/>
      <c r="H1146" s="14">
        <f>工资表!$I$1</f>
        <v>2017</v>
      </c>
      <c r="I1146" s="14" t="str">
        <f>工资表!$J$1</f>
        <v>年</v>
      </c>
      <c r="J1146" s="14" t="str">
        <f>工资表!$K$1</f>
        <v>2月</v>
      </c>
      <c r="K1146" s="14" t="str">
        <f>工资表!$L$1</f>
        <v>工资</v>
      </c>
      <c r="L1146" s="13"/>
      <c r="M1146" s="13"/>
      <c r="N1146" s="13"/>
      <c r="O1146" s="13"/>
      <c r="P1146" s="13"/>
      <c r="Q1146" s="13"/>
      <c r="R1146" s="13"/>
      <c r="S1146" s="13"/>
    </row>
    <row r="1147" spans="1:19" s="11" customFormat="1" x14ac:dyDescent="0.15">
      <c r="A1147" s="15" t="str">
        <f>工资表!$B$2</f>
        <v>序号</v>
      </c>
      <c r="B1147" s="15" t="str">
        <f>工资表!$C$2</f>
        <v>姓名</v>
      </c>
      <c r="C1147" s="15" t="str">
        <f>工资表!$D$2</f>
        <v>部门</v>
      </c>
      <c r="D1147" s="15" t="str">
        <f>工资表!$E$2</f>
        <v>基本工资</v>
      </c>
      <c r="E1147" s="15" t="str">
        <f>工资表!$F$2</f>
        <v>岗位工资</v>
      </c>
      <c r="F1147" s="15" t="str">
        <f>工资表!$G$2</f>
        <v>绩效工资</v>
      </c>
      <c r="G1147" s="15" t="str">
        <f>工资表!$H$2</f>
        <v>奖金</v>
      </c>
      <c r="H1147" s="15" t="str">
        <f>工资表!$I$2</f>
        <v>加班费</v>
      </c>
      <c r="I1147" s="15" t="str">
        <f>工资表!$J$2</f>
        <v>住房补助</v>
      </c>
      <c r="J1147" s="15" t="str">
        <f>工资表!$K$2</f>
        <v>交通补助</v>
      </c>
      <c r="K1147" s="15" t="str">
        <f>工资表!$L$2</f>
        <v>工龄工资</v>
      </c>
      <c r="L1147" s="15" t="str">
        <f>工资表!$M$2</f>
        <v>当月应发</v>
      </c>
      <c r="M1147" s="15" t="str">
        <f>工资表!$N$2</f>
        <v>养老保险</v>
      </c>
      <c r="N1147" s="15" t="str">
        <f>工资表!$O$2</f>
        <v>医疗保险</v>
      </c>
      <c r="O1147" s="15" t="str">
        <f>工资表!$P$2</f>
        <v>失业保险</v>
      </c>
      <c r="P1147" s="15" t="str">
        <f>工资表!$Q$2</f>
        <v>大病统筹</v>
      </c>
      <c r="Q1147" s="15" t="str">
        <f>工资表!$R$2</f>
        <v>公积金</v>
      </c>
      <c r="R1147" s="15" t="str">
        <f>工资表!$S$2</f>
        <v>个人所得税</v>
      </c>
      <c r="S1147" s="15" t="str">
        <f>工资表!$T$2</f>
        <v>实发工资</v>
      </c>
    </row>
    <row r="1148" spans="1:19" s="11" customFormat="1" x14ac:dyDescent="0.15">
      <c r="A1148" s="16">
        <f>工资表!B289</f>
        <v>287</v>
      </c>
      <c r="B1148" s="16" t="str">
        <f>工资表!C289</f>
        <v>N287</v>
      </c>
      <c r="C1148" s="16" t="str">
        <f>工资表!D289</f>
        <v>研发A</v>
      </c>
      <c r="D1148" s="16">
        <f>工资表!E289</f>
        <v>2286</v>
      </c>
      <c r="E1148" s="16">
        <f>工资表!F289</f>
        <v>1286</v>
      </c>
      <c r="F1148" s="16">
        <f>工资表!G289</f>
        <v>1286</v>
      </c>
      <c r="G1148" s="16">
        <f>工资表!H289</f>
        <v>2286</v>
      </c>
      <c r="H1148" s="16">
        <f>工资表!I289</f>
        <v>1286</v>
      </c>
      <c r="I1148" s="16">
        <f>工资表!J289</f>
        <v>886</v>
      </c>
      <c r="J1148" s="16">
        <f>工资表!K289</f>
        <v>586</v>
      </c>
      <c r="K1148" s="16">
        <f>工资表!L289</f>
        <v>486</v>
      </c>
      <c r="L1148" s="16">
        <f>工资表!M289</f>
        <v>10388</v>
      </c>
      <c r="M1148" s="16">
        <f>工资表!N289</f>
        <v>586</v>
      </c>
      <c r="N1148" s="16">
        <f>工资表!O289</f>
        <v>386</v>
      </c>
      <c r="O1148" s="16">
        <f>工资表!P289</f>
        <v>306</v>
      </c>
      <c r="P1148" s="16">
        <f>工资表!Q289</f>
        <v>316</v>
      </c>
      <c r="Q1148" s="16">
        <f>工资表!R289</f>
        <v>346</v>
      </c>
      <c r="R1148" s="16">
        <f>工资表!S289</f>
        <v>421</v>
      </c>
      <c r="S1148" s="16">
        <f>工资表!T289</f>
        <v>8027</v>
      </c>
    </row>
    <row r="1149" spans="1:19" s="11" customFormat="1" x14ac:dyDescent="0.15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</row>
    <row r="1150" spans="1:19" s="11" customFormat="1" x14ac:dyDescent="0.15">
      <c r="A1150" s="13"/>
      <c r="B1150" s="13"/>
      <c r="C1150" s="13"/>
      <c r="D1150" s="13"/>
      <c r="E1150" s="13"/>
      <c r="F1150" s="13"/>
      <c r="G1150" s="13"/>
      <c r="H1150" s="14">
        <f>工资表!$I$1</f>
        <v>2017</v>
      </c>
      <c r="I1150" s="14" t="str">
        <f>工资表!$J$1</f>
        <v>年</v>
      </c>
      <c r="J1150" s="14" t="str">
        <f>工资表!$K$1</f>
        <v>2月</v>
      </c>
      <c r="K1150" s="14" t="str">
        <f>工资表!$L$1</f>
        <v>工资</v>
      </c>
      <c r="L1150" s="13"/>
      <c r="M1150" s="13"/>
      <c r="N1150" s="13"/>
      <c r="O1150" s="13"/>
      <c r="P1150" s="13"/>
      <c r="Q1150" s="13"/>
      <c r="R1150" s="13"/>
      <c r="S1150" s="13"/>
    </row>
    <row r="1151" spans="1:19" s="11" customFormat="1" x14ac:dyDescent="0.15">
      <c r="A1151" s="15" t="str">
        <f>工资表!$B$2</f>
        <v>序号</v>
      </c>
      <c r="B1151" s="15" t="str">
        <f>工资表!$C$2</f>
        <v>姓名</v>
      </c>
      <c r="C1151" s="15" t="str">
        <f>工资表!$D$2</f>
        <v>部门</v>
      </c>
      <c r="D1151" s="15" t="str">
        <f>工资表!$E$2</f>
        <v>基本工资</v>
      </c>
      <c r="E1151" s="15" t="str">
        <f>工资表!$F$2</f>
        <v>岗位工资</v>
      </c>
      <c r="F1151" s="15" t="str">
        <f>工资表!$G$2</f>
        <v>绩效工资</v>
      </c>
      <c r="G1151" s="15" t="str">
        <f>工资表!$H$2</f>
        <v>奖金</v>
      </c>
      <c r="H1151" s="15" t="str">
        <f>工资表!$I$2</f>
        <v>加班费</v>
      </c>
      <c r="I1151" s="15" t="str">
        <f>工资表!$J$2</f>
        <v>住房补助</v>
      </c>
      <c r="J1151" s="15" t="str">
        <f>工资表!$K$2</f>
        <v>交通补助</v>
      </c>
      <c r="K1151" s="15" t="str">
        <f>工资表!$L$2</f>
        <v>工龄工资</v>
      </c>
      <c r="L1151" s="15" t="str">
        <f>工资表!$M$2</f>
        <v>当月应发</v>
      </c>
      <c r="M1151" s="15" t="str">
        <f>工资表!$N$2</f>
        <v>养老保险</v>
      </c>
      <c r="N1151" s="15" t="str">
        <f>工资表!$O$2</f>
        <v>医疗保险</v>
      </c>
      <c r="O1151" s="15" t="str">
        <f>工资表!$P$2</f>
        <v>失业保险</v>
      </c>
      <c r="P1151" s="15" t="str">
        <f>工资表!$Q$2</f>
        <v>大病统筹</v>
      </c>
      <c r="Q1151" s="15" t="str">
        <f>工资表!$R$2</f>
        <v>公积金</v>
      </c>
      <c r="R1151" s="15" t="str">
        <f>工资表!$S$2</f>
        <v>个人所得税</v>
      </c>
      <c r="S1151" s="15" t="str">
        <f>工资表!$T$2</f>
        <v>实发工资</v>
      </c>
    </row>
    <row r="1152" spans="1:19" s="11" customFormat="1" x14ac:dyDescent="0.15">
      <c r="A1152" s="16">
        <f>工资表!B290</f>
        <v>288</v>
      </c>
      <c r="B1152" s="16" t="str">
        <f>工资表!C290</f>
        <v>N288</v>
      </c>
      <c r="C1152" s="16" t="str">
        <f>工资表!D290</f>
        <v>研发B</v>
      </c>
      <c r="D1152" s="16">
        <f>工资表!E290</f>
        <v>2287</v>
      </c>
      <c r="E1152" s="16">
        <f>工资表!F290</f>
        <v>1287</v>
      </c>
      <c r="F1152" s="16">
        <f>工资表!G290</f>
        <v>1287</v>
      </c>
      <c r="G1152" s="16">
        <f>工资表!H290</f>
        <v>2287</v>
      </c>
      <c r="H1152" s="16">
        <f>工资表!I290</f>
        <v>1287</v>
      </c>
      <c r="I1152" s="16">
        <f>工资表!J290</f>
        <v>887</v>
      </c>
      <c r="J1152" s="16">
        <f>工资表!K290</f>
        <v>587</v>
      </c>
      <c r="K1152" s="16">
        <f>工资表!L290</f>
        <v>487</v>
      </c>
      <c r="L1152" s="16">
        <f>工资表!M290</f>
        <v>10396</v>
      </c>
      <c r="M1152" s="16">
        <f>工资表!N290</f>
        <v>587</v>
      </c>
      <c r="N1152" s="16">
        <f>工资表!O290</f>
        <v>387</v>
      </c>
      <c r="O1152" s="16">
        <f>工资表!P290</f>
        <v>307</v>
      </c>
      <c r="P1152" s="16">
        <f>工资表!Q290</f>
        <v>317</v>
      </c>
      <c r="Q1152" s="16">
        <f>工资表!R290</f>
        <v>347</v>
      </c>
      <c r="R1152" s="16">
        <f>工资表!S290</f>
        <v>422</v>
      </c>
      <c r="S1152" s="16">
        <f>工资表!T290</f>
        <v>8029</v>
      </c>
    </row>
    <row r="1153" spans="1:19" s="11" customFormat="1" x14ac:dyDescent="0.15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</row>
    <row r="1154" spans="1:19" s="11" customFormat="1" x14ac:dyDescent="0.15">
      <c r="A1154" s="13"/>
      <c r="B1154" s="13"/>
      <c r="C1154" s="13"/>
      <c r="D1154" s="13"/>
      <c r="E1154" s="13"/>
      <c r="F1154" s="13"/>
      <c r="G1154" s="13"/>
      <c r="H1154" s="14">
        <f>工资表!$I$1</f>
        <v>2017</v>
      </c>
      <c r="I1154" s="14" t="str">
        <f>工资表!$J$1</f>
        <v>年</v>
      </c>
      <c r="J1154" s="14" t="str">
        <f>工资表!$K$1</f>
        <v>2月</v>
      </c>
      <c r="K1154" s="14" t="str">
        <f>工资表!$L$1</f>
        <v>工资</v>
      </c>
      <c r="L1154" s="13"/>
      <c r="M1154" s="13"/>
      <c r="N1154" s="13"/>
      <c r="O1154" s="13"/>
      <c r="P1154" s="13"/>
      <c r="Q1154" s="13"/>
      <c r="R1154" s="13"/>
      <c r="S1154" s="13"/>
    </row>
    <row r="1155" spans="1:19" s="11" customFormat="1" x14ac:dyDescent="0.15">
      <c r="A1155" s="15" t="str">
        <f>工资表!$B$2</f>
        <v>序号</v>
      </c>
      <c r="B1155" s="15" t="str">
        <f>工资表!$C$2</f>
        <v>姓名</v>
      </c>
      <c r="C1155" s="15" t="str">
        <f>工资表!$D$2</f>
        <v>部门</v>
      </c>
      <c r="D1155" s="15" t="str">
        <f>工资表!$E$2</f>
        <v>基本工资</v>
      </c>
      <c r="E1155" s="15" t="str">
        <f>工资表!$F$2</f>
        <v>岗位工资</v>
      </c>
      <c r="F1155" s="15" t="str">
        <f>工资表!$G$2</f>
        <v>绩效工资</v>
      </c>
      <c r="G1155" s="15" t="str">
        <f>工资表!$H$2</f>
        <v>奖金</v>
      </c>
      <c r="H1155" s="15" t="str">
        <f>工资表!$I$2</f>
        <v>加班费</v>
      </c>
      <c r="I1155" s="15" t="str">
        <f>工资表!$J$2</f>
        <v>住房补助</v>
      </c>
      <c r="J1155" s="15" t="str">
        <f>工资表!$K$2</f>
        <v>交通补助</v>
      </c>
      <c r="K1155" s="15" t="str">
        <f>工资表!$L$2</f>
        <v>工龄工资</v>
      </c>
      <c r="L1155" s="15" t="str">
        <f>工资表!$M$2</f>
        <v>当月应发</v>
      </c>
      <c r="M1155" s="15" t="str">
        <f>工资表!$N$2</f>
        <v>养老保险</v>
      </c>
      <c r="N1155" s="15" t="str">
        <f>工资表!$O$2</f>
        <v>医疗保险</v>
      </c>
      <c r="O1155" s="15" t="str">
        <f>工资表!$P$2</f>
        <v>失业保险</v>
      </c>
      <c r="P1155" s="15" t="str">
        <f>工资表!$Q$2</f>
        <v>大病统筹</v>
      </c>
      <c r="Q1155" s="15" t="str">
        <f>工资表!$R$2</f>
        <v>公积金</v>
      </c>
      <c r="R1155" s="15" t="str">
        <f>工资表!$S$2</f>
        <v>个人所得税</v>
      </c>
      <c r="S1155" s="15" t="str">
        <f>工资表!$T$2</f>
        <v>实发工资</v>
      </c>
    </row>
    <row r="1156" spans="1:19" s="11" customFormat="1" x14ac:dyDescent="0.15">
      <c r="A1156" s="16">
        <f>工资表!B291</f>
        <v>289</v>
      </c>
      <c r="B1156" s="16" t="str">
        <f>工资表!C291</f>
        <v>N289</v>
      </c>
      <c r="C1156" s="16" t="str">
        <f>工资表!D291</f>
        <v>投资A</v>
      </c>
      <c r="D1156" s="16">
        <f>工资表!E291</f>
        <v>2288</v>
      </c>
      <c r="E1156" s="16">
        <f>工资表!F291</f>
        <v>1288</v>
      </c>
      <c r="F1156" s="16">
        <f>工资表!G291</f>
        <v>1288</v>
      </c>
      <c r="G1156" s="16">
        <f>工资表!H291</f>
        <v>2288</v>
      </c>
      <c r="H1156" s="16">
        <f>工资表!I291</f>
        <v>1288</v>
      </c>
      <c r="I1156" s="16">
        <f>工资表!J291</f>
        <v>888</v>
      </c>
      <c r="J1156" s="16">
        <f>工资表!K291</f>
        <v>588</v>
      </c>
      <c r="K1156" s="16">
        <f>工资表!L291</f>
        <v>488</v>
      </c>
      <c r="L1156" s="16">
        <f>工资表!M291</f>
        <v>10404</v>
      </c>
      <c r="M1156" s="16">
        <f>工资表!N291</f>
        <v>588</v>
      </c>
      <c r="N1156" s="16">
        <f>工资表!O291</f>
        <v>388</v>
      </c>
      <c r="O1156" s="16">
        <f>工资表!P291</f>
        <v>308</v>
      </c>
      <c r="P1156" s="16">
        <f>工资表!Q291</f>
        <v>318</v>
      </c>
      <c r="Q1156" s="16">
        <f>工资表!R291</f>
        <v>348</v>
      </c>
      <c r="R1156" s="16">
        <f>工资表!S291</f>
        <v>423</v>
      </c>
      <c r="S1156" s="16">
        <f>工资表!T291</f>
        <v>8031</v>
      </c>
    </row>
    <row r="1157" spans="1:19" s="11" customFormat="1" x14ac:dyDescent="0.15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</row>
    <row r="1158" spans="1:19" s="11" customFormat="1" x14ac:dyDescent="0.15">
      <c r="A1158" s="13"/>
      <c r="B1158" s="13"/>
      <c r="C1158" s="13"/>
      <c r="D1158" s="13"/>
      <c r="E1158" s="13"/>
      <c r="F1158" s="13"/>
      <c r="G1158" s="13"/>
      <c r="H1158" s="14">
        <f>工资表!$I$1</f>
        <v>2017</v>
      </c>
      <c r="I1158" s="14" t="str">
        <f>工资表!$J$1</f>
        <v>年</v>
      </c>
      <c r="J1158" s="14" t="str">
        <f>工资表!$K$1</f>
        <v>2月</v>
      </c>
      <c r="K1158" s="14" t="str">
        <f>工资表!$L$1</f>
        <v>工资</v>
      </c>
      <c r="L1158" s="13"/>
      <c r="M1158" s="13"/>
      <c r="N1158" s="13"/>
      <c r="O1158" s="13"/>
      <c r="P1158" s="13"/>
      <c r="Q1158" s="13"/>
      <c r="R1158" s="13"/>
      <c r="S1158" s="13"/>
    </row>
    <row r="1159" spans="1:19" s="11" customFormat="1" x14ac:dyDescent="0.15">
      <c r="A1159" s="15" t="str">
        <f>工资表!$B$2</f>
        <v>序号</v>
      </c>
      <c r="B1159" s="15" t="str">
        <f>工资表!$C$2</f>
        <v>姓名</v>
      </c>
      <c r="C1159" s="15" t="str">
        <f>工资表!$D$2</f>
        <v>部门</v>
      </c>
      <c r="D1159" s="15" t="str">
        <f>工资表!$E$2</f>
        <v>基本工资</v>
      </c>
      <c r="E1159" s="15" t="str">
        <f>工资表!$F$2</f>
        <v>岗位工资</v>
      </c>
      <c r="F1159" s="15" t="str">
        <f>工资表!$G$2</f>
        <v>绩效工资</v>
      </c>
      <c r="G1159" s="15" t="str">
        <f>工资表!$H$2</f>
        <v>奖金</v>
      </c>
      <c r="H1159" s="15" t="str">
        <f>工资表!$I$2</f>
        <v>加班费</v>
      </c>
      <c r="I1159" s="15" t="str">
        <f>工资表!$J$2</f>
        <v>住房补助</v>
      </c>
      <c r="J1159" s="15" t="str">
        <f>工资表!$K$2</f>
        <v>交通补助</v>
      </c>
      <c r="K1159" s="15" t="str">
        <f>工资表!$L$2</f>
        <v>工龄工资</v>
      </c>
      <c r="L1159" s="15" t="str">
        <f>工资表!$M$2</f>
        <v>当月应发</v>
      </c>
      <c r="M1159" s="15" t="str">
        <f>工资表!$N$2</f>
        <v>养老保险</v>
      </c>
      <c r="N1159" s="15" t="str">
        <f>工资表!$O$2</f>
        <v>医疗保险</v>
      </c>
      <c r="O1159" s="15" t="str">
        <f>工资表!$P$2</f>
        <v>失业保险</v>
      </c>
      <c r="P1159" s="15" t="str">
        <f>工资表!$Q$2</f>
        <v>大病统筹</v>
      </c>
      <c r="Q1159" s="15" t="str">
        <f>工资表!$R$2</f>
        <v>公积金</v>
      </c>
      <c r="R1159" s="15" t="str">
        <f>工资表!$S$2</f>
        <v>个人所得税</v>
      </c>
      <c r="S1159" s="15" t="str">
        <f>工资表!$T$2</f>
        <v>实发工资</v>
      </c>
    </row>
    <row r="1160" spans="1:19" s="11" customFormat="1" x14ac:dyDescent="0.15">
      <c r="A1160" s="16">
        <f>工资表!B292</f>
        <v>290</v>
      </c>
      <c r="B1160" s="16" t="str">
        <f>工资表!C292</f>
        <v>N290</v>
      </c>
      <c r="C1160" s="16" t="str">
        <f>工资表!D292</f>
        <v>投资B</v>
      </c>
      <c r="D1160" s="16">
        <f>工资表!E292</f>
        <v>2289</v>
      </c>
      <c r="E1160" s="16">
        <f>工资表!F292</f>
        <v>1289</v>
      </c>
      <c r="F1160" s="16">
        <f>工资表!G292</f>
        <v>1289</v>
      </c>
      <c r="G1160" s="16">
        <f>工资表!H292</f>
        <v>2289</v>
      </c>
      <c r="H1160" s="16">
        <f>工资表!I292</f>
        <v>1289</v>
      </c>
      <c r="I1160" s="16">
        <f>工资表!J292</f>
        <v>889</v>
      </c>
      <c r="J1160" s="16">
        <f>工资表!K292</f>
        <v>589</v>
      </c>
      <c r="K1160" s="16">
        <f>工资表!L292</f>
        <v>489</v>
      </c>
      <c r="L1160" s="16">
        <f>工资表!M292</f>
        <v>10412</v>
      </c>
      <c r="M1160" s="16">
        <f>工资表!N292</f>
        <v>589</v>
      </c>
      <c r="N1160" s="16">
        <f>工资表!O292</f>
        <v>389</v>
      </c>
      <c r="O1160" s="16">
        <f>工资表!P292</f>
        <v>309</v>
      </c>
      <c r="P1160" s="16">
        <f>工资表!Q292</f>
        <v>319</v>
      </c>
      <c r="Q1160" s="16">
        <f>工资表!R292</f>
        <v>349</v>
      </c>
      <c r="R1160" s="16">
        <f>工资表!S292</f>
        <v>424</v>
      </c>
      <c r="S1160" s="16">
        <f>工资表!T292</f>
        <v>8033</v>
      </c>
    </row>
    <row r="1161" spans="1:19" s="11" customFormat="1" x14ac:dyDescent="0.15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</row>
    <row r="1162" spans="1:19" s="11" customFormat="1" x14ac:dyDescent="0.15">
      <c r="A1162" s="13"/>
      <c r="B1162" s="13"/>
      <c r="C1162" s="13"/>
      <c r="D1162" s="13"/>
      <c r="E1162" s="13"/>
      <c r="F1162" s="13"/>
      <c r="G1162" s="13"/>
      <c r="H1162" s="14">
        <f>工资表!$I$1</f>
        <v>2017</v>
      </c>
      <c r="I1162" s="14" t="str">
        <f>工资表!$J$1</f>
        <v>年</v>
      </c>
      <c r="J1162" s="14" t="str">
        <f>工资表!$K$1</f>
        <v>2月</v>
      </c>
      <c r="K1162" s="14" t="str">
        <f>工资表!$L$1</f>
        <v>工资</v>
      </c>
      <c r="L1162" s="13"/>
      <c r="M1162" s="13"/>
      <c r="N1162" s="13"/>
      <c r="O1162" s="13"/>
      <c r="P1162" s="13"/>
      <c r="Q1162" s="13"/>
      <c r="R1162" s="13"/>
      <c r="S1162" s="13"/>
    </row>
    <row r="1163" spans="1:19" s="11" customFormat="1" x14ac:dyDescent="0.15">
      <c r="A1163" s="15" t="str">
        <f>工资表!$B$2</f>
        <v>序号</v>
      </c>
      <c r="B1163" s="15" t="str">
        <f>工资表!$C$2</f>
        <v>姓名</v>
      </c>
      <c r="C1163" s="15" t="str">
        <f>工资表!$D$2</f>
        <v>部门</v>
      </c>
      <c r="D1163" s="15" t="str">
        <f>工资表!$E$2</f>
        <v>基本工资</v>
      </c>
      <c r="E1163" s="15" t="str">
        <f>工资表!$F$2</f>
        <v>岗位工资</v>
      </c>
      <c r="F1163" s="15" t="str">
        <f>工资表!$G$2</f>
        <v>绩效工资</v>
      </c>
      <c r="G1163" s="15" t="str">
        <f>工资表!$H$2</f>
        <v>奖金</v>
      </c>
      <c r="H1163" s="15" t="str">
        <f>工资表!$I$2</f>
        <v>加班费</v>
      </c>
      <c r="I1163" s="15" t="str">
        <f>工资表!$J$2</f>
        <v>住房补助</v>
      </c>
      <c r="J1163" s="15" t="str">
        <f>工资表!$K$2</f>
        <v>交通补助</v>
      </c>
      <c r="K1163" s="15" t="str">
        <f>工资表!$L$2</f>
        <v>工龄工资</v>
      </c>
      <c r="L1163" s="15" t="str">
        <f>工资表!$M$2</f>
        <v>当月应发</v>
      </c>
      <c r="M1163" s="15" t="str">
        <f>工资表!$N$2</f>
        <v>养老保险</v>
      </c>
      <c r="N1163" s="15" t="str">
        <f>工资表!$O$2</f>
        <v>医疗保险</v>
      </c>
      <c r="O1163" s="15" t="str">
        <f>工资表!$P$2</f>
        <v>失业保险</v>
      </c>
      <c r="P1163" s="15" t="str">
        <f>工资表!$Q$2</f>
        <v>大病统筹</v>
      </c>
      <c r="Q1163" s="15" t="str">
        <f>工资表!$R$2</f>
        <v>公积金</v>
      </c>
      <c r="R1163" s="15" t="str">
        <f>工资表!$S$2</f>
        <v>个人所得税</v>
      </c>
      <c r="S1163" s="15" t="str">
        <f>工资表!$T$2</f>
        <v>实发工资</v>
      </c>
    </row>
    <row r="1164" spans="1:19" s="11" customFormat="1" x14ac:dyDescent="0.15">
      <c r="A1164" s="16">
        <f>工资表!B293</f>
        <v>291</v>
      </c>
      <c r="B1164" s="16" t="str">
        <f>工资表!C293</f>
        <v>N291</v>
      </c>
      <c r="C1164" s="16" t="str">
        <f>工资表!D293</f>
        <v>采购</v>
      </c>
      <c r="D1164" s="16">
        <f>工资表!E293</f>
        <v>2290</v>
      </c>
      <c r="E1164" s="16">
        <f>工资表!F293</f>
        <v>1290</v>
      </c>
      <c r="F1164" s="16">
        <f>工资表!G293</f>
        <v>1290</v>
      </c>
      <c r="G1164" s="16">
        <f>工资表!H293</f>
        <v>2290</v>
      </c>
      <c r="H1164" s="16">
        <f>工资表!I293</f>
        <v>1290</v>
      </c>
      <c r="I1164" s="16">
        <f>工资表!J293</f>
        <v>890</v>
      </c>
      <c r="J1164" s="16">
        <f>工资表!K293</f>
        <v>590</v>
      </c>
      <c r="K1164" s="16">
        <f>工资表!L293</f>
        <v>490</v>
      </c>
      <c r="L1164" s="16">
        <f>工资表!M293</f>
        <v>10420</v>
      </c>
      <c r="M1164" s="16">
        <f>工资表!N293</f>
        <v>590</v>
      </c>
      <c r="N1164" s="16">
        <f>工资表!O293</f>
        <v>390</v>
      </c>
      <c r="O1164" s="16">
        <f>工资表!P293</f>
        <v>310</v>
      </c>
      <c r="P1164" s="16">
        <f>工资表!Q293</f>
        <v>320</v>
      </c>
      <c r="Q1164" s="16">
        <f>工资表!R293</f>
        <v>350</v>
      </c>
      <c r="R1164" s="16">
        <f>工资表!S293</f>
        <v>425</v>
      </c>
      <c r="S1164" s="16">
        <f>工资表!T293</f>
        <v>8035</v>
      </c>
    </row>
    <row r="1165" spans="1:19" s="11" customFormat="1" x14ac:dyDescent="0.15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</row>
    <row r="1166" spans="1:19" s="11" customFormat="1" x14ac:dyDescent="0.15">
      <c r="A1166" s="13"/>
      <c r="B1166" s="13"/>
      <c r="C1166" s="13"/>
      <c r="D1166" s="13"/>
      <c r="E1166" s="13"/>
      <c r="F1166" s="13"/>
      <c r="G1166" s="13"/>
      <c r="H1166" s="14">
        <f>工资表!$I$1</f>
        <v>2017</v>
      </c>
      <c r="I1166" s="14" t="str">
        <f>工资表!$J$1</f>
        <v>年</v>
      </c>
      <c r="J1166" s="14" t="str">
        <f>工资表!$K$1</f>
        <v>2月</v>
      </c>
      <c r="K1166" s="14" t="str">
        <f>工资表!$L$1</f>
        <v>工资</v>
      </c>
      <c r="L1166" s="13"/>
      <c r="M1166" s="13"/>
      <c r="N1166" s="13"/>
      <c r="O1166" s="13"/>
      <c r="P1166" s="13"/>
      <c r="Q1166" s="13"/>
      <c r="R1166" s="13"/>
      <c r="S1166" s="13"/>
    </row>
    <row r="1167" spans="1:19" s="11" customFormat="1" x14ac:dyDescent="0.15">
      <c r="A1167" s="15" t="str">
        <f>工资表!$B$2</f>
        <v>序号</v>
      </c>
      <c r="B1167" s="15" t="str">
        <f>工资表!$C$2</f>
        <v>姓名</v>
      </c>
      <c r="C1167" s="15" t="str">
        <f>工资表!$D$2</f>
        <v>部门</v>
      </c>
      <c r="D1167" s="15" t="str">
        <f>工资表!$E$2</f>
        <v>基本工资</v>
      </c>
      <c r="E1167" s="15" t="str">
        <f>工资表!$F$2</f>
        <v>岗位工资</v>
      </c>
      <c r="F1167" s="15" t="str">
        <f>工资表!$G$2</f>
        <v>绩效工资</v>
      </c>
      <c r="G1167" s="15" t="str">
        <f>工资表!$H$2</f>
        <v>奖金</v>
      </c>
      <c r="H1167" s="15" t="str">
        <f>工资表!$I$2</f>
        <v>加班费</v>
      </c>
      <c r="I1167" s="15" t="str">
        <f>工资表!$J$2</f>
        <v>住房补助</v>
      </c>
      <c r="J1167" s="15" t="str">
        <f>工资表!$K$2</f>
        <v>交通补助</v>
      </c>
      <c r="K1167" s="15" t="str">
        <f>工资表!$L$2</f>
        <v>工龄工资</v>
      </c>
      <c r="L1167" s="15" t="str">
        <f>工资表!$M$2</f>
        <v>当月应发</v>
      </c>
      <c r="M1167" s="15" t="str">
        <f>工资表!$N$2</f>
        <v>养老保险</v>
      </c>
      <c r="N1167" s="15" t="str">
        <f>工资表!$O$2</f>
        <v>医疗保险</v>
      </c>
      <c r="O1167" s="15" t="str">
        <f>工资表!$P$2</f>
        <v>失业保险</v>
      </c>
      <c r="P1167" s="15" t="str">
        <f>工资表!$Q$2</f>
        <v>大病统筹</v>
      </c>
      <c r="Q1167" s="15" t="str">
        <f>工资表!$R$2</f>
        <v>公积金</v>
      </c>
      <c r="R1167" s="15" t="str">
        <f>工资表!$S$2</f>
        <v>个人所得税</v>
      </c>
      <c r="S1167" s="15" t="str">
        <f>工资表!$T$2</f>
        <v>实发工资</v>
      </c>
    </row>
    <row r="1168" spans="1:19" s="11" customFormat="1" x14ac:dyDescent="0.15">
      <c r="A1168" s="16">
        <f>工资表!B294</f>
        <v>292</v>
      </c>
      <c r="B1168" s="16" t="str">
        <f>工资表!C294</f>
        <v>N292</v>
      </c>
      <c r="C1168" s="16" t="str">
        <f>工资表!D294</f>
        <v>生产</v>
      </c>
      <c r="D1168" s="16">
        <f>工资表!E294</f>
        <v>2291</v>
      </c>
      <c r="E1168" s="16">
        <f>工资表!F294</f>
        <v>1291</v>
      </c>
      <c r="F1168" s="16">
        <f>工资表!G294</f>
        <v>1291</v>
      </c>
      <c r="G1168" s="16">
        <f>工资表!H294</f>
        <v>2291</v>
      </c>
      <c r="H1168" s="16">
        <f>工资表!I294</f>
        <v>1291</v>
      </c>
      <c r="I1168" s="16">
        <f>工资表!J294</f>
        <v>891</v>
      </c>
      <c r="J1168" s="16">
        <f>工资表!K294</f>
        <v>591</v>
      </c>
      <c r="K1168" s="16">
        <f>工资表!L294</f>
        <v>491</v>
      </c>
      <c r="L1168" s="16">
        <f>工资表!M294</f>
        <v>10428</v>
      </c>
      <c r="M1168" s="16">
        <f>工资表!N294</f>
        <v>591</v>
      </c>
      <c r="N1168" s="16">
        <f>工资表!O294</f>
        <v>391</v>
      </c>
      <c r="O1168" s="16">
        <f>工资表!P294</f>
        <v>311</v>
      </c>
      <c r="P1168" s="16">
        <f>工资表!Q294</f>
        <v>321</v>
      </c>
      <c r="Q1168" s="16">
        <f>工资表!R294</f>
        <v>351</v>
      </c>
      <c r="R1168" s="16">
        <f>工资表!S294</f>
        <v>426</v>
      </c>
      <c r="S1168" s="16">
        <f>工资表!T294</f>
        <v>8037</v>
      </c>
    </row>
    <row r="1169" spans="1:19" s="11" customFormat="1" x14ac:dyDescent="0.15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</row>
    <row r="1170" spans="1:19" s="11" customFormat="1" x14ac:dyDescent="0.15">
      <c r="A1170" s="13"/>
      <c r="B1170" s="13"/>
      <c r="C1170" s="13"/>
      <c r="D1170" s="13"/>
      <c r="E1170" s="13"/>
      <c r="F1170" s="13"/>
      <c r="G1170" s="13"/>
      <c r="H1170" s="14">
        <f>工资表!$I$1</f>
        <v>2017</v>
      </c>
      <c r="I1170" s="14" t="str">
        <f>工资表!$J$1</f>
        <v>年</v>
      </c>
      <c r="J1170" s="14" t="str">
        <f>工资表!$K$1</f>
        <v>2月</v>
      </c>
      <c r="K1170" s="14" t="str">
        <f>工资表!$L$1</f>
        <v>工资</v>
      </c>
      <c r="L1170" s="13"/>
      <c r="M1170" s="13"/>
      <c r="N1170" s="13"/>
      <c r="O1170" s="13"/>
      <c r="P1170" s="13"/>
      <c r="Q1170" s="13"/>
      <c r="R1170" s="13"/>
      <c r="S1170" s="13"/>
    </row>
    <row r="1171" spans="1:19" s="11" customFormat="1" x14ac:dyDescent="0.15">
      <c r="A1171" s="15" t="str">
        <f>工资表!$B$2</f>
        <v>序号</v>
      </c>
      <c r="B1171" s="15" t="str">
        <f>工资表!$C$2</f>
        <v>姓名</v>
      </c>
      <c r="C1171" s="15" t="str">
        <f>工资表!$D$2</f>
        <v>部门</v>
      </c>
      <c r="D1171" s="15" t="str">
        <f>工资表!$E$2</f>
        <v>基本工资</v>
      </c>
      <c r="E1171" s="15" t="str">
        <f>工资表!$F$2</f>
        <v>岗位工资</v>
      </c>
      <c r="F1171" s="15" t="str">
        <f>工资表!$G$2</f>
        <v>绩效工资</v>
      </c>
      <c r="G1171" s="15" t="str">
        <f>工资表!$H$2</f>
        <v>奖金</v>
      </c>
      <c r="H1171" s="15" t="str">
        <f>工资表!$I$2</f>
        <v>加班费</v>
      </c>
      <c r="I1171" s="15" t="str">
        <f>工资表!$J$2</f>
        <v>住房补助</v>
      </c>
      <c r="J1171" s="15" t="str">
        <f>工资表!$K$2</f>
        <v>交通补助</v>
      </c>
      <c r="K1171" s="15" t="str">
        <f>工资表!$L$2</f>
        <v>工龄工资</v>
      </c>
      <c r="L1171" s="15" t="str">
        <f>工资表!$M$2</f>
        <v>当月应发</v>
      </c>
      <c r="M1171" s="15" t="str">
        <f>工资表!$N$2</f>
        <v>养老保险</v>
      </c>
      <c r="N1171" s="15" t="str">
        <f>工资表!$O$2</f>
        <v>医疗保险</v>
      </c>
      <c r="O1171" s="15" t="str">
        <f>工资表!$P$2</f>
        <v>失业保险</v>
      </c>
      <c r="P1171" s="15" t="str">
        <f>工资表!$Q$2</f>
        <v>大病统筹</v>
      </c>
      <c r="Q1171" s="15" t="str">
        <f>工资表!$R$2</f>
        <v>公积金</v>
      </c>
      <c r="R1171" s="15" t="str">
        <f>工资表!$S$2</f>
        <v>个人所得税</v>
      </c>
      <c r="S1171" s="15" t="str">
        <f>工资表!$T$2</f>
        <v>实发工资</v>
      </c>
    </row>
    <row r="1172" spans="1:19" s="11" customFormat="1" x14ac:dyDescent="0.15">
      <c r="A1172" s="16">
        <f>工资表!B295</f>
        <v>293</v>
      </c>
      <c r="B1172" s="16" t="str">
        <f>工资表!C295</f>
        <v>N293</v>
      </c>
      <c r="C1172" s="16" t="str">
        <f>工资表!D295</f>
        <v>运营</v>
      </c>
      <c r="D1172" s="16">
        <f>工资表!E295</f>
        <v>2292</v>
      </c>
      <c r="E1172" s="16">
        <f>工资表!F295</f>
        <v>1292</v>
      </c>
      <c r="F1172" s="16">
        <f>工资表!G295</f>
        <v>1292</v>
      </c>
      <c r="G1172" s="16">
        <f>工资表!H295</f>
        <v>2292</v>
      </c>
      <c r="H1172" s="16">
        <f>工资表!I295</f>
        <v>1292</v>
      </c>
      <c r="I1172" s="16">
        <f>工资表!J295</f>
        <v>892</v>
      </c>
      <c r="J1172" s="16">
        <f>工资表!K295</f>
        <v>592</v>
      </c>
      <c r="K1172" s="16">
        <f>工资表!L295</f>
        <v>492</v>
      </c>
      <c r="L1172" s="16">
        <f>工资表!M295</f>
        <v>10436</v>
      </c>
      <c r="M1172" s="16">
        <f>工资表!N295</f>
        <v>592</v>
      </c>
      <c r="N1172" s="16">
        <f>工资表!O295</f>
        <v>392</v>
      </c>
      <c r="O1172" s="16">
        <f>工资表!P295</f>
        <v>312</v>
      </c>
      <c r="P1172" s="16">
        <f>工资表!Q295</f>
        <v>322</v>
      </c>
      <c r="Q1172" s="16">
        <f>工资表!R295</f>
        <v>352</v>
      </c>
      <c r="R1172" s="16">
        <f>工资表!S295</f>
        <v>427</v>
      </c>
      <c r="S1172" s="16">
        <f>工资表!T295</f>
        <v>8039</v>
      </c>
    </row>
    <row r="1173" spans="1:19" s="11" customFormat="1" x14ac:dyDescent="0.15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</row>
    <row r="1174" spans="1:19" s="11" customFormat="1" x14ac:dyDescent="0.15">
      <c r="A1174" s="13"/>
      <c r="B1174" s="13"/>
      <c r="C1174" s="13"/>
      <c r="D1174" s="13"/>
      <c r="E1174" s="13"/>
      <c r="F1174" s="13"/>
      <c r="G1174" s="13"/>
      <c r="H1174" s="14">
        <f>工资表!$I$1</f>
        <v>2017</v>
      </c>
      <c r="I1174" s="14" t="str">
        <f>工资表!$J$1</f>
        <v>年</v>
      </c>
      <c r="J1174" s="14" t="str">
        <f>工资表!$K$1</f>
        <v>2月</v>
      </c>
      <c r="K1174" s="14" t="str">
        <f>工资表!$L$1</f>
        <v>工资</v>
      </c>
      <c r="L1174" s="13"/>
      <c r="M1174" s="13"/>
      <c r="N1174" s="13"/>
      <c r="O1174" s="13"/>
      <c r="P1174" s="13"/>
      <c r="Q1174" s="13"/>
      <c r="R1174" s="13"/>
      <c r="S1174" s="13"/>
    </row>
    <row r="1175" spans="1:19" s="11" customFormat="1" x14ac:dyDescent="0.15">
      <c r="A1175" s="15" t="str">
        <f>工资表!$B$2</f>
        <v>序号</v>
      </c>
      <c r="B1175" s="15" t="str">
        <f>工资表!$C$2</f>
        <v>姓名</v>
      </c>
      <c r="C1175" s="15" t="str">
        <f>工资表!$D$2</f>
        <v>部门</v>
      </c>
      <c r="D1175" s="15" t="str">
        <f>工资表!$E$2</f>
        <v>基本工资</v>
      </c>
      <c r="E1175" s="15" t="str">
        <f>工资表!$F$2</f>
        <v>岗位工资</v>
      </c>
      <c r="F1175" s="15" t="str">
        <f>工资表!$G$2</f>
        <v>绩效工资</v>
      </c>
      <c r="G1175" s="15" t="str">
        <f>工资表!$H$2</f>
        <v>奖金</v>
      </c>
      <c r="H1175" s="15" t="str">
        <f>工资表!$I$2</f>
        <v>加班费</v>
      </c>
      <c r="I1175" s="15" t="str">
        <f>工资表!$J$2</f>
        <v>住房补助</v>
      </c>
      <c r="J1175" s="15" t="str">
        <f>工资表!$K$2</f>
        <v>交通补助</v>
      </c>
      <c r="K1175" s="15" t="str">
        <f>工资表!$L$2</f>
        <v>工龄工资</v>
      </c>
      <c r="L1175" s="15" t="str">
        <f>工资表!$M$2</f>
        <v>当月应发</v>
      </c>
      <c r="M1175" s="15" t="str">
        <f>工资表!$N$2</f>
        <v>养老保险</v>
      </c>
      <c r="N1175" s="15" t="str">
        <f>工资表!$O$2</f>
        <v>医疗保险</v>
      </c>
      <c r="O1175" s="15" t="str">
        <f>工资表!$P$2</f>
        <v>失业保险</v>
      </c>
      <c r="P1175" s="15" t="str">
        <f>工资表!$Q$2</f>
        <v>大病统筹</v>
      </c>
      <c r="Q1175" s="15" t="str">
        <f>工资表!$R$2</f>
        <v>公积金</v>
      </c>
      <c r="R1175" s="15" t="str">
        <f>工资表!$S$2</f>
        <v>个人所得税</v>
      </c>
      <c r="S1175" s="15" t="str">
        <f>工资表!$T$2</f>
        <v>实发工资</v>
      </c>
    </row>
    <row r="1176" spans="1:19" s="11" customFormat="1" x14ac:dyDescent="0.15">
      <c r="A1176" s="16">
        <f>工资表!B296</f>
        <v>294</v>
      </c>
      <c r="B1176" s="16" t="str">
        <f>工资表!C296</f>
        <v>N294</v>
      </c>
      <c r="C1176" s="16" t="str">
        <f>工资表!D296</f>
        <v>财务</v>
      </c>
      <c r="D1176" s="16">
        <f>工资表!E296</f>
        <v>2293</v>
      </c>
      <c r="E1176" s="16">
        <f>工资表!F296</f>
        <v>1293</v>
      </c>
      <c r="F1176" s="16">
        <f>工资表!G296</f>
        <v>1293</v>
      </c>
      <c r="G1176" s="16">
        <f>工资表!H296</f>
        <v>2293</v>
      </c>
      <c r="H1176" s="16">
        <f>工资表!I296</f>
        <v>1293</v>
      </c>
      <c r="I1176" s="16">
        <f>工资表!J296</f>
        <v>893</v>
      </c>
      <c r="J1176" s="16">
        <f>工资表!K296</f>
        <v>593</v>
      </c>
      <c r="K1176" s="16">
        <f>工资表!L296</f>
        <v>493</v>
      </c>
      <c r="L1176" s="16">
        <f>工资表!M296</f>
        <v>10444</v>
      </c>
      <c r="M1176" s="16">
        <f>工资表!N296</f>
        <v>593</v>
      </c>
      <c r="N1176" s="16">
        <f>工资表!O296</f>
        <v>393</v>
      </c>
      <c r="O1176" s="16">
        <f>工资表!P296</f>
        <v>313</v>
      </c>
      <c r="P1176" s="16">
        <f>工资表!Q296</f>
        <v>323</v>
      </c>
      <c r="Q1176" s="16">
        <f>工资表!R296</f>
        <v>353</v>
      </c>
      <c r="R1176" s="16">
        <f>工资表!S296</f>
        <v>428</v>
      </c>
      <c r="S1176" s="16">
        <f>工资表!T296</f>
        <v>8041</v>
      </c>
    </row>
    <row r="1177" spans="1:19" s="11" customFormat="1" x14ac:dyDescent="0.15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</row>
    <row r="1178" spans="1:19" s="11" customFormat="1" x14ac:dyDescent="0.15">
      <c r="A1178" s="13"/>
      <c r="B1178" s="13"/>
      <c r="C1178" s="13"/>
      <c r="D1178" s="13"/>
      <c r="E1178" s="13"/>
      <c r="F1178" s="13"/>
      <c r="G1178" s="13"/>
      <c r="H1178" s="14">
        <f>工资表!$I$1</f>
        <v>2017</v>
      </c>
      <c r="I1178" s="14" t="str">
        <f>工资表!$J$1</f>
        <v>年</v>
      </c>
      <c r="J1178" s="14" t="str">
        <f>工资表!$K$1</f>
        <v>2月</v>
      </c>
      <c r="K1178" s="14" t="str">
        <f>工资表!$L$1</f>
        <v>工资</v>
      </c>
      <c r="L1178" s="13"/>
      <c r="M1178" s="13"/>
      <c r="N1178" s="13"/>
      <c r="O1178" s="13"/>
      <c r="P1178" s="13"/>
      <c r="Q1178" s="13"/>
      <c r="R1178" s="13"/>
      <c r="S1178" s="13"/>
    </row>
    <row r="1179" spans="1:19" s="11" customFormat="1" x14ac:dyDescent="0.15">
      <c r="A1179" s="15" t="str">
        <f>工资表!$B$2</f>
        <v>序号</v>
      </c>
      <c r="B1179" s="15" t="str">
        <f>工资表!$C$2</f>
        <v>姓名</v>
      </c>
      <c r="C1179" s="15" t="str">
        <f>工资表!$D$2</f>
        <v>部门</v>
      </c>
      <c r="D1179" s="15" t="str">
        <f>工资表!$E$2</f>
        <v>基本工资</v>
      </c>
      <c r="E1179" s="15" t="str">
        <f>工资表!$F$2</f>
        <v>岗位工资</v>
      </c>
      <c r="F1179" s="15" t="str">
        <f>工资表!$G$2</f>
        <v>绩效工资</v>
      </c>
      <c r="G1179" s="15" t="str">
        <f>工资表!$H$2</f>
        <v>奖金</v>
      </c>
      <c r="H1179" s="15" t="str">
        <f>工资表!$I$2</f>
        <v>加班费</v>
      </c>
      <c r="I1179" s="15" t="str">
        <f>工资表!$J$2</f>
        <v>住房补助</v>
      </c>
      <c r="J1179" s="15" t="str">
        <f>工资表!$K$2</f>
        <v>交通补助</v>
      </c>
      <c r="K1179" s="15" t="str">
        <f>工资表!$L$2</f>
        <v>工龄工资</v>
      </c>
      <c r="L1179" s="15" t="str">
        <f>工资表!$M$2</f>
        <v>当月应发</v>
      </c>
      <c r="M1179" s="15" t="str">
        <f>工资表!$N$2</f>
        <v>养老保险</v>
      </c>
      <c r="N1179" s="15" t="str">
        <f>工资表!$O$2</f>
        <v>医疗保险</v>
      </c>
      <c r="O1179" s="15" t="str">
        <f>工资表!$P$2</f>
        <v>失业保险</v>
      </c>
      <c r="P1179" s="15" t="str">
        <f>工资表!$Q$2</f>
        <v>大病统筹</v>
      </c>
      <c r="Q1179" s="15" t="str">
        <f>工资表!$R$2</f>
        <v>公积金</v>
      </c>
      <c r="R1179" s="15" t="str">
        <f>工资表!$S$2</f>
        <v>个人所得税</v>
      </c>
      <c r="S1179" s="15" t="str">
        <f>工资表!$T$2</f>
        <v>实发工资</v>
      </c>
    </row>
    <row r="1180" spans="1:19" s="11" customFormat="1" x14ac:dyDescent="0.15">
      <c r="A1180" s="16">
        <f>工资表!B297</f>
        <v>295</v>
      </c>
      <c r="B1180" s="16" t="str">
        <f>工资表!C297</f>
        <v>N295</v>
      </c>
      <c r="C1180" s="16" t="str">
        <f>工资表!D297</f>
        <v>人力</v>
      </c>
      <c r="D1180" s="16">
        <f>工资表!E297</f>
        <v>2294</v>
      </c>
      <c r="E1180" s="16">
        <f>工资表!F297</f>
        <v>1294</v>
      </c>
      <c r="F1180" s="16">
        <f>工资表!G297</f>
        <v>1294</v>
      </c>
      <c r="G1180" s="16">
        <f>工资表!H297</f>
        <v>2294</v>
      </c>
      <c r="H1180" s="16">
        <f>工资表!I297</f>
        <v>1294</v>
      </c>
      <c r="I1180" s="16">
        <f>工资表!J297</f>
        <v>894</v>
      </c>
      <c r="J1180" s="16">
        <f>工资表!K297</f>
        <v>594</v>
      </c>
      <c r="K1180" s="16">
        <f>工资表!L297</f>
        <v>494</v>
      </c>
      <c r="L1180" s="16">
        <f>工资表!M297</f>
        <v>10452</v>
      </c>
      <c r="M1180" s="16">
        <f>工资表!N297</f>
        <v>594</v>
      </c>
      <c r="N1180" s="16">
        <f>工资表!O297</f>
        <v>394</v>
      </c>
      <c r="O1180" s="16">
        <f>工资表!P297</f>
        <v>314</v>
      </c>
      <c r="P1180" s="16">
        <f>工资表!Q297</f>
        <v>324</v>
      </c>
      <c r="Q1180" s="16">
        <f>工资表!R297</f>
        <v>354</v>
      </c>
      <c r="R1180" s="16">
        <f>工资表!S297</f>
        <v>429</v>
      </c>
      <c r="S1180" s="16">
        <f>工资表!T297</f>
        <v>8043</v>
      </c>
    </row>
    <row r="1181" spans="1:19" s="11" customFormat="1" x14ac:dyDescent="0.15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</row>
    <row r="1182" spans="1:19" s="11" customFormat="1" x14ac:dyDescent="0.15">
      <c r="A1182" s="13"/>
      <c r="B1182" s="13"/>
      <c r="C1182" s="13"/>
      <c r="D1182" s="13"/>
      <c r="E1182" s="13"/>
      <c r="F1182" s="13"/>
      <c r="G1182" s="13"/>
      <c r="H1182" s="14">
        <f>工资表!$I$1</f>
        <v>2017</v>
      </c>
      <c r="I1182" s="14" t="str">
        <f>工资表!$J$1</f>
        <v>年</v>
      </c>
      <c r="J1182" s="14" t="str">
        <f>工资表!$K$1</f>
        <v>2月</v>
      </c>
      <c r="K1182" s="14" t="str">
        <f>工资表!$L$1</f>
        <v>工资</v>
      </c>
      <c r="L1182" s="13"/>
      <c r="M1182" s="13"/>
      <c r="N1182" s="13"/>
      <c r="O1182" s="13"/>
      <c r="P1182" s="13"/>
      <c r="Q1182" s="13"/>
      <c r="R1182" s="13"/>
      <c r="S1182" s="13"/>
    </row>
    <row r="1183" spans="1:19" s="11" customFormat="1" x14ac:dyDescent="0.15">
      <c r="A1183" s="15" t="str">
        <f>工资表!$B$2</f>
        <v>序号</v>
      </c>
      <c r="B1183" s="15" t="str">
        <f>工资表!$C$2</f>
        <v>姓名</v>
      </c>
      <c r="C1183" s="15" t="str">
        <f>工资表!$D$2</f>
        <v>部门</v>
      </c>
      <c r="D1183" s="15" t="str">
        <f>工资表!$E$2</f>
        <v>基本工资</v>
      </c>
      <c r="E1183" s="15" t="str">
        <f>工资表!$F$2</f>
        <v>岗位工资</v>
      </c>
      <c r="F1183" s="15" t="str">
        <f>工资表!$G$2</f>
        <v>绩效工资</v>
      </c>
      <c r="G1183" s="15" t="str">
        <f>工资表!$H$2</f>
        <v>奖金</v>
      </c>
      <c r="H1183" s="15" t="str">
        <f>工资表!$I$2</f>
        <v>加班费</v>
      </c>
      <c r="I1183" s="15" t="str">
        <f>工资表!$J$2</f>
        <v>住房补助</v>
      </c>
      <c r="J1183" s="15" t="str">
        <f>工资表!$K$2</f>
        <v>交通补助</v>
      </c>
      <c r="K1183" s="15" t="str">
        <f>工资表!$L$2</f>
        <v>工龄工资</v>
      </c>
      <c r="L1183" s="15" t="str">
        <f>工资表!$M$2</f>
        <v>当月应发</v>
      </c>
      <c r="M1183" s="15" t="str">
        <f>工资表!$N$2</f>
        <v>养老保险</v>
      </c>
      <c r="N1183" s="15" t="str">
        <f>工资表!$O$2</f>
        <v>医疗保险</v>
      </c>
      <c r="O1183" s="15" t="str">
        <f>工资表!$P$2</f>
        <v>失业保险</v>
      </c>
      <c r="P1183" s="15" t="str">
        <f>工资表!$Q$2</f>
        <v>大病统筹</v>
      </c>
      <c r="Q1183" s="15" t="str">
        <f>工资表!$R$2</f>
        <v>公积金</v>
      </c>
      <c r="R1183" s="15" t="str">
        <f>工资表!$S$2</f>
        <v>个人所得税</v>
      </c>
      <c r="S1183" s="15" t="str">
        <f>工资表!$T$2</f>
        <v>实发工资</v>
      </c>
    </row>
    <row r="1184" spans="1:19" s="11" customFormat="1" x14ac:dyDescent="0.15">
      <c r="A1184" s="16">
        <f>工资表!B298</f>
        <v>296</v>
      </c>
      <c r="B1184" s="16" t="str">
        <f>工资表!C298</f>
        <v>N296</v>
      </c>
      <c r="C1184" s="16" t="str">
        <f>工资表!D298</f>
        <v>销售</v>
      </c>
      <c r="D1184" s="16">
        <f>工资表!E298</f>
        <v>2295</v>
      </c>
      <c r="E1184" s="16">
        <f>工资表!F298</f>
        <v>1295</v>
      </c>
      <c r="F1184" s="16">
        <f>工资表!G298</f>
        <v>1295</v>
      </c>
      <c r="G1184" s="16">
        <f>工资表!H298</f>
        <v>2295</v>
      </c>
      <c r="H1184" s="16">
        <f>工资表!I298</f>
        <v>1295</v>
      </c>
      <c r="I1184" s="16">
        <f>工资表!J298</f>
        <v>895</v>
      </c>
      <c r="J1184" s="16">
        <f>工资表!K298</f>
        <v>595</v>
      </c>
      <c r="K1184" s="16">
        <f>工资表!L298</f>
        <v>495</v>
      </c>
      <c r="L1184" s="16">
        <f>工资表!M298</f>
        <v>10460</v>
      </c>
      <c r="M1184" s="16">
        <f>工资表!N298</f>
        <v>595</v>
      </c>
      <c r="N1184" s="16">
        <f>工资表!O298</f>
        <v>395</v>
      </c>
      <c r="O1184" s="16">
        <f>工资表!P298</f>
        <v>315</v>
      </c>
      <c r="P1184" s="16">
        <f>工资表!Q298</f>
        <v>325</v>
      </c>
      <c r="Q1184" s="16">
        <f>工资表!R298</f>
        <v>355</v>
      </c>
      <c r="R1184" s="16">
        <f>工资表!S298</f>
        <v>430</v>
      </c>
      <c r="S1184" s="16">
        <f>工资表!T298</f>
        <v>8045</v>
      </c>
    </row>
    <row r="1185" spans="1:19" s="11" customFormat="1" x14ac:dyDescent="0.15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</row>
    <row r="1186" spans="1:19" s="11" customFormat="1" x14ac:dyDescent="0.15">
      <c r="A1186" s="13"/>
      <c r="B1186" s="13"/>
      <c r="C1186" s="13"/>
      <c r="D1186" s="13"/>
      <c r="E1186" s="13"/>
      <c r="F1186" s="13"/>
      <c r="G1186" s="13"/>
      <c r="H1186" s="14">
        <f>工资表!$I$1</f>
        <v>2017</v>
      </c>
      <c r="I1186" s="14" t="str">
        <f>工资表!$J$1</f>
        <v>年</v>
      </c>
      <c r="J1186" s="14" t="str">
        <f>工资表!$K$1</f>
        <v>2月</v>
      </c>
      <c r="K1186" s="14" t="str">
        <f>工资表!$L$1</f>
        <v>工资</v>
      </c>
      <c r="L1186" s="13"/>
      <c r="M1186" s="13"/>
      <c r="N1186" s="13"/>
      <c r="O1186" s="13"/>
      <c r="P1186" s="13"/>
      <c r="Q1186" s="13"/>
      <c r="R1186" s="13"/>
      <c r="S1186" s="13"/>
    </row>
    <row r="1187" spans="1:19" s="11" customFormat="1" x14ac:dyDescent="0.15">
      <c r="A1187" s="15" t="str">
        <f>工资表!$B$2</f>
        <v>序号</v>
      </c>
      <c r="B1187" s="15" t="str">
        <f>工资表!$C$2</f>
        <v>姓名</v>
      </c>
      <c r="C1187" s="15" t="str">
        <f>工资表!$D$2</f>
        <v>部门</v>
      </c>
      <c r="D1187" s="15" t="str">
        <f>工资表!$E$2</f>
        <v>基本工资</v>
      </c>
      <c r="E1187" s="15" t="str">
        <f>工资表!$F$2</f>
        <v>岗位工资</v>
      </c>
      <c r="F1187" s="15" t="str">
        <f>工资表!$G$2</f>
        <v>绩效工资</v>
      </c>
      <c r="G1187" s="15" t="str">
        <f>工资表!$H$2</f>
        <v>奖金</v>
      </c>
      <c r="H1187" s="15" t="str">
        <f>工资表!$I$2</f>
        <v>加班费</v>
      </c>
      <c r="I1187" s="15" t="str">
        <f>工资表!$J$2</f>
        <v>住房补助</v>
      </c>
      <c r="J1187" s="15" t="str">
        <f>工资表!$K$2</f>
        <v>交通补助</v>
      </c>
      <c r="K1187" s="15" t="str">
        <f>工资表!$L$2</f>
        <v>工龄工资</v>
      </c>
      <c r="L1187" s="15" t="str">
        <f>工资表!$M$2</f>
        <v>当月应发</v>
      </c>
      <c r="M1187" s="15" t="str">
        <f>工资表!$N$2</f>
        <v>养老保险</v>
      </c>
      <c r="N1187" s="15" t="str">
        <f>工资表!$O$2</f>
        <v>医疗保险</v>
      </c>
      <c r="O1187" s="15" t="str">
        <f>工资表!$P$2</f>
        <v>失业保险</v>
      </c>
      <c r="P1187" s="15" t="str">
        <f>工资表!$Q$2</f>
        <v>大病统筹</v>
      </c>
      <c r="Q1187" s="15" t="str">
        <f>工资表!$R$2</f>
        <v>公积金</v>
      </c>
      <c r="R1187" s="15" t="str">
        <f>工资表!$S$2</f>
        <v>个人所得税</v>
      </c>
      <c r="S1187" s="15" t="str">
        <f>工资表!$T$2</f>
        <v>实发工资</v>
      </c>
    </row>
    <row r="1188" spans="1:19" s="11" customFormat="1" x14ac:dyDescent="0.15">
      <c r="A1188" s="16">
        <f>工资表!B299</f>
        <v>297</v>
      </c>
      <c r="B1188" s="16" t="str">
        <f>工资表!C299</f>
        <v>N297</v>
      </c>
      <c r="C1188" s="16" t="str">
        <f>工资表!D299</f>
        <v>研发A</v>
      </c>
      <c r="D1188" s="16">
        <f>工资表!E299</f>
        <v>2296</v>
      </c>
      <c r="E1188" s="16">
        <f>工资表!F299</f>
        <v>1296</v>
      </c>
      <c r="F1188" s="16">
        <f>工资表!G299</f>
        <v>1296</v>
      </c>
      <c r="G1188" s="16">
        <f>工资表!H299</f>
        <v>2296</v>
      </c>
      <c r="H1188" s="16">
        <f>工资表!I299</f>
        <v>1296</v>
      </c>
      <c r="I1188" s="16">
        <f>工资表!J299</f>
        <v>896</v>
      </c>
      <c r="J1188" s="16">
        <f>工资表!K299</f>
        <v>596</v>
      </c>
      <c r="K1188" s="16">
        <f>工资表!L299</f>
        <v>496</v>
      </c>
      <c r="L1188" s="16">
        <f>工资表!M299</f>
        <v>10468</v>
      </c>
      <c r="M1188" s="16">
        <f>工资表!N299</f>
        <v>596</v>
      </c>
      <c r="N1188" s="16">
        <f>工资表!O299</f>
        <v>396</v>
      </c>
      <c r="O1188" s="16">
        <f>工资表!P299</f>
        <v>316</v>
      </c>
      <c r="P1188" s="16">
        <f>工资表!Q299</f>
        <v>326</v>
      </c>
      <c r="Q1188" s="16">
        <f>工资表!R299</f>
        <v>356</v>
      </c>
      <c r="R1188" s="16">
        <f>工资表!S299</f>
        <v>431</v>
      </c>
      <c r="S1188" s="16">
        <f>工资表!T299</f>
        <v>8047</v>
      </c>
    </row>
    <row r="1189" spans="1:19" s="11" customFormat="1" x14ac:dyDescent="0.15">
      <c r="A1189" s="12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</row>
    <row r="1190" spans="1:19" s="11" customFormat="1" x14ac:dyDescent="0.15">
      <c r="A1190" s="13"/>
      <c r="B1190" s="13"/>
      <c r="C1190" s="13"/>
      <c r="D1190" s="13"/>
      <c r="E1190" s="13"/>
      <c r="F1190" s="13"/>
      <c r="G1190" s="13"/>
      <c r="H1190" s="14">
        <f>工资表!$I$1</f>
        <v>2017</v>
      </c>
      <c r="I1190" s="14" t="str">
        <f>工资表!$J$1</f>
        <v>年</v>
      </c>
      <c r="J1190" s="14" t="str">
        <f>工资表!$K$1</f>
        <v>2月</v>
      </c>
      <c r="K1190" s="14" t="str">
        <f>工资表!$L$1</f>
        <v>工资</v>
      </c>
      <c r="L1190" s="13"/>
      <c r="M1190" s="13"/>
      <c r="N1190" s="13"/>
      <c r="O1190" s="13"/>
      <c r="P1190" s="13"/>
      <c r="Q1190" s="13"/>
      <c r="R1190" s="13"/>
      <c r="S1190" s="13"/>
    </row>
    <row r="1191" spans="1:19" s="11" customFormat="1" x14ac:dyDescent="0.15">
      <c r="A1191" s="15" t="str">
        <f>工资表!$B$2</f>
        <v>序号</v>
      </c>
      <c r="B1191" s="15" t="str">
        <f>工资表!$C$2</f>
        <v>姓名</v>
      </c>
      <c r="C1191" s="15" t="str">
        <f>工资表!$D$2</f>
        <v>部门</v>
      </c>
      <c r="D1191" s="15" t="str">
        <f>工资表!$E$2</f>
        <v>基本工资</v>
      </c>
      <c r="E1191" s="15" t="str">
        <f>工资表!$F$2</f>
        <v>岗位工资</v>
      </c>
      <c r="F1191" s="15" t="str">
        <f>工资表!$G$2</f>
        <v>绩效工资</v>
      </c>
      <c r="G1191" s="15" t="str">
        <f>工资表!$H$2</f>
        <v>奖金</v>
      </c>
      <c r="H1191" s="15" t="str">
        <f>工资表!$I$2</f>
        <v>加班费</v>
      </c>
      <c r="I1191" s="15" t="str">
        <f>工资表!$J$2</f>
        <v>住房补助</v>
      </c>
      <c r="J1191" s="15" t="str">
        <f>工资表!$K$2</f>
        <v>交通补助</v>
      </c>
      <c r="K1191" s="15" t="str">
        <f>工资表!$L$2</f>
        <v>工龄工资</v>
      </c>
      <c r="L1191" s="15" t="str">
        <f>工资表!$M$2</f>
        <v>当月应发</v>
      </c>
      <c r="M1191" s="15" t="str">
        <f>工资表!$N$2</f>
        <v>养老保险</v>
      </c>
      <c r="N1191" s="15" t="str">
        <f>工资表!$O$2</f>
        <v>医疗保险</v>
      </c>
      <c r="O1191" s="15" t="str">
        <f>工资表!$P$2</f>
        <v>失业保险</v>
      </c>
      <c r="P1191" s="15" t="str">
        <f>工资表!$Q$2</f>
        <v>大病统筹</v>
      </c>
      <c r="Q1191" s="15" t="str">
        <f>工资表!$R$2</f>
        <v>公积金</v>
      </c>
      <c r="R1191" s="15" t="str">
        <f>工资表!$S$2</f>
        <v>个人所得税</v>
      </c>
      <c r="S1191" s="15" t="str">
        <f>工资表!$T$2</f>
        <v>实发工资</v>
      </c>
    </row>
    <row r="1192" spans="1:19" s="11" customFormat="1" x14ac:dyDescent="0.15">
      <c r="A1192" s="16">
        <f>工资表!B300</f>
        <v>298</v>
      </c>
      <c r="B1192" s="16" t="str">
        <f>工资表!C300</f>
        <v>N298</v>
      </c>
      <c r="C1192" s="16" t="str">
        <f>工资表!D300</f>
        <v>研发B</v>
      </c>
      <c r="D1192" s="16">
        <f>工资表!E300</f>
        <v>2297</v>
      </c>
      <c r="E1192" s="16">
        <f>工资表!F300</f>
        <v>1297</v>
      </c>
      <c r="F1192" s="16">
        <f>工资表!G300</f>
        <v>1297</v>
      </c>
      <c r="G1192" s="16">
        <f>工资表!H300</f>
        <v>2297</v>
      </c>
      <c r="H1192" s="16">
        <f>工资表!I300</f>
        <v>1297</v>
      </c>
      <c r="I1192" s="16">
        <f>工资表!J300</f>
        <v>897</v>
      </c>
      <c r="J1192" s="16">
        <f>工资表!K300</f>
        <v>597</v>
      </c>
      <c r="K1192" s="16">
        <f>工资表!L300</f>
        <v>497</v>
      </c>
      <c r="L1192" s="16">
        <f>工资表!M300</f>
        <v>10476</v>
      </c>
      <c r="M1192" s="16">
        <f>工资表!N300</f>
        <v>597</v>
      </c>
      <c r="N1192" s="16">
        <f>工资表!O300</f>
        <v>397</v>
      </c>
      <c r="O1192" s="16">
        <f>工资表!P300</f>
        <v>317</v>
      </c>
      <c r="P1192" s="16">
        <f>工资表!Q300</f>
        <v>327</v>
      </c>
      <c r="Q1192" s="16">
        <f>工资表!R300</f>
        <v>357</v>
      </c>
      <c r="R1192" s="16">
        <f>工资表!S300</f>
        <v>432</v>
      </c>
      <c r="S1192" s="16">
        <f>工资表!T300</f>
        <v>8049</v>
      </c>
    </row>
    <row r="1193" spans="1:19" s="11" customFormat="1" x14ac:dyDescent="0.15">
      <c r="A1193" s="12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</row>
    <row r="1194" spans="1:19" s="11" customFormat="1" x14ac:dyDescent="0.15">
      <c r="A1194" s="13"/>
      <c r="B1194" s="13"/>
      <c r="C1194" s="13"/>
      <c r="D1194" s="13"/>
      <c r="E1194" s="13"/>
      <c r="F1194" s="13"/>
      <c r="G1194" s="13"/>
      <c r="H1194" s="14">
        <f>工资表!$I$1</f>
        <v>2017</v>
      </c>
      <c r="I1194" s="14" t="str">
        <f>工资表!$J$1</f>
        <v>年</v>
      </c>
      <c r="J1194" s="14" t="str">
        <f>工资表!$K$1</f>
        <v>2月</v>
      </c>
      <c r="K1194" s="14" t="str">
        <f>工资表!$L$1</f>
        <v>工资</v>
      </c>
      <c r="L1194" s="13"/>
      <c r="M1194" s="13"/>
      <c r="N1194" s="13"/>
      <c r="O1194" s="13"/>
      <c r="P1194" s="13"/>
      <c r="Q1194" s="13"/>
      <c r="R1194" s="13"/>
      <c r="S1194" s="13"/>
    </row>
    <row r="1195" spans="1:19" s="11" customFormat="1" x14ac:dyDescent="0.15">
      <c r="A1195" s="15" t="str">
        <f>工资表!$B$2</f>
        <v>序号</v>
      </c>
      <c r="B1195" s="15" t="str">
        <f>工资表!$C$2</f>
        <v>姓名</v>
      </c>
      <c r="C1195" s="15" t="str">
        <f>工资表!$D$2</f>
        <v>部门</v>
      </c>
      <c r="D1195" s="15" t="str">
        <f>工资表!$E$2</f>
        <v>基本工资</v>
      </c>
      <c r="E1195" s="15" t="str">
        <f>工资表!$F$2</f>
        <v>岗位工资</v>
      </c>
      <c r="F1195" s="15" t="str">
        <f>工资表!$G$2</f>
        <v>绩效工资</v>
      </c>
      <c r="G1195" s="15" t="str">
        <f>工资表!$H$2</f>
        <v>奖金</v>
      </c>
      <c r="H1195" s="15" t="str">
        <f>工资表!$I$2</f>
        <v>加班费</v>
      </c>
      <c r="I1195" s="15" t="str">
        <f>工资表!$J$2</f>
        <v>住房补助</v>
      </c>
      <c r="J1195" s="15" t="str">
        <f>工资表!$K$2</f>
        <v>交通补助</v>
      </c>
      <c r="K1195" s="15" t="str">
        <f>工资表!$L$2</f>
        <v>工龄工资</v>
      </c>
      <c r="L1195" s="15" t="str">
        <f>工资表!$M$2</f>
        <v>当月应发</v>
      </c>
      <c r="M1195" s="15" t="str">
        <f>工资表!$N$2</f>
        <v>养老保险</v>
      </c>
      <c r="N1195" s="15" t="str">
        <f>工资表!$O$2</f>
        <v>医疗保险</v>
      </c>
      <c r="O1195" s="15" t="str">
        <f>工资表!$P$2</f>
        <v>失业保险</v>
      </c>
      <c r="P1195" s="15" t="str">
        <f>工资表!$Q$2</f>
        <v>大病统筹</v>
      </c>
      <c r="Q1195" s="15" t="str">
        <f>工资表!$R$2</f>
        <v>公积金</v>
      </c>
      <c r="R1195" s="15" t="str">
        <f>工资表!$S$2</f>
        <v>个人所得税</v>
      </c>
      <c r="S1195" s="15" t="str">
        <f>工资表!$T$2</f>
        <v>实发工资</v>
      </c>
    </row>
    <row r="1196" spans="1:19" s="11" customFormat="1" x14ac:dyDescent="0.15">
      <c r="A1196" s="16">
        <f>工资表!B301</f>
        <v>299</v>
      </c>
      <c r="B1196" s="16" t="str">
        <f>工资表!C301</f>
        <v>N299</v>
      </c>
      <c r="C1196" s="16" t="str">
        <f>工资表!D301</f>
        <v>投资A</v>
      </c>
      <c r="D1196" s="16">
        <f>工资表!E301</f>
        <v>2298</v>
      </c>
      <c r="E1196" s="16">
        <f>工资表!F301</f>
        <v>1298</v>
      </c>
      <c r="F1196" s="16">
        <f>工资表!G301</f>
        <v>1298</v>
      </c>
      <c r="G1196" s="16">
        <f>工资表!H301</f>
        <v>2298</v>
      </c>
      <c r="H1196" s="16">
        <f>工资表!I301</f>
        <v>1298</v>
      </c>
      <c r="I1196" s="16">
        <f>工资表!J301</f>
        <v>898</v>
      </c>
      <c r="J1196" s="16">
        <f>工资表!K301</f>
        <v>598</v>
      </c>
      <c r="K1196" s="16">
        <f>工资表!L301</f>
        <v>498</v>
      </c>
      <c r="L1196" s="16">
        <f>工资表!M301</f>
        <v>10484</v>
      </c>
      <c r="M1196" s="16">
        <f>工资表!N301</f>
        <v>598</v>
      </c>
      <c r="N1196" s="16">
        <f>工资表!O301</f>
        <v>398</v>
      </c>
      <c r="O1196" s="16">
        <f>工资表!P301</f>
        <v>318</v>
      </c>
      <c r="P1196" s="16">
        <f>工资表!Q301</f>
        <v>328</v>
      </c>
      <c r="Q1196" s="16">
        <f>工资表!R301</f>
        <v>358</v>
      </c>
      <c r="R1196" s="16">
        <f>工资表!S301</f>
        <v>433</v>
      </c>
      <c r="S1196" s="16">
        <f>工资表!T301</f>
        <v>8051</v>
      </c>
    </row>
    <row r="1197" spans="1:19" s="11" customFormat="1" x14ac:dyDescent="0.15">
      <c r="A1197" s="12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</row>
    <row r="1198" spans="1:19" s="11" customFormat="1" x14ac:dyDescent="0.15">
      <c r="A1198" s="13"/>
      <c r="B1198" s="13"/>
      <c r="C1198" s="13"/>
      <c r="D1198" s="13"/>
      <c r="E1198" s="13"/>
      <c r="F1198" s="13"/>
      <c r="G1198" s="13"/>
      <c r="H1198" s="14">
        <f>工资表!$I$1</f>
        <v>2017</v>
      </c>
      <c r="I1198" s="14" t="str">
        <f>工资表!$J$1</f>
        <v>年</v>
      </c>
      <c r="J1198" s="14" t="str">
        <f>工资表!$K$1</f>
        <v>2月</v>
      </c>
      <c r="K1198" s="14" t="str">
        <f>工资表!$L$1</f>
        <v>工资</v>
      </c>
      <c r="L1198" s="13"/>
      <c r="M1198" s="13"/>
      <c r="N1198" s="13"/>
      <c r="O1198" s="13"/>
      <c r="P1198" s="13"/>
      <c r="Q1198" s="13"/>
      <c r="R1198" s="13"/>
      <c r="S1198" s="13"/>
    </row>
    <row r="1199" spans="1:19" s="11" customFormat="1" x14ac:dyDescent="0.15">
      <c r="A1199" s="15" t="str">
        <f>工资表!$B$2</f>
        <v>序号</v>
      </c>
      <c r="B1199" s="15" t="str">
        <f>工资表!$C$2</f>
        <v>姓名</v>
      </c>
      <c r="C1199" s="15" t="str">
        <f>工资表!$D$2</f>
        <v>部门</v>
      </c>
      <c r="D1199" s="15" t="str">
        <f>工资表!$E$2</f>
        <v>基本工资</v>
      </c>
      <c r="E1199" s="15" t="str">
        <f>工资表!$F$2</f>
        <v>岗位工资</v>
      </c>
      <c r="F1199" s="15" t="str">
        <f>工资表!$G$2</f>
        <v>绩效工资</v>
      </c>
      <c r="G1199" s="15" t="str">
        <f>工资表!$H$2</f>
        <v>奖金</v>
      </c>
      <c r="H1199" s="15" t="str">
        <f>工资表!$I$2</f>
        <v>加班费</v>
      </c>
      <c r="I1199" s="15" t="str">
        <f>工资表!$J$2</f>
        <v>住房补助</v>
      </c>
      <c r="J1199" s="15" t="str">
        <f>工资表!$K$2</f>
        <v>交通补助</v>
      </c>
      <c r="K1199" s="15" t="str">
        <f>工资表!$L$2</f>
        <v>工龄工资</v>
      </c>
      <c r="L1199" s="15" t="str">
        <f>工资表!$M$2</f>
        <v>当月应发</v>
      </c>
      <c r="M1199" s="15" t="str">
        <f>工资表!$N$2</f>
        <v>养老保险</v>
      </c>
      <c r="N1199" s="15" t="str">
        <f>工资表!$O$2</f>
        <v>医疗保险</v>
      </c>
      <c r="O1199" s="15" t="str">
        <f>工资表!$P$2</f>
        <v>失业保险</v>
      </c>
      <c r="P1199" s="15" t="str">
        <f>工资表!$Q$2</f>
        <v>大病统筹</v>
      </c>
      <c r="Q1199" s="15" t="str">
        <f>工资表!$R$2</f>
        <v>公积金</v>
      </c>
      <c r="R1199" s="15" t="str">
        <f>工资表!$S$2</f>
        <v>个人所得税</v>
      </c>
      <c r="S1199" s="15" t="str">
        <f>工资表!$T$2</f>
        <v>实发工资</v>
      </c>
    </row>
    <row r="1200" spans="1:19" s="11" customFormat="1" x14ac:dyDescent="0.15">
      <c r="A1200" s="16">
        <f>工资表!B302</f>
        <v>300</v>
      </c>
      <c r="B1200" s="16" t="str">
        <f>工资表!C302</f>
        <v>N300</v>
      </c>
      <c r="C1200" s="16" t="str">
        <f>工资表!D302</f>
        <v>投资B</v>
      </c>
      <c r="D1200" s="16">
        <f>工资表!E302</f>
        <v>2299</v>
      </c>
      <c r="E1200" s="16">
        <f>工资表!F302</f>
        <v>1299</v>
      </c>
      <c r="F1200" s="16">
        <f>工资表!G302</f>
        <v>1299</v>
      </c>
      <c r="G1200" s="16">
        <f>工资表!H302</f>
        <v>2299</v>
      </c>
      <c r="H1200" s="16">
        <f>工资表!I302</f>
        <v>1299</v>
      </c>
      <c r="I1200" s="16">
        <f>工资表!J302</f>
        <v>899</v>
      </c>
      <c r="J1200" s="16">
        <f>工资表!K302</f>
        <v>599</v>
      </c>
      <c r="K1200" s="16">
        <f>工资表!L302</f>
        <v>499</v>
      </c>
      <c r="L1200" s="16">
        <f>工资表!M302</f>
        <v>10492</v>
      </c>
      <c r="M1200" s="16">
        <f>工资表!N302</f>
        <v>599</v>
      </c>
      <c r="N1200" s="16">
        <f>工资表!O302</f>
        <v>399</v>
      </c>
      <c r="O1200" s="16">
        <f>工资表!P302</f>
        <v>319</v>
      </c>
      <c r="P1200" s="16">
        <f>工资表!Q302</f>
        <v>329</v>
      </c>
      <c r="Q1200" s="16">
        <f>工资表!R302</f>
        <v>359</v>
      </c>
      <c r="R1200" s="16">
        <f>工资表!S302</f>
        <v>434</v>
      </c>
      <c r="S1200" s="16">
        <f>工资表!T302</f>
        <v>8053</v>
      </c>
    </row>
    <row r="1201" spans="1:19" s="11" customFormat="1" x14ac:dyDescent="0.15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</row>
    <row r="1202" spans="1:19" s="11" customFormat="1" x14ac:dyDescent="0.15">
      <c r="A1202" s="13"/>
      <c r="B1202" s="13"/>
      <c r="C1202" s="13"/>
      <c r="D1202" s="13"/>
      <c r="E1202" s="13"/>
      <c r="F1202" s="13"/>
      <c r="G1202" s="13"/>
      <c r="H1202" s="14">
        <f>工资表!$I$1</f>
        <v>2017</v>
      </c>
      <c r="I1202" s="14" t="str">
        <f>工资表!$J$1</f>
        <v>年</v>
      </c>
      <c r="J1202" s="14" t="str">
        <f>工资表!$K$1</f>
        <v>2月</v>
      </c>
      <c r="K1202" s="14" t="str">
        <f>工资表!$L$1</f>
        <v>工资</v>
      </c>
      <c r="L1202" s="13"/>
      <c r="M1202" s="13"/>
      <c r="N1202" s="13"/>
      <c r="O1202" s="13"/>
      <c r="P1202" s="13"/>
      <c r="Q1202" s="13"/>
      <c r="R1202" s="13"/>
      <c r="S1202" s="13"/>
    </row>
    <row r="1203" spans="1:19" s="11" customFormat="1" x14ac:dyDescent="0.15">
      <c r="A1203" s="15" t="str">
        <f>工资表!$B$2</f>
        <v>序号</v>
      </c>
      <c r="B1203" s="15" t="str">
        <f>工资表!$C$2</f>
        <v>姓名</v>
      </c>
      <c r="C1203" s="15" t="str">
        <f>工资表!$D$2</f>
        <v>部门</v>
      </c>
      <c r="D1203" s="15" t="str">
        <f>工资表!$E$2</f>
        <v>基本工资</v>
      </c>
      <c r="E1203" s="15" t="str">
        <f>工资表!$F$2</f>
        <v>岗位工资</v>
      </c>
      <c r="F1203" s="15" t="str">
        <f>工资表!$G$2</f>
        <v>绩效工资</v>
      </c>
      <c r="G1203" s="15" t="str">
        <f>工资表!$H$2</f>
        <v>奖金</v>
      </c>
      <c r="H1203" s="15" t="str">
        <f>工资表!$I$2</f>
        <v>加班费</v>
      </c>
      <c r="I1203" s="15" t="str">
        <f>工资表!$J$2</f>
        <v>住房补助</v>
      </c>
      <c r="J1203" s="15" t="str">
        <f>工资表!$K$2</f>
        <v>交通补助</v>
      </c>
      <c r="K1203" s="15" t="str">
        <f>工资表!$L$2</f>
        <v>工龄工资</v>
      </c>
      <c r="L1203" s="15" t="str">
        <f>工资表!$M$2</f>
        <v>当月应发</v>
      </c>
      <c r="M1203" s="15" t="str">
        <f>工资表!$N$2</f>
        <v>养老保险</v>
      </c>
      <c r="N1203" s="15" t="str">
        <f>工资表!$O$2</f>
        <v>医疗保险</v>
      </c>
      <c r="O1203" s="15" t="str">
        <f>工资表!$P$2</f>
        <v>失业保险</v>
      </c>
      <c r="P1203" s="15" t="str">
        <f>工资表!$Q$2</f>
        <v>大病统筹</v>
      </c>
      <c r="Q1203" s="15" t="str">
        <f>工资表!$R$2</f>
        <v>公积金</v>
      </c>
      <c r="R1203" s="15" t="str">
        <f>工资表!$S$2</f>
        <v>个人所得税</v>
      </c>
      <c r="S1203" s="15" t="str">
        <f>工资表!$T$2</f>
        <v>实发工资</v>
      </c>
    </row>
    <row r="1204" spans="1:19" s="11" customFormat="1" x14ac:dyDescent="0.15">
      <c r="A1204" s="16">
        <f>工资表!B303</f>
        <v>301</v>
      </c>
      <c r="B1204" s="16" t="str">
        <f>工资表!C303</f>
        <v>N301</v>
      </c>
      <c r="C1204" s="16" t="str">
        <f>工资表!D303</f>
        <v>采购</v>
      </c>
      <c r="D1204" s="16">
        <f>工资表!E303</f>
        <v>2300</v>
      </c>
      <c r="E1204" s="16">
        <f>工资表!F303</f>
        <v>1300</v>
      </c>
      <c r="F1204" s="16">
        <f>工资表!G303</f>
        <v>1300</v>
      </c>
      <c r="G1204" s="16">
        <f>工资表!H303</f>
        <v>2300</v>
      </c>
      <c r="H1204" s="16">
        <f>工资表!I303</f>
        <v>1300</v>
      </c>
      <c r="I1204" s="16">
        <f>工资表!J303</f>
        <v>900</v>
      </c>
      <c r="J1204" s="16">
        <f>工资表!K303</f>
        <v>600</v>
      </c>
      <c r="K1204" s="16">
        <f>工资表!L303</f>
        <v>500</v>
      </c>
      <c r="L1204" s="16">
        <f>工资表!M303</f>
        <v>10500</v>
      </c>
      <c r="M1204" s="16">
        <f>工资表!N303</f>
        <v>600</v>
      </c>
      <c r="N1204" s="16">
        <f>工资表!O303</f>
        <v>400</v>
      </c>
      <c r="O1204" s="16">
        <f>工资表!P303</f>
        <v>320</v>
      </c>
      <c r="P1204" s="16">
        <f>工资表!Q303</f>
        <v>330</v>
      </c>
      <c r="Q1204" s="16">
        <f>工资表!R303</f>
        <v>360</v>
      </c>
      <c r="R1204" s="16">
        <f>工资表!S303</f>
        <v>435</v>
      </c>
      <c r="S1204" s="16">
        <f>工资表!T303</f>
        <v>8055</v>
      </c>
    </row>
    <row r="1205" spans="1:19" s="11" customFormat="1" x14ac:dyDescent="0.15">
      <c r="A1205" s="12"/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</row>
    <row r="1206" spans="1:19" s="11" customFormat="1" x14ac:dyDescent="0.15">
      <c r="A1206" s="13"/>
      <c r="B1206" s="13"/>
      <c r="C1206" s="13"/>
      <c r="D1206" s="13"/>
      <c r="E1206" s="13"/>
      <c r="F1206" s="13"/>
      <c r="G1206" s="13"/>
      <c r="H1206" s="14">
        <f>工资表!$I$1</f>
        <v>2017</v>
      </c>
      <c r="I1206" s="14" t="str">
        <f>工资表!$J$1</f>
        <v>年</v>
      </c>
      <c r="J1206" s="14" t="str">
        <f>工资表!$K$1</f>
        <v>2月</v>
      </c>
      <c r="K1206" s="14" t="str">
        <f>工资表!$L$1</f>
        <v>工资</v>
      </c>
      <c r="L1206" s="13"/>
      <c r="M1206" s="13"/>
      <c r="N1206" s="13"/>
      <c r="O1206" s="13"/>
      <c r="P1206" s="13"/>
      <c r="Q1206" s="13"/>
      <c r="R1206" s="13"/>
      <c r="S1206" s="13"/>
    </row>
    <row r="1207" spans="1:19" s="11" customFormat="1" x14ac:dyDescent="0.15">
      <c r="A1207" s="15" t="str">
        <f>工资表!$B$2</f>
        <v>序号</v>
      </c>
      <c r="B1207" s="15" t="str">
        <f>工资表!$C$2</f>
        <v>姓名</v>
      </c>
      <c r="C1207" s="15" t="str">
        <f>工资表!$D$2</f>
        <v>部门</v>
      </c>
      <c r="D1207" s="15" t="str">
        <f>工资表!$E$2</f>
        <v>基本工资</v>
      </c>
      <c r="E1207" s="15" t="str">
        <f>工资表!$F$2</f>
        <v>岗位工资</v>
      </c>
      <c r="F1207" s="15" t="str">
        <f>工资表!$G$2</f>
        <v>绩效工资</v>
      </c>
      <c r="G1207" s="15" t="str">
        <f>工资表!$H$2</f>
        <v>奖金</v>
      </c>
      <c r="H1207" s="15" t="str">
        <f>工资表!$I$2</f>
        <v>加班费</v>
      </c>
      <c r="I1207" s="15" t="str">
        <f>工资表!$J$2</f>
        <v>住房补助</v>
      </c>
      <c r="J1207" s="15" t="str">
        <f>工资表!$K$2</f>
        <v>交通补助</v>
      </c>
      <c r="K1207" s="15" t="str">
        <f>工资表!$L$2</f>
        <v>工龄工资</v>
      </c>
      <c r="L1207" s="15" t="str">
        <f>工资表!$M$2</f>
        <v>当月应发</v>
      </c>
      <c r="M1207" s="15" t="str">
        <f>工资表!$N$2</f>
        <v>养老保险</v>
      </c>
      <c r="N1207" s="15" t="str">
        <f>工资表!$O$2</f>
        <v>医疗保险</v>
      </c>
      <c r="O1207" s="15" t="str">
        <f>工资表!$P$2</f>
        <v>失业保险</v>
      </c>
      <c r="P1207" s="15" t="str">
        <f>工资表!$Q$2</f>
        <v>大病统筹</v>
      </c>
      <c r="Q1207" s="15" t="str">
        <f>工资表!$R$2</f>
        <v>公积金</v>
      </c>
      <c r="R1207" s="15" t="str">
        <f>工资表!$S$2</f>
        <v>个人所得税</v>
      </c>
      <c r="S1207" s="15" t="str">
        <f>工资表!$T$2</f>
        <v>实发工资</v>
      </c>
    </row>
    <row r="1208" spans="1:19" s="11" customFormat="1" x14ac:dyDescent="0.15">
      <c r="A1208" s="16">
        <f>工资表!B304</f>
        <v>302</v>
      </c>
      <c r="B1208" s="16" t="str">
        <f>工资表!C304</f>
        <v>N302</v>
      </c>
      <c r="C1208" s="16" t="str">
        <f>工资表!D304</f>
        <v>生产</v>
      </c>
      <c r="D1208" s="16">
        <f>工资表!E304</f>
        <v>2301</v>
      </c>
      <c r="E1208" s="16">
        <f>工资表!F304</f>
        <v>1301</v>
      </c>
      <c r="F1208" s="16">
        <f>工资表!G304</f>
        <v>1301</v>
      </c>
      <c r="G1208" s="16">
        <f>工资表!H304</f>
        <v>2301</v>
      </c>
      <c r="H1208" s="16">
        <f>工资表!I304</f>
        <v>1301</v>
      </c>
      <c r="I1208" s="16">
        <f>工资表!J304</f>
        <v>901</v>
      </c>
      <c r="J1208" s="16">
        <f>工资表!K304</f>
        <v>601</v>
      </c>
      <c r="K1208" s="16">
        <f>工资表!L304</f>
        <v>501</v>
      </c>
      <c r="L1208" s="16">
        <f>工资表!M304</f>
        <v>10508</v>
      </c>
      <c r="M1208" s="16">
        <f>工资表!N304</f>
        <v>601</v>
      </c>
      <c r="N1208" s="16">
        <f>工资表!O304</f>
        <v>401</v>
      </c>
      <c r="O1208" s="16">
        <f>工资表!P304</f>
        <v>321</v>
      </c>
      <c r="P1208" s="16">
        <f>工资表!Q304</f>
        <v>331</v>
      </c>
      <c r="Q1208" s="16">
        <f>工资表!R304</f>
        <v>361</v>
      </c>
      <c r="R1208" s="16">
        <f>工资表!S304</f>
        <v>436</v>
      </c>
      <c r="S1208" s="16">
        <f>工资表!T304</f>
        <v>8057</v>
      </c>
    </row>
    <row r="1209" spans="1:19" s="11" customFormat="1" x14ac:dyDescent="0.15">
      <c r="A1209" s="12"/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</row>
    <row r="1210" spans="1:19" s="11" customFormat="1" x14ac:dyDescent="0.15">
      <c r="A1210" s="13"/>
      <c r="B1210" s="13"/>
      <c r="C1210" s="13"/>
      <c r="D1210" s="13"/>
      <c r="E1210" s="13"/>
      <c r="F1210" s="13"/>
      <c r="G1210" s="13"/>
      <c r="H1210" s="14">
        <f>工资表!$I$1</f>
        <v>2017</v>
      </c>
      <c r="I1210" s="14" t="str">
        <f>工资表!$J$1</f>
        <v>年</v>
      </c>
      <c r="J1210" s="14" t="str">
        <f>工资表!$K$1</f>
        <v>2月</v>
      </c>
      <c r="K1210" s="14" t="str">
        <f>工资表!$L$1</f>
        <v>工资</v>
      </c>
      <c r="L1210" s="13"/>
      <c r="M1210" s="13"/>
      <c r="N1210" s="13"/>
      <c r="O1210" s="13"/>
      <c r="P1210" s="13"/>
      <c r="Q1210" s="13"/>
      <c r="R1210" s="13"/>
      <c r="S1210" s="13"/>
    </row>
    <row r="1211" spans="1:19" s="11" customFormat="1" x14ac:dyDescent="0.15">
      <c r="A1211" s="15" t="str">
        <f>工资表!$B$2</f>
        <v>序号</v>
      </c>
      <c r="B1211" s="15" t="str">
        <f>工资表!$C$2</f>
        <v>姓名</v>
      </c>
      <c r="C1211" s="15" t="str">
        <f>工资表!$D$2</f>
        <v>部门</v>
      </c>
      <c r="D1211" s="15" t="str">
        <f>工资表!$E$2</f>
        <v>基本工资</v>
      </c>
      <c r="E1211" s="15" t="str">
        <f>工资表!$F$2</f>
        <v>岗位工资</v>
      </c>
      <c r="F1211" s="15" t="str">
        <f>工资表!$G$2</f>
        <v>绩效工资</v>
      </c>
      <c r="G1211" s="15" t="str">
        <f>工资表!$H$2</f>
        <v>奖金</v>
      </c>
      <c r="H1211" s="15" t="str">
        <f>工资表!$I$2</f>
        <v>加班费</v>
      </c>
      <c r="I1211" s="15" t="str">
        <f>工资表!$J$2</f>
        <v>住房补助</v>
      </c>
      <c r="J1211" s="15" t="str">
        <f>工资表!$K$2</f>
        <v>交通补助</v>
      </c>
      <c r="K1211" s="15" t="str">
        <f>工资表!$L$2</f>
        <v>工龄工资</v>
      </c>
      <c r="L1211" s="15" t="str">
        <f>工资表!$M$2</f>
        <v>当月应发</v>
      </c>
      <c r="M1211" s="15" t="str">
        <f>工资表!$N$2</f>
        <v>养老保险</v>
      </c>
      <c r="N1211" s="15" t="str">
        <f>工资表!$O$2</f>
        <v>医疗保险</v>
      </c>
      <c r="O1211" s="15" t="str">
        <f>工资表!$P$2</f>
        <v>失业保险</v>
      </c>
      <c r="P1211" s="15" t="str">
        <f>工资表!$Q$2</f>
        <v>大病统筹</v>
      </c>
      <c r="Q1211" s="15" t="str">
        <f>工资表!$R$2</f>
        <v>公积金</v>
      </c>
      <c r="R1211" s="15" t="str">
        <f>工资表!$S$2</f>
        <v>个人所得税</v>
      </c>
      <c r="S1211" s="15" t="str">
        <f>工资表!$T$2</f>
        <v>实发工资</v>
      </c>
    </row>
    <row r="1212" spans="1:19" s="11" customFormat="1" x14ac:dyDescent="0.15">
      <c r="A1212" s="16">
        <f>工资表!B305</f>
        <v>303</v>
      </c>
      <c r="B1212" s="16" t="str">
        <f>工资表!C305</f>
        <v>N303</v>
      </c>
      <c r="C1212" s="16" t="str">
        <f>工资表!D305</f>
        <v>运营</v>
      </c>
      <c r="D1212" s="16">
        <f>工资表!E305</f>
        <v>2302</v>
      </c>
      <c r="E1212" s="16">
        <f>工资表!F305</f>
        <v>1302</v>
      </c>
      <c r="F1212" s="16">
        <f>工资表!G305</f>
        <v>1302</v>
      </c>
      <c r="G1212" s="16">
        <f>工资表!H305</f>
        <v>2302</v>
      </c>
      <c r="H1212" s="16">
        <f>工资表!I305</f>
        <v>1302</v>
      </c>
      <c r="I1212" s="16">
        <f>工资表!J305</f>
        <v>902</v>
      </c>
      <c r="J1212" s="16">
        <f>工资表!K305</f>
        <v>602</v>
      </c>
      <c r="K1212" s="16">
        <f>工资表!L305</f>
        <v>502</v>
      </c>
      <c r="L1212" s="16">
        <f>工资表!M305</f>
        <v>10516</v>
      </c>
      <c r="M1212" s="16">
        <f>工资表!N305</f>
        <v>602</v>
      </c>
      <c r="N1212" s="16">
        <f>工资表!O305</f>
        <v>402</v>
      </c>
      <c r="O1212" s="16">
        <f>工资表!P305</f>
        <v>322</v>
      </c>
      <c r="P1212" s="16">
        <f>工资表!Q305</f>
        <v>332</v>
      </c>
      <c r="Q1212" s="16">
        <f>工资表!R305</f>
        <v>362</v>
      </c>
      <c r="R1212" s="16">
        <f>工资表!S305</f>
        <v>437</v>
      </c>
      <c r="S1212" s="16">
        <f>工资表!T305</f>
        <v>8059</v>
      </c>
    </row>
    <row r="1213" spans="1:19" s="11" customFormat="1" x14ac:dyDescent="0.15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</row>
    <row r="1214" spans="1:19" s="11" customFormat="1" x14ac:dyDescent="0.15">
      <c r="A1214" s="13"/>
      <c r="B1214" s="13"/>
      <c r="C1214" s="13"/>
      <c r="D1214" s="13"/>
      <c r="E1214" s="13"/>
      <c r="F1214" s="13"/>
      <c r="G1214" s="13"/>
      <c r="H1214" s="14">
        <f>工资表!$I$1</f>
        <v>2017</v>
      </c>
      <c r="I1214" s="14" t="str">
        <f>工资表!$J$1</f>
        <v>年</v>
      </c>
      <c r="J1214" s="14" t="str">
        <f>工资表!$K$1</f>
        <v>2月</v>
      </c>
      <c r="K1214" s="14" t="str">
        <f>工资表!$L$1</f>
        <v>工资</v>
      </c>
      <c r="L1214" s="13"/>
      <c r="M1214" s="13"/>
      <c r="N1214" s="13"/>
      <c r="O1214" s="13"/>
      <c r="P1214" s="13"/>
      <c r="Q1214" s="13"/>
      <c r="R1214" s="13"/>
      <c r="S1214" s="13"/>
    </row>
    <row r="1215" spans="1:19" s="11" customFormat="1" x14ac:dyDescent="0.15">
      <c r="A1215" s="15" t="str">
        <f>工资表!$B$2</f>
        <v>序号</v>
      </c>
      <c r="B1215" s="15" t="str">
        <f>工资表!$C$2</f>
        <v>姓名</v>
      </c>
      <c r="C1215" s="15" t="str">
        <f>工资表!$D$2</f>
        <v>部门</v>
      </c>
      <c r="D1215" s="15" t="str">
        <f>工资表!$E$2</f>
        <v>基本工资</v>
      </c>
      <c r="E1215" s="15" t="str">
        <f>工资表!$F$2</f>
        <v>岗位工资</v>
      </c>
      <c r="F1215" s="15" t="str">
        <f>工资表!$G$2</f>
        <v>绩效工资</v>
      </c>
      <c r="G1215" s="15" t="str">
        <f>工资表!$H$2</f>
        <v>奖金</v>
      </c>
      <c r="H1215" s="15" t="str">
        <f>工资表!$I$2</f>
        <v>加班费</v>
      </c>
      <c r="I1215" s="15" t="str">
        <f>工资表!$J$2</f>
        <v>住房补助</v>
      </c>
      <c r="J1215" s="15" t="str">
        <f>工资表!$K$2</f>
        <v>交通补助</v>
      </c>
      <c r="K1215" s="15" t="str">
        <f>工资表!$L$2</f>
        <v>工龄工资</v>
      </c>
      <c r="L1215" s="15" t="str">
        <f>工资表!$M$2</f>
        <v>当月应发</v>
      </c>
      <c r="M1215" s="15" t="str">
        <f>工资表!$N$2</f>
        <v>养老保险</v>
      </c>
      <c r="N1215" s="15" t="str">
        <f>工资表!$O$2</f>
        <v>医疗保险</v>
      </c>
      <c r="O1215" s="15" t="str">
        <f>工资表!$P$2</f>
        <v>失业保险</v>
      </c>
      <c r="P1215" s="15" t="str">
        <f>工资表!$Q$2</f>
        <v>大病统筹</v>
      </c>
      <c r="Q1215" s="15" t="str">
        <f>工资表!$R$2</f>
        <v>公积金</v>
      </c>
      <c r="R1215" s="15" t="str">
        <f>工资表!$S$2</f>
        <v>个人所得税</v>
      </c>
      <c r="S1215" s="15" t="str">
        <f>工资表!$T$2</f>
        <v>实发工资</v>
      </c>
    </row>
    <row r="1216" spans="1:19" s="11" customFormat="1" x14ac:dyDescent="0.15">
      <c r="A1216" s="16">
        <f>工资表!B306</f>
        <v>304</v>
      </c>
      <c r="B1216" s="16" t="str">
        <f>工资表!C306</f>
        <v>N304</v>
      </c>
      <c r="C1216" s="16" t="str">
        <f>工资表!D306</f>
        <v>财务</v>
      </c>
      <c r="D1216" s="16">
        <f>工资表!E306</f>
        <v>2303</v>
      </c>
      <c r="E1216" s="16">
        <f>工资表!F306</f>
        <v>1303</v>
      </c>
      <c r="F1216" s="16">
        <f>工资表!G306</f>
        <v>1303</v>
      </c>
      <c r="G1216" s="16">
        <f>工资表!H306</f>
        <v>2303</v>
      </c>
      <c r="H1216" s="16">
        <f>工资表!I306</f>
        <v>1303</v>
      </c>
      <c r="I1216" s="16">
        <f>工资表!J306</f>
        <v>903</v>
      </c>
      <c r="J1216" s="16">
        <f>工资表!K306</f>
        <v>603</v>
      </c>
      <c r="K1216" s="16">
        <f>工资表!L306</f>
        <v>503</v>
      </c>
      <c r="L1216" s="16">
        <f>工资表!M306</f>
        <v>10524</v>
      </c>
      <c r="M1216" s="16">
        <f>工资表!N306</f>
        <v>603</v>
      </c>
      <c r="N1216" s="16">
        <f>工资表!O306</f>
        <v>403</v>
      </c>
      <c r="O1216" s="16">
        <f>工资表!P306</f>
        <v>323</v>
      </c>
      <c r="P1216" s="16">
        <f>工资表!Q306</f>
        <v>333</v>
      </c>
      <c r="Q1216" s="16">
        <f>工资表!R306</f>
        <v>363</v>
      </c>
      <c r="R1216" s="16">
        <f>工资表!S306</f>
        <v>438</v>
      </c>
      <c r="S1216" s="16">
        <f>工资表!T306</f>
        <v>8061</v>
      </c>
    </row>
    <row r="1217" spans="1:19" s="11" customFormat="1" x14ac:dyDescent="0.15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</row>
    <row r="1218" spans="1:19" s="11" customFormat="1" x14ac:dyDescent="0.15">
      <c r="A1218" s="13"/>
      <c r="B1218" s="13"/>
      <c r="C1218" s="13"/>
      <c r="D1218" s="13"/>
      <c r="E1218" s="13"/>
      <c r="F1218" s="13"/>
      <c r="G1218" s="13"/>
      <c r="H1218" s="14">
        <f>工资表!$I$1</f>
        <v>2017</v>
      </c>
      <c r="I1218" s="14" t="str">
        <f>工资表!$J$1</f>
        <v>年</v>
      </c>
      <c r="J1218" s="14" t="str">
        <f>工资表!$K$1</f>
        <v>2月</v>
      </c>
      <c r="K1218" s="14" t="str">
        <f>工资表!$L$1</f>
        <v>工资</v>
      </c>
      <c r="L1218" s="13"/>
      <c r="M1218" s="13"/>
      <c r="N1218" s="13"/>
      <c r="O1218" s="13"/>
      <c r="P1218" s="13"/>
      <c r="Q1218" s="13"/>
      <c r="R1218" s="13"/>
      <c r="S1218" s="13"/>
    </row>
    <row r="1219" spans="1:19" s="11" customFormat="1" x14ac:dyDescent="0.15">
      <c r="A1219" s="15" t="str">
        <f>工资表!$B$2</f>
        <v>序号</v>
      </c>
      <c r="B1219" s="15" t="str">
        <f>工资表!$C$2</f>
        <v>姓名</v>
      </c>
      <c r="C1219" s="15" t="str">
        <f>工资表!$D$2</f>
        <v>部门</v>
      </c>
      <c r="D1219" s="15" t="str">
        <f>工资表!$E$2</f>
        <v>基本工资</v>
      </c>
      <c r="E1219" s="15" t="str">
        <f>工资表!$F$2</f>
        <v>岗位工资</v>
      </c>
      <c r="F1219" s="15" t="str">
        <f>工资表!$G$2</f>
        <v>绩效工资</v>
      </c>
      <c r="G1219" s="15" t="str">
        <f>工资表!$H$2</f>
        <v>奖金</v>
      </c>
      <c r="H1219" s="15" t="str">
        <f>工资表!$I$2</f>
        <v>加班费</v>
      </c>
      <c r="I1219" s="15" t="str">
        <f>工资表!$J$2</f>
        <v>住房补助</v>
      </c>
      <c r="J1219" s="15" t="str">
        <f>工资表!$K$2</f>
        <v>交通补助</v>
      </c>
      <c r="K1219" s="15" t="str">
        <f>工资表!$L$2</f>
        <v>工龄工资</v>
      </c>
      <c r="L1219" s="15" t="str">
        <f>工资表!$M$2</f>
        <v>当月应发</v>
      </c>
      <c r="M1219" s="15" t="str">
        <f>工资表!$N$2</f>
        <v>养老保险</v>
      </c>
      <c r="N1219" s="15" t="str">
        <f>工资表!$O$2</f>
        <v>医疗保险</v>
      </c>
      <c r="O1219" s="15" t="str">
        <f>工资表!$P$2</f>
        <v>失业保险</v>
      </c>
      <c r="P1219" s="15" t="str">
        <f>工资表!$Q$2</f>
        <v>大病统筹</v>
      </c>
      <c r="Q1219" s="15" t="str">
        <f>工资表!$R$2</f>
        <v>公积金</v>
      </c>
      <c r="R1219" s="15" t="str">
        <f>工资表!$S$2</f>
        <v>个人所得税</v>
      </c>
      <c r="S1219" s="15" t="str">
        <f>工资表!$T$2</f>
        <v>实发工资</v>
      </c>
    </row>
    <row r="1220" spans="1:19" s="11" customFormat="1" x14ac:dyDescent="0.15">
      <c r="A1220" s="16">
        <f>工资表!B307</f>
        <v>305</v>
      </c>
      <c r="B1220" s="16" t="str">
        <f>工资表!C307</f>
        <v>N305</v>
      </c>
      <c r="C1220" s="16" t="str">
        <f>工资表!D307</f>
        <v>人力</v>
      </c>
      <c r="D1220" s="16">
        <f>工资表!E307</f>
        <v>2304</v>
      </c>
      <c r="E1220" s="16">
        <f>工资表!F307</f>
        <v>1304</v>
      </c>
      <c r="F1220" s="16">
        <f>工资表!G307</f>
        <v>1304</v>
      </c>
      <c r="G1220" s="16">
        <f>工资表!H307</f>
        <v>2304</v>
      </c>
      <c r="H1220" s="16">
        <f>工资表!I307</f>
        <v>1304</v>
      </c>
      <c r="I1220" s="16">
        <f>工资表!J307</f>
        <v>904</v>
      </c>
      <c r="J1220" s="16">
        <f>工资表!K307</f>
        <v>604</v>
      </c>
      <c r="K1220" s="16">
        <f>工资表!L307</f>
        <v>504</v>
      </c>
      <c r="L1220" s="16">
        <f>工资表!M307</f>
        <v>10532</v>
      </c>
      <c r="M1220" s="16">
        <f>工资表!N307</f>
        <v>604</v>
      </c>
      <c r="N1220" s="16">
        <f>工资表!O307</f>
        <v>404</v>
      </c>
      <c r="O1220" s="16">
        <f>工资表!P307</f>
        <v>324</v>
      </c>
      <c r="P1220" s="16">
        <f>工资表!Q307</f>
        <v>334</v>
      </c>
      <c r="Q1220" s="16">
        <f>工资表!R307</f>
        <v>364</v>
      </c>
      <c r="R1220" s="16">
        <f>工资表!S307</f>
        <v>439</v>
      </c>
      <c r="S1220" s="16">
        <f>工资表!T307</f>
        <v>8063</v>
      </c>
    </row>
    <row r="1221" spans="1:19" s="11" customFormat="1" x14ac:dyDescent="0.15">
      <c r="A1221" s="12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</row>
    <row r="1222" spans="1:19" s="11" customFormat="1" x14ac:dyDescent="0.15">
      <c r="A1222" s="13"/>
      <c r="B1222" s="13"/>
      <c r="C1222" s="13"/>
      <c r="D1222" s="13"/>
      <c r="E1222" s="13"/>
      <c r="F1222" s="13"/>
      <c r="G1222" s="13"/>
      <c r="H1222" s="14">
        <f>工资表!$I$1</f>
        <v>2017</v>
      </c>
      <c r="I1222" s="14" t="str">
        <f>工资表!$J$1</f>
        <v>年</v>
      </c>
      <c r="J1222" s="14" t="str">
        <f>工资表!$K$1</f>
        <v>2月</v>
      </c>
      <c r="K1222" s="14" t="str">
        <f>工资表!$L$1</f>
        <v>工资</v>
      </c>
      <c r="L1222" s="13"/>
      <c r="M1222" s="13"/>
      <c r="N1222" s="13"/>
      <c r="O1222" s="13"/>
      <c r="P1222" s="13"/>
      <c r="Q1222" s="13"/>
      <c r="R1222" s="13"/>
      <c r="S1222" s="13"/>
    </row>
    <row r="1223" spans="1:19" s="11" customFormat="1" x14ac:dyDescent="0.15">
      <c r="A1223" s="15" t="str">
        <f>工资表!$B$2</f>
        <v>序号</v>
      </c>
      <c r="B1223" s="15" t="str">
        <f>工资表!$C$2</f>
        <v>姓名</v>
      </c>
      <c r="C1223" s="15" t="str">
        <f>工资表!$D$2</f>
        <v>部门</v>
      </c>
      <c r="D1223" s="15" t="str">
        <f>工资表!$E$2</f>
        <v>基本工资</v>
      </c>
      <c r="E1223" s="15" t="str">
        <f>工资表!$F$2</f>
        <v>岗位工资</v>
      </c>
      <c r="F1223" s="15" t="str">
        <f>工资表!$G$2</f>
        <v>绩效工资</v>
      </c>
      <c r="G1223" s="15" t="str">
        <f>工资表!$H$2</f>
        <v>奖金</v>
      </c>
      <c r="H1223" s="15" t="str">
        <f>工资表!$I$2</f>
        <v>加班费</v>
      </c>
      <c r="I1223" s="15" t="str">
        <f>工资表!$J$2</f>
        <v>住房补助</v>
      </c>
      <c r="J1223" s="15" t="str">
        <f>工资表!$K$2</f>
        <v>交通补助</v>
      </c>
      <c r="K1223" s="15" t="str">
        <f>工资表!$L$2</f>
        <v>工龄工资</v>
      </c>
      <c r="L1223" s="15" t="str">
        <f>工资表!$M$2</f>
        <v>当月应发</v>
      </c>
      <c r="M1223" s="15" t="str">
        <f>工资表!$N$2</f>
        <v>养老保险</v>
      </c>
      <c r="N1223" s="15" t="str">
        <f>工资表!$O$2</f>
        <v>医疗保险</v>
      </c>
      <c r="O1223" s="15" t="str">
        <f>工资表!$P$2</f>
        <v>失业保险</v>
      </c>
      <c r="P1223" s="15" t="str">
        <f>工资表!$Q$2</f>
        <v>大病统筹</v>
      </c>
      <c r="Q1223" s="15" t="str">
        <f>工资表!$R$2</f>
        <v>公积金</v>
      </c>
      <c r="R1223" s="15" t="str">
        <f>工资表!$S$2</f>
        <v>个人所得税</v>
      </c>
      <c r="S1223" s="15" t="str">
        <f>工资表!$T$2</f>
        <v>实发工资</v>
      </c>
    </row>
    <row r="1224" spans="1:19" s="11" customFormat="1" x14ac:dyDescent="0.15">
      <c r="A1224" s="16">
        <f>工资表!B308</f>
        <v>306</v>
      </c>
      <c r="B1224" s="16" t="str">
        <f>工资表!C308</f>
        <v>N306</v>
      </c>
      <c r="C1224" s="16" t="str">
        <f>工资表!D308</f>
        <v>销售</v>
      </c>
      <c r="D1224" s="16">
        <f>工资表!E308</f>
        <v>2305</v>
      </c>
      <c r="E1224" s="16">
        <f>工资表!F308</f>
        <v>1305</v>
      </c>
      <c r="F1224" s="16">
        <f>工资表!G308</f>
        <v>1305</v>
      </c>
      <c r="G1224" s="16">
        <f>工资表!H308</f>
        <v>2305</v>
      </c>
      <c r="H1224" s="16">
        <f>工资表!I308</f>
        <v>1305</v>
      </c>
      <c r="I1224" s="16">
        <f>工资表!J308</f>
        <v>905</v>
      </c>
      <c r="J1224" s="16">
        <f>工资表!K308</f>
        <v>605</v>
      </c>
      <c r="K1224" s="16">
        <f>工资表!L308</f>
        <v>505</v>
      </c>
      <c r="L1224" s="16">
        <f>工资表!M308</f>
        <v>10540</v>
      </c>
      <c r="M1224" s="16">
        <f>工资表!N308</f>
        <v>605</v>
      </c>
      <c r="N1224" s="16">
        <f>工资表!O308</f>
        <v>405</v>
      </c>
      <c r="O1224" s="16">
        <f>工资表!P308</f>
        <v>325</v>
      </c>
      <c r="P1224" s="16">
        <f>工资表!Q308</f>
        <v>335</v>
      </c>
      <c r="Q1224" s="16">
        <f>工资表!R308</f>
        <v>365</v>
      </c>
      <c r="R1224" s="16">
        <f>工资表!S308</f>
        <v>440</v>
      </c>
      <c r="S1224" s="16">
        <f>工资表!T308</f>
        <v>8065</v>
      </c>
    </row>
    <row r="1225" spans="1:19" s="11" customFormat="1" x14ac:dyDescent="0.15">
      <c r="A1225" s="12"/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</row>
    <row r="1226" spans="1:19" s="11" customFormat="1" x14ac:dyDescent="0.15">
      <c r="A1226" s="13"/>
      <c r="B1226" s="13"/>
      <c r="C1226" s="13"/>
      <c r="D1226" s="13"/>
      <c r="E1226" s="13"/>
      <c r="F1226" s="13"/>
      <c r="G1226" s="13"/>
      <c r="H1226" s="14">
        <f>工资表!$I$1</f>
        <v>2017</v>
      </c>
      <c r="I1226" s="14" t="str">
        <f>工资表!$J$1</f>
        <v>年</v>
      </c>
      <c r="J1226" s="14" t="str">
        <f>工资表!$K$1</f>
        <v>2月</v>
      </c>
      <c r="K1226" s="14" t="str">
        <f>工资表!$L$1</f>
        <v>工资</v>
      </c>
      <c r="L1226" s="13"/>
      <c r="M1226" s="13"/>
      <c r="N1226" s="13"/>
      <c r="O1226" s="13"/>
      <c r="P1226" s="13"/>
      <c r="Q1226" s="13"/>
      <c r="R1226" s="13"/>
      <c r="S1226" s="13"/>
    </row>
    <row r="1227" spans="1:19" s="11" customFormat="1" x14ac:dyDescent="0.15">
      <c r="A1227" s="15" t="str">
        <f>工资表!$B$2</f>
        <v>序号</v>
      </c>
      <c r="B1227" s="15" t="str">
        <f>工资表!$C$2</f>
        <v>姓名</v>
      </c>
      <c r="C1227" s="15" t="str">
        <f>工资表!$D$2</f>
        <v>部门</v>
      </c>
      <c r="D1227" s="15" t="str">
        <f>工资表!$E$2</f>
        <v>基本工资</v>
      </c>
      <c r="E1227" s="15" t="str">
        <f>工资表!$F$2</f>
        <v>岗位工资</v>
      </c>
      <c r="F1227" s="15" t="str">
        <f>工资表!$G$2</f>
        <v>绩效工资</v>
      </c>
      <c r="G1227" s="15" t="str">
        <f>工资表!$H$2</f>
        <v>奖金</v>
      </c>
      <c r="H1227" s="15" t="str">
        <f>工资表!$I$2</f>
        <v>加班费</v>
      </c>
      <c r="I1227" s="15" t="str">
        <f>工资表!$J$2</f>
        <v>住房补助</v>
      </c>
      <c r="J1227" s="15" t="str">
        <f>工资表!$K$2</f>
        <v>交通补助</v>
      </c>
      <c r="K1227" s="15" t="str">
        <f>工资表!$L$2</f>
        <v>工龄工资</v>
      </c>
      <c r="L1227" s="15" t="str">
        <f>工资表!$M$2</f>
        <v>当月应发</v>
      </c>
      <c r="M1227" s="15" t="str">
        <f>工资表!$N$2</f>
        <v>养老保险</v>
      </c>
      <c r="N1227" s="15" t="str">
        <f>工资表!$O$2</f>
        <v>医疗保险</v>
      </c>
      <c r="O1227" s="15" t="str">
        <f>工资表!$P$2</f>
        <v>失业保险</v>
      </c>
      <c r="P1227" s="15" t="str">
        <f>工资表!$Q$2</f>
        <v>大病统筹</v>
      </c>
      <c r="Q1227" s="15" t="str">
        <f>工资表!$R$2</f>
        <v>公积金</v>
      </c>
      <c r="R1227" s="15" t="str">
        <f>工资表!$S$2</f>
        <v>个人所得税</v>
      </c>
      <c r="S1227" s="15" t="str">
        <f>工资表!$T$2</f>
        <v>实发工资</v>
      </c>
    </row>
    <row r="1228" spans="1:19" s="11" customFormat="1" x14ac:dyDescent="0.15">
      <c r="A1228" s="16">
        <f>工资表!B309</f>
        <v>307</v>
      </c>
      <c r="B1228" s="16" t="str">
        <f>工资表!C309</f>
        <v>N307</v>
      </c>
      <c r="C1228" s="16" t="str">
        <f>工资表!D309</f>
        <v>研发A</v>
      </c>
      <c r="D1228" s="16">
        <f>工资表!E309</f>
        <v>2306</v>
      </c>
      <c r="E1228" s="16">
        <f>工资表!F309</f>
        <v>1306</v>
      </c>
      <c r="F1228" s="16">
        <f>工资表!G309</f>
        <v>1306</v>
      </c>
      <c r="G1228" s="16">
        <f>工资表!H309</f>
        <v>2306</v>
      </c>
      <c r="H1228" s="16">
        <f>工资表!I309</f>
        <v>1306</v>
      </c>
      <c r="I1228" s="16">
        <f>工资表!J309</f>
        <v>906</v>
      </c>
      <c r="J1228" s="16">
        <f>工资表!K309</f>
        <v>606</v>
      </c>
      <c r="K1228" s="16">
        <f>工资表!L309</f>
        <v>506</v>
      </c>
      <c r="L1228" s="16">
        <f>工资表!M309</f>
        <v>10548</v>
      </c>
      <c r="M1228" s="16">
        <f>工资表!N309</f>
        <v>606</v>
      </c>
      <c r="N1228" s="16">
        <f>工资表!O309</f>
        <v>406</v>
      </c>
      <c r="O1228" s="16">
        <f>工资表!P309</f>
        <v>326</v>
      </c>
      <c r="P1228" s="16">
        <f>工资表!Q309</f>
        <v>336</v>
      </c>
      <c r="Q1228" s="16">
        <f>工资表!R309</f>
        <v>366</v>
      </c>
      <c r="R1228" s="16">
        <f>工资表!S309</f>
        <v>441</v>
      </c>
      <c r="S1228" s="16">
        <f>工资表!T309</f>
        <v>8067</v>
      </c>
    </row>
    <row r="1229" spans="1:19" s="11" customFormat="1" x14ac:dyDescent="0.15">
      <c r="A1229" s="12"/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</row>
    <row r="1230" spans="1:19" s="11" customFormat="1" x14ac:dyDescent="0.15">
      <c r="A1230" s="13"/>
      <c r="B1230" s="13"/>
      <c r="C1230" s="13"/>
      <c r="D1230" s="13"/>
      <c r="E1230" s="13"/>
      <c r="F1230" s="13"/>
      <c r="G1230" s="13"/>
      <c r="H1230" s="14">
        <f>工资表!$I$1</f>
        <v>2017</v>
      </c>
      <c r="I1230" s="14" t="str">
        <f>工资表!$J$1</f>
        <v>年</v>
      </c>
      <c r="J1230" s="14" t="str">
        <f>工资表!$K$1</f>
        <v>2月</v>
      </c>
      <c r="K1230" s="14" t="str">
        <f>工资表!$L$1</f>
        <v>工资</v>
      </c>
      <c r="L1230" s="13"/>
      <c r="M1230" s="13"/>
      <c r="N1230" s="13"/>
      <c r="O1230" s="13"/>
      <c r="P1230" s="13"/>
      <c r="Q1230" s="13"/>
      <c r="R1230" s="13"/>
      <c r="S1230" s="13"/>
    </row>
    <row r="1231" spans="1:19" s="11" customFormat="1" x14ac:dyDescent="0.15">
      <c r="A1231" s="15" t="str">
        <f>工资表!$B$2</f>
        <v>序号</v>
      </c>
      <c r="B1231" s="15" t="str">
        <f>工资表!$C$2</f>
        <v>姓名</v>
      </c>
      <c r="C1231" s="15" t="str">
        <f>工资表!$D$2</f>
        <v>部门</v>
      </c>
      <c r="D1231" s="15" t="str">
        <f>工资表!$E$2</f>
        <v>基本工资</v>
      </c>
      <c r="E1231" s="15" t="str">
        <f>工资表!$F$2</f>
        <v>岗位工资</v>
      </c>
      <c r="F1231" s="15" t="str">
        <f>工资表!$G$2</f>
        <v>绩效工资</v>
      </c>
      <c r="G1231" s="15" t="str">
        <f>工资表!$H$2</f>
        <v>奖金</v>
      </c>
      <c r="H1231" s="15" t="str">
        <f>工资表!$I$2</f>
        <v>加班费</v>
      </c>
      <c r="I1231" s="15" t="str">
        <f>工资表!$J$2</f>
        <v>住房补助</v>
      </c>
      <c r="J1231" s="15" t="str">
        <f>工资表!$K$2</f>
        <v>交通补助</v>
      </c>
      <c r="K1231" s="15" t="str">
        <f>工资表!$L$2</f>
        <v>工龄工资</v>
      </c>
      <c r="L1231" s="15" t="str">
        <f>工资表!$M$2</f>
        <v>当月应发</v>
      </c>
      <c r="M1231" s="15" t="str">
        <f>工资表!$N$2</f>
        <v>养老保险</v>
      </c>
      <c r="N1231" s="15" t="str">
        <f>工资表!$O$2</f>
        <v>医疗保险</v>
      </c>
      <c r="O1231" s="15" t="str">
        <f>工资表!$P$2</f>
        <v>失业保险</v>
      </c>
      <c r="P1231" s="15" t="str">
        <f>工资表!$Q$2</f>
        <v>大病统筹</v>
      </c>
      <c r="Q1231" s="15" t="str">
        <f>工资表!$R$2</f>
        <v>公积金</v>
      </c>
      <c r="R1231" s="15" t="str">
        <f>工资表!$S$2</f>
        <v>个人所得税</v>
      </c>
      <c r="S1231" s="15" t="str">
        <f>工资表!$T$2</f>
        <v>实发工资</v>
      </c>
    </row>
    <row r="1232" spans="1:19" s="11" customFormat="1" x14ac:dyDescent="0.15">
      <c r="A1232" s="16">
        <f>工资表!B310</f>
        <v>308</v>
      </c>
      <c r="B1232" s="16" t="str">
        <f>工资表!C310</f>
        <v>N308</v>
      </c>
      <c r="C1232" s="16" t="str">
        <f>工资表!D310</f>
        <v>研发B</v>
      </c>
      <c r="D1232" s="16">
        <f>工资表!E310</f>
        <v>2307</v>
      </c>
      <c r="E1232" s="16">
        <f>工资表!F310</f>
        <v>1307</v>
      </c>
      <c r="F1232" s="16">
        <f>工资表!G310</f>
        <v>1307</v>
      </c>
      <c r="G1232" s="16">
        <f>工资表!H310</f>
        <v>2307</v>
      </c>
      <c r="H1232" s="16">
        <f>工资表!I310</f>
        <v>1307</v>
      </c>
      <c r="I1232" s="16">
        <f>工资表!J310</f>
        <v>907</v>
      </c>
      <c r="J1232" s="16">
        <f>工资表!K310</f>
        <v>607</v>
      </c>
      <c r="K1232" s="16">
        <f>工资表!L310</f>
        <v>507</v>
      </c>
      <c r="L1232" s="16">
        <f>工资表!M310</f>
        <v>10556</v>
      </c>
      <c r="M1232" s="16">
        <f>工资表!N310</f>
        <v>607</v>
      </c>
      <c r="N1232" s="16">
        <f>工资表!O310</f>
        <v>407</v>
      </c>
      <c r="O1232" s="16">
        <f>工资表!P310</f>
        <v>327</v>
      </c>
      <c r="P1232" s="16">
        <f>工资表!Q310</f>
        <v>337</v>
      </c>
      <c r="Q1232" s="16">
        <f>工资表!R310</f>
        <v>367</v>
      </c>
      <c r="R1232" s="16">
        <f>工资表!S310</f>
        <v>442</v>
      </c>
      <c r="S1232" s="16">
        <f>工资表!T310</f>
        <v>8069</v>
      </c>
    </row>
    <row r="1233" spans="1:19" s="11" customFormat="1" x14ac:dyDescent="0.15">
      <c r="A1233" s="12"/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</row>
    <row r="1234" spans="1:19" s="11" customFormat="1" x14ac:dyDescent="0.15">
      <c r="A1234" s="13"/>
      <c r="B1234" s="13"/>
      <c r="C1234" s="13"/>
      <c r="D1234" s="13"/>
      <c r="E1234" s="13"/>
      <c r="F1234" s="13"/>
      <c r="G1234" s="13"/>
      <c r="H1234" s="14">
        <f>工资表!$I$1</f>
        <v>2017</v>
      </c>
      <c r="I1234" s="14" t="str">
        <f>工资表!$J$1</f>
        <v>年</v>
      </c>
      <c r="J1234" s="14" t="str">
        <f>工资表!$K$1</f>
        <v>2月</v>
      </c>
      <c r="K1234" s="14" t="str">
        <f>工资表!$L$1</f>
        <v>工资</v>
      </c>
      <c r="L1234" s="13"/>
      <c r="M1234" s="13"/>
      <c r="N1234" s="13"/>
      <c r="O1234" s="13"/>
      <c r="P1234" s="13"/>
      <c r="Q1234" s="13"/>
      <c r="R1234" s="13"/>
      <c r="S1234" s="13"/>
    </row>
    <row r="1235" spans="1:19" s="11" customFormat="1" x14ac:dyDescent="0.15">
      <c r="A1235" s="15" t="str">
        <f>工资表!$B$2</f>
        <v>序号</v>
      </c>
      <c r="B1235" s="15" t="str">
        <f>工资表!$C$2</f>
        <v>姓名</v>
      </c>
      <c r="C1235" s="15" t="str">
        <f>工资表!$D$2</f>
        <v>部门</v>
      </c>
      <c r="D1235" s="15" t="str">
        <f>工资表!$E$2</f>
        <v>基本工资</v>
      </c>
      <c r="E1235" s="15" t="str">
        <f>工资表!$F$2</f>
        <v>岗位工资</v>
      </c>
      <c r="F1235" s="15" t="str">
        <f>工资表!$G$2</f>
        <v>绩效工资</v>
      </c>
      <c r="G1235" s="15" t="str">
        <f>工资表!$H$2</f>
        <v>奖金</v>
      </c>
      <c r="H1235" s="15" t="str">
        <f>工资表!$I$2</f>
        <v>加班费</v>
      </c>
      <c r="I1235" s="15" t="str">
        <f>工资表!$J$2</f>
        <v>住房补助</v>
      </c>
      <c r="J1235" s="15" t="str">
        <f>工资表!$K$2</f>
        <v>交通补助</v>
      </c>
      <c r="K1235" s="15" t="str">
        <f>工资表!$L$2</f>
        <v>工龄工资</v>
      </c>
      <c r="L1235" s="15" t="str">
        <f>工资表!$M$2</f>
        <v>当月应发</v>
      </c>
      <c r="M1235" s="15" t="str">
        <f>工资表!$N$2</f>
        <v>养老保险</v>
      </c>
      <c r="N1235" s="15" t="str">
        <f>工资表!$O$2</f>
        <v>医疗保险</v>
      </c>
      <c r="O1235" s="15" t="str">
        <f>工资表!$P$2</f>
        <v>失业保险</v>
      </c>
      <c r="P1235" s="15" t="str">
        <f>工资表!$Q$2</f>
        <v>大病统筹</v>
      </c>
      <c r="Q1235" s="15" t="str">
        <f>工资表!$R$2</f>
        <v>公积金</v>
      </c>
      <c r="R1235" s="15" t="str">
        <f>工资表!$S$2</f>
        <v>个人所得税</v>
      </c>
      <c r="S1235" s="15" t="str">
        <f>工资表!$T$2</f>
        <v>实发工资</v>
      </c>
    </row>
    <row r="1236" spans="1:19" s="11" customFormat="1" x14ac:dyDescent="0.15">
      <c r="A1236" s="16">
        <f>工资表!B311</f>
        <v>309</v>
      </c>
      <c r="B1236" s="16" t="str">
        <f>工资表!C311</f>
        <v>N309</v>
      </c>
      <c r="C1236" s="16" t="str">
        <f>工资表!D311</f>
        <v>投资A</v>
      </c>
      <c r="D1236" s="16">
        <f>工资表!E311</f>
        <v>2308</v>
      </c>
      <c r="E1236" s="16">
        <f>工资表!F311</f>
        <v>1308</v>
      </c>
      <c r="F1236" s="16">
        <f>工资表!G311</f>
        <v>1308</v>
      </c>
      <c r="G1236" s="16">
        <f>工资表!H311</f>
        <v>2308</v>
      </c>
      <c r="H1236" s="16">
        <f>工资表!I311</f>
        <v>1308</v>
      </c>
      <c r="I1236" s="16">
        <f>工资表!J311</f>
        <v>908</v>
      </c>
      <c r="J1236" s="16">
        <f>工资表!K311</f>
        <v>608</v>
      </c>
      <c r="K1236" s="16">
        <f>工资表!L311</f>
        <v>508</v>
      </c>
      <c r="L1236" s="16">
        <f>工资表!M311</f>
        <v>10564</v>
      </c>
      <c r="M1236" s="16">
        <f>工资表!N311</f>
        <v>608</v>
      </c>
      <c r="N1236" s="16">
        <f>工资表!O311</f>
        <v>408</v>
      </c>
      <c r="O1236" s="16">
        <f>工资表!P311</f>
        <v>328</v>
      </c>
      <c r="P1236" s="16">
        <f>工资表!Q311</f>
        <v>338</v>
      </c>
      <c r="Q1236" s="16">
        <f>工资表!R311</f>
        <v>368</v>
      </c>
      <c r="R1236" s="16">
        <f>工资表!S311</f>
        <v>443</v>
      </c>
      <c r="S1236" s="16">
        <f>工资表!T311</f>
        <v>8071</v>
      </c>
    </row>
    <row r="1237" spans="1:19" s="11" customFormat="1" x14ac:dyDescent="0.15">
      <c r="A1237" s="12"/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</row>
    <row r="1238" spans="1:19" s="11" customFormat="1" x14ac:dyDescent="0.15">
      <c r="A1238" s="13"/>
      <c r="B1238" s="13"/>
      <c r="C1238" s="13"/>
      <c r="D1238" s="13"/>
      <c r="E1238" s="13"/>
      <c r="F1238" s="13"/>
      <c r="G1238" s="13"/>
      <c r="H1238" s="14">
        <f>工资表!$I$1</f>
        <v>2017</v>
      </c>
      <c r="I1238" s="14" t="str">
        <f>工资表!$J$1</f>
        <v>年</v>
      </c>
      <c r="J1238" s="14" t="str">
        <f>工资表!$K$1</f>
        <v>2月</v>
      </c>
      <c r="K1238" s="14" t="str">
        <f>工资表!$L$1</f>
        <v>工资</v>
      </c>
      <c r="L1238" s="13"/>
      <c r="M1238" s="13"/>
      <c r="N1238" s="13"/>
      <c r="O1238" s="13"/>
      <c r="P1238" s="13"/>
      <c r="Q1238" s="13"/>
      <c r="R1238" s="13"/>
      <c r="S1238" s="13"/>
    </row>
    <row r="1239" spans="1:19" s="11" customFormat="1" x14ac:dyDescent="0.15">
      <c r="A1239" s="15" t="str">
        <f>工资表!$B$2</f>
        <v>序号</v>
      </c>
      <c r="B1239" s="15" t="str">
        <f>工资表!$C$2</f>
        <v>姓名</v>
      </c>
      <c r="C1239" s="15" t="str">
        <f>工资表!$D$2</f>
        <v>部门</v>
      </c>
      <c r="D1239" s="15" t="str">
        <f>工资表!$E$2</f>
        <v>基本工资</v>
      </c>
      <c r="E1239" s="15" t="str">
        <f>工资表!$F$2</f>
        <v>岗位工资</v>
      </c>
      <c r="F1239" s="15" t="str">
        <f>工资表!$G$2</f>
        <v>绩效工资</v>
      </c>
      <c r="G1239" s="15" t="str">
        <f>工资表!$H$2</f>
        <v>奖金</v>
      </c>
      <c r="H1239" s="15" t="str">
        <f>工资表!$I$2</f>
        <v>加班费</v>
      </c>
      <c r="I1239" s="15" t="str">
        <f>工资表!$J$2</f>
        <v>住房补助</v>
      </c>
      <c r="J1239" s="15" t="str">
        <f>工资表!$K$2</f>
        <v>交通补助</v>
      </c>
      <c r="K1239" s="15" t="str">
        <f>工资表!$L$2</f>
        <v>工龄工资</v>
      </c>
      <c r="L1239" s="15" t="str">
        <f>工资表!$M$2</f>
        <v>当月应发</v>
      </c>
      <c r="M1239" s="15" t="str">
        <f>工资表!$N$2</f>
        <v>养老保险</v>
      </c>
      <c r="N1239" s="15" t="str">
        <f>工资表!$O$2</f>
        <v>医疗保险</v>
      </c>
      <c r="O1239" s="15" t="str">
        <f>工资表!$P$2</f>
        <v>失业保险</v>
      </c>
      <c r="P1239" s="15" t="str">
        <f>工资表!$Q$2</f>
        <v>大病统筹</v>
      </c>
      <c r="Q1239" s="15" t="str">
        <f>工资表!$R$2</f>
        <v>公积金</v>
      </c>
      <c r="R1239" s="15" t="str">
        <f>工资表!$S$2</f>
        <v>个人所得税</v>
      </c>
      <c r="S1239" s="15" t="str">
        <f>工资表!$T$2</f>
        <v>实发工资</v>
      </c>
    </row>
    <row r="1240" spans="1:19" s="11" customFormat="1" x14ac:dyDescent="0.15">
      <c r="A1240" s="16">
        <f>工资表!B312</f>
        <v>310</v>
      </c>
      <c r="B1240" s="16" t="str">
        <f>工资表!C312</f>
        <v>N310</v>
      </c>
      <c r="C1240" s="16" t="str">
        <f>工资表!D312</f>
        <v>投资B</v>
      </c>
      <c r="D1240" s="16">
        <f>工资表!E312</f>
        <v>2309</v>
      </c>
      <c r="E1240" s="16">
        <f>工资表!F312</f>
        <v>1309</v>
      </c>
      <c r="F1240" s="16">
        <f>工资表!G312</f>
        <v>1309</v>
      </c>
      <c r="G1240" s="16">
        <f>工资表!H312</f>
        <v>2309</v>
      </c>
      <c r="H1240" s="16">
        <f>工资表!I312</f>
        <v>1309</v>
      </c>
      <c r="I1240" s="16">
        <f>工资表!J312</f>
        <v>909</v>
      </c>
      <c r="J1240" s="16">
        <f>工资表!K312</f>
        <v>609</v>
      </c>
      <c r="K1240" s="16">
        <f>工资表!L312</f>
        <v>509</v>
      </c>
      <c r="L1240" s="16">
        <f>工资表!M312</f>
        <v>10572</v>
      </c>
      <c r="M1240" s="16">
        <f>工资表!N312</f>
        <v>609</v>
      </c>
      <c r="N1240" s="16">
        <f>工资表!O312</f>
        <v>409</v>
      </c>
      <c r="O1240" s="16">
        <f>工资表!P312</f>
        <v>329</v>
      </c>
      <c r="P1240" s="16">
        <f>工资表!Q312</f>
        <v>339</v>
      </c>
      <c r="Q1240" s="16">
        <f>工资表!R312</f>
        <v>369</v>
      </c>
      <c r="R1240" s="16">
        <f>工资表!S312</f>
        <v>444</v>
      </c>
      <c r="S1240" s="16">
        <f>工资表!T312</f>
        <v>8073</v>
      </c>
    </row>
    <row r="1241" spans="1:19" s="11" customFormat="1" x14ac:dyDescent="0.15">
      <c r="A1241" s="12"/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</row>
    <row r="1242" spans="1:19" s="11" customFormat="1" x14ac:dyDescent="0.15">
      <c r="A1242" s="13"/>
      <c r="B1242" s="13"/>
      <c r="C1242" s="13"/>
      <c r="D1242" s="13"/>
      <c r="E1242" s="13"/>
      <c r="F1242" s="13"/>
      <c r="G1242" s="13"/>
      <c r="H1242" s="14">
        <f>工资表!$I$1</f>
        <v>2017</v>
      </c>
      <c r="I1242" s="14" t="str">
        <f>工资表!$J$1</f>
        <v>年</v>
      </c>
      <c r="J1242" s="14" t="str">
        <f>工资表!$K$1</f>
        <v>2月</v>
      </c>
      <c r="K1242" s="14" t="str">
        <f>工资表!$L$1</f>
        <v>工资</v>
      </c>
      <c r="L1242" s="13"/>
      <c r="M1242" s="13"/>
      <c r="N1242" s="13"/>
      <c r="O1242" s="13"/>
      <c r="P1242" s="13"/>
      <c r="Q1242" s="13"/>
      <c r="R1242" s="13"/>
      <c r="S1242" s="13"/>
    </row>
    <row r="1243" spans="1:19" s="11" customFormat="1" x14ac:dyDescent="0.15">
      <c r="A1243" s="15" t="str">
        <f>工资表!$B$2</f>
        <v>序号</v>
      </c>
      <c r="B1243" s="15" t="str">
        <f>工资表!$C$2</f>
        <v>姓名</v>
      </c>
      <c r="C1243" s="15" t="str">
        <f>工资表!$D$2</f>
        <v>部门</v>
      </c>
      <c r="D1243" s="15" t="str">
        <f>工资表!$E$2</f>
        <v>基本工资</v>
      </c>
      <c r="E1243" s="15" t="str">
        <f>工资表!$F$2</f>
        <v>岗位工资</v>
      </c>
      <c r="F1243" s="15" t="str">
        <f>工资表!$G$2</f>
        <v>绩效工资</v>
      </c>
      <c r="G1243" s="15" t="str">
        <f>工资表!$H$2</f>
        <v>奖金</v>
      </c>
      <c r="H1243" s="15" t="str">
        <f>工资表!$I$2</f>
        <v>加班费</v>
      </c>
      <c r="I1243" s="15" t="str">
        <f>工资表!$J$2</f>
        <v>住房补助</v>
      </c>
      <c r="J1243" s="15" t="str">
        <f>工资表!$K$2</f>
        <v>交通补助</v>
      </c>
      <c r="K1243" s="15" t="str">
        <f>工资表!$L$2</f>
        <v>工龄工资</v>
      </c>
      <c r="L1243" s="15" t="str">
        <f>工资表!$M$2</f>
        <v>当月应发</v>
      </c>
      <c r="M1243" s="15" t="str">
        <f>工资表!$N$2</f>
        <v>养老保险</v>
      </c>
      <c r="N1243" s="15" t="str">
        <f>工资表!$O$2</f>
        <v>医疗保险</v>
      </c>
      <c r="O1243" s="15" t="str">
        <f>工资表!$P$2</f>
        <v>失业保险</v>
      </c>
      <c r="P1243" s="15" t="str">
        <f>工资表!$Q$2</f>
        <v>大病统筹</v>
      </c>
      <c r="Q1243" s="15" t="str">
        <f>工资表!$R$2</f>
        <v>公积金</v>
      </c>
      <c r="R1243" s="15" t="str">
        <f>工资表!$S$2</f>
        <v>个人所得税</v>
      </c>
      <c r="S1243" s="15" t="str">
        <f>工资表!$T$2</f>
        <v>实发工资</v>
      </c>
    </row>
    <row r="1244" spans="1:19" s="11" customFormat="1" x14ac:dyDescent="0.15">
      <c r="A1244" s="16">
        <f>工资表!B313</f>
        <v>311</v>
      </c>
      <c r="B1244" s="16" t="str">
        <f>工资表!C313</f>
        <v>N311</v>
      </c>
      <c r="C1244" s="16" t="str">
        <f>工资表!D313</f>
        <v>采购</v>
      </c>
      <c r="D1244" s="16">
        <f>工资表!E313</f>
        <v>2310</v>
      </c>
      <c r="E1244" s="16">
        <f>工资表!F313</f>
        <v>1310</v>
      </c>
      <c r="F1244" s="16">
        <f>工资表!G313</f>
        <v>1310</v>
      </c>
      <c r="G1244" s="16">
        <f>工资表!H313</f>
        <v>2310</v>
      </c>
      <c r="H1244" s="16">
        <f>工资表!I313</f>
        <v>1310</v>
      </c>
      <c r="I1244" s="16">
        <f>工资表!J313</f>
        <v>910</v>
      </c>
      <c r="J1244" s="16">
        <f>工资表!K313</f>
        <v>610</v>
      </c>
      <c r="K1244" s="16">
        <f>工资表!L313</f>
        <v>510</v>
      </c>
      <c r="L1244" s="16">
        <f>工资表!M313</f>
        <v>10580</v>
      </c>
      <c r="M1244" s="16">
        <f>工资表!N313</f>
        <v>610</v>
      </c>
      <c r="N1244" s="16">
        <f>工资表!O313</f>
        <v>410</v>
      </c>
      <c r="O1244" s="16">
        <f>工资表!P313</f>
        <v>330</v>
      </c>
      <c r="P1244" s="16">
        <f>工资表!Q313</f>
        <v>340</v>
      </c>
      <c r="Q1244" s="16">
        <f>工资表!R313</f>
        <v>370</v>
      </c>
      <c r="R1244" s="16">
        <f>工资表!S313</f>
        <v>445</v>
      </c>
      <c r="S1244" s="16">
        <f>工资表!T313</f>
        <v>8075</v>
      </c>
    </row>
    <row r="1245" spans="1:19" s="11" customFormat="1" x14ac:dyDescent="0.15">
      <c r="A1245" s="12"/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</row>
    <row r="1246" spans="1:19" s="11" customFormat="1" x14ac:dyDescent="0.15">
      <c r="A1246" s="13"/>
      <c r="B1246" s="13"/>
      <c r="C1246" s="13"/>
      <c r="D1246" s="13"/>
      <c r="E1246" s="13"/>
      <c r="F1246" s="13"/>
      <c r="G1246" s="13"/>
      <c r="H1246" s="14">
        <f>工资表!$I$1</f>
        <v>2017</v>
      </c>
      <c r="I1246" s="14" t="str">
        <f>工资表!$J$1</f>
        <v>年</v>
      </c>
      <c r="J1246" s="14" t="str">
        <f>工资表!$K$1</f>
        <v>2月</v>
      </c>
      <c r="K1246" s="14" t="str">
        <f>工资表!$L$1</f>
        <v>工资</v>
      </c>
      <c r="L1246" s="13"/>
      <c r="M1246" s="13"/>
      <c r="N1246" s="13"/>
      <c r="O1246" s="13"/>
      <c r="P1246" s="13"/>
      <c r="Q1246" s="13"/>
      <c r="R1246" s="13"/>
      <c r="S1246" s="13"/>
    </row>
    <row r="1247" spans="1:19" s="11" customFormat="1" x14ac:dyDescent="0.15">
      <c r="A1247" s="15" t="str">
        <f>工资表!$B$2</f>
        <v>序号</v>
      </c>
      <c r="B1247" s="15" t="str">
        <f>工资表!$C$2</f>
        <v>姓名</v>
      </c>
      <c r="C1247" s="15" t="str">
        <f>工资表!$D$2</f>
        <v>部门</v>
      </c>
      <c r="D1247" s="15" t="str">
        <f>工资表!$E$2</f>
        <v>基本工资</v>
      </c>
      <c r="E1247" s="15" t="str">
        <f>工资表!$F$2</f>
        <v>岗位工资</v>
      </c>
      <c r="F1247" s="15" t="str">
        <f>工资表!$G$2</f>
        <v>绩效工资</v>
      </c>
      <c r="G1247" s="15" t="str">
        <f>工资表!$H$2</f>
        <v>奖金</v>
      </c>
      <c r="H1247" s="15" t="str">
        <f>工资表!$I$2</f>
        <v>加班费</v>
      </c>
      <c r="I1247" s="15" t="str">
        <f>工资表!$J$2</f>
        <v>住房补助</v>
      </c>
      <c r="J1247" s="15" t="str">
        <f>工资表!$K$2</f>
        <v>交通补助</v>
      </c>
      <c r="K1247" s="15" t="str">
        <f>工资表!$L$2</f>
        <v>工龄工资</v>
      </c>
      <c r="L1247" s="15" t="str">
        <f>工资表!$M$2</f>
        <v>当月应发</v>
      </c>
      <c r="M1247" s="15" t="str">
        <f>工资表!$N$2</f>
        <v>养老保险</v>
      </c>
      <c r="N1247" s="15" t="str">
        <f>工资表!$O$2</f>
        <v>医疗保险</v>
      </c>
      <c r="O1247" s="15" t="str">
        <f>工资表!$P$2</f>
        <v>失业保险</v>
      </c>
      <c r="P1247" s="15" t="str">
        <f>工资表!$Q$2</f>
        <v>大病统筹</v>
      </c>
      <c r="Q1247" s="15" t="str">
        <f>工资表!$R$2</f>
        <v>公积金</v>
      </c>
      <c r="R1247" s="15" t="str">
        <f>工资表!$S$2</f>
        <v>个人所得税</v>
      </c>
      <c r="S1247" s="15" t="str">
        <f>工资表!$T$2</f>
        <v>实发工资</v>
      </c>
    </row>
    <row r="1248" spans="1:19" s="11" customFormat="1" x14ac:dyDescent="0.15">
      <c r="A1248" s="16">
        <f>工资表!B314</f>
        <v>312</v>
      </c>
      <c r="B1248" s="16" t="str">
        <f>工资表!C314</f>
        <v>N312</v>
      </c>
      <c r="C1248" s="16" t="str">
        <f>工资表!D314</f>
        <v>生产</v>
      </c>
      <c r="D1248" s="16">
        <f>工资表!E314</f>
        <v>2311</v>
      </c>
      <c r="E1248" s="16">
        <f>工资表!F314</f>
        <v>1311</v>
      </c>
      <c r="F1248" s="16">
        <f>工资表!G314</f>
        <v>1311</v>
      </c>
      <c r="G1248" s="16">
        <f>工资表!H314</f>
        <v>2311</v>
      </c>
      <c r="H1248" s="16">
        <f>工资表!I314</f>
        <v>1311</v>
      </c>
      <c r="I1248" s="16">
        <f>工资表!J314</f>
        <v>911</v>
      </c>
      <c r="J1248" s="16">
        <f>工资表!K314</f>
        <v>611</v>
      </c>
      <c r="K1248" s="16">
        <f>工资表!L314</f>
        <v>511</v>
      </c>
      <c r="L1248" s="16">
        <f>工资表!M314</f>
        <v>10588</v>
      </c>
      <c r="M1248" s="16">
        <f>工资表!N314</f>
        <v>611</v>
      </c>
      <c r="N1248" s="16">
        <f>工资表!O314</f>
        <v>411</v>
      </c>
      <c r="O1248" s="16">
        <f>工资表!P314</f>
        <v>331</v>
      </c>
      <c r="P1248" s="16">
        <f>工资表!Q314</f>
        <v>341</v>
      </c>
      <c r="Q1248" s="16">
        <f>工资表!R314</f>
        <v>371</v>
      </c>
      <c r="R1248" s="16">
        <f>工资表!S314</f>
        <v>446</v>
      </c>
      <c r="S1248" s="16">
        <f>工资表!T314</f>
        <v>8077</v>
      </c>
    </row>
    <row r="1249" spans="1:19" s="11" customFormat="1" x14ac:dyDescent="0.15">
      <c r="A1249" s="12"/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</row>
    <row r="1250" spans="1:19" s="11" customFormat="1" x14ac:dyDescent="0.15">
      <c r="A1250" s="13"/>
      <c r="B1250" s="13"/>
      <c r="C1250" s="13"/>
      <c r="D1250" s="13"/>
      <c r="E1250" s="13"/>
      <c r="F1250" s="13"/>
      <c r="G1250" s="13"/>
      <c r="H1250" s="14">
        <f>工资表!$I$1</f>
        <v>2017</v>
      </c>
      <c r="I1250" s="14" t="str">
        <f>工资表!$J$1</f>
        <v>年</v>
      </c>
      <c r="J1250" s="14" t="str">
        <f>工资表!$K$1</f>
        <v>2月</v>
      </c>
      <c r="K1250" s="14" t="str">
        <f>工资表!$L$1</f>
        <v>工资</v>
      </c>
      <c r="L1250" s="13"/>
      <c r="M1250" s="13"/>
      <c r="N1250" s="13"/>
      <c r="O1250" s="13"/>
      <c r="P1250" s="13"/>
      <c r="Q1250" s="13"/>
      <c r="R1250" s="13"/>
      <c r="S1250" s="13"/>
    </row>
    <row r="1251" spans="1:19" s="11" customFormat="1" x14ac:dyDescent="0.15">
      <c r="A1251" s="15" t="str">
        <f>工资表!$B$2</f>
        <v>序号</v>
      </c>
      <c r="B1251" s="15" t="str">
        <f>工资表!$C$2</f>
        <v>姓名</v>
      </c>
      <c r="C1251" s="15" t="str">
        <f>工资表!$D$2</f>
        <v>部门</v>
      </c>
      <c r="D1251" s="15" t="str">
        <f>工资表!$E$2</f>
        <v>基本工资</v>
      </c>
      <c r="E1251" s="15" t="str">
        <f>工资表!$F$2</f>
        <v>岗位工资</v>
      </c>
      <c r="F1251" s="15" t="str">
        <f>工资表!$G$2</f>
        <v>绩效工资</v>
      </c>
      <c r="G1251" s="15" t="str">
        <f>工资表!$H$2</f>
        <v>奖金</v>
      </c>
      <c r="H1251" s="15" t="str">
        <f>工资表!$I$2</f>
        <v>加班费</v>
      </c>
      <c r="I1251" s="15" t="str">
        <f>工资表!$J$2</f>
        <v>住房补助</v>
      </c>
      <c r="J1251" s="15" t="str">
        <f>工资表!$K$2</f>
        <v>交通补助</v>
      </c>
      <c r="K1251" s="15" t="str">
        <f>工资表!$L$2</f>
        <v>工龄工资</v>
      </c>
      <c r="L1251" s="15" t="str">
        <f>工资表!$M$2</f>
        <v>当月应发</v>
      </c>
      <c r="M1251" s="15" t="str">
        <f>工资表!$N$2</f>
        <v>养老保险</v>
      </c>
      <c r="N1251" s="15" t="str">
        <f>工资表!$O$2</f>
        <v>医疗保险</v>
      </c>
      <c r="O1251" s="15" t="str">
        <f>工资表!$P$2</f>
        <v>失业保险</v>
      </c>
      <c r="P1251" s="15" t="str">
        <f>工资表!$Q$2</f>
        <v>大病统筹</v>
      </c>
      <c r="Q1251" s="15" t="str">
        <f>工资表!$R$2</f>
        <v>公积金</v>
      </c>
      <c r="R1251" s="15" t="str">
        <f>工资表!$S$2</f>
        <v>个人所得税</v>
      </c>
      <c r="S1251" s="15" t="str">
        <f>工资表!$T$2</f>
        <v>实发工资</v>
      </c>
    </row>
    <row r="1252" spans="1:19" s="11" customFormat="1" x14ac:dyDescent="0.15">
      <c r="A1252" s="16">
        <f>工资表!B315</f>
        <v>313</v>
      </c>
      <c r="B1252" s="16" t="str">
        <f>工资表!C315</f>
        <v>N313</v>
      </c>
      <c r="C1252" s="16" t="str">
        <f>工资表!D315</f>
        <v>运营</v>
      </c>
      <c r="D1252" s="16">
        <f>工资表!E315</f>
        <v>2312</v>
      </c>
      <c r="E1252" s="16">
        <f>工资表!F315</f>
        <v>1312</v>
      </c>
      <c r="F1252" s="16">
        <f>工资表!G315</f>
        <v>1312</v>
      </c>
      <c r="G1252" s="16">
        <f>工资表!H315</f>
        <v>2312</v>
      </c>
      <c r="H1252" s="16">
        <f>工资表!I315</f>
        <v>1312</v>
      </c>
      <c r="I1252" s="16">
        <f>工资表!J315</f>
        <v>912</v>
      </c>
      <c r="J1252" s="16">
        <f>工资表!K315</f>
        <v>612</v>
      </c>
      <c r="K1252" s="16">
        <f>工资表!L315</f>
        <v>512</v>
      </c>
      <c r="L1252" s="16">
        <f>工资表!M315</f>
        <v>10596</v>
      </c>
      <c r="M1252" s="16">
        <f>工资表!N315</f>
        <v>612</v>
      </c>
      <c r="N1252" s="16">
        <f>工资表!O315</f>
        <v>412</v>
      </c>
      <c r="O1252" s="16">
        <f>工资表!P315</f>
        <v>332</v>
      </c>
      <c r="P1252" s="16">
        <f>工资表!Q315</f>
        <v>342</v>
      </c>
      <c r="Q1252" s="16">
        <f>工资表!R315</f>
        <v>372</v>
      </c>
      <c r="R1252" s="16">
        <f>工资表!S315</f>
        <v>447</v>
      </c>
      <c r="S1252" s="16">
        <f>工资表!T315</f>
        <v>8079</v>
      </c>
    </row>
    <row r="1253" spans="1:19" s="11" customFormat="1" x14ac:dyDescent="0.15">
      <c r="A1253" s="12"/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</row>
    <row r="1254" spans="1:19" s="11" customFormat="1" x14ac:dyDescent="0.15">
      <c r="A1254" s="13"/>
      <c r="B1254" s="13"/>
      <c r="C1254" s="13"/>
      <c r="D1254" s="13"/>
      <c r="E1254" s="13"/>
      <c r="F1254" s="13"/>
      <c r="G1254" s="13"/>
      <c r="H1254" s="14">
        <f>工资表!$I$1</f>
        <v>2017</v>
      </c>
      <c r="I1254" s="14" t="str">
        <f>工资表!$J$1</f>
        <v>年</v>
      </c>
      <c r="J1254" s="14" t="str">
        <f>工资表!$K$1</f>
        <v>2月</v>
      </c>
      <c r="K1254" s="14" t="str">
        <f>工资表!$L$1</f>
        <v>工资</v>
      </c>
      <c r="L1254" s="13"/>
      <c r="M1254" s="13"/>
      <c r="N1254" s="13"/>
      <c r="O1254" s="13"/>
      <c r="P1254" s="13"/>
      <c r="Q1254" s="13"/>
      <c r="R1254" s="13"/>
      <c r="S1254" s="13"/>
    </row>
    <row r="1255" spans="1:19" s="11" customFormat="1" x14ac:dyDescent="0.15">
      <c r="A1255" s="15" t="str">
        <f>工资表!$B$2</f>
        <v>序号</v>
      </c>
      <c r="B1255" s="15" t="str">
        <f>工资表!$C$2</f>
        <v>姓名</v>
      </c>
      <c r="C1255" s="15" t="str">
        <f>工资表!$D$2</f>
        <v>部门</v>
      </c>
      <c r="D1255" s="15" t="str">
        <f>工资表!$E$2</f>
        <v>基本工资</v>
      </c>
      <c r="E1255" s="15" t="str">
        <f>工资表!$F$2</f>
        <v>岗位工资</v>
      </c>
      <c r="F1255" s="15" t="str">
        <f>工资表!$G$2</f>
        <v>绩效工资</v>
      </c>
      <c r="G1255" s="15" t="str">
        <f>工资表!$H$2</f>
        <v>奖金</v>
      </c>
      <c r="H1255" s="15" t="str">
        <f>工资表!$I$2</f>
        <v>加班费</v>
      </c>
      <c r="I1255" s="15" t="str">
        <f>工资表!$J$2</f>
        <v>住房补助</v>
      </c>
      <c r="J1255" s="15" t="str">
        <f>工资表!$K$2</f>
        <v>交通补助</v>
      </c>
      <c r="K1255" s="15" t="str">
        <f>工资表!$L$2</f>
        <v>工龄工资</v>
      </c>
      <c r="L1255" s="15" t="str">
        <f>工资表!$M$2</f>
        <v>当月应发</v>
      </c>
      <c r="M1255" s="15" t="str">
        <f>工资表!$N$2</f>
        <v>养老保险</v>
      </c>
      <c r="N1255" s="15" t="str">
        <f>工资表!$O$2</f>
        <v>医疗保险</v>
      </c>
      <c r="O1255" s="15" t="str">
        <f>工资表!$P$2</f>
        <v>失业保险</v>
      </c>
      <c r="P1255" s="15" t="str">
        <f>工资表!$Q$2</f>
        <v>大病统筹</v>
      </c>
      <c r="Q1255" s="15" t="str">
        <f>工资表!$R$2</f>
        <v>公积金</v>
      </c>
      <c r="R1255" s="15" t="str">
        <f>工资表!$S$2</f>
        <v>个人所得税</v>
      </c>
      <c r="S1255" s="15" t="str">
        <f>工资表!$T$2</f>
        <v>实发工资</v>
      </c>
    </row>
    <row r="1256" spans="1:19" s="11" customFormat="1" x14ac:dyDescent="0.15">
      <c r="A1256" s="16">
        <f>工资表!B316</f>
        <v>314</v>
      </c>
      <c r="B1256" s="16" t="str">
        <f>工资表!C316</f>
        <v>N314</v>
      </c>
      <c r="C1256" s="16" t="str">
        <f>工资表!D316</f>
        <v>财务</v>
      </c>
      <c r="D1256" s="16">
        <f>工资表!E316</f>
        <v>2313</v>
      </c>
      <c r="E1256" s="16">
        <f>工资表!F316</f>
        <v>1313</v>
      </c>
      <c r="F1256" s="16">
        <f>工资表!G316</f>
        <v>1313</v>
      </c>
      <c r="G1256" s="16">
        <f>工资表!H316</f>
        <v>2313</v>
      </c>
      <c r="H1256" s="16">
        <f>工资表!I316</f>
        <v>1313</v>
      </c>
      <c r="I1256" s="16">
        <f>工资表!J316</f>
        <v>913</v>
      </c>
      <c r="J1256" s="16">
        <f>工资表!K316</f>
        <v>613</v>
      </c>
      <c r="K1256" s="16">
        <f>工资表!L316</f>
        <v>513</v>
      </c>
      <c r="L1256" s="16">
        <f>工资表!M316</f>
        <v>10604</v>
      </c>
      <c r="M1256" s="16">
        <f>工资表!N316</f>
        <v>613</v>
      </c>
      <c r="N1256" s="16">
        <f>工资表!O316</f>
        <v>413</v>
      </c>
      <c r="O1256" s="16">
        <f>工资表!P316</f>
        <v>333</v>
      </c>
      <c r="P1256" s="16">
        <f>工资表!Q316</f>
        <v>343</v>
      </c>
      <c r="Q1256" s="16">
        <f>工资表!R316</f>
        <v>373</v>
      </c>
      <c r="R1256" s="16">
        <f>工资表!S316</f>
        <v>448</v>
      </c>
      <c r="S1256" s="16">
        <f>工资表!T316</f>
        <v>8081</v>
      </c>
    </row>
    <row r="1257" spans="1:19" s="11" customFormat="1" x14ac:dyDescent="0.15">
      <c r="A1257" s="12"/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</row>
    <row r="1258" spans="1:19" s="11" customFormat="1" x14ac:dyDescent="0.15">
      <c r="A1258" s="13"/>
      <c r="B1258" s="13"/>
      <c r="C1258" s="13"/>
      <c r="D1258" s="13"/>
      <c r="E1258" s="13"/>
      <c r="F1258" s="13"/>
      <c r="G1258" s="13"/>
      <c r="H1258" s="14">
        <f>工资表!$I$1</f>
        <v>2017</v>
      </c>
      <c r="I1258" s="14" t="str">
        <f>工资表!$J$1</f>
        <v>年</v>
      </c>
      <c r="J1258" s="14" t="str">
        <f>工资表!$K$1</f>
        <v>2月</v>
      </c>
      <c r="K1258" s="14" t="str">
        <f>工资表!$L$1</f>
        <v>工资</v>
      </c>
      <c r="L1258" s="13"/>
      <c r="M1258" s="13"/>
      <c r="N1258" s="13"/>
      <c r="O1258" s="13"/>
      <c r="P1258" s="13"/>
      <c r="Q1258" s="13"/>
      <c r="R1258" s="13"/>
      <c r="S1258" s="13"/>
    </row>
    <row r="1259" spans="1:19" s="11" customFormat="1" x14ac:dyDescent="0.15">
      <c r="A1259" s="15" t="str">
        <f>工资表!$B$2</f>
        <v>序号</v>
      </c>
      <c r="B1259" s="15" t="str">
        <f>工资表!$C$2</f>
        <v>姓名</v>
      </c>
      <c r="C1259" s="15" t="str">
        <f>工资表!$D$2</f>
        <v>部门</v>
      </c>
      <c r="D1259" s="15" t="str">
        <f>工资表!$E$2</f>
        <v>基本工资</v>
      </c>
      <c r="E1259" s="15" t="str">
        <f>工资表!$F$2</f>
        <v>岗位工资</v>
      </c>
      <c r="F1259" s="15" t="str">
        <f>工资表!$G$2</f>
        <v>绩效工资</v>
      </c>
      <c r="G1259" s="15" t="str">
        <f>工资表!$H$2</f>
        <v>奖金</v>
      </c>
      <c r="H1259" s="15" t="str">
        <f>工资表!$I$2</f>
        <v>加班费</v>
      </c>
      <c r="I1259" s="15" t="str">
        <f>工资表!$J$2</f>
        <v>住房补助</v>
      </c>
      <c r="J1259" s="15" t="str">
        <f>工资表!$K$2</f>
        <v>交通补助</v>
      </c>
      <c r="K1259" s="15" t="str">
        <f>工资表!$L$2</f>
        <v>工龄工资</v>
      </c>
      <c r="L1259" s="15" t="str">
        <f>工资表!$M$2</f>
        <v>当月应发</v>
      </c>
      <c r="M1259" s="15" t="str">
        <f>工资表!$N$2</f>
        <v>养老保险</v>
      </c>
      <c r="N1259" s="15" t="str">
        <f>工资表!$O$2</f>
        <v>医疗保险</v>
      </c>
      <c r="O1259" s="15" t="str">
        <f>工资表!$P$2</f>
        <v>失业保险</v>
      </c>
      <c r="P1259" s="15" t="str">
        <f>工资表!$Q$2</f>
        <v>大病统筹</v>
      </c>
      <c r="Q1259" s="15" t="str">
        <f>工资表!$R$2</f>
        <v>公积金</v>
      </c>
      <c r="R1259" s="15" t="str">
        <f>工资表!$S$2</f>
        <v>个人所得税</v>
      </c>
      <c r="S1259" s="15" t="str">
        <f>工资表!$T$2</f>
        <v>实发工资</v>
      </c>
    </row>
    <row r="1260" spans="1:19" s="11" customFormat="1" x14ac:dyDescent="0.15">
      <c r="A1260" s="16">
        <f>工资表!B317</f>
        <v>315</v>
      </c>
      <c r="B1260" s="16" t="str">
        <f>工资表!C317</f>
        <v>N315</v>
      </c>
      <c r="C1260" s="16" t="str">
        <f>工资表!D317</f>
        <v>人力</v>
      </c>
      <c r="D1260" s="16">
        <f>工资表!E317</f>
        <v>2314</v>
      </c>
      <c r="E1260" s="16">
        <f>工资表!F317</f>
        <v>1314</v>
      </c>
      <c r="F1260" s="16">
        <f>工资表!G317</f>
        <v>1314</v>
      </c>
      <c r="G1260" s="16">
        <f>工资表!H317</f>
        <v>2314</v>
      </c>
      <c r="H1260" s="16">
        <f>工资表!I317</f>
        <v>1314</v>
      </c>
      <c r="I1260" s="16">
        <f>工资表!J317</f>
        <v>914</v>
      </c>
      <c r="J1260" s="16">
        <f>工资表!K317</f>
        <v>614</v>
      </c>
      <c r="K1260" s="16">
        <f>工资表!L317</f>
        <v>514</v>
      </c>
      <c r="L1260" s="16">
        <f>工资表!M317</f>
        <v>10612</v>
      </c>
      <c r="M1260" s="16">
        <f>工资表!N317</f>
        <v>614</v>
      </c>
      <c r="N1260" s="16">
        <f>工资表!O317</f>
        <v>414</v>
      </c>
      <c r="O1260" s="16">
        <f>工资表!P317</f>
        <v>334</v>
      </c>
      <c r="P1260" s="16">
        <f>工资表!Q317</f>
        <v>344</v>
      </c>
      <c r="Q1260" s="16">
        <f>工资表!R317</f>
        <v>374</v>
      </c>
      <c r="R1260" s="16">
        <f>工资表!S317</f>
        <v>449</v>
      </c>
      <c r="S1260" s="16">
        <f>工资表!T317</f>
        <v>8083</v>
      </c>
    </row>
    <row r="1261" spans="1:19" s="11" customFormat="1" x14ac:dyDescent="0.15">
      <c r="A1261" s="12"/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</row>
    <row r="1262" spans="1:19" s="11" customFormat="1" x14ac:dyDescent="0.15">
      <c r="A1262" s="13"/>
      <c r="B1262" s="13"/>
      <c r="C1262" s="13"/>
      <c r="D1262" s="13"/>
      <c r="E1262" s="13"/>
      <c r="F1262" s="13"/>
      <c r="G1262" s="13"/>
      <c r="H1262" s="14">
        <f>工资表!$I$1</f>
        <v>2017</v>
      </c>
      <c r="I1262" s="14" t="str">
        <f>工资表!$J$1</f>
        <v>年</v>
      </c>
      <c r="J1262" s="14" t="str">
        <f>工资表!$K$1</f>
        <v>2月</v>
      </c>
      <c r="K1262" s="14" t="str">
        <f>工资表!$L$1</f>
        <v>工资</v>
      </c>
      <c r="L1262" s="13"/>
      <c r="M1262" s="13"/>
      <c r="N1262" s="13"/>
      <c r="O1262" s="13"/>
      <c r="P1262" s="13"/>
      <c r="Q1262" s="13"/>
      <c r="R1262" s="13"/>
      <c r="S1262" s="13"/>
    </row>
    <row r="1263" spans="1:19" s="11" customFormat="1" x14ac:dyDescent="0.15">
      <c r="A1263" s="15" t="str">
        <f>工资表!$B$2</f>
        <v>序号</v>
      </c>
      <c r="B1263" s="15" t="str">
        <f>工资表!$C$2</f>
        <v>姓名</v>
      </c>
      <c r="C1263" s="15" t="str">
        <f>工资表!$D$2</f>
        <v>部门</v>
      </c>
      <c r="D1263" s="15" t="str">
        <f>工资表!$E$2</f>
        <v>基本工资</v>
      </c>
      <c r="E1263" s="15" t="str">
        <f>工资表!$F$2</f>
        <v>岗位工资</v>
      </c>
      <c r="F1263" s="15" t="str">
        <f>工资表!$G$2</f>
        <v>绩效工资</v>
      </c>
      <c r="G1263" s="15" t="str">
        <f>工资表!$H$2</f>
        <v>奖金</v>
      </c>
      <c r="H1263" s="15" t="str">
        <f>工资表!$I$2</f>
        <v>加班费</v>
      </c>
      <c r="I1263" s="15" t="str">
        <f>工资表!$J$2</f>
        <v>住房补助</v>
      </c>
      <c r="J1263" s="15" t="str">
        <f>工资表!$K$2</f>
        <v>交通补助</v>
      </c>
      <c r="K1263" s="15" t="str">
        <f>工资表!$L$2</f>
        <v>工龄工资</v>
      </c>
      <c r="L1263" s="15" t="str">
        <f>工资表!$M$2</f>
        <v>当月应发</v>
      </c>
      <c r="M1263" s="15" t="str">
        <f>工资表!$N$2</f>
        <v>养老保险</v>
      </c>
      <c r="N1263" s="15" t="str">
        <f>工资表!$O$2</f>
        <v>医疗保险</v>
      </c>
      <c r="O1263" s="15" t="str">
        <f>工资表!$P$2</f>
        <v>失业保险</v>
      </c>
      <c r="P1263" s="15" t="str">
        <f>工资表!$Q$2</f>
        <v>大病统筹</v>
      </c>
      <c r="Q1263" s="15" t="str">
        <f>工资表!$R$2</f>
        <v>公积金</v>
      </c>
      <c r="R1263" s="15" t="str">
        <f>工资表!$S$2</f>
        <v>个人所得税</v>
      </c>
      <c r="S1263" s="15" t="str">
        <f>工资表!$T$2</f>
        <v>实发工资</v>
      </c>
    </row>
    <row r="1264" spans="1:19" s="11" customFormat="1" x14ac:dyDescent="0.15">
      <c r="A1264" s="16">
        <f>工资表!B318</f>
        <v>316</v>
      </c>
      <c r="B1264" s="16" t="str">
        <f>工资表!C318</f>
        <v>N316</v>
      </c>
      <c r="C1264" s="16" t="str">
        <f>工资表!D318</f>
        <v>销售</v>
      </c>
      <c r="D1264" s="16">
        <f>工资表!E318</f>
        <v>2315</v>
      </c>
      <c r="E1264" s="16">
        <f>工资表!F318</f>
        <v>1315</v>
      </c>
      <c r="F1264" s="16">
        <f>工资表!G318</f>
        <v>1315</v>
      </c>
      <c r="G1264" s="16">
        <f>工资表!H318</f>
        <v>2315</v>
      </c>
      <c r="H1264" s="16">
        <f>工资表!I318</f>
        <v>1315</v>
      </c>
      <c r="I1264" s="16">
        <f>工资表!J318</f>
        <v>915</v>
      </c>
      <c r="J1264" s="16">
        <f>工资表!K318</f>
        <v>615</v>
      </c>
      <c r="K1264" s="16">
        <f>工资表!L318</f>
        <v>515</v>
      </c>
      <c r="L1264" s="16">
        <f>工资表!M318</f>
        <v>10620</v>
      </c>
      <c r="M1264" s="16">
        <f>工资表!N318</f>
        <v>615</v>
      </c>
      <c r="N1264" s="16">
        <f>工资表!O318</f>
        <v>415</v>
      </c>
      <c r="O1264" s="16">
        <f>工资表!P318</f>
        <v>335</v>
      </c>
      <c r="P1264" s="16">
        <f>工资表!Q318</f>
        <v>345</v>
      </c>
      <c r="Q1264" s="16">
        <f>工资表!R318</f>
        <v>375</v>
      </c>
      <c r="R1264" s="16">
        <f>工资表!S318</f>
        <v>450</v>
      </c>
      <c r="S1264" s="16">
        <f>工资表!T318</f>
        <v>8085</v>
      </c>
    </row>
    <row r="1265" spans="1:19" s="11" customFormat="1" x14ac:dyDescent="0.15">
      <c r="A1265" s="12"/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</row>
    <row r="1266" spans="1:19" s="11" customFormat="1" x14ac:dyDescent="0.15">
      <c r="A1266" s="13"/>
      <c r="B1266" s="13"/>
      <c r="C1266" s="13"/>
      <c r="D1266" s="13"/>
      <c r="E1266" s="13"/>
      <c r="F1266" s="13"/>
      <c r="G1266" s="13"/>
      <c r="H1266" s="14">
        <f>工资表!$I$1</f>
        <v>2017</v>
      </c>
      <c r="I1266" s="14" t="str">
        <f>工资表!$J$1</f>
        <v>年</v>
      </c>
      <c r="J1266" s="14" t="str">
        <f>工资表!$K$1</f>
        <v>2月</v>
      </c>
      <c r="K1266" s="14" t="str">
        <f>工资表!$L$1</f>
        <v>工资</v>
      </c>
      <c r="L1266" s="13"/>
      <c r="M1266" s="13"/>
      <c r="N1266" s="13"/>
      <c r="O1266" s="13"/>
      <c r="P1266" s="13"/>
      <c r="Q1266" s="13"/>
      <c r="R1266" s="13"/>
      <c r="S1266" s="13"/>
    </row>
    <row r="1267" spans="1:19" s="11" customFormat="1" x14ac:dyDescent="0.15">
      <c r="A1267" s="15" t="str">
        <f>工资表!$B$2</f>
        <v>序号</v>
      </c>
      <c r="B1267" s="15" t="str">
        <f>工资表!$C$2</f>
        <v>姓名</v>
      </c>
      <c r="C1267" s="15" t="str">
        <f>工资表!$D$2</f>
        <v>部门</v>
      </c>
      <c r="D1267" s="15" t="str">
        <f>工资表!$E$2</f>
        <v>基本工资</v>
      </c>
      <c r="E1267" s="15" t="str">
        <f>工资表!$F$2</f>
        <v>岗位工资</v>
      </c>
      <c r="F1267" s="15" t="str">
        <f>工资表!$G$2</f>
        <v>绩效工资</v>
      </c>
      <c r="G1267" s="15" t="str">
        <f>工资表!$H$2</f>
        <v>奖金</v>
      </c>
      <c r="H1267" s="15" t="str">
        <f>工资表!$I$2</f>
        <v>加班费</v>
      </c>
      <c r="I1267" s="15" t="str">
        <f>工资表!$J$2</f>
        <v>住房补助</v>
      </c>
      <c r="J1267" s="15" t="str">
        <f>工资表!$K$2</f>
        <v>交通补助</v>
      </c>
      <c r="K1267" s="15" t="str">
        <f>工资表!$L$2</f>
        <v>工龄工资</v>
      </c>
      <c r="L1267" s="15" t="str">
        <f>工资表!$M$2</f>
        <v>当月应发</v>
      </c>
      <c r="M1267" s="15" t="str">
        <f>工资表!$N$2</f>
        <v>养老保险</v>
      </c>
      <c r="N1267" s="15" t="str">
        <f>工资表!$O$2</f>
        <v>医疗保险</v>
      </c>
      <c r="O1267" s="15" t="str">
        <f>工资表!$P$2</f>
        <v>失业保险</v>
      </c>
      <c r="P1267" s="15" t="str">
        <f>工资表!$Q$2</f>
        <v>大病统筹</v>
      </c>
      <c r="Q1267" s="15" t="str">
        <f>工资表!$R$2</f>
        <v>公积金</v>
      </c>
      <c r="R1267" s="15" t="str">
        <f>工资表!$S$2</f>
        <v>个人所得税</v>
      </c>
      <c r="S1267" s="15" t="str">
        <f>工资表!$T$2</f>
        <v>实发工资</v>
      </c>
    </row>
    <row r="1268" spans="1:19" s="11" customFormat="1" x14ac:dyDescent="0.15">
      <c r="A1268" s="16">
        <f>工资表!B319</f>
        <v>317</v>
      </c>
      <c r="B1268" s="16" t="str">
        <f>工资表!C319</f>
        <v>N317</v>
      </c>
      <c r="C1268" s="16" t="str">
        <f>工资表!D319</f>
        <v>研发A</v>
      </c>
      <c r="D1268" s="16">
        <f>工资表!E319</f>
        <v>2316</v>
      </c>
      <c r="E1268" s="16">
        <f>工资表!F319</f>
        <v>1316</v>
      </c>
      <c r="F1268" s="16">
        <f>工资表!G319</f>
        <v>1316</v>
      </c>
      <c r="G1268" s="16">
        <f>工资表!H319</f>
        <v>2316</v>
      </c>
      <c r="H1268" s="16">
        <f>工资表!I319</f>
        <v>1316</v>
      </c>
      <c r="I1268" s="16">
        <f>工资表!J319</f>
        <v>916</v>
      </c>
      <c r="J1268" s="16">
        <f>工资表!K319</f>
        <v>616</v>
      </c>
      <c r="K1268" s="16">
        <f>工资表!L319</f>
        <v>516</v>
      </c>
      <c r="L1268" s="16">
        <f>工资表!M319</f>
        <v>10628</v>
      </c>
      <c r="M1268" s="16">
        <f>工资表!N319</f>
        <v>616</v>
      </c>
      <c r="N1268" s="16">
        <f>工资表!O319</f>
        <v>416</v>
      </c>
      <c r="O1268" s="16">
        <f>工资表!P319</f>
        <v>336</v>
      </c>
      <c r="P1268" s="16">
        <f>工资表!Q319</f>
        <v>346</v>
      </c>
      <c r="Q1268" s="16">
        <f>工资表!R319</f>
        <v>376</v>
      </c>
      <c r="R1268" s="16">
        <f>工资表!S319</f>
        <v>451</v>
      </c>
      <c r="S1268" s="16">
        <f>工资表!T319</f>
        <v>8087</v>
      </c>
    </row>
    <row r="1269" spans="1:19" s="11" customFormat="1" x14ac:dyDescent="0.15">
      <c r="A1269" s="12"/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</row>
    <row r="1270" spans="1:19" s="11" customFormat="1" x14ac:dyDescent="0.15">
      <c r="A1270" s="13"/>
      <c r="B1270" s="13"/>
      <c r="C1270" s="13"/>
      <c r="D1270" s="13"/>
      <c r="E1270" s="13"/>
      <c r="F1270" s="13"/>
      <c r="G1270" s="13"/>
      <c r="H1270" s="14">
        <f>工资表!$I$1</f>
        <v>2017</v>
      </c>
      <c r="I1270" s="14" t="str">
        <f>工资表!$J$1</f>
        <v>年</v>
      </c>
      <c r="J1270" s="14" t="str">
        <f>工资表!$K$1</f>
        <v>2月</v>
      </c>
      <c r="K1270" s="14" t="str">
        <f>工资表!$L$1</f>
        <v>工资</v>
      </c>
      <c r="L1270" s="13"/>
      <c r="M1270" s="13"/>
      <c r="N1270" s="13"/>
      <c r="O1270" s="13"/>
      <c r="P1270" s="13"/>
      <c r="Q1270" s="13"/>
      <c r="R1270" s="13"/>
      <c r="S1270" s="13"/>
    </row>
    <row r="1271" spans="1:19" s="11" customFormat="1" x14ac:dyDescent="0.15">
      <c r="A1271" s="15" t="str">
        <f>工资表!$B$2</f>
        <v>序号</v>
      </c>
      <c r="B1271" s="15" t="str">
        <f>工资表!$C$2</f>
        <v>姓名</v>
      </c>
      <c r="C1271" s="15" t="str">
        <f>工资表!$D$2</f>
        <v>部门</v>
      </c>
      <c r="D1271" s="15" t="str">
        <f>工资表!$E$2</f>
        <v>基本工资</v>
      </c>
      <c r="E1271" s="15" t="str">
        <f>工资表!$F$2</f>
        <v>岗位工资</v>
      </c>
      <c r="F1271" s="15" t="str">
        <f>工资表!$G$2</f>
        <v>绩效工资</v>
      </c>
      <c r="G1271" s="15" t="str">
        <f>工资表!$H$2</f>
        <v>奖金</v>
      </c>
      <c r="H1271" s="15" t="str">
        <f>工资表!$I$2</f>
        <v>加班费</v>
      </c>
      <c r="I1271" s="15" t="str">
        <f>工资表!$J$2</f>
        <v>住房补助</v>
      </c>
      <c r="J1271" s="15" t="str">
        <f>工资表!$K$2</f>
        <v>交通补助</v>
      </c>
      <c r="K1271" s="15" t="str">
        <f>工资表!$L$2</f>
        <v>工龄工资</v>
      </c>
      <c r="L1271" s="15" t="str">
        <f>工资表!$M$2</f>
        <v>当月应发</v>
      </c>
      <c r="M1271" s="15" t="str">
        <f>工资表!$N$2</f>
        <v>养老保险</v>
      </c>
      <c r="N1271" s="15" t="str">
        <f>工资表!$O$2</f>
        <v>医疗保险</v>
      </c>
      <c r="O1271" s="15" t="str">
        <f>工资表!$P$2</f>
        <v>失业保险</v>
      </c>
      <c r="P1271" s="15" t="str">
        <f>工资表!$Q$2</f>
        <v>大病统筹</v>
      </c>
      <c r="Q1271" s="15" t="str">
        <f>工资表!$R$2</f>
        <v>公积金</v>
      </c>
      <c r="R1271" s="15" t="str">
        <f>工资表!$S$2</f>
        <v>个人所得税</v>
      </c>
      <c r="S1271" s="15" t="str">
        <f>工资表!$T$2</f>
        <v>实发工资</v>
      </c>
    </row>
    <row r="1272" spans="1:19" s="11" customFormat="1" x14ac:dyDescent="0.15">
      <c r="A1272" s="16">
        <f>工资表!B320</f>
        <v>318</v>
      </c>
      <c r="B1272" s="16" t="str">
        <f>工资表!C320</f>
        <v>N318</v>
      </c>
      <c r="C1272" s="16" t="str">
        <f>工资表!D320</f>
        <v>研发B</v>
      </c>
      <c r="D1272" s="16">
        <f>工资表!E320</f>
        <v>2317</v>
      </c>
      <c r="E1272" s="16">
        <f>工资表!F320</f>
        <v>1317</v>
      </c>
      <c r="F1272" s="16">
        <f>工资表!G320</f>
        <v>1317</v>
      </c>
      <c r="G1272" s="16">
        <f>工资表!H320</f>
        <v>2317</v>
      </c>
      <c r="H1272" s="16">
        <f>工资表!I320</f>
        <v>1317</v>
      </c>
      <c r="I1272" s="16">
        <f>工资表!J320</f>
        <v>917</v>
      </c>
      <c r="J1272" s="16">
        <f>工资表!K320</f>
        <v>617</v>
      </c>
      <c r="K1272" s="16">
        <f>工资表!L320</f>
        <v>517</v>
      </c>
      <c r="L1272" s="16">
        <f>工资表!M320</f>
        <v>10636</v>
      </c>
      <c r="M1272" s="16">
        <f>工资表!N320</f>
        <v>617</v>
      </c>
      <c r="N1272" s="16">
        <f>工资表!O320</f>
        <v>417</v>
      </c>
      <c r="O1272" s="16">
        <f>工资表!P320</f>
        <v>337</v>
      </c>
      <c r="P1272" s="16">
        <f>工资表!Q320</f>
        <v>347</v>
      </c>
      <c r="Q1272" s="16">
        <f>工资表!R320</f>
        <v>377</v>
      </c>
      <c r="R1272" s="16">
        <f>工资表!S320</f>
        <v>452</v>
      </c>
      <c r="S1272" s="16">
        <f>工资表!T320</f>
        <v>8089</v>
      </c>
    </row>
    <row r="1273" spans="1:19" s="11" customFormat="1" x14ac:dyDescent="0.15">
      <c r="A1273" s="12"/>
      <c r="B1273" s="12"/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</row>
    <row r="1274" spans="1:19" s="11" customFormat="1" x14ac:dyDescent="0.15">
      <c r="A1274" s="13"/>
      <c r="B1274" s="13"/>
      <c r="C1274" s="13"/>
      <c r="D1274" s="13"/>
      <c r="E1274" s="13"/>
      <c r="F1274" s="13"/>
      <c r="G1274" s="13"/>
      <c r="H1274" s="14">
        <f>工资表!$I$1</f>
        <v>2017</v>
      </c>
      <c r="I1274" s="14" t="str">
        <f>工资表!$J$1</f>
        <v>年</v>
      </c>
      <c r="J1274" s="14" t="str">
        <f>工资表!$K$1</f>
        <v>2月</v>
      </c>
      <c r="K1274" s="14" t="str">
        <f>工资表!$L$1</f>
        <v>工资</v>
      </c>
      <c r="L1274" s="13"/>
      <c r="M1274" s="13"/>
      <c r="N1274" s="13"/>
      <c r="O1274" s="13"/>
      <c r="P1274" s="13"/>
      <c r="Q1274" s="13"/>
      <c r="R1274" s="13"/>
      <c r="S1274" s="13"/>
    </row>
    <row r="1275" spans="1:19" s="11" customFormat="1" x14ac:dyDescent="0.15">
      <c r="A1275" s="15" t="str">
        <f>工资表!$B$2</f>
        <v>序号</v>
      </c>
      <c r="B1275" s="15" t="str">
        <f>工资表!$C$2</f>
        <v>姓名</v>
      </c>
      <c r="C1275" s="15" t="str">
        <f>工资表!$D$2</f>
        <v>部门</v>
      </c>
      <c r="D1275" s="15" t="str">
        <f>工资表!$E$2</f>
        <v>基本工资</v>
      </c>
      <c r="E1275" s="15" t="str">
        <f>工资表!$F$2</f>
        <v>岗位工资</v>
      </c>
      <c r="F1275" s="15" t="str">
        <f>工资表!$G$2</f>
        <v>绩效工资</v>
      </c>
      <c r="G1275" s="15" t="str">
        <f>工资表!$H$2</f>
        <v>奖金</v>
      </c>
      <c r="H1275" s="15" t="str">
        <f>工资表!$I$2</f>
        <v>加班费</v>
      </c>
      <c r="I1275" s="15" t="str">
        <f>工资表!$J$2</f>
        <v>住房补助</v>
      </c>
      <c r="J1275" s="15" t="str">
        <f>工资表!$K$2</f>
        <v>交通补助</v>
      </c>
      <c r="K1275" s="15" t="str">
        <f>工资表!$L$2</f>
        <v>工龄工资</v>
      </c>
      <c r="L1275" s="15" t="str">
        <f>工资表!$M$2</f>
        <v>当月应发</v>
      </c>
      <c r="M1275" s="15" t="str">
        <f>工资表!$N$2</f>
        <v>养老保险</v>
      </c>
      <c r="N1275" s="15" t="str">
        <f>工资表!$O$2</f>
        <v>医疗保险</v>
      </c>
      <c r="O1275" s="15" t="str">
        <f>工资表!$P$2</f>
        <v>失业保险</v>
      </c>
      <c r="P1275" s="15" t="str">
        <f>工资表!$Q$2</f>
        <v>大病统筹</v>
      </c>
      <c r="Q1275" s="15" t="str">
        <f>工资表!$R$2</f>
        <v>公积金</v>
      </c>
      <c r="R1275" s="15" t="str">
        <f>工资表!$S$2</f>
        <v>个人所得税</v>
      </c>
      <c r="S1275" s="15" t="str">
        <f>工资表!$T$2</f>
        <v>实发工资</v>
      </c>
    </row>
    <row r="1276" spans="1:19" s="11" customFormat="1" x14ac:dyDescent="0.15">
      <c r="A1276" s="16">
        <f>工资表!B321</f>
        <v>319</v>
      </c>
      <c r="B1276" s="16" t="str">
        <f>工资表!C321</f>
        <v>N319</v>
      </c>
      <c r="C1276" s="16" t="str">
        <f>工资表!D321</f>
        <v>投资A</v>
      </c>
      <c r="D1276" s="16">
        <f>工资表!E321</f>
        <v>2318</v>
      </c>
      <c r="E1276" s="16">
        <f>工资表!F321</f>
        <v>1318</v>
      </c>
      <c r="F1276" s="16">
        <f>工资表!G321</f>
        <v>1318</v>
      </c>
      <c r="G1276" s="16">
        <f>工资表!H321</f>
        <v>2318</v>
      </c>
      <c r="H1276" s="16">
        <f>工资表!I321</f>
        <v>1318</v>
      </c>
      <c r="I1276" s="16">
        <f>工资表!J321</f>
        <v>918</v>
      </c>
      <c r="J1276" s="16">
        <f>工资表!K321</f>
        <v>618</v>
      </c>
      <c r="K1276" s="16">
        <f>工资表!L321</f>
        <v>518</v>
      </c>
      <c r="L1276" s="16">
        <f>工资表!M321</f>
        <v>10644</v>
      </c>
      <c r="M1276" s="16">
        <f>工资表!N321</f>
        <v>618</v>
      </c>
      <c r="N1276" s="16">
        <f>工资表!O321</f>
        <v>418</v>
      </c>
      <c r="O1276" s="16">
        <f>工资表!P321</f>
        <v>338</v>
      </c>
      <c r="P1276" s="16">
        <f>工资表!Q321</f>
        <v>348</v>
      </c>
      <c r="Q1276" s="16">
        <f>工资表!R321</f>
        <v>378</v>
      </c>
      <c r="R1276" s="16">
        <f>工资表!S321</f>
        <v>453</v>
      </c>
      <c r="S1276" s="16">
        <f>工资表!T321</f>
        <v>8091</v>
      </c>
    </row>
    <row r="1277" spans="1:19" s="11" customFormat="1" x14ac:dyDescent="0.15">
      <c r="A1277" s="12"/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</row>
    <row r="1278" spans="1:19" s="11" customFormat="1" x14ac:dyDescent="0.15">
      <c r="A1278" s="13"/>
      <c r="B1278" s="13"/>
      <c r="C1278" s="13"/>
      <c r="D1278" s="13"/>
      <c r="E1278" s="13"/>
      <c r="F1278" s="13"/>
      <c r="G1278" s="13"/>
      <c r="H1278" s="14">
        <f>工资表!$I$1</f>
        <v>2017</v>
      </c>
      <c r="I1278" s="14" t="str">
        <f>工资表!$J$1</f>
        <v>年</v>
      </c>
      <c r="J1278" s="14" t="str">
        <f>工资表!$K$1</f>
        <v>2月</v>
      </c>
      <c r="K1278" s="14" t="str">
        <f>工资表!$L$1</f>
        <v>工资</v>
      </c>
      <c r="L1278" s="13"/>
      <c r="M1278" s="13"/>
      <c r="N1278" s="13"/>
      <c r="O1278" s="13"/>
      <c r="P1278" s="13"/>
      <c r="Q1278" s="13"/>
      <c r="R1278" s="13"/>
      <c r="S1278" s="13"/>
    </row>
    <row r="1279" spans="1:19" s="11" customFormat="1" x14ac:dyDescent="0.15">
      <c r="A1279" s="15" t="str">
        <f>工资表!$B$2</f>
        <v>序号</v>
      </c>
      <c r="B1279" s="15" t="str">
        <f>工资表!$C$2</f>
        <v>姓名</v>
      </c>
      <c r="C1279" s="15" t="str">
        <f>工资表!$D$2</f>
        <v>部门</v>
      </c>
      <c r="D1279" s="15" t="str">
        <f>工资表!$E$2</f>
        <v>基本工资</v>
      </c>
      <c r="E1279" s="15" t="str">
        <f>工资表!$F$2</f>
        <v>岗位工资</v>
      </c>
      <c r="F1279" s="15" t="str">
        <f>工资表!$G$2</f>
        <v>绩效工资</v>
      </c>
      <c r="G1279" s="15" t="str">
        <f>工资表!$H$2</f>
        <v>奖金</v>
      </c>
      <c r="H1279" s="15" t="str">
        <f>工资表!$I$2</f>
        <v>加班费</v>
      </c>
      <c r="I1279" s="15" t="str">
        <f>工资表!$J$2</f>
        <v>住房补助</v>
      </c>
      <c r="J1279" s="15" t="str">
        <f>工资表!$K$2</f>
        <v>交通补助</v>
      </c>
      <c r="K1279" s="15" t="str">
        <f>工资表!$L$2</f>
        <v>工龄工资</v>
      </c>
      <c r="L1279" s="15" t="str">
        <f>工资表!$M$2</f>
        <v>当月应发</v>
      </c>
      <c r="M1279" s="15" t="str">
        <f>工资表!$N$2</f>
        <v>养老保险</v>
      </c>
      <c r="N1279" s="15" t="str">
        <f>工资表!$O$2</f>
        <v>医疗保险</v>
      </c>
      <c r="O1279" s="15" t="str">
        <f>工资表!$P$2</f>
        <v>失业保险</v>
      </c>
      <c r="P1279" s="15" t="str">
        <f>工资表!$Q$2</f>
        <v>大病统筹</v>
      </c>
      <c r="Q1279" s="15" t="str">
        <f>工资表!$R$2</f>
        <v>公积金</v>
      </c>
      <c r="R1279" s="15" t="str">
        <f>工资表!$S$2</f>
        <v>个人所得税</v>
      </c>
      <c r="S1279" s="15" t="str">
        <f>工资表!$T$2</f>
        <v>实发工资</v>
      </c>
    </row>
    <row r="1280" spans="1:19" s="11" customFormat="1" x14ac:dyDescent="0.15">
      <c r="A1280" s="16">
        <f>工资表!B322</f>
        <v>320</v>
      </c>
      <c r="B1280" s="16" t="str">
        <f>工资表!C322</f>
        <v>N320</v>
      </c>
      <c r="C1280" s="16" t="str">
        <f>工资表!D322</f>
        <v>投资B</v>
      </c>
      <c r="D1280" s="16">
        <f>工资表!E322</f>
        <v>2319</v>
      </c>
      <c r="E1280" s="16">
        <f>工资表!F322</f>
        <v>1319</v>
      </c>
      <c r="F1280" s="16">
        <f>工资表!G322</f>
        <v>1319</v>
      </c>
      <c r="G1280" s="16">
        <f>工资表!H322</f>
        <v>2319</v>
      </c>
      <c r="H1280" s="16">
        <f>工资表!I322</f>
        <v>1319</v>
      </c>
      <c r="I1280" s="16">
        <f>工资表!J322</f>
        <v>919</v>
      </c>
      <c r="J1280" s="16">
        <f>工资表!K322</f>
        <v>619</v>
      </c>
      <c r="K1280" s="16">
        <f>工资表!L322</f>
        <v>519</v>
      </c>
      <c r="L1280" s="16">
        <f>工资表!M322</f>
        <v>10652</v>
      </c>
      <c r="M1280" s="16">
        <f>工资表!N322</f>
        <v>619</v>
      </c>
      <c r="N1280" s="16">
        <f>工资表!O322</f>
        <v>419</v>
      </c>
      <c r="O1280" s="16">
        <f>工资表!P322</f>
        <v>339</v>
      </c>
      <c r="P1280" s="16">
        <f>工资表!Q322</f>
        <v>349</v>
      </c>
      <c r="Q1280" s="16">
        <f>工资表!R322</f>
        <v>379</v>
      </c>
      <c r="R1280" s="16">
        <f>工资表!S322</f>
        <v>454</v>
      </c>
      <c r="S1280" s="16">
        <f>工资表!T322</f>
        <v>8093</v>
      </c>
    </row>
    <row r="1281" spans="1:19" s="11" customFormat="1" x14ac:dyDescent="0.15">
      <c r="A1281" s="12"/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</row>
    <row r="1282" spans="1:19" s="11" customFormat="1" x14ac:dyDescent="0.15">
      <c r="A1282" s="13"/>
      <c r="B1282" s="13"/>
      <c r="C1282" s="13"/>
      <c r="D1282" s="13"/>
      <c r="E1282" s="13"/>
      <c r="F1282" s="13"/>
      <c r="G1282" s="13"/>
      <c r="H1282" s="14">
        <f>工资表!$I$1</f>
        <v>2017</v>
      </c>
      <c r="I1282" s="14" t="str">
        <f>工资表!$J$1</f>
        <v>年</v>
      </c>
      <c r="J1282" s="14" t="str">
        <f>工资表!$K$1</f>
        <v>2月</v>
      </c>
      <c r="K1282" s="14" t="str">
        <f>工资表!$L$1</f>
        <v>工资</v>
      </c>
      <c r="L1282" s="13"/>
      <c r="M1282" s="13"/>
      <c r="N1282" s="13"/>
      <c r="O1282" s="13"/>
      <c r="P1282" s="13"/>
      <c r="Q1282" s="13"/>
      <c r="R1282" s="13"/>
      <c r="S1282" s="13"/>
    </row>
    <row r="1283" spans="1:19" s="11" customFormat="1" x14ac:dyDescent="0.15">
      <c r="A1283" s="15" t="str">
        <f>工资表!$B$2</f>
        <v>序号</v>
      </c>
      <c r="B1283" s="15" t="str">
        <f>工资表!$C$2</f>
        <v>姓名</v>
      </c>
      <c r="C1283" s="15" t="str">
        <f>工资表!$D$2</f>
        <v>部门</v>
      </c>
      <c r="D1283" s="15" t="str">
        <f>工资表!$E$2</f>
        <v>基本工资</v>
      </c>
      <c r="E1283" s="15" t="str">
        <f>工资表!$F$2</f>
        <v>岗位工资</v>
      </c>
      <c r="F1283" s="15" t="str">
        <f>工资表!$G$2</f>
        <v>绩效工资</v>
      </c>
      <c r="G1283" s="15" t="str">
        <f>工资表!$H$2</f>
        <v>奖金</v>
      </c>
      <c r="H1283" s="15" t="str">
        <f>工资表!$I$2</f>
        <v>加班费</v>
      </c>
      <c r="I1283" s="15" t="str">
        <f>工资表!$J$2</f>
        <v>住房补助</v>
      </c>
      <c r="J1283" s="15" t="str">
        <f>工资表!$K$2</f>
        <v>交通补助</v>
      </c>
      <c r="K1283" s="15" t="str">
        <f>工资表!$L$2</f>
        <v>工龄工资</v>
      </c>
      <c r="L1283" s="15" t="str">
        <f>工资表!$M$2</f>
        <v>当月应发</v>
      </c>
      <c r="M1283" s="15" t="str">
        <f>工资表!$N$2</f>
        <v>养老保险</v>
      </c>
      <c r="N1283" s="15" t="str">
        <f>工资表!$O$2</f>
        <v>医疗保险</v>
      </c>
      <c r="O1283" s="15" t="str">
        <f>工资表!$P$2</f>
        <v>失业保险</v>
      </c>
      <c r="P1283" s="15" t="str">
        <f>工资表!$Q$2</f>
        <v>大病统筹</v>
      </c>
      <c r="Q1283" s="15" t="str">
        <f>工资表!$R$2</f>
        <v>公积金</v>
      </c>
      <c r="R1283" s="15" t="str">
        <f>工资表!$S$2</f>
        <v>个人所得税</v>
      </c>
      <c r="S1283" s="15" t="str">
        <f>工资表!$T$2</f>
        <v>实发工资</v>
      </c>
    </row>
    <row r="1284" spans="1:19" s="11" customFormat="1" x14ac:dyDescent="0.15">
      <c r="A1284" s="16">
        <f>工资表!B323</f>
        <v>321</v>
      </c>
      <c r="B1284" s="16" t="str">
        <f>工资表!C323</f>
        <v>N321</v>
      </c>
      <c r="C1284" s="16" t="str">
        <f>工资表!D323</f>
        <v>采购</v>
      </c>
      <c r="D1284" s="16">
        <f>工资表!E323</f>
        <v>2320</v>
      </c>
      <c r="E1284" s="16">
        <f>工资表!F323</f>
        <v>1320</v>
      </c>
      <c r="F1284" s="16">
        <f>工资表!G323</f>
        <v>1320</v>
      </c>
      <c r="G1284" s="16">
        <f>工资表!H323</f>
        <v>2320</v>
      </c>
      <c r="H1284" s="16">
        <f>工资表!I323</f>
        <v>1320</v>
      </c>
      <c r="I1284" s="16">
        <f>工资表!J323</f>
        <v>920</v>
      </c>
      <c r="J1284" s="16">
        <f>工资表!K323</f>
        <v>620</v>
      </c>
      <c r="K1284" s="16">
        <f>工资表!L323</f>
        <v>520</v>
      </c>
      <c r="L1284" s="16">
        <f>工资表!M323</f>
        <v>10660</v>
      </c>
      <c r="M1284" s="16">
        <f>工资表!N323</f>
        <v>620</v>
      </c>
      <c r="N1284" s="16">
        <f>工资表!O323</f>
        <v>420</v>
      </c>
      <c r="O1284" s="16">
        <f>工资表!P323</f>
        <v>340</v>
      </c>
      <c r="P1284" s="16">
        <f>工资表!Q323</f>
        <v>350</v>
      </c>
      <c r="Q1284" s="16">
        <f>工资表!R323</f>
        <v>380</v>
      </c>
      <c r="R1284" s="16">
        <f>工资表!S323</f>
        <v>455</v>
      </c>
      <c r="S1284" s="16">
        <f>工资表!T323</f>
        <v>8095</v>
      </c>
    </row>
    <row r="1285" spans="1:19" s="11" customFormat="1" x14ac:dyDescent="0.15">
      <c r="A1285" s="12"/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</row>
    <row r="1286" spans="1:19" s="11" customFormat="1" x14ac:dyDescent="0.15">
      <c r="A1286" s="13"/>
      <c r="B1286" s="13"/>
      <c r="C1286" s="13"/>
      <c r="D1286" s="13"/>
      <c r="E1286" s="13"/>
      <c r="F1286" s="13"/>
      <c r="G1286" s="13"/>
      <c r="H1286" s="14">
        <f>工资表!$I$1</f>
        <v>2017</v>
      </c>
      <c r="I1286" s="14" t="str">
        <f>工资表!$J$1</f>
        <v>年</v>
      </c>
      <c r="J1286" s="14" t="str">
        <f>工资表!$K$1</f>
        <v>2月</v>
      </c>
      <c r="K1286" s="14" t="str">
        <f>工资表!$L$1</f>
        <v>工资</v>
      </c>
      <c r="L1286" s="13"/>
      <c r="M1286" s="13"/>
      <c r="N1286" s="13"/>
      <c r="O1286" s="13"/>
      <c r="P1286" s="13"/>
      <c r="Q1286" s="13"/>
      <c r="R1286" s="13"/>
      <c r="S1286" s="13"/>
    </row>
    <row r="1287" spans="1:19" s="11" customFormat="1" x14ac:dyDescent="0.15">
      <c r="A1287" s="15" t="str">
        <f>工资表!$B$2</f>
        <v>序号</v>
      </c>
      <c r="B1287" s="15" t="str">
        <f>工资表!$C$2</f>
        <v>姓名</v>
      </c>
      <c r="C1287" s="15" t="str">
        <f>工资表!$D$2</f>
        <v>部门</v>
      </c>
      <c r="D1287" s="15" t="str">
        <f>工资表!$E$2</f>
        <v>基本工资</v>
      </c>
      <c r="E1287" s="15" t="str">
        <f>工资表!$F$2</f>
        <v>岗位工资</v>
      </c>
      <c r="F1287" s="15" t="str">
        <f>工资表!$G$2</f>
        <v>绩效工资</v>
      </c>
      <c r="G1287" s="15" t="str">
        <f>工资表!$H$2</f>
        <v>奖金</v>
      </c>
      <c r="H1287" s="15" t="str">
        <f>工资表!$I$2</f>
        <v>加班费</v>
      </c>
      <c r="I1287" s="15" t="str">
        <f>工资表!$J$2</f>
        <v>住房补助</v>
      </c>
      <c r="J1287" s="15" t="str">
        <f>工资表!$K$2</f>
        <v>交通补助</v>
      </c>
      <c r="K1287" s="15" t="str">
        <f>工资表!$L$2</f>
        <v>工龄工资</v>
      </c>
      <c r="L1287" s="15" t="str">
        <f>工资表!$M$2</f>
        <v>当月应发</v>
      </c>
      <c r="M1287" s="15" t="str">
        <f>工资表!$N$2</f>
        <v>养老保险</v>
      </c>
      <c r="N1287" s="15" t="str">
        <f>工资表!$O$2</f>
        <v>医疗保险</v>
      </c>
      <c r="O1287" s="15" t="str">
        <f>工资表!$P$2</f>
        <v>失业保险</v>
      </c>
      <c r="P1287" s="15" t="str">
        <f>工资表!$Q$2</f>
        <v>大病统筹</v>
      </c>
      <c r="Q1287" s="15" t="str">
        <f>工资表!$R$2</f>
        <v>公积金</v>
      </c>
      <c r="R1287" s="15" t="str">
        <f>工资表!$S$2</f>
        <v>个人所得税</v>
      </c>
      <c r="S1287" s="15" t="str">
        <f>工资表!$T$2</f>
        <v>实发工资</v>
      </c>
    </row>
    <row r="1288" spans="1:19" s="11" customFormat="1" x14ac:dyDescent="0.15">
      <c r="A1288" s="16">
        <f>工资表!B324</f>
        <v>322</v>
      </c>
      <c r="B1288" s="16" t="str">
        <f>工资表!C324</f>
        <v>N322</v>
      </c>
      <c r="C1288" s="16" t="str">
        <f>工资表!D324</f>
        <v>生产</v>
      </c>
      <c r="D1288" s="16">
        <f>工资表!E324</f>
        <v>2321</v>
      </c>
      <c r="E1288" s="16">
        <f>工资表!F324</f>
        <v>1321</v>
      </c>
      <c r="F1288" s="16">
        <f>工资表!G324</f>
        <v>1321</v>
      </c>
      <c r="G1288" s="16">
        <f>工资表!H324</f>
        <v>2321</v>
      </c>
      <c r="H1288" s="16">
        <f>工资表!I324</f>
        <v>1321</v>
      </c>
      <c r="I1288" s="16">
        <f>工资表!J324</f>
        <v>921</v>
      </c>
      <c r="J1288" s="16">
        <f>工资表!K324</f>
        <v>621</v>
      </c>
      <c r="K1288" s="16">
        <f>工资表!L324</f>
        <v>521</v>
      </c>
      <c r="L1288" s="16">
        <f>工资表!M324</f>
        <v>10668</v>
      </c>
      <c r="M1288" s="16">
        <f>工资表!N324</f>
        <v>621</v>
      </c>
      <c r="N1288" s="16">
        <f>工资表!O324</f>
        <v>421</v>
      </c>
      <c r="O1288" s="16">
        <f>工资表!P324</f>
        <v>341</v>
      </c>
      <c r="P1288" s="16">
        <f>工资表!Q324</f>
        <v>351</v>
      </c>
      <c r="Q1288" s="16">
        <f>工资表!R324</f>
        <v>381</v>
      </c>
      <c r="R1288" s="16">
        <f>工资表!S324</f>
        <v>456</v>
      </c>
      <c r="S1288" s="16">
        <f>工资表!T324</f>
        <v>8097</v>
      </c>
    </row>
    <row r="1289" spans="1:19" s="11" customFormat="1" x14ac:dyDescent="0.15">
      <c r="A1289" s="12"/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</row>
    <row r="1290" spans="1:19" s="11" customFormat="1" x14ac:dyDescent="0.15">
      <c r="A1290" s="13"/>
      <c r="B1290" s="13"/>
      <c r="C1290" s="13"/>
      <c r="D1290" s="13"/>
      <c r="E1290" s="13"/>
      <c r="F1290" s="13"/>
      <c r="G1290" s="13"/>
      <c r="H1290" s="14">
        <f>工资表!$I$1</f>
        <v>2017</v>
      </c>
      <c r="I1290" s="14" t="str">
        <f>工资表!$J$1</f>
        <v>年</v>
      </c>
      <c r="J1290" s="14" t="str">
        <f>工资表!$K$1</f>
        <v>2月</v>
      </c>
      <c r="K1290" s="14" t="str">
        <f>工资表!$L$1</f>
        <v>工资</v>
      </c>
      <c r="L1290" s="13"/>
      <c r="M1290" s="13"/>
      <c r="N1290" s="13"/>
      <c r="O1290" s="13"/>
      <c r="P1290" s="13"/>
      <c r="Q1290" s="13"/>
      <c r="R1290" s="13"/>
      <c r="S1290" s="13"/>
    </row>
    <row r="1291" spans="1:19" s="11" customFormat="1" x14ac:dyDescent="0.15">
      <c r="A1291" s="15" t="str">
        <f>工资表!$B$2</f>
        <v>序号</v>
      </c>
      <c r="B1291" s="15" t="str">
        <f>工资表!$C$2</f>
        <v>姓名</v>
      </c>
      <c r="C1291" s="15" t="str">
        <f>工资表!$D$2</f>
        <v>部门</v>
      </c>
      <c r="D1291" s="15" t="str">
        <f>工资表!$E$2</f>
        <v>基本工资</v>
      </c>
      <c r="E1291" s="15" t="str">
        <f>工资表!$F$2</f>
        <v>岗位工资</v>
      </c>
      <c r="F1291" s="15" t="str">
        <f>工资表!$G$2</f>
        <v>绩效工资</v>
      </c>
      <c r="G1291" s="15" t="str">
        <f>工资表!$H$2</f>
        <v>奖金</v>
      </c>
      <c r="H1291" s="15" t="str">
        <f>工资表!$I$2</f>
        <v>加班费</v>
      </c>
      <c r="I1291" s="15" t="str">
        <f>工资表!$J$2</f>
        <v>住房补助</v>
      </c>
      <c r="J1291" s="15" t="str">
        <f>工资表!$K$2</f>
        <v>交通补助</v>
      </c>
      <c r="K1291" s="15" t="str">
        <f>工资表!$L$2</f>
        <v>工龄工资</v>
      </c>
      <c r="L1291" s="15" t="str">
        <f>工资表!$M$2</f>
        <v>当月应发</v>
      </c>
      <c r="M1291" s="15" t="str">
        <f>工资表!$N$2</f>
        <v>养老保险</v>
      </c>
      <c r="N1291" s="15" t="str">
        <f>工资表!$O$2</f>
        <v>医疗保险</v>
      </c>
      <c r="O1291" s="15" t="str">
        <f>工资表!$P$2</f>
        <v>失业保险</v>
      </c>
      <c r="P1291" s="15" t="str">
        <f>工资表!$Q$2</f>
        <v>大病统筹</v>
      </c>
      <c r="Q1291" s="15" t="str">
        <f>工资表!$R$2</f>
        <v>公积金</v>
      </c>
      <c r="R1291" s="15" t="str">
        <f>工资表!$S$2</f>
        <v>个人所得税</v>
      </c>
      <c r="S1291" s="15" t="str">
        <f>工资表!$T$2</f>
        <v>实发工资</v>
      </c>
    </row>
    <row r="1292" spans="1:19" s="11" customFormat="1" x14ac:dyDescent="0.15">
      <c r="A1292" s="16">
        <f>工资表!B325</f>
        <v>323</v>
      </c>
      <c r="B1292" s="16" t="str">
        <f>工资表!C325</f>
        <v>N323</v>
      </c>
      <c r="C1292" s="16" t="str">
        <f>工资表!D325</f>
        <v>运营</v>
      </c>
      <c r="D1292" s="16">
        <f>工资表!E325</f>
        <v>2322</v>
      </c>
      <c r="E1292" s="16">
        <f>工资表!F325</f>
        <v>1322</v>
      </c>
      <c r="F1292" s="16">
        <f>工资表!G325</f>
        <v>1322</v>
      </c>
      <c r="G1292" s="16">
        <f>工资表!H325</f>
        <v>2322</v>
      </c>
      <c r="H1292" s="16">
        <f>工资表!I325</f>
        <v>1322</v>
      </c>
      <c r="I1292" s="16">
        <f>工资表!J325</f>
        <v>922</v>
      </c>
      <c r="J1292" s="16">
        <f>工资表!K325</f>
        <v>622</v>
      </c>
      <c r="K1292" s="16">
        <f>工资表!L325</f>
        <v>522</v>
      </c>
      <c r="L1292" s="16">
        <f>工资表!M325</f>
        <v>10676</v>
      </c>
      <c r="M1292" s="16">
        <f>工资表!N325</f>
        <v>622</v>
      </c>
      <c r="N1292" s="16">
        <f>工资表!O325</f>
        <v>422</v>
      </c>
      <c r="O1292" s="16">
        <f>工资表!P325</f>
        <v>342</v>
      </c>
      <c r="P1292" s="16">
        <f>工资表!Q325</f>
        <v>352</v>
      </c>
      <c r="Q1292" s="16">
        <f>工资表!R325</f>
        <v>382</v>
      </c>
      <c r="R1292" s="16">
        <f>工资表!S325</f>
        <v>457</v>
      </c>
      <c r="S1292" s="16">
        <f>工资表!T325</f>
        <v>8099</v>
      </c>
    </row>
    <row r="1293" spans="1:19" s="11" customFormat="1" x14ac:dyDescent="0.15">
      <c r="A1293" s="12"/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</row>
    <row r="1294" spans="1:19" s="11" customFormat="1" x14ac:dyDescent="0.15">
      <c r="A1294" s="13"/>
      <c r="B1294" s="13"/>
      <c r="C1294" s="13"/>
      <c r="D1294" s="13"/>
      <c r="E1294" s="13"/>
      <c r="F1294" s="13"/>
      <c r="G1294" s="13"/>
      <c r="H1294" s="14">
        <f>工资表!$I$1</f>
        <v>2017</v>
      </c>
      <c r="I1294" s="14" t="str">
        <f>工资表!$J$1</f>
        <v>年</v>
      </c>
      <c r="J1294" s="14" t="str">
        <f>工资表!$K$1</f>
        <v>2月</v>
      </c>
      <c r="K1294" s="14" t="str">
        <f>工资表!$L$1</f>
        <v>工资</v>
      </c>
      <c r="L1294" s="13"/>
      <c r="M1294" s="13"/>
      <c r="N1294" s="13"/>
      <c r="O1294" s="13"/>
      <c r="P1294" s="13"/>
      <c r="Q1294" s="13"/>
      <c r="R1294" s="13"/>
      <c r="S1294" s="13"/>
    </row>
    <row r="1295" spans="1:19" s="11" customFormat="1" x14ac:dyDescent="0.15">
      <c r="A1295" s="15" t="str">
        <f>工资表!$B$2</f>
        <v>序号</v>
      </c>
      <c r="B1295" s="15" t="str">
        <f>工资表!$C$2</f>
        <v>姓名</v>
      </c>
      <c r="C1295" s="15" t="str">
        <f>工资表!$D$2</f>
        <v>部门</v>
      </c>
      <c r="D1295" s="15" t="str">
        <f>工资表!$E$2</f>
        <v>基本工资</v>
      </c>
      <c r="E1295" s="15" t="str">
        <f>工资表!$F$2</f>
        <v>岗位工资</v>
      </c>
      <c r="F1295" s="15" t="str">
        <f>工资表!$G$2</f>
        <v>绩效工资</v>
      </c>
      <c r="G1295" s="15" t="str">
        <f>工资表!$H$2</f>
        <v>奖金</v>
      </c>
      <c r="H1295" s="15" t="str">
        <f>工资表!$I$2</f>
        <v>加班费</v>
      </c>
      <c r="I1295" s="15" t="str">
        <f>工资表!$J$2</f>
        <v>住房补助</v>
      </c>
      <c r="J1295" s="15" t="str">
        <f>工资表!$K$2</f>
        <v>交通补助</v>
      </c>
      <c r="K1295" s="15" t="str">
        <f>工资表!$L$2</f>
        <v>工龄工资</v>
      </c>
      <c r="L1295" s="15" t="str">
        <f>工资表!$M$2</f>
        <v>当月应发</v>
      </c>
      <c r="M1295" s="15" t="str">
        <f>工资表!$N$2</f>
        <v>养老保险</v>
      </c>
      <c r="N1295" s="15" t="str">
        <f>工资表!$O$2</f>
        <v>医疗保险</v>
      </c>
      <c r="O1295" s="15" t="str">
        <f>工资表!$P$2</f>
        <v>失业保险</v>
      </c>
      <c r="P1295" s="15" t="str">
        <f>工资表!$Q$2</f>
        <v>大病统筹</v>
      </c>
      <c r="Q1295" s="15" t="str">
        <f>工资表!$R$2</f>
        <v>公积金</v>
      </c>
      <c r="R1295" s="15" t="str">
        <f>工资表!$S$2</f>
        <v>个人所得税</v>
      </c>
      <c r="S1295" s="15" t="str">
        <f>工资表!$T$2</f>
        <v>实发工资</v>
      </c>
    </row>
    <row r="1296" spans="1:19" s="11" customFormat="1" x14ac:dyDescent="0.15">
      <c r="A1296" s="16">
        <f>工资表!B326</f>
        <v>324</v>
      </c>
      <c r="B1296" s="16" t="str">
        <f>工资表!C326</f>
        <v>N324</v>
      </c>
      <c r="C1296" s="16" t="str">
        <f>工资表!D326</f>
        <v>财务</v>
      </c>
      <c r="D1296" s="16">
        <f>工资表!E326</f>
        <v>2323</v>
      </c>
      <c r="E1296" s="16">
        <f>工资表!F326</f>
        <v>1323</v>
      </c>
      <c r="F1296" s="16">
        <f>工资表!G326</f>
        <v>1323</v>
      </c>
      <c r="G1296" s="16">
        <f>工资表!H326</f>
        <v>2323</v>
      </c>
      <c r="H1296" s="16">
        <f>工资表!I326</f>
        <v>1323</v>
      </c>
      <c r="I1296" s="16">
        <f>工资表!J326</f>
        <v>923</v>
      </c>
      <c r="J1296" s="16">
        <f>工资表!K326</f>
        <v>623</v>
      </c>
      <c r="K1296" s="16">
        <f>工资表!L326</f>
        <v>523</v>
      </c>
      <c r="L1296" s="16">
        <f>工资表!M326</f>
        <v>10684</v>
      </c>
      <c r="M1296" s="16">
        <f>工资表!N326</f>
        <v>623</v>
      </c>
      <c r="N1296" s="16">
        <f>工资表!O326</f>
        <v>423</v>
      </c>
      <c r="O1296" s="16">
        <f>工资表!P326</f>
        <v>343</v>
      </c>
      <c r="P1296" s="16">
        <f>工资表!Q326</f>
        <v>353</v>
      </c>
      <c r="Q1296" s="16">
        <f>工资表!R326</f>
        <v>383</v>
      </c>
      <c r="R1296" s="16">
        <f>工资表!S326</f>
        <v>458</v>
      </c>
      <c r="S1296" s="16">
        <f>工资表!T326</f>
        <v>8101</v>
      </c>
    </row>
    <row r="1297" spans="1:19" s="11" customFormat="1" x14ac:dyDescent="0.15">
      <c r="A1297" s="12"/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</row>
    <row r="1298" spans="1:19" s="11" customFormat="1" x14ac:dyDescent="0.15">
      <c r="A1298" s="13"/>
      <c r="B1298" s="13"/>
      <c r="C1298" s="13"/>
      <c r="D1298" s="13"/>
      <c r="E1298" s="13"/>
      <c r="F1298" s="13"/>
      <c r="G1298" s="13"/>
      <c r="H1298" s="14">
        <f>工资表!$I$1</f>
        <v>2017</v>
      </c>
      <c r="I1298" s="14" t="str">
        <f>工资表!$J$1</f>
        <v>年</v>
      </c>
      <c r="J1298" s="14" t="str">
        <f>工资表!$K$1</f>
        <v>2月</v>
      </c>
      <c r="K1298" s="14" t="str">
        <f>工资表!$L$1</f>
        <v>工资</v>
      </c>
      <c r="L1298" s="13"/>
      <c r="M1298" s="13"/>
      <c r="N1298" s="13"/>
      <c r="O1298" s="13"/>
      <c r="P1298" s="13"/>
      <c r="Q1298" s="13"/>
      <c r="R1298" s="13"/>
      <c r="S1298" s="13"/>
    </row>
    <row r="1299" spans="1:19" s="11" customFormat="1" x14ac:dyDescent="0.15">
      <c r="A1299" s="15" t="str">
        <f>工资表!$B$2</f>
        <v>序号</v>
      </c>
      <c r="B1299" s="15" t="str">
        <f>工资表!$C$2</f>
        <v>姓名</v>
      </c>
      <c r="C1299" s="15" t="str">
        <f>工资表!$D$2</f>
        <v>部门</v>
      </c>
      <c r="D1299" s="15" t="str">
        <f>工资表!$E$2</f>
        <v>基本工资</v>
      </c>
      <c r="E1299" s="15" t="str">
        <f>工资表!$F$2</f>
        <v>岗位工资</v>
      </c>
      <c r="F1299" s="15" t="str">
        <f>工资表!$G$2</f>
        <v>绩效工资</v>
      </c>
      <c r="G1299" s="15" t="str">
        <f>工资表!$H$2</f>
        <v>奖金</v>
      </c>
      <c r="H1299" s="15" t="str">
        <f>工资表!$I$2</f>
        <v>加班费</v>
      </c>
      <c r="I1299" s="15" t="str">
        <f>工资表!$J$2</f>
        <v>住房补助</v>
      </c>
      <c r="J1299" s="15" t="str">
        <f>工资表!$K$2</f>
        <v>交通补助</v>
      </c>
      <c r="K1299" s="15" t="str">
        <f>工资表!$L$2</f>
        <v>工龄工资</v>
      </c>
      <c r="L1299" s="15" t="str">
        <f>工资表!$M$2</f>
        <v>当月应发</v>
      </c>
      <c r="M1299" s="15" t="str">
        <f>工资表!$N$2</f>
        <v>养老保险</v>
      </c>
      <c r="N1299" s="15" t="str">
        <f>工资表!$O$2</f>
        <v>医疗保险</v>
      </c>
      <c r="O1299" s="15" t="str">
        <f>工资表!$P$2</f>
        <v>失业保险</v>
      </c>
      <c r="P1299" s="15" t="str">
        <f>工资表!$Q$2</f>
        <v>大病统筹</v>
      </c>
      <c r="Q1299" s="15" t="str">
        <f>工资表!$R$2</f>
        <v>公积金</v>
      </c>
      <c r="R1299" s="15" t="str">
        <f>工资表!$S$2</f>
        <v>个人所得税</v>
      </c>
      <c r="S1299" s="15" t="str">
        <f>工资表!$T$2</f>
        <v>实发工资</v>
      </c>
    </row>
    <row r="1300" spans="1:19" s="11" customFormat="1" x14ac:dyDescent="0.15">
      <c r="A1300" s="16">
        <f>工资表!B327</f>
        <v>325</v>
      </c>
      <c r="B1300" s="16" t="str">
        <f>工资表!C327</f>
        <v>N325</v>
      </c>
      <c r="C1300" s="16" t="str">
        <f>工资表!D327</f>
        <v>人力</v>
      </c>
      <c r="D1300" s="16">
        <f>工资表!E327</f>
        <v>2324</v>
      </c>
      <c r="E1300" s="16">
        <f>工资表!F327</f>
        <v>1324</v>
      </c>
      <c r="F1300" s="16">
        <f>工资表!G327</f>
        <v>1324</v>
      </c>
      <c r="G1300" s="16">
        <f>工资表!H327</f>
        <v>2324</v>
      </c>
      <c r="H1300" s="16">
        <f>工资表!I327</f>
        <v>1324</v>
      </c>
      <c r="I1300" s="16">
        <f>工资表!J327</f>
        <v>924</v>
      </c>
      <c r="J1300" s="16">
        <f>工资表!K327</f>
        <v>624</v>
      </c>
      <c r="K1300" s="16">
        <f>工资表!L327</f>
        <v>524</v>
      </c>
      <c r="L1300" s="16">
        <f>工资表!M327</f>
        <v>10692</v>
      </c>
      <c r="M1300" s="16">
        <f>工资表!N327</f>
        <v>624</v>
      </c>
      <c r="N1300" s="16">
        <f>工资表!O327</f>
        <v>424</v>
      </c>
      <c r="O1300" s="16">
        <f>工资表!P327</f>
        <v>344</v>
      </c>
      <c r="P1300" s="16">
        <f>工资表!Q327</f>
        <v>354</v>
      </c>
      <c r="Q1300" s="16">
        <f>工资表!R327</f>
        <v>384</v>
      </c>
      <c r="R1300" s="16">
        <f>工资表!S327</f>
        <v>459</v>
      </c>
      <c r="S1300" s="16">
        <f>工资表!T327</f>
        <v>8103</v>
      </c>
    </row>
    <row r="1301" spans="1:19" s="11" customFormat="1" x14ac:dyDescent="0.15">
      <c r="A1301" s="12"/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</row>
    <row r="1302" spans="1:19" s="11" customFormat="1" x14ac:dyDescent="0.15">
      <c r="A1302" s="13"/>
      <c r="B1302" s="13"/>
      <c r="C1302" s="13"/>
      <c r="D1302" s="13"/>
      <c r="E1302" s="13"/>
      <c r="F1302" s="13"/>
      <c r="G1302" s="13"/>
      <c r="H1302" s="14">
        <f>工资表!$I$1</f>
        <v>2017</v>
      </c>
      <c r="I1302" s="14" t="str">
        <f>工资表!$J$1</f>
        <v>年</v>
      </c>
      <c r="J1302" s="14" t="str">
        <f>工资表!$K$1</f>
        <v>2月</v>
      </c>
      <c r="K1302" s="14" t="str">
        <f>工资表!$L$1</f>
        <v>工资</v>
      </c>
      <c r="L1302" s="13"/>
      <c r="M1302" s="13"/>
      <c r="N1302" s="13"/>
      <c r="O1302" s="13"/>
      <c r="P1302" s="13"/>
      <c r="Q1302" s="13"/>
      <c r="R1302" s="13"/>
      <c r="S1302" s="13"/>
    </row>
    <row r="1303" spans="1:19" s="11" customFormat="1" x14ac:dyDescent="0.15">
      <c r="A1303" s="15" t="str">
        <f>工资表!$B$2</f>
        <v>序号</v>
      </c>
      <c r="B1303" s="15" t="str">
        <f>工资表!$C$2</f>
        <v>姓名</v>
      </c>
      <c r="C1303" s="15" t="str">
        <f>工资表!$D$2</f>
        <v>部门</v>
      </c>
      <c r="D1303" s="15" t="str">
        <f>工资表!$E$2</f>
        <v>基本工资</v>
      </c>
      <c r="E1303" s="15" t="str">
        <f>工资表!$F$2</f>
        <v>岗位工资</v>
      </c>
      <c r="F1303" s="15" t="str">
        <f>工资表!$G$2</f>
        <v>绩效工资</v>
      </c>
      <c r="G1303" s="15" t="str">
        <f>工资表!$H$2</f>
        <v>奖金</v>
      </c>
      <c r="H1303" s="15" t="str">
        <f>工资表!$I$2</f>
        <v>加班费</v>
      </c>
      <c r="I1303" s="15" t="str">
        <f>工资表!$J$2</f>
        <v>住房补助</v>
      </c>
      <c r="J1303" s="15" t="str">
        <f>工资表!$K$2</f>
        <v>交通补助</v>
      </c>
      <c r="K1303" s="15" t="str">
        <f>工资表!$L$2</f>
        <v>工龄工资</v>
      </c>
      <c r="L1303" s="15" t="str">
        <f>工资表!$M$2</f>
        <v>当月应发</v>
      </c>
      <c r="M1303" s="15" t="str">
        <f>工资表!$N$2</f>
        <v>养老保险</v>
      </c>
      <c r="N1303" s="15" t="str">
        <f>工资表!$O$2</f>
        <v>医疗保险</v>
      </c>
      <c r="O1303" s="15" t="str">
        <f>工资表!$P$2</f>
        <v>失业保险</v>
      </c>
      <c r="P1303" s="15" t="str">
        <f>工资表!$Q$2</f>
        <v>大病统筹</v>
      </c>
      <c r="Q1303" s="15" t="str">
        <f>工资表!$R$2</f>
        <v>公积金</v>
      </c>
      <c r="R1303" s="15" t="str">
        <f>工资表!$S$2</f>
        <v>个人所得税</v>
      </c>
      <c r="S1303" s="15" t="str">
        <f>工资表!$T$2</f>
        <v>实发工资</v>
      </c>
    </row>
    <row r="1304" spans="1:19" s="11" customFormat="1" x14ac:dyDescent="0.15">
      <c r="A1304" s="16">
        <f>工资表!B328</f>
        <v>326</v>
      </c>
      <c r="B1304" s="16" t="str">
        <f>工资表!C328</f>
        <v>N326</v>
      </c>
      <c r="C1304" s="16" t="str">
        <f>工资表!D328</f>
        <v>销售</v>
      </c>
      <c r="D1304" s="16">
        <f>工资表!E328</f>
        <v>2325</v>
      </c>
      <c r="E1304" s="16">
        <f>工资表!F328</f>
        <v>1325</v>
      </c>
      <c r="F1304" s="16">
        <f>工资表!G328</f>
        <v>1325</v>
      </c>
      <c r="G1304" s="16">
        <f>工资表!H328</f>
        <v>2325</v>
      </c>
      <c r="H1304" s="16">
        <f>工资表!I328</f>
        <v>1325</v>
      </c>
      <c r="I1304" s="16">
        <f>工资表!J328</f>
        <v>925</v>
      </c>
      <c r="J1304" s="16">
        <f>工资表!K328</f>
        <v>625</v>
      </c>
      <c r="K1304" s="16">
        <f>工资表!L328</f>
        <v>525</v>
      </c>
      <c r="L1304" s="16">
        <f>工资表!M328</f>
        <v>10700</v>
      </c>
      <c r="M1304" s="16">
        <f>工资表!N328</f>
        <v>625</v>
      </c>
      <c r="N1304" s="16">
        <f>工资表!O328</f>
        <v>425</v>
      </c>
      <c r="O1304" s="16">
        <f>工资表!P328</f>
        <v>345</v>
      </c>
      <c r="P1304" s="16">
        <f>工资表!Q328</f>
        <v>355</v>
      </c>
      <c r="Q1304" s="16">
        <f>工资表!R328</f>
        <v>385</v>
      </c>
      <c r="R1304" s="16">
        <f>工资表!S328</f>
        <v>460</v>
      </c>
      <c r="S1304" s="16">
        <f>工资表!T328</f>
        <v>8105</v>
      </c>
    </row>
    <row r="1305" spans="1:19" s="11" customFormat="1" x14ac:dyDescent="0.15">
      <c r="A1305" s="12"/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</row>
    <row r="1306" spans="1:19" s="11" customFormat="1" x14ac:dyDescent="0.15">
      <c r="A1306" s="13"/>
      <c r="B1306" s="13"/>
      <c r="C1306" s="13"/>
      <c r="D1306" s="13"/>
      <c r="E1306" s="13"/>
      <c r="F1306" s="13"/>
      <c r="G1306" s="13"/>
      <c r="H1306" s="14">
        <f>工资表!$I$1</f>
        <v>2017</v>
      </c>
      <c r="I1306" s="14" t="str">
        <f>工资表!$J$1</f>
        <v>年</v>
      </c>
      <c r="J1306" s="14" t="str">
        <f>工资表!$K$1</f>
        <v>2月</v>
      </c>
      <c r="K1306" s="14" t="str">
        <f>工资表!$L$1</f>
        <v>工资</v>
      </c>
      <c r="L1306" s="13"/>
      <c r="M1306" s="13"/>
      <c r="N1306" s="13"/>
      <c r="O1306" s="13"/>
      <c r="P1306" s="13"/>
      <c r="Q1306" s="13"/>
      <c r="R1306" s="13"/>
      <c r="S1306" s="13"/>
    </row>
    <row r="1307" spans="1:19" s="11" customFormat="1" x14ac:dyDescent="0.15">
      <c r="A1307" s="15" t="str">
        <f>工资表!$B$2</f>
        <v>序号</v>
      </c>
      <c r="B1307" s="15" t="str">
        <f>工资表!$C$2</f>
        <v>姓名</v>
      </c>
      <c r="C1307" s="15" t="str">
        <f>工资表!$D$2</f>
        <v>部门</v>
      </c>
      <c r="D1307" s="15" t="str">
        <f>工资表!$E$2</f>
        <v>基本工资</v>
      </c>
      <c r="E1307" s="15" t="str">
        <f>工资表!$F$2</f>
        <v>岗位工资</v>
      </c>
      <c r="F1307" s="15" t="str">
        <f>工资表!$G$2</f>
        <v>绩效工资</v>
      </c>
      <c r="G1307" s="15" t="str">
        <f>工资表!$H$2</f>
        <v>奖金</v>
      </c>
      <c r="H1307" s="15" t="str">
        <f>工资表!$I$2</f>
        <v>加班费</v>
      </c>
      <c r="I1307" s="15" t="str">
        <f>工资表!$J$2</f>
        <v>住房补助</v>
      </c>
      <c r="J1307" s="15" t="str">
        <f>工资表!$K$2</f>
        <v>交通补助</v>
      </c>
      <c r="K1307" s="15" t="str">
        <f>工资表!$L$2</f>
        <v>工龄工资</v>
      </c>
      <c r="L1307" s="15" t="str">
        <f>工资表!$M$2</f>
        <v>当月应发</v>
      </c>
      <c r="M1307" s="15" t="str">
        <f>工资表!$N$2</f>
        <v>养老保险</v>
      </c>
      <c r="N1307" s="15" t="str">
        <f>工资表!$O$2</f>
        <v>医疗保险</v>
      </c>
      <c r="O1307" s="15" t="str">
        <f>工资表!$P$2</f>
        <v>失业保险</v>
      </c>
      <c r="P1307" s="15" t="str">
        <f>工资表!$Q$2</f>
        <v>大病统筹</v>
      </c>
      <c r="Q1307" s="15" t="str">
        <f>工资表!$R$2</f>
        <v>公积金</v>
      </c>
      <c r="R1307" s="15" t="str">
        <f>工资表!$S$2</f>
        <v>个人所得税</v>
      </c>
      <c r="S1307" s="15" t="str">
        <f>工资表!$T$2</f>
        <v>实发工资</v>
      </c>
    </row>
    <row r="1308" spans="1:19" s="11" customFormat="1" x14ac:dyDescent="0.15">
      <c r="A1308" s="16">
        <f>工资表!B329</f>
        <v>327</v>
      </c>
      <c r="B1308" s="16" t="str">
        <f>工资表!C329</f>
        <v>N327</v>
      </c>
      <c r="C1308" s="16" t="str">
        <f>工资表!D329</f>
        <v>研发A</v>
      </c>
      <c r="D1308" s="16">
        <f>工资表!E329</f>
        <v>2326</v>
      </c>
      <c r="E1308" s="16">
        <f>工资表!F329</f>
        <v>1326</v>
      </c>
      <c r="F1308" s="16">
        <f>工资表!G329</f>
        <v>1326</v>
      </c>
      <c r="G1308" s="16">
        <f>工资表!H329</f>
        <v>2326</v>
      </c>
      <c r="H1308" s="16">
        <f>工资表!I329</f>
        <v>1326</v>
      </c>
      <c r="I1308" s="16">
        <f>工资表!J329</f>
        <v>926</v>
      </c>
      <c r="J1308" s="16">
        <f>工资表!K329</f>
        <v>626</v>
      </c>
      <c r="K1308" s="16">
        <f>工资表!L329</f>
        <v>526</v>
      </c>
      <c r="L1308" s="16">
        <f>工资表!M329</f>
        <v>10708</v>
      </c>
      <c r="M1308" s="16">
        <f>工资表!N329</f>
        <v>626</v>
      </c>
      <c r="N1308" s="16">
        <f>工资表!O329</f>
        <v>426</v>
      </c>
      <c r="O1308" s="16">
        <f>工资表!P329</f>
        <v>346</v>
      </c>
      <c r="P1308" s="16">
        <f>工资表!Q329</f>
        <v>356</v>
      </c>
      <c r="Q1308" s="16">
        <f>工资表!R329</f>
        <v>386</v>
      </c>
      <c r="R1308" s="16">
        <f>工资表!S329</f>
        <v>461</v>
      </c>
      <c r="S1308" s="16">
        <f>工资表!T329</f>
        <v>8107</v>
      </c>
    </row>
    <row r="1309" spans="1:19" s="11" customFormat="1" x14ac:dyDescent="0.15">
      <c r="A1309" s="12"/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</row>
    <row r="1310" spans="1:19" s="11" customFormat="1" x14ac:dyDescent="0.15">
      <c r="A1310" s="13"/>
      <c r="B1310" s="13"/>
      <c r="C1310" s="13"/>
      <c r="D1310" s="13"/>
      <c r="E1310" s="13"/>
      <c r="F1310" s="13"/>
      <c r="G1310" s="13"/>
      <c r="H1310" s="14">
        <f>工资表!$I$1</f>
        <v>2017</v>
      </c>
      <c r="I1310" s="14" t="str">
        <f>工资表!$J$1</f>
        <v>年</v>
      </c>
      <c r="J1310" s="14" t="str">
        <f>工资表!$K$1</f>
        <v>2月</v>
      </c>
      <c r="K1310" s="14" t="str">
        <f>工资表!$L$1</f>
        <v>工资</v>
      </c>
      <c r="L1310" s="13"/>
      <c r="M1310" s="13"/>
      <c r="N1310" s="13"/>
      <c r="O1310" s="13"/>
      <c r="P1310" s="13"/>
      <c r="Q1310" s="13"/>
      <c r="R1310" s="13"/>
      <c r="S1310" s="13"/>
    </row>
    <row r="1311" spans="1:19" s="11" customFormat="1" x14ac:dyDescent="0.15">
      <c r="A1311" s="15" t="str">
        <f>工资表!$B$2</f>
        <v>序号</v>
      </c>
      <c r="B1311" s="15" t="str">
        <f>工资表!$C$2</f>
        <v>姓名</v>
      </c>
      <c r="C1311" s="15" t="str">
        <f>工资表!$D$2</f>
        <v>部门</v>
      </c>
      <c r="D1311" s="15" t="str">
        <f>工资表!$E$2</f>
        <v>基本工资</v>
      </c>
      <c r="E1311" s="15" t="str">
        <f>工资表!$F$2</f>
        <v>岗位工资</v>
      </c>
      <c r="F1311" s="15" t="str">
        <f>工资表!$G$2</f>
        <v>绩效工资</v>
      </c>
      <c r="G1311" s="15" t="str">
        <f>工资表!$H$2</f>
        <v>奖金</v>
      </c>
      <c r="H1311" s="15" t="str">
        <f>工资表!$I$2</f>
        <v>加班费</v>
      </c>
      <c r="I1311" s="15" t="str">
        <f>工资表!$J$2</f>
        <v>住房补助</v>
      </c>
      <c r="J1311" s="15" t="str">
        <f>工资表!$K$2</f>
        <v>交通补助</v>
      </c>
      <c r="K1311" s="15" t="str">
        <f>工资表!$L$2</f>
        <v>工龄工资</v>
      </c>
      <c r="L1311" s="15" t="str">
        <f>工资表!$M$2</f>
        <v>当月应发</v>
      </c>
      <c r="M1311" s="15" t="str">
        <f>工资表!$N$2</f>
        <v>养老保险</v>
      </c>
      <c r="N1311" s="15" t="str">
        <f>工资表!$O$2</f>
        <v>医疗保险</v>
      </c>
      <c r="O1311" s="15" t="str">
        <f>工资表!$P$2</f>
        <v>失业保险</v>
      </c>
      <c r="P1311" s="15" t="str">
        <f>工资表!$Q$2</f>
        <v>大病统筹</v>
      </c>
      <c r="Q1311" s="15" t="str">
        <f>工资表!$R$2</f>
        <v>公积金</v>
      </c>
      <c r="R1311" s="15" t="str">
        <f>工资表!$S$2</f>
        <v>个人所得税</v>
      </c>
      <c r="S1311" s="15" t="str">
        <f>工资表!$T$2</f>
        <v>实发工资</v>
      </c>
    </row>
    <row r="1312" spans="1:19" s="11" customFormat="1" x14ac:dyDescent="0.15">
      <c r="A1312" s="16">
        <f>工资表!B330</f>
        <v>328</v>
      </c>
      <c r="B1312" s="16" t="str">
        <f>工资表!C330</f>
        <v>N328</v>
      </c>
      <c r="C1312" s="16" t="str">
        <f>工资表!D330</f>
        <v>研发B</v>
      </c>
      <c r="D1312" s="16">
        <f>工资表!E330</f>
        <v>2327</v>
      </c>
      <c r="E1312" s="16">
        <f>工资表!F330</f>
        <v>1327</v>
      </c>
      <c r="F1312" s="16">
        <f>工资表!G330</f>
        <v>1327</v>
      </c>
      <c r="G1312" s="16">
        <f>工资表!H330</f>
        <v>2327</v>
      </c>
      <c r="H1312" s="16">
        <f>工资表!I330</f>
        <v>1327</v>
      </c>
      <c r="I1312" s="16">
        <f>工资表!J330</f>
        <v>927</v>
      </c>
      <c r="J1312" s="16">
        <f>工资表!K330</f>
        <v>627</v>
      </c>
      <c r="K1312" s="16">
        <f>工资表!L330</f>
        <v>527</v>
      </c>
      <c r="L1312" s="16">
        <f>工资表!M330</f>
        <v>10716</v>
      </c>
      <c r="M1312" s="16">
        <f>工资表!N330</f>
        <v>627</v>
      </c>
      <c r="N1312" s="16">
        <f>工资表!O330</f>
        <v>427</v>
      </c>
      <c r="O1312" s="16">
        <f>工资表!P330</f>
        <v>347</v>
      </c>
      <c r="P1312" s="16">
        <f>工资表!Q330</f>
        <v>357</v>
      </c>
      <c r="Q1312" s="16">
        <f>工资表!R330</f>
        <v>387</v>
      </c>
      <c r="R1312" s="16">
        <f>工资表!S330</f>
        <v>462</v>
      </c>
      <c r="S1312" s="16">
        <f>工资表!T330</f>
        <v>8109</v>
      </c>
    </row>
    <row r="1313" spans="1:19" s="11" customFormat="1" x14ac:dyDescent="0.15">
      <c r="A1313" s="12"/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</row>
    <row r="1314" spans="1:19" s="11" customFormat="1" x14ac:dyDescent="0.15">
      <c r="A1314" s="13"/>
      <c r="B1314" s="13"/>
      <c r="C1314" s="13"/>
      <c r="D1314" s="13"/>
      <c r="E1314" s="13"/>
      <c r="F1314" s="13"/>
      <c r="G1314" s="13"/>
      <c r="H1314" s="14">
        <f>工资表!$I$1</f>
        <v>2017</v>
      </c>
      <c r="I1314" s="14" t="str">
        <f>工资表!$J$1</f>
        <v>年</v>
      </c>
      <c r="J1314" s="14" t="str">
        <f>工资表!$K$1</f>
        <v>2月</v>
      </c>
      <c r="K1314" s="14" t="str">
        <f>工资表!$L$1</f>
        <v>工资</v>
      </c>
      <c r="L1314" s="13"/>
      <c r="M1314" s="13"/>
      <c r="N1314" s="13"/>
      <c r="O1314" s="13"/>
      <c r="P1314" s="13"/>
      <c r="Q1314" s="13"/>
      <c r="R1314" s="13"/>
      <c r="S1314" s="13"/>
    </row>
    <row r="1315" spans="1:19" s="11" customFormat="1" x14ac:dyDescent="0.15">
      <c r="A1315" s="15" t="str">
        <f>工资表!$B$2</f>
        <v>序号</v>
      </c>
      <c r="B1315" s="15" t="str">
        <f>工资表!$C$2</f>
        <v>姓名</v>
      </c>
      <c r="C1315" s="15" t="str">
        <f>工资表!$D$2</f>
        <v>部门</v>
      </c>
      <c r="D1315" s="15" t="str">
        <f>工资表!$E$2</f>
        <v>基本工资</v>
      </c>
      <c r="E1315" s="15" t="str">
        <f>工资表!$F$2</f>
        <v>岗位工资</v>
      </c>
      <c r="F1315" s="15" t="str">
        <f>工资表!$G$2</f>
        <v>绩效工资</v>
      </c>
      <c r="G1315" s="15" t="str">
        <f>工资表!$H$2</f>
        <v>奖金</v>
      </c>
      <c r="H1315" s="15" t="str">
        <f>工资表!$I$2</f>
        <v>加班费</v>
      </c>
      <c r="I1315" s="15" t="str">
        <f>工资表!$J$2</f>
        <v>住房补助</v>
      </c>
      <c r="J1315" s="15" t="str">
        <f>工资表!$K$2</f>
        <v>交通补助</v>
      </c>
      <c r="K1315" s="15" t="str">
        <f>工资表!$L$2</f>
        <v>工龄工资</v>
      </c>
      <c r="L1315" s="15" t="str">
        <f>工资表!$M$2</f>
        <v>当月应发</v>
      </c>
      <c r="M1315" s="15" t="str">
        <f>工资表!$N$2</f>
        <v>养老保险</v>
      </c>
      <c r="N1315" s="15" t="str">
        <f>工资表!$O$2</f>
        <v>医疗保险</v>
      </c>
      <c r="O1315" s="15" t="str">
        <f>工资表!$P$2</f>
        <v>失业保险</v>
      </c>
      <c r="P1315" s="15" t="str">
        <f>工资表!$Q$2</f>
        <v>大病统筹</v>
      </c>
      <c r="Q1315" s="15" t="str">
        <f>工资表!$R$2</f>
        <v>公积金</v>
      </c>
      <c r="R1315" s="15" t="str">
        <f>工资表!$S$2</f>
        <v>个人所得税</v>
      </c>
      <c r="S1315" s="15" t="str">
        <f>工资表!$T$2</f>
        <v>实发工资</v>
      </c>
    </row>
    <row r="1316" spans="1:19" s="11" customFormat="1" x14ac:dyDescent="0.15">
      <c r="A1316" s="16">
        <f>工资表!B331</f>
        <v>329</v>
      </c>
      <c r="B1316" s="16" t="str">
        <f>工资表!C331</f>
        <v>N329</v>
      </c>
      <c r="C1316" s="16" t="str">
        <f>工资表!D331</f>
        <v>投资A</v>
      </c>
      <c r="D1316" s="16">
        <f>工资表!E331</f>
        <v>2328</v>
      </c>
      <c r="E1316" s="16">
        <f>工资表!F331</f>
        <v>1328</v>
      </c>
      <c r="F1316" s="16">
        <f>工资表!G331</f>
        <v>1328</v>
      </c>
      <c r="G1316" s="16">
        <f>工资表!H331</f>
        <v>2328</v>
      </c>
      <c r="H1316" s="16">
        <f>工资表!I331</f>
        <v>1328</v>
      </c>
      <c r="I1316" s="16">
        <f>工资表!J331</f>
        <v>928</v>
      </c>
      <c r="J1316" s="16">
        <f>工资表!K331</f>
        <v>628</v>
      </c>
      <c r="K1316" s="16">
        <f>工资表!L331</f>
        <v>528</v>
      </c>
      <c r="L1316" s="16">
        <f>工资表!M331</f>
        <v>10724</v>
      </c>
      <c r="M1316" s="16">
        <f>工资表!N331</f>
        <v>628</v>
      </c>
      <c r="N1316" s="16">
        <f>工资表!O331</f>
        <v>428</v>
      </c>
      <c r="O1316" s="16">
        <f>工资表!P331</f>
        <v>348</v>
      </c>
      <c r="P1316" s="16">
        <f>工资表!Q331</f>
        <v>358</v>
      </c>
      <c r="Q1316" s="16">
        <f>工资表!R331</f>
        <v>388</v>
      </c>
      <c r="R1316" s="16">
        <f>工资表!S331</f>
        <v>463</v>
      </c>
      <c r="S1316" s="16">
        <f>工资表!T331</f>
        <v>8111</v>
      </c>
    </row>
    <row r="1317" spans="1:19" s="11" customFormat="1" x14ac:dyDescent="0.15">
      <c r="A1317" s="12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</row>
    <row r="1318" spans="1:19" s="11" customFormat="1" x14ac:dyDescent="0.15">
      <c r="A1318" s="13"/>
      <c r="B1318" s="13"/>
      <c r="C1318" s="13"/>
      <c r="D1318" s="13"/>
      <c r="E1318" s="13"/>
      <c r="F1318" s="13"/>
      <c r="G1318" s="13"/>
      <c r="H1318" s="14">
        <f>工资表!$I$1</f>
        <v>2017</v>
      </c>
      <c r="I1318" s="14" t="str">
        <f>工资表!$J$1</f>
        <v>年</v>
      </c>
      <c r="J1318" s="14" t="str">
        <f>工资表!$K$1</f>
        <v>2月</v>
      </c>
      <c r="K1318" s="14" t="str">
        <f>工资表!$L$1</f>
        <v>工资</v>
      </c>
      <c r="L1318" s="13"/>
      <c r="M1318" s="13"/>
      <c r="N1318" s="13"/>
      <c r="O1318" s="13"/>
      <c r="P1318" s="13"/>
      <c r="Q1318" s="13"/>
      <c r="R1318" s="13"/>
      <c r="S1318" s="13"/>
    </row>
    <row r="1319" spans="1:19" s="11" customFormat="1" x14ac:dyDescent="0.15">
      <c r="A1319" s="15" t="str">
        <f>工资表!$B$2</f>
        <v>序号</v>
      </c>
      <c r="B1319" s="15" t="str">
        <f>工资表!$C$2</f>
        <v>姓名</v>
      </c>
      <c r="C1319" s="15" t="str">
        <f>工资表!$D$2</f>
        <v>部门</v>
      </c>
      <c r="D1319" s="15" t="str">
        <f>工资表!$E$2</f>
        <v>基本工资</v>
      </c>
      <c r="E1319" s="15" t="str">
        <f>工资表!$F$2</f>
        <v>岗位工资</v>
      </c>
      <c r="F1319" s="15" t="str">
        <f>工资表!$G$2</f>
        <v>绩效工资</v>
      </c>
      <c r="G1319" s="15" t="str">
        <f>工资表!$H$2</f>
        <v>奖金</v>
      </c>
      <c r="H1319" s="15" t="str">
        <f>工资表!$I$2</f>
        <v>加班费</v>
      </c>
      <c r="I1319" s="15" t="str">
        <f>工资表!$J$2</f>
        <v>住房补助</v>
      </c>
      <c r="J1319" s="15" t="str">
        <f>工资表!$K$2</f>
        <v>交通补助</v>
      </c>
      <c r="K1319" s="15" t="str">
        <f>工资表!$L$2</f>
        <v>工龄工资</v>
      </c>
      <c r="L1319" s="15" t="str">
        <f>工资表!$M$2</f>
        <v>当月应发</v>
      </c>
      <c r="M1319" s="15" t="str">
        <f>工资表!$N$2</f>
        <v>养老保险</v>
      </c>
      <c r="N1319" s="15" t="str">
        <f>工资表!$O$2</f>
        <v>医疗保险</v>
      </c>
      <c r="O1319" s="15" t="str">
        <f>工资表!$P$2</f>
        <v>失业保险</v>
      </c>
      <c r="P1319" s="15" t="str">
        <f>工资表!$Q$2</f>
        <v>大病统筹</v>
      </c>
      <c r="Q1319" s="15" t="str">
        <f>工资表!$R$2</f>
        <v>公积金</v>
      </c>
      <c r="R1319" s="15" t="str">
        <f>工资表!$S$2</f>
        <v>个人所得税</v>
      </c>
      <c r="S1319" s="15" t="str">
        <f>工资表!$T$2</f>
        <v>实发工资</v>
      </c>
    </row>
    <row r="1320" spans="1:19" s="11" customFormat="1" x14ac:dyDescent="0.15">
      <c r="A1320" s="16">
        <f>工资表!B332</f>
        <v>330</v>
      </c>
      <c r="B1320" s="16" t="str">
        <f>工资表!C332</f>
        <v>N330</v>
      </c>
      <c r="C1320" s="16" t="str">
        <f>工资表!D332</f>
        <v>投资B</v>
      </c>
      <c r="D1320" s="16">
        <f>工资表!E332</f>
        <v>2329</v>
      </c>
      <c r="E1320" s="16">
        <f>工资表!F332</f>
        <v>1329</v>
      </c>
      <c r="F1320" s="16">
        <f>工资表!G332</f>
        <v>1329</v>
      </c>
      <c r="G1320" s="16">
        <f>工资表!H332</f>
        <v>2329</v>
      </c>
      <c r="H1320" s="16">
        <f>工资表!I332</f>
        <v>1329</v>
      </c>
      <c r="I1320" s="16">
        <f>工资表!J332</f>
        <v>929</v>
      </c>
      <c r="J1320" s="16">
        <f>工资表!K332</f>
        <v>629</v>
      </c>
      <c r="K1320" s="16">
        <f>工资表!L332</f>
        <v>529</v>
      </c>
      <c r="L1320" s="16">
        <f>工资表!M332</f>
        <v>10732</v>
      </c>
      <c r="M1320" s="16">
        <f>工资表!N332</f>
        <v>629</v>
      </c>
      <c r="N1320" s="16">
        <f>工资表!O332</f>
        <v>429</v>
      </c>
      <c r="O1320" s="16">
        <f>工资表!P332</f>
        <v>349</v>
      </c>
      <c r="P1320" s="16">
        <f>工资表!Q332</f>
        <v>359</v>
      </c>
      <c r="Q1320" s="16">
        <f>工资表!R332</f>
        <v>389</v>
      </c>
      <c r="R1320" s="16">
        <f>工资表!S332</f>
        <v>464</v>
      </c>
      <c r="S1320" s="16">
        <f>工资表!T332</f>
        <v>8113</v>
      </c>
    </row>
    <row r="1321" spans="1:19" s="11" customFormat="1" x14ac:dyDescent="0.15">
      <c r="A1321" s="12"/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</row>
    <row r="1322" spans="1:19" s="11" customFormat="1" x14ac:dyDescent="0.15">
      <c r="A1322" s="13"/>
      <c r="B1322" s="13"/>
      <c r="C1322" s="13"/>
      <c r="D1322" s="13"/>
      <c r="E1322" s="13"/>
      <c r="F1322" s="13"/>
      <c r="G1322" s="13"/>
      <c r="H1322" s="14">
        <f>工资表!$I$1</f>
        <v>2017</v>
      </c>
      <c r="I1322" s="14" t="str">
        <f>工资表!$J$1</f>
        <v>年</v>
      </c>
      <c r="J1322" s="14" t="str">
        <f>工资表!$K$1</f>
        <v>2月</v>
      </c>
      <c r="K1322" s="14" t="str">
        <f>工资表!$L$1</f>
        <v>工资</v>
      </c>
      <c r="L1322" s="13"/>
      <c r="M1322" s="13"/>
      <c r="N1322" s="13"/>
      <c r="O1322" s="13"/>
      <c r="P1322" s="13"/>
      <c r="Q1322" s="13"/>
      <c r="R1322" s="13"/>
      <c r="S1322" s="13"/>
    </row>
    <row r="1323" spans="1:19" s="11" customFormat="1" x14ac:dyDescent="0.15">
      <c r="A1323" s="15" t="str">
        <f>工资表!$B$2</f>
        <v>序号</v>
      </c>
      <c r="B1323" s="15" t="str">
        <f>工资表!$C$2</f>
        <v>姓名</v>
      </c>
      <c r="C1323" s="15" t="str">
        <f>工资表!$D$2</f>
        <v>部门</v>
      </c>
      <c r="D1323" s="15" t="str">
        <f>工资表!$E$2</f>
        <v>基本工资</v>
      </c>
      <c r="E1323" s="15" t="str">
        <f>工资表!$F$2</f>
        <v>岗位工资</v>
      </c>
      <c r="F1323" s="15" t="str">
        <f>工资表!$G$2</f>
        <v>绩效工资</v>
      </c>
      <c r="G1323" s="15" t="str">
        <f>工资表!$H$2</f>
        <v>奖金</v>
      </c>
      <c r="H1323" s="15" t="str">
        <f>工资表!$I$2</f>
        <v>加班费</v>
      </c>
      <c r="I1323" s="15" t="str">
        <f>工资表!$J$2</f>
        <v>住房补助</v>
      </c>
      <c r="J1323" s="15" t="str">
        <f>工资表!$K$2</f>
        <v>交通补助</v>
      </c>
      <c r="K1323" s="15" t="str">
        <f>工资表!$L$2</f>
        <v>工龄工资</v>
      </c>
      <c r="L1323" s="15" t="str">
        <f>工资表!$M$2</f>
        <v>当月应发</v>
      </c>
      <c r="M1323" s="15" t="str">
        <f>工资表!$N$2</f>
        <v>养老保险</v>
      </c>
      <c r="N1323" s="15" t="str">
        <f>工资表!$O$2</f>
        <v>医疗保险</v>
      </c>
      <c r="O1323" s="15" t="str">
        <f>工资表!$P$2</f>
        <v>失业保险</v>
      </c>
      <c r="P1323" s="15" t="str">
        <f>工资表!$Q$2</f>
        <v>大病统筹</v>
      </c>
      <c r="Q1323" s="15" t="str">
        <f>工资表!$R$2</f>
        <v>公积金</v>
      </c>
      <c r="R1323" s="15" t="str">
        <f>工资表!$S$2</f>
        <v>个人所得税</v>
      </c>
      <c r="S1323" s="15" t="str">
        <f>工资表!$T$2</f>
        <v>实发工资</v>
      </c>
    </row>
    <row r="1324" spans="1:19" s="11" customFormat="1" x14ac:dyDescent="0.15">
      <c r="A1324" s="16">
        <f>工资表!B333</f>
        <v>331</v>
      </c>
      <c r="B1324" s="16" t="str">
        <f>工资表!C333</f>
        <v>N331</v>
      </c>
      <c r="C1324" s="16" t="str">
        <f>工资表!D333</f>
        <v>采购</v>
      </c>
      <c r="D1324" s="16">
        <f>工资表!E333</f>
        <v>2330</v>
      </c>
      <c r="E1324" s="16">
        <f>工资表!F333</f>
        <v>1330</v>
      </c>
      <c r="F1324" s="16">
        <f>工资表!G333</f>
        <v>1330</v>
      </c>
      <c r="G1324" s="16">
        <f>工资表!H333</f>
        <v>2330</v>
      </c>
      <c r="H1324" s="16">
        <f>工资表!I333</f>
        <v>1330</v>
      </c>
      <c r="I1324" s="16">
        <f>工资表!J333</f>
        <v>930</v>
      </c>
      <c r="J1324" s="16">
        <f>工资表!K333</f>
        <v>630</v>
      </c>
      <c r="K1324" s="16">
        <f>工资表!L333</f>
        <v>530</v>
      </c>
      <c r="L1324" s="16">
        <f>工资表!M333</f>
        <v>10740</v>
      </c>
      <c r="M1324" s="16">
        <f>工资表!N333</f>
        <v>630</v>
      </c>
      <c r="N1324" s="16">
        <f>工资表!O333</f>
        <v>430</v>
      </c>
      <c r="O1324" s="16">
        <f>工资表!P333</f>
        <v>350</v>
      </c>
      <c r="P1324" s="16">
        <f>工资表!Q333</f>
        <v>360</v>
      </c>
      <c r="Q1324" s="16">
        <f>工资表!R333</f>
        <v>390</v>
      </c>
      <c r="R1324" s="16">
        <f>工资表!S333</f>
        <v>465</v>
      </c>
      <c r="S1324" s="16">
        <f>工资表!T333</f>
        <v>8115</v>
      </c>
    </row>
    <row r="1325" spans="1:19" s="11" customFormat="1" x14ac:dyDescent="0.15">
      <c r="A1325" s="12"/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</row>
    <row r="1326" spans="1:19" s="11" customFormat="1" x14ac:dyDescent="0.15">
      <c r="A1326" s="13"/>
      <c r="B1326" s="13"/>
      <c r="C1326" s="13"/>
      <c r="D1326" s="13"/>
      <c r="E1326" s="13"/>
      <c r="F1326" s="13"/>
      <c r="G1326" s="13"/>
      <c r="H1326" s="14">
        <f>工资表!$I$1</f>
        <v>2017</v>
      </c>
      <c r="I1326" s="14" t="str">
        <f>工资表!$J$1</f>
        <v>年</v>
      </c>
      <c r="J1326" s="14" t="str">
        <f>工资表!$K$1</f>
        <v>2月</v>
      </c>
      <c r="K1326" s="14" t="str">
        <f>工资表!$L$1</f>
        <v>工资</v>
      </c>
      <c r="L1326" s="13"/>
      <c r="M1326" s="13"/>
      <c r="N1326" s="13"/>
      <c r="O1326" s="13"/>
      <c r="P1326" s="13"/>
      <c r="Q1326" s="13"/>
      <c r="R1326" s="13"/>
      <c r="S1326" s="13"/>
    </row>
    <row r="1327" spans="1:19" s="11" customFormat="1" x14ac:dyDescent="0.15">
      <c r="A1327" s="15" t="str">
        <f>工资表!$B$2</f>
        <v>序号</v>
      </c>
      <c r="B1327" s="15" t="str">
        <f>工资表!$C$2</f>
        <v>姓名</v>
      </c>
      <c r="C1327" s="15" t="str">
        <f>工资表!$D$2</f>
        <v>部门</v>
      </c>
      <c r="D1327" s="15" t="str">
        <f>工资表!$E$2</f>
        <v>基本工资</v>
      </c>
      <c r="E1327" s="15" t="str">
        <f>工资表!$F$2</f>
        <v>岗位工资</v>
      </c>
      <c r="F1327" s="15" t="str">
        <f>工资表!$G$2</f>
        <v>绩效工资</v>
      </c>
      <c r="G1327" s="15" t="str">
        <f>工资表!$H$2</f>
        <v>奖金</v>
      </c>
      <c r="H1327" s="15" t="str">
        <f>工资表!$I$2</f>
        <v>加班费</v>
      </c>
      <c r="I1327" s="15" t="str">
        <f>工资表!$J$2</f>
        <v>住房补助</v>
      </c>
      <c r="J1327" s="15" t="str">
        <f>工资表!$K$2</f>
        <v>交通补助</v>
      </c>
      <c r="K1327" s="15" t="str">
        <f>工资表!$L$2</f>
        <v>工龄工资</v>
      </c>
      <c r="L1327" s="15" t="str">
        <f>工资表!$M$2</f>
        <v>当月应发</v>
      </c>
      <c r="M1327" s="15" t="str">
        <f>工资表!$N$2</f>
        <v>养老保险</v>
      </c>
      <c r="N1327" s="15" t="str">
        <f>工资表!$O$2</f>
        <v>医疗保险</v>
      </c>
      <c r="O1327" s="15" t="str">
        <f>工资表!$P$2</f>
        <v>失业保险</v>
      </c>
      <c r="P1327" s="15" t="str">
        <f>工资表!$Q$2</f>
        <v>大病统筹</v>
      </c>
      <c r="Q1327" s="15" t="str">
        <f>工资表!$R$2</f>
        <v>公积金</v>
      </c>
      <c r="R1327" s="15" t="str">
        <f>工资表!$S$2</f>
        <v>个人所得税</v>
      </c>
      <c r="S1327" s="15" t="str">
        <f>工资表!$T$2</f>
        <v>实发工资</v>
      </c>
    </row>
    <row r="1328" spans="1:19" s="11" customFormat="1" x14ac:dyDescent="0.15">
      <c r="A1328" s="16">
        <f>工资表!B334</f>
        <v>332</v>
      </c>
      <c r="B1328" s="16" t="str">
        <f>工资表!C334</f>
        <v>N332</v>
      </c>
      <c r="C1328" s="16" t="str">
        <f>工资表!D334</f>
        <v>生产</v>
      </c>
      <c r="D1328" s="16">
        <f>工资表!E334</f>
        <v>2331</v>
      </c>
      <c r="E1328" s="16">
        <f>工资表!F334</f>
        <v>1331</v>
      </c>
      <c r="F1328" s="16">
        <f>工资表!G334</f>
        <v>1331</v>
      </c>
      <c r="G1328" s="16">
        <f>工资表!H334</f>
        <v>2331</v>
      </c>
      <c r="H1328" s="16">
        <f>工资表!I334</f>
        <v>1331</v>
      </c>
      <c r="I1328" s="16">
        <f>工资表!J334</f>
        <v>931</v>
      </c>
      <c r="J1328" s="16">
        <f>工资表!K334</f>
        <v>631</v>
      </c>
      <c r="K1328" s="16">
        <f>工资表!L334</f>
        <v>531</v>
      </c>
      <c r="L1328" s="16">
        <f>工资表!M334</f>
        <v>10748</v>
      </c>
      <c r="M1328" s="16">
        <f>工资表!N334</f>
        <v>631</v>
      </c>
      <c r="N1328" s="16">
        <f>工资表!O334</f>
        <v>431</v>
      </c>
      <c r="O1328" s="16">
        <f>工资表!P334</f>
        <v>351</v>
      </c>
      <c r="P1328" s="16">
        <f>工资表!Q334</f>
        <v>361</v>
      </c>
      <c r="Q1328" s="16">
        <f>工资表!R334</f>
        <v>391</v>
      </c>
      <c r="R1328" s="16">
        <f>工资表!S334</f>
        <v>466</v>
      </c>
      <c r="S1328" s="16">
        <f>工资表!T334</f>
        <v>8117</v>
      </c>
    </row>
    <row r="1329" spans="1:19" s="11" customFormat="1" x14ac:dyDescent="0.15">
      <c r="A1329" s="12"/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</row>
    <row r="1330" spans="1:19" s="11" customFormat="1" x14ac:dyDescent="0.15">
      <c r="A1330" s="13"/>
      <c r="B1330" s="13"/>
      <c r="C1330" s="13"/>
      <c r="D1330" s="13"/>
      <c r="E1330" s="13"/>
      <c r="F1330" s="13"/>
      <c r="G1330" s="13"/>
      <c r="H1330" s="14">
        <f>工资表!$I$1</f>
        <v>2017</v>
      </c>
      <c r="I1330" s="14" t="str">
        <f>工资表!$J$1</f>
        <v>年</v>
      </c>
      <c r="J1330" s="14" t="str">
        <f>工资表!$K$1</f>
        <v>2月</v>
      </c>
      <c r="K1330" s="14" t="str">
        <f>工资表!$L$1</f>
        <v>工资</v>
      </c>
      <c r="L1330" s="13"/>
      <c r="M1330" s="13"/>
      <c r="N1330" s="13"/>
      <c r="O1330" s="13"/>
      <c r="P1330" s="13"/>
      <c r="Q1330" s="13"/>
      <c r="R1330" s="13"/>
      <c r="S1330" s="13"/>
    </row>
    <row r="1331" spans="1:19" s="11" customFormat="1" x14ac:dyDescent="0.15">
      <c r="A1331" s="15" t="str">
        <f>工资表!$B$2</f>
        <v>序号</v>
      </c>
      <c r="B1331" s="15" t="str">
        <f>工资表!$C$2</f>
        <v>姓名</v>
      </c>
      <c r="C1331" s="15" t="str">
        <f>工资表!$D$2</f>
        <v>部门</v>
      </c>
      <c r="D1331" s="15" t="str">
        <f>工资表!$E$2</f>
        <v>基本工资</v>
      </c>
      <c r="E1331" s="15" t="str">
        <f>工资表!$F$2</f>
        <v>岗位工资</v>
      </c>
      <c r="F1331" s="15" t="str">
        <f>工资表!$G$2</f>
        <v>绩效工资</v>
      </c>
      <c r="G1331" s="15" t="str">
        <f>工资表!$H$2</f>
        <v>奖金</v>
      </c>
      <c r="H1331" s="15" t="str">
        <f>工资表!$I$2</f>
        <v>加班费</v>
      </c>
      <c r="I1331" s="15" t="str">
        <f>工资表!$J$2</f>
        <v>住房补助</v>
      </c>
      <c r="J1331" s="15" t="str">
        <f>工资表!$K$2</f>
        <v>交通补助</v>
      </c>
      <c r="K1331" s="15" t="str">
        <f>工资表!$L$2</f>
        <v>工龄工资</v>
      </c>
      <c r="L1331" s="15" t="str">
        <f>工资表!$M$2</f>
        <v>当月应发</v>
      </c>
      <c r="M1331" s="15" t="str">
        <f>工资表!$N$2</f>
        <v>养老保险</v>
      </c>
      <c r="N1331" s="15" t="str">
        <f>工资表!$O$2</f>
        <v>医疗保险</v>
      </c>
      <c r="O1331" s="15" t="str">
        <f>工资表!$P$2</f>
        <v>失业保险</v>
      </c>
      <c r="P1331" s="15" t="str">
        <f>工资表!$Q$2</f>
        <v>大病统筹</v>
      </c>
      <c r="Q1331" s="15" t="str">
        <f>工资表!$R$2</f>
        <v>公积金</v>
      </c>
      <c r="R1331" s="15" t="str">
        <f>工资表!$S$2</f>
        <v>个人所得税</v>
      </c>
      <c r="S1331" s="15" t="str">
        <f>工资表!$T$2</f>
        <v>实发工资</v>
      </c>
    </row>
    <row r="1332" spans="1:19" s="11" customFormat="1" x14ac:dyDescent="0.15">
      <c r="A1332" s="16">
        <f>工资表!B335</f>
        <v>333</v>
      </c>
      <c r="B1332" s="16" t="str">
        <f>工资表!C335</f>
        <v>N333</v>
      </c>
      <c r="C1332" s="16" t="str">
        <f>工资表!D335</f>
        <v>运营</v>
      </c>
      <c r="D1332" s="16">
        <f>工资表!E335</f>
        <v>2332</v>
      </c>
      <c r="E1332" s="16">
        <f>工资表!F335</f>
        <v>1332</v>
      </c>
      <c r="F1332" s="16">
        <f>工资表!G335</f>
        <v>1332</v>
      </c>
      <c r="G1332" s="16">
        <f>工资表!H335</f>
        <v>2332</v>
      </c>
      <c r="H1332" s="16">
        <f>工资表!I335</f>
        <v>1332</v>
      </c>
      <c r="I1332" s="16">
        <f>工资表!J335</f>
        <v>932</v>
      </c>
      <c r="J1332" s="16">
        <f>工资表!K335</f>
        <v>632</v>
      </c>
      <c r="K1332" s="16">
        <f>工资表!L335</f>
        <v>532</v>
      </c>
      <c r="L1332" s="16">
        <f>工资表!M335</f>
        <v>10756</v>
      </c>
      <c r="M1332" s="16">
        <f>工资表!N335</f>
        <v>632</v>
      </c>
      <c r="N1332" s="16">
        <f>工资表!O335</f>
        <v>432</v>
      </c>
      <c r="O1332" s="16">
        <f>工资表!P335</f>
        <v>352</v>
      </c>
      <c r="P1332" s="16">
        <f>工资表!Q335</f>
        <v>362</v>
      </c>
      <c r="Q1332" s="16">
        <f>工资表!R335</f>
        <v>392</v>
      </c>
      <c r="R1332" s="16">
        <f>工资表!S335</f>
        <v>467</v>
      </c>
      <c r="S1332" s="16">
        <f>工资表!T335</f>
        <v>8119</v>
      </c>
    </row>
    <row r="1333" spans="1:19" s="11" customFormat="1" x14ac:dyDescent="0.15">
      <c r="A1333" s="12"/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</row>
    <row r="1334" spans="1:19" s="11" customFormat="1" x14ac:dyDescent="0.15">
      <c r="A1334" s="13"/>
      <c r="B1334" s="13"/>
      <c r="C1334" s="13"/>
      <c r="D1334" s="13"/>
      <c r="E1334" s="13"/>
      <c r="F1334" s="13"/>
      <c r="G1334" s="13"/>
      <c r="H1334" s="14">
        <f>工资表!$I$1</f>
        <v>2017</v>
      </c>
      <c r="I1334" s="14" t="str">
        <f>工资表!$J$1</f>
        <v>年</v>
      </c>
      <c r="J1334" s="14" t="str">
        <f>工资表!$K$1</f>
        <v>2月</v>
      </c>
      <c r="K1334" s="14" t="str">
        <f>工资表!$L$1</f>
        <v>工资</v>
      </c>
      <c r="L1334" s="13"/>
      <c r="M1334" s="13"/>
      <c r="N1334" s="13"/>
      <c r="O1334" s="13"/>
      <c r="P1334" s="13"/>
      <c r="Q1334" s="13"/>
      <c r="R1334" s="13"/>
      <c r="S1334" s="13"/>
    </row>
    <row r="1335" spans="1:19" s="11" customFormat="1" x14ac:dyDescent="0.15">
      <c r="A1335" s="15" t="str">
        <f>工资表!$B$2</f>
        <v>序号</v>
      </c>
      <c r="B1335" s="15" t="str">
        <f>工资表!$C$2</f>
        <v>姓名</v>
      </c>
      <c r="C1335" s="15" t="str">
        <f>工资表!$D$2</f>
        <v>部门</v>
      </c>
      <c r="D1335" s="15" t="str">
        <f>工资表!$E$2</f>
        <v>基本工资</v>
      </c>
      <c r="E1335" s="15" t="str">
        <f>工资表!$F$2</f>
        <v>岗位工资</v>
      </c>
      <c r="F1335" s="15" t="str">
        <f>工资表!$G$2</f>
        <v>绩效工资</v>
      </c>
      <c r="G1335" s="15" t="str">
        <f>工资表!$H$2</f>
        <v>奖金</v>
      </c>
      <c r="H1335" s="15" t="str">
        <f>工资表!$I$2</f>
        <v>加班费</v>
      </c>
      <c r="I1335" s="15" t="str">
        <f>工资表!$J$2</f>
        <v>住房补助</v>
      </c>
      <c r="J1335" s="15" t="str">
        <f>工资表!$K$2</f>
        <v>交通补助</v>
      </c>
      <c r="K1335" s="15" t="str">
        <f>工资表!$L$2</f>
        <v>工龄工资</v>
      </c>
      <c r="L1335" s="15" t="str">
        <f>工资表!$M$2</f>
        <v>当月应发</v>
      </c>
      <c r="M1335" s="15" t="str">
        <f>工资表!$N$2</f>
        <v>养老保险</v>
      </c>
      <c r="N1335" s="15" t="str">
        <f>工资表!$O$2</f>
        <v>医疗保险</v>
      </c>
      <c r="O1335" s="15" t="str">
        <f>工资表!$P$2</f>
        <v>失业保险</v>
      </c>
      <c r="P1335" s="15" t="str">
        <f>工资表!$Q$2</f>
        <v>大病统筹</v>
      </c>
      <c r="Q1335" s="15" t="str">
        <f>工资表!$R$2</f>
        <v>公积金</v>
      </c>
      <c r="R1335" s="15" t="str">
        <f>工资表!$S$2</f>
        <v>个人所得税</v>
      </c>
      <c r="S1335" s="15" t="str">
        <f>工资表!$T$2</f>
        <v>实发工资</v>
      </c>
    </row>
    <row r="1336" spans="1:19" s="11" customFormat="1" x14ac:dyDescent="0.15">
      <c r="A1336" s="16">
        <f>工资表!B336</f>
        <v>334</v>
      </c>
      <c r="B1336" s="16" t="str">
        <f>工资表!C336</f>
        <v>N334</v>
      </c>
      <c r="C1336" s="16" t="str">
        <f>工资表!D336</f>
        <v>财务</v>
      </c>
      <c r="D1336" s="16">
        <f>工资表!E336</f>
        <v>2333</v>
      </c>
      <c r="E1336" s="16">
        <f>工资表!F336</f>
        <v>1333</v>
      </c>
      <c r="F1336" s="16">
        <f>工资表!G336</f>
        <v>1333</v>
      </c>
      <c r="G1336" s="16">
        <f>工资表!H336</f>
        <v>2333</v>
      </c>
      <c r="H1336" s="16">
        <f>工资表!I336</f>
        <v>1333</v>
      </c>
      <c r="I1336" s="16">
        <f>工资表!J336</f>
        <v>933</v>
      </c>
      <c r="J1336" s="16">
        <f>工资表!K336</f>
        <v>633</v>
      </c>
      <c r="K1336" s="16">
        <f>工资表!L336</f>
        <v>533</v>
      </c>
      <c r="L1336" s="16">
        <f>工资表!M336</f>
        <v>10764</v>
      </c>
      <c r="M1336" s="16">
        <f>工资表!N336</f>
        <v>633</v>
      </c>
      <c r="N1336" s="16">
        <f>工资表!O336</f>
        <v>433</v>
      </c>
      <c r="O1336" s="16">
        <f>工资表!P336</f>
        <v>353</v>
      </c>
      <c r="P1336" s="16">
        <f>工资表!Q336</f>
        <v>363</v>
      </c>
      <c r="Q1336" s="16">
        <f>工资表!R336</f>
        <v>393</v>
      </c>
      <c r="R1336" s="16">
        <f>工资表!S336</f>
        <v>468</v>
      </c>
      <c r="S1336" s="16">
        <f>工资表!T336</f>
        <v>8121</v>
      </c>
    </row>
    <row r="1337" spans="1:19" s="11" customFormat="1" x14ac:dyDescent="0.15">
      <c r="A1337" s="12"/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</row>
    <row r="1338" spans="1:19" s="11" customFormat="1" x14ac:dyDescent="0.15">
      <c r="A1338" s="13"/>
      <c r="B1338" s="13"/>
      <c r="C1338" s="13"/>
      <c r="D1338" s="13"/>
      <c r="E1338" s="13"/>
      <c r="F1338" s="13"/>
      <c r="G1338" s="13"/>
      <c r="H1338" s="14">
        <f>工资表!$I$1</f>
        <v>2017</v>
      </c>
      <c r="I1338" s="14" t="str">
        <f>工资表!$J$1</f>
        <v>年</v>
      </c>
      <c r="J1338" s="14" t="str">
        <f>工资表!$K$1</f>
        <v>2月</v>
      </c>
      <c r="K1338" s="14" t="str">
        <f>工资表!$L$1</f>
        <v>工资</v>
      </c>
      <c r="L1338" s="13"/>
      <c r="M1338" s="13"/>
      <c r="N1338" s="13"/>
      <c r="O1338" s="13"/>
      <c r="P1338" s="13"/>
      <c r="Q1338" s="13"/>
      <c r="R1338" s="13"/>
      <c r="S1338" s="13"/>
    </row>
    <row r="1339" spans="1:19" s="11" customFormat="1" x14ac:dyDescent="0.15">
      <c r="A1339" s="15" t="str">
        <f>工资表!$B$2</f>
        <v>序号</v>
      </c>
      <c r="B1339" s="15" t="str">
        <f>工资表!$C$2</f>
        <v>姓名</v>
      </c>
      <c r="C1339" s="15" t="str">
        <f>工资表!$D$2</f>
        <v>部门</v>
      </c>
      <c r="D1339" s="15" t="str">
        <f>工资表!$E$2</f>
        <v>基本工资</v>
      </c>
      <c r="E1339" s="15" t="str">
        <f>工资表!$F$2</f>
        <v>岗位工资</v>
      </c>
      <c r="F1339" s="15" t="str">
        <f>工资表!$G$2</f>
        <v>绩效工资</v>
      </c>
      <c r="G1339" s="15" t="str">
        <f>工资表!$H$2</f>
        <v>奖金</v>
      </c>
      <c r="H1339" s="15" t="str">
        <f>工资表!$I$2</f>
        <v>加班费</v>
      </c>
      <c r="I1339" s="15" t="str">
        <f>工资表!$J$2</f>
        <v>住房补助</v>
      </c>
      <c r="J1339" s="15" t="str">
        <f>工资表!$K$2</f>
        <v>交通补助</v>
      </c>
      <c r="K1339" s="15" t="str">
        <f>工资表!$L$2</f>
        <v>工龄工资</v>
      </c>
      <c r="L1339" s="15" t="str">
        <f>工资表!$M$2</f>
        <v>当月应发</v>
      </c>
      <c r="M1339" s="15" t="str">
        <f>工资表!$N$2</f>
        <v>养老保险</v>
      </c>
      <c r="N1339" s="15" t="str">
        <f>工资表!$O$2</f>
        <v>医疗保险</v>
      </c>
      <c r="O1339" s="15" t="str">
        <f>工资表!$P$2</f>
        <v>失业保险</v>
      </c>
      <c r="P1339" s="15" t="str">
        <f>工资表!$Q$2</f>
        <v>大病统筹</v>
      </c>
      <c r="Q1339" s="15" t="str">
        <f>工资表!$R$2</f>
        <v>公积金</v>
      </c>
      <c r="R1339" s="15" t="str">
        <f>工资表!$S$2</f>
        <v>个人所得税</v>
      </c>
      <c r="S1339" s="15" t="str">
        <f>工资表!$T$2</f>
        <v>实发工资</v>
      </c>
    </row>
    <row r="1340" spans="1:19" s="11" customFormat="1" x14ac:dyDescent="0.15">
      <c r="A1340" s="16">
        <f>工资表!B337</f>
        <v>335</v>
      </c>
      <c r="B1340" s="16" t="str">
        <f>工资表!C337</f>
        <v>N335</v>
      </c>
      <c r="C1340" s="16" t="str">
        <f>工资表!D337</f>
        <v>人力</v>
      </c>
      <c r="D1340" s="16">
        <f>工资表!E337</f>
        <v>2334</v>
      </c>
      <c r="E1340" s="16">
        <f>工资表!F337</f>
        <v>1334</v>
      </c>
      <c r="F1340" s="16">
        <f>工资表!G337</f>
        <v>1334</v>
      </c>
      <c r="G1340" s="16">
        <f>工资表!H337</f>
        <v>2334</v>
      </c>
      <c r="H1340" s="16">
        <f>工资表!I337</f>
        <v>1334</v>
      </c>
      <c r="I1340" s="16">
        <f>工资表!J337</f>
        <v>934</v>
      </c>
      <c r="J1340" s="16">
        <f>工资表!K337</f>
        <v>634</v>
      </c>
      <c r="K1340" s="16">
        <f>工资表!L337</f>
        <v>534</v>
      </c>
      <c r="L1340" s="16">
        <f>工资表!M337</f>
        <v>10772</v>
      </c>
      <c r="M1340" s="16">
        <f>工资表!N337</f>
        <v>634</v>
      </c>
      <c r="N1340" s="16">
        <f>工资表!O337</f>
        <v>434</v>
      </c>
      <c r="O1340" s="16">
        <f>工资表!P337</f>
        <v>354</v>
      </c>
      <c r="P1340" s="16">
        <f>工资表!Q337</f>
        <v>364</v>
      </c>
      <c r="Q1340" s="16">
        <f>工资表!R337</f>
        <v>394</v>
      </c>
      <c r="R1340" s="16">
        <f>工资表!S337</f>
        <v>469</v>
      </c>
      <c r="S1340" s="16">
        <f>工资表!T337</f>
        <v>8123</v>
      </c>
    </row>
    <row r="1341" spans="1:19" s="11" customFormat="1" x14ac:dyDescent="0.15">
      <c r="A1341" s="12"/>
      <c r="B1341" s="12"/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</row>
    <row r="1342" spans="1:19" s="11" customFormat="1" x14ac:dyDescent="0.15">
      <c r="A1342" s="13"/>
      <c r="B1342" s="13"/>
      <c r="C1342" s="13"/>
      <c r="D1342" s="13"/>
      <c r="E1342" s="13"/>
      <c r="F1342" s="13"/>
      <c r="G1342" s="13"/>
      <c r="H1342" s="14">
        <f>工资表!$I$1</f>
        <v>2017</v>
      </c>
      <c r="I1342" s="14" t="str">
        <f>工资表!$J$1</f>
        <v>年</v>
      </c>
      <c r="J1342" s="14" t="str">
        <f>工资表!$K$1</f>
        <v>2月</v>
      </c>
      <c r="K1342" s="14" t="str">
        <f>工资表!$L$1</f>
        <v>工资</v>
      </c>
      <c r="L1342" s="13"/>
      <c r="M1342" s="13"/>
      <c r="N1342" s="13"/>
      <c r="O1342" s="13"/>
      <c r="P1342" s="13"/>
      <c r="Q1342" s="13"/>
      <c r="R1342" s="13"/>
      <c r="S1342" s="13"/>
    </row>
    <row r="1343" spans="1:19" s="11" customFormat="1" x14ac:dyDescent="0.15">
      <c r="A1343" s="15" t="str">
        <f>工资表!$B$2</f>
        <v>序号</v>
      </c>
      <c r="B1343" s="15" t="str">
        <f>工资表!$C$2</f>
        <v>姓名</v>
      </c>
      <c r="C1343" s="15" t="str">
        <f>工资表!$D$2</f>
        <v>部门</v>
      </c>
      <c r="D1343" s="15" t="str">
        <f>工资表!$E$2</f>
        <v>基本工资</v>
      </c>
      <c r="E1343" s="15" t="str">
        <f>工资表!$F$2</f>
        <v>岗位工资</v>
      </c>
      <c r="F1343" s="15" t="str">
        <f>工资表!$G$2</f>
        <v>绩效工资</v>
      </c>
      <c r="G1343" s="15" t="str">
        <f>工资表!$H$2</f>
        <v>奖金</v>
      </c>
      <c r="H1343" s="15" t="str">
        <f>工资表!$I$2</f>
        <v>加班费</v>
      </c>
      <c r="I1343" s="15" t="str">
        <f>工资表!$J$2</f>
        <v>住房补助</v>
      </c>
      <c r="J1343" s="15" t="str">
        <f>工资表!$K$2</f>
        <v>交通补助</v>
      </c>
      <c r="K1343" s="15" t="str">
        <f>工资表!$L$2</f>
        <v>工龄工资</v>
      </c>
      <c r="L1343" s="15" t="str">
        <f>工资表!$M$2</f>
        <v>当月应发</v>
      </c>
      <c r="M1343" s="15" t="str">
        <f>工资表!$N$2</f>
        <v>养老保险</v>
      </c>
      <c r="N1343" s="15" t="str">
        <f>工资表!$O$2</f>
        <v>医疗保险</v>
      </c>
      <c r="O1343" s="15" t="str">
        <f>工资表!$P$2</f>
        <v>失业保险</v>
      </c>
      <c r="P1343" s="15" t="str">
        <f>工资表!$Q$2</f>
        <v>大病统筹</v>
      </c>
      <c r="Q1343" s="15" t="str">
        <f>工资表!$R$2</f>
        <v>公积金</v>
      </c>
      <c r="R1343" s="15" t="str">
        <f>工资表!$S$2</f>
        <v>个人所得税</v>
      </c>
      <c r="S1343" s="15" t="str">
        <f>工资表!$T$2</f>
        <v>实发工资</v>
      </c>
    </row>
    <row r="1344" spans="1:19" s="11" customFormat="1" x14ac:dyDescent="0.15">
      <c r="A1344" s="16">
        <f>工资表!B338</f>
        <v>336</v>
      </c>
      <c r="B1344" s="16" t="str">
        <f>工资表!C338</f>
        <v>N336</v>
      </c>
      <c r="C1344" s="16" t="str">
        <f>工资表!D338</f>
        <v>销售</v>
      </c>
      <c r="D1344" s="16">
        <f>工资表!E338</f>
        <v>2335</v>
      </c>
      <c r="E1344" s="16">
        <f>工资表!F338</f>
        <v>1335</v>
      </c>
      <c r="F1344" s="16">
        <f>工资表!G338</f>
        <v>1335</v>
      </c>
      <c r="G1344" s="16">
        <f>工资表!H338</f>
        <v>2335</v>
      </c>
      <c r="H1344" s="16">
        <f>工资表!I338</f>
        <v>1335</v>
      </c>
      <c r="I1344" s="16">
        <f>工资表!J338</f>
        <v>935</v>
      </c>
      <c r="J1344" s="16">
        <f>工资表!K338</f>
        <v>635</v>
      </c>
      <c r="K1344" s="16">
        <f>工资表!L338</f>
        <v>535</v>
      </c>
      <c r="L1344" s="16">
        <f>工资表!M338</f>
        <v>10780</v>
      </c>
      <c r="M1344" s="16">
        <f>工资表!N338</f>
        <v>635</v>
      </c>
      <c r="N1344" s="16">
        <f>工资表!O338</f>
        <v>435</v>
      </c>
      <c r="O1344" s="16">
        <f>工资表!P338</f>
        <v>355</v>
      </c>
      <c r="P1344" s="16">
        <f>工资表!Q338</f>
        <v>365</v>
      </c>
      <c r="Q1344" s="16">
        <f>工资表!R338</f>
        <v>395</v>
      </c>
      <c r="R1344" s="16">
        <f>工资表!S338</f>
        <v>470</v>
      </c>
      <c r="S1344" s="16">
        <f>工资表!T338</f>
        <v>8125</v>
      </c>
    </row>
    <row r="1345" spans="1:19" s="11" customFormat="1" x14ac:dyDescent="0.15">
      <c r="A1345" s="12"/>
      <c r="B1345" s="12"/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</row>
    <row r="1346" spans="1:19" s="11" customFormat="1" x14ac:dyDescent="0.15">
      <c r="A1346" s="13"/>
      <c r="B1346" s="13"/>
      <c r="C1346" s="13"/>
      <c r="D1346" s="13"/>
      <c r="E1346" s="13"/>
      <c r="F1346" s="13"/>
      <c r="G1346" s="13"/>
      <c r="H1346" s="14">
        <f>工资表!$I$1</f>
        <v>2017</v>
      </c>
      <c r="I1346" s="14" t="str">
        <f>工资表!$J$1</f>
        <v>年</v>
      </c>
      <c r="J1346" s="14" t="str">
        <f>工资表!$K$1</f>
        <v>2月</v>
      </c>
      <c r="K1346" s="14" t="str">
        <f>工资表!$L$1</f>
        <v>工资</v>
      </c>
      <c r="L1346" s="13"/>
      <c r="M1346" s="13"/>
      <c r="N1346" s="13"/>
      <c r="O1346" s="13"/>
      <c r="P1346" s="13"/>
      <c r="Q1346" s="13"/>
      <c r="R1346" s="13"/>
      <c r="S1346" s="13"/>
    </row>
    <row r="1347" spans="1:19" s="11" customFormat="1" x14ac:dyDescent="0.15">
      <c r="A1347" s="15" t="str">
        <f>工资表!$B$2</f>
        <v>序号</v>
      </c>
      <c r="B1347" s="15" t="str">
        <f>工资表!$C$2</f>
        <v>姓名</v>
      </c>
      <c r="C1347" s="15" t="str">
        <f>工资表!$D$2</f>
        <v>部门</v>
      </c>
      <c r="D1347" s="15" t="str">
        <f>工资表!$E$2</f>
        <v>基本工资</v>
      </c>
      <c r="E1347" s="15" t="str">
        <f>工资表!$F$2</f>
        <v>岗位工资</v>
      </c>
      <c r="F1347" s="15" t="str">
        <f>工资表!$G$2</f>
        <v>绩效工资</v>
      </c>
      <c r="G1347" s="15" t="str">
        <f>工资表!$H$2</f>
        <v>奖金</v>
      </c>
      <c r="H1347" s="15" t="str">
        <f>工资表!$I$2</f>
        <v>加班费</v>
      </c>
      <c r="I1347" s="15" t="str">
        <f>工资表!$J$2</f>
        <v>住房补助</v>
      </c>
      <c r="J1347" s="15" t="str">
        <f>工资表!$K$2</f>
        <v>交通补助</v>
      </c>
      <c r="K1347" s="15" t="str">
        <f>工资表!$L$2</f>
        <v>工龄工资</v>
      </c>
      <c r="L1347" s="15" t="str">
        <f>工资表!$M$2</f>
        <v>当月应发</v>
      </c>
      <c r="M1347" s="15" t="str">
        <f>工资表!$N$2</f>
        <v>养老保险</v>
      </c>
      <c r="N1347" s="15" t="str">
        <f>工资表!$O$2</f>
        <v>医疗保险</v>
      </c>
      <c r="O1347" s="15" t="str">
        <f>工资表!$P$2</f>
        <v>失业保险</v>
      </c>
      <c r="P1347" s="15" t="str">
        <f>工资表!$Q$2</f>
        <v>大病统筹</v>
      </c>
      <c r="Q1347" s="15" t="str">
        <f>工资表!$R$2</f>
        <v>公积金</v>
      </c>
      <c r="R1347" s="15" t="str">
        <f>工资表!$S$2</f>
        <v>个人所得税</v>
      </c>
      <c r="S1347" s="15" t="str">
        <f>工资表!$T$2</f>
        <v>实发工资</v>
      </c>
    </row>
    <row r="1348" spans="1:19" s="11" customFormat="1" x14ac:dyDescent="0.15">
      <c r="A1348" s="16">
        <f>工资表!B339</f>
        <v>337</v>
      </c>
      <c r="B1348" s="16" t="str">
        <f>工资表!C339</f>
        <v>N337</v>
      </c>
      <c r="C1348" s="16" t="str">
        <f>工资表!D339</f>
        <v>研发A</v>
      </c>
      <c r="D1348" s="16">
        <f>工资表!E339</f>
        <v>2336</v>
      </c>
      <c r="E1348" s="16">
        <f>工资表!F339</f>
        <v>1336</v>
      </c>
      <c r="F1348" s="16">
        <f>工资表!G339</f>
        <v>1336</v>
      </c>
      <c r="G1348" s="16">
        <f>工资表!H339</f>
        <v>2336</v>
      </c>
      <c r="H1348" s="16">
        <f>工资表!I339</f>
        <v>1336</v>
      </c>
      <c r="I1348" s="16">
        <f>工资表!J339</f>
        <v>936</v>
      </c>
      <c r="J1348" s="16">
        <f>工资表!K339</f>
        <v>636</v>
      </c>
      <c r="K1348" s="16">
        <f>工资表!L339</f>
        <v>536</v>
      </c>
      <c r="L1348" s="16">
        <f>工资表!M339</f>
        <v>10788</v>
      </c>
      <c r="M1348" s="16">
        <f>工资表!N339</f>
        <v>636</v>
      </c>
      <c r="N1348" s="16">
        <f>工资表!O339</f>
        <v>436</v>
      </c>
      <c r="O1348" s="16">
        <f>工资表!P339</f>
        <v>356</v>
      </c>
      <c r="P1348" s="16">
        <f>工资表!Q339</f>
        <v>366</v>
      </c>
      <c r="Q1348" s="16">
        <f>工资表!R339</f>
        <v>396</v>
      </c>
      <c r="R1348" s="16">
        <f>工资表!S339</f>
        <v>471</v>
      </c>
      <c r="S1348" s="16">
        <f>工资表!T339</f>
        <v>8127</v>
      </c>
    </row>
    <row r="1349" spans="1:19" s="11" customFormat="1" x14ac:dyDescent="0.15">
      <c r="A1349" s="12"/>
      <c r="B1349" s="12"/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</row>
    <row r="1350" spans="1:19" s="11" customFormat="1" x14ac:dyDescent="0.15">
      <c r="A1350" s="13"/>
      <c r="B1350" s="13"/>
      <c r="C1350" s="13"/>
      <c r="D1350" s="13"/>
      <c r="E1350" s="13"/>
      <c r="F1350" s="13"/>
      <c r="G1350" s="13"/>
      <c r="H1350" s="14">
        <f>工资表!$I$1</f>
        <v>2017</v>
      </c>
      <c r="I1350" s="14" t="str">
        <f>工资表!$J$1</f>
        <v>年</v>
      </c>
      <c r="J1350" s="14" t="str">
        <f>工资表!$K$1</f>
        <v>2月</v>
      </c>
      <c r="K1350" s="14" t="str">
        <f>工资表!$L$1</f>
        <v>工资</v>
      </c>
      <c r="L1350" s="13"/>
      <c r="M1350" s="13"/>
      <c r="N1350" s="13"/>
      <c r="O1350" s="13"/>
      <c r="P1350" s="13"/>
      <c r="Q1350" s="13"/>
      <c r="R1350" s="13"/>
      <c r="S1350" s="13"/>
    </row>
    <row r="1351" spans="1:19" s="11" customFormat="1" x14ac:dyDescent="0.15">
      <c r="A1351" s="15" t="str">
        <f>工资表!$B$2</f>
        <v>序号</v>
      </c>
      <c r="B1351" s="15" t="str">
        <f>工资表!$C$2</f>
        <v>姓名</v>
      </c>
      <c r="C1351" s="15" t="str">
        <f>工资表!$D$2</f>
        <v>部门</v>
      </c>
      <c r="D1351" s="15" t="str">
        <f>工资表!$E$2</f>
        <v>基本工资</v>
      </c>
      <c r="E1351" s="15" t="str">
        <f>工资表!$F$2</f>
        <v>岗位工资</v>
      </c>
      <c r="F1351" s="15" t="str">
        <f>工资表!$G$2</f>
        <v>绩效工资</v>
      </c>
      <c r="G1351" s="15" t="str">
        <f>工资表!$H$2</f>
        <v>奖金</v>
      </c>
      <c r="H1351" s="15" t="str">
        <f>工资表!$I$2</f>
        <v>加班费</v>
      </c>
      <c r="I1351" s="15" t="str">
        <f>工资表!$J$2</f>
        <v>住房补助</v>
      </c>
      <c r="J1351" s="15" t="str">
        <f>工资表!$K$2</f>
        <v>交通补助</v>
      </c>
      <c r="K1351" s="15" t="str">
        <f>工资表!$L$2</f>
        <v>工龄工资</v>
      </c>
      <c r="L1351" s="15" t="str">
        <f>工资表!$M$2</f>
        <v>当月应发</v>
      </c>
      <c r="M1351" s="15" t="str">
        <f>工资表!$N$2</f>
        <v>养老保险</v>
      </c>
      <c r="N1351" s="15" t="str">
        <f>工资表!$O$2</f>
        <v>医疗保险</v>
      </c>
      <c r="O1351" s="15" t="str">
        <f>工资表!$P$2</f>
        <v>失业保险</v>
      </c>
      <c r="P1351" s="15" t="str">
        <f>工资表!$Q$2</f>
        <v>大病统筹</v>
      </c>
      <c r="Q1351" s="15" t="str">
        <f>工资表!$R$2</f>
        <v>公积金</v>
      </c>
      <c r="R1351" s="15" t="str">
        <f>工资表!$S$2</f>
        <v>个人所得税</v>
      </c>
      <c r="S1351" s="15" t="str">
        <f>工资表!$T$2</f>
        <v>实发工资</v>
      </c>
    </row>
    <row r="1352" spans="1:19" s="11" customFormat="1" x14ac:dyDescent="0.15">
      <c r="A1352" s="16">
        <f>工资表!B340</f>
        <v>338</v>
      </c>
      <c r="B1352" s="16" t="str">
        <f>工资表!C340</f>
        <v>N338</v>
      </c>
      <c r="C1352" s="16" t="str">
        <f>工资表!D340</f>
        <v>研发B</v>
      </c>
      <c r="D1352" s="16">
        <f>工资表!E340</f>
        <v>2337</v>
      </c>
      <c r="E1352" s="16">
        <f>工资表!F340</f>
        <v>1337</v>
      </c>
      <c r="F1352" s="16">
        <f>工资表!G340</f>
        <v>1337</v>
      </c>
      <c r="G1352" s="16">
        <f>工资表!H340</f>
        <v>2337</v>
      </c>
      <c r="H1352" s="16">
        <f>工资表!I340</f>
        <v>1337</v>
      </c>
      <c r="I1352" s="16">
        <f>工资表!J340</f>
        <v>937</v>
      </c>
      <c r="J1352" s="16">
        <f>工资表!K340</f>
        <v>637</v>
      </c>
      <c r="K1352" s="16">
        <f>工资表!L340</f>
        <v>537</v>
      </c>
      <c r="L1352" s="16">
        <f>工资表!M340</f>
        <v>10796</v>
      </c>
      <c r="M1352" s="16">
        <f>工资表!N340</f>
        <v>637</v>
      </c>
      <c r="N1352" s="16">
        <f>工资表!O340</f>
        <v>437</v>
      </c>
      <c r="O1352" s="16">
        <f>工资表!P340</f>
        <v>357</v>
      </c>
      <c r="P1352" s="16">
        <f>工资表!Q340</f>
        <v>367</v>
      </c>
      <c r="Q1352" s="16">
        <f>工资表!R340</f>
        <v>397</v>
      </c>
      <c r="R1352" s="16">
        <f>工资表!S340</f>
        <v>472</v>
      </c>
      <c r="S1352" s="16">
        <f>工资表!T340</f>
        <v>8129</v>
      </c>
    </row>
    <row r="1353" spans="1:19" s="11" customFormat="1" x14ac:dyDescent="0.15">
      <c r="A1353" s="12"/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</row>
    <row r="1354" spans="1:19" s="11" customFormat="1" x14ac:dyDescent="0.15">
      <c r="A1354" s="13"/>
      <c r="B1354" s="13"/>
      <c r="C1354" s="13"/>
      <c r="D1354" s="13"/>
      <c r="E1354" s="13"/>
      <c r="F1354" s="13"/>
      <c r="G1354" s="13"/>
      <c r="H1354" s="14">
        <f>工资表!$I$1</f>
        <v>2017</v>
      </c>
      <c r="I1354" s="14" t="str">
        <f>工资表!$J$1</f>
        <v>年</v>
      </c>
      <c r="J1354" s="14" t="str">
        <f>工资表!$K$1</f>
        <v>2月</v>
      </c>
      <c r="K1354" s="14" t="str">
        <f>工资表!$L$1</f>
        <v>工资</v>
      </c>
      <c r="L1354" s="13"/>
      <c r="M1354" s="13"/>
      <c r="N1354" s="13"/>
      <c r="O1354" s="13"/>
      <c r="P1354" s="13"/>
      <c r="Q1354" s="13"/>
      <c r="R1354" s="13"/>
      <c r="S1354" s="13"/>
    </row>
    <row r="1355" spans="1:19" s="11" customFormat="1" x14ac:dyDescent="0.15">
      <c r="A1355" s="15" t="str">
        <f>工资表!$B$2</f>
        <v>序号</v>
      </c>
      <c r="B1355" s="15" t="str">
        <f>工资表!$C$2</f>
        <v>姓名</v>
      </c>
      <c r="C1355" s="15" t="str">
        <f>工资表!$D$2</f>
        <v>部门</v>
      </c>
      <c r="D1355" s="15" t="str">
        <f>工资表!$E$2</f>
        <v>基本工资</v>
      </c>
      <c r="E1355" s="15" t="str">
        <f>工资表!$F$2</f>
        <v>岗位工资</v>
      </c>
      <c r="F1355" s="15" t="str">
        <f>工资表!$G$2</f>
        <v>绩效工资</v>
      </c>
      <c r="G1355" s="15" t="str">
        <f>工资表!$H$2</f>
        <v>奖金</v>
      </c>
      <c r="H1355" s="15" t="str">
        <f>工资表!$I$2</f>
        <v>加班费</v>
      </c>
      <c r="I1355" s="15" t="str">
        <f>工资表!$J$2</f>
        <v>住房补助</v>
      </c>
      <c r="J1355" s="15" t="str">
        <f>工资表!$K$2</f>
        <v>交通补助</v>
      </c>
      <c r="K1355" s="15" t="str">
        <f>工资表!$L$2</f>
        <v>工龄工资</v>
      </c>
      <c r="L1355" s="15" t="str">
        <f>工资表!$M$2</f>
        <v>当月应发</v>
      </c>
      <c r="M1355" s="15" t="str">
        <f>工资表!$N$2</f>
        <v>养老保险</v>
      </c>
      <c r="N1355" s="15" t="str">
        <f>工资表!$O$2</f>
        <v>医疗保险</v>
      </c>
      <c r="O1355" s="15" t="str">
        <f>工资表!$P$2</f>
        <v>失业保险</v>
      </c>
      <c r="P1355" s="15" t="str">
        <f>工资表!$Q$2</f>
        <v>大病统筹</v>
      </c>
      <c r="Q1355" s="15" t="str">
        <f>工资表!$R$2</f>
        <v>公积金</v>
      </c>
      <c r="R1355" s="15" t="str">
        <f>工资表!$S$2</f>
        <v>个人所得税</v>
      </c>
      <c r="S1355" s="15" t="str">
        <f>工资表!$T$2</f>
        <v>实发工资</v>
      </c>
    </row>
    <row r="1356" spans="1:19" s="11" customFormat="1" x14ac:dyDescent="0.15">
      <c r="A1356" s="16">
        <f>工资表!B341</f>
        <v>339</v>
      </c>
      <c r="B1356" s="16" t="str">
        <f>工资表!C341</f>
        <v>N339</v>
      </c>
      <c r="C1356" s="16" t="str">
        <f>工资表!D341</f>
        <v>投资A</v>
      </c>
      <c r="D1356" s="16">
        <f>工资表!E341</f>
        <v>2338</v>
      </c>
      <c r="E1356" s="16">
        <f>工资表!F341</f>
        <v>1338</v>
      </c>
      <c r="F1356" s="16">
        <f>工资表!G341</f>
        <v>1338</v>
      </c>
      <c r="G1356" s="16">
        <f>工资表!H341</f>
        <v>2338</v>
      </c>
      <c r="H1356" s="16">
        <f>工资表!I341</f>
        <v>1338</v>
      </c>
      <c r="I1356" s="16">
        <f>工资表!J341</f>
        <v>938</v>
      </c>
      <c r="J1356" s="16">
        <f>工资表!K341</f>
        <v>638</v>
      </c>
      <c r="K1356" s="16">
        <f>工资表!L341</f>
        <v>538</v>
      </c>
      <c r="L1356" s="16">
        <f>工资表!M341</f>
        <v>10804</v>
      </c>
      <c r="M1356" s="16">
        <f>工资表!N341</f>
        <v>638</v>
      </c>
      <c r="N1356" s="16">
        <f>工资表!O341</f>
        <v>438</v>
      </c>
      <c r="O1356" s="16">
        <f>工资表!P341</f>
        <v>358</v>
      </c>
      <c r="P1356" s="16">
        <f>工资表!Q341</f>
        <v>368</v>
      </c>
      <c r="Q1356" s="16">
        <f>工资表!R341</f>
        <v>398</v>
      </c>
      <c r="R1356" s="16">
        <f>工资表!S341</f>
        <v>473</v>
      </c>
      <c r="S1356" s="16">
        <f>工资表!T341</f>
        <v>8131</v>
      </c>
    </row>
    <row r="1357" spans="1:19" s="11" customFormat="1" x14ac:dyDescent="0.15">
      <c r="A1357" s="12"/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</row>
    <row r="1358" spans="1:19" s="11" customFormat="1" x14ac:dyDescent="0.15">
      <c r="A1358" s="13"/>
      <c r="B1358" s="13"/>
      <c r="C1358" s="13"/>
      <c r="D1358" s="13"/>
      <c r="E1358" s="13"/>
      <c r="F1358" s="13"/>
      <c r="G1358" s="13"/>
      <c r="H1358" s="14">
        <f>工资表!$I$1</f>
        <v>2017</v>
      </c>
      <c r="I1358" s="14" t="str">
        <f>工资表!$J$1</f>
        <v>年</v>
      </c>
      <c r="J1358" s="14" t="str">
        <f>工资表!$K$1</f>
        <v>2月</v>
      </c>
      <c r="K1358" s="14" t="str">
        <f>工资表!$L$1</f>
        <v>工资</v>
      </c>
      <c r="L1358" s="13"/>
      <c r="M1358" s="13"/>
      <c r="N1358" s="13"/>
      <c r="O1358" s="13"/>
      <c r="P1358" s="13"/>
      <c r="Q1358" s="13"/>
      <c r="R1358" s="13"/>
      <c r="S1358" s="13"/>
    </row>
    <row r="1359" spans="1:19" s="11" customFormat="1" x14ac:dyDescent="0.15">
      <c r="A1359" s="15" t="str">
        <f>工资表!$B$2</f>
        <v>序号</v>
      </c>
      <c r="B1359" s="15" t="str">
        <f>工资表!$C$2</f>
        <v>姓名</v>
      </c>
      <c r="C1359" s="15" t="str">
        <f>工资表!$D$2</f>
        <v>部门</v>
      </c>
      <c r="D1359" s="15" t="str">
        <f>工资表!$E$2</f>
        <v>基本工资</v>
      </c>
      <c r="E1359" s="15" t="str">
        <f>工资表!$F$2</f>
        <v>岗位工资</v>
      </c>
      <c r="F1359" s="15" t="str">
        <f>工资表!$G$2</f>
        <v>绩效工资</v>
      </c>
      <c r="G1359" s="15" t="str">
        <f>工资表!$H$2</f>
        <v>奖金</v>
      </c>
      <c r="H1359" s="15" t="str">
        <f>工资表!$I$2</f>
        <v>加班费</v>
      </c>
      <c r="I1359" s="15" t="str">
        <f>工资表!$J$2</f>
        <v>住房补助</v>
      </c>
      <c r="J1359" s="15" t="str">
        <f>工资表!$K$2</f>
        <v>交通补助</v>
      </c>
      <c r="K1359" s="15" t="str">
        <f>工资表!$L$2</f>
        <v>工龄工资</v>
      </c>
      <c r="L1359" s="15" t="str">
        <f>工资表!$M$2</f>
        <v>当月应发</v>
      </c>
      <c r="M1359" s="15" t="str">
        <f>工资表!$N$2</f>
        <v>养老保险</v>
      </c>
      <c r="N1359" s="15" t="str">
        <f>工资表!$O$2</f>
        <v>医疗保险</v>
      </c>
      <c r="O1359" s="15" t="str">
        <f>工资表!$P$2</f>
        <v>失业保险</v>
      </c>
      <c r="P1359" s="15" t="str">
        <f>工资表!$Q$2</f>
        <v>大病统筹</v>
      </c>
      <c r="Q1359" s="15" t="str">
        <f>工资表!$R$2</f>
        <v>公积金</v>
      </c>
      <c r="R1359" s="15" t="str">
        <f>工资表!$S$2</f>
        <v>个人所得税</v>
      </c>
      <c r="S1359" s="15" t="str">
        <f>工资表!$T$2</f>
        <v>实发工资</v>
      </c>
    </row>
    <row r="1360" spans="1:19" s="11" customFormat="1" x14ac:dyDescent="0.15">
      <c r="A1360" s="16">
        <f>工资表!B342</f>
        <v>340</v>
      </c>
      <c r="B1360" s="16" t="str">
        <f>工资表!C342</f>
        <v>N340</v>
      </c>
      <c r="C1360" s="16" t="str">
        <f>工资表!D342</f>
        <v>投资B</v>
      </c>
      <c r="D1360" s="16">
        <f>工资表!E342</f>
        <v>2339</v>
      </c>
      <c r="E1360" s="16">
        <f>工资表!F342</f>
        <v>1339</v>
      </c>
      <c r="F1360" s="16">
        <f>工资表!G342</f>
        <v>1339</v>
      </c>
      <c r="G1360" s="16">
        <f>工资表!H342</f>
        <v>2339</v>
      </c>
      <c r="H1360" s="16">
        <f>工资表!I342</f>
        <v>1339</v>
      </c>
      <c r="I1360" s="16">
        <f>工资表!J342</f>
        <v>939</v>
      </c>
      <c r="J1360" s="16">
        <f>工资表!K342</f>
        <v>639</v>
      </c>
      <c r="K1360" s="16">
        <f>工资表!L342</f>
        <v>539</v>
      </c>
      <c r="L1360" s="16">
        <f>工资表!M342</f>
        <v>10812</v>
      </c>
      <c r="M1360" s="16">
        <f>工资表!N342</f>
        <v>639</v>
      </c>
      <c r="N1360" s="16">
        <f>工资表!O342</f>
        <v>439</v>
      </c>
      <c r="O1360" s="16">
        <f>工资表!P342</f>
        <v>359</v>
      </c>
      <c r="P1360" s="16">
        <f>工资表!Q342</f>
        <v>369</v>
      </c>
      <c r="Q1360" s="16">
        <f>工资表!R342</f>
        <v>399</v>
      </c>
      <c r="R1360" s="16">
        <f>工资表!S342</f>
        <v>474</v>
      </c>
      <c r="S1360" s="16">
        <f>工资表!T342</f>
        <v>8133</v>
      </c>
    </row>
    <row r="1361" spans="1:19" s="11" customFormat="1" x14ac:dyDescent="0.15">
      <c r="A1361" s="12"/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</row>
    <row r="1362" spans="1:19" s="11" customFormat="1" x14ac:dyDescent="0.15">
      <c r="A1362" s="13"/>
      <c r="B1362" s="13"/>
      <c r="C1362" s="13"/>
      <c r="D1362" s="13"/>
      <c r="E1362" s="13"/>
      <c r="F1362" s="13"/>
      <c r="G1362" s="13"/>
      <c r="H1362" s="14">
        <f>工资表!$I$1</f>
        <v>2017</v>
      </c>
      <c r="I1362" s="14" t="str">
        <f>工资表!$J$1</f>
        <v>年</v>
      </c>
      <c r="J1362" s="14" t="str">
        <f>工资表!$K$1</f>
        <v>2月</v>
      </c>
      <c r="K1362" s="14" t="str">
        <f>工资表!$L$1</f>
        <v>工资</v>
      </c>
      <c r="L1362" s="13"/>
      <c r="M1362" s="13"/>
      <c r="N1362" s="13"/>
      <c r="O1362" s="13"/>
      <c r="P1362" s="13"/>
      <c r="Q1362" s="13"/>
      <c r="R1362" s="13"/>
      <c r="S1362" s="13"/>
    </row>
    <row r="1363" spans="1:19" s="11" customFormat="1" x14ac:dyDescent="0.15">
      <c r="A1363" s="15" t="str">
        <f>工资表!$B$2</f>
        <v>序号</v>
      </c>
      <c r="B1363" s="15" t="str">
        <f>工资表!$C$2</f>
        <v>姓名</v>
      </c>
      <c r="C1363" s="15" t="str">
        <f>工资表!$D$2</f>
        <v>部门</v>
      </c>
      <c r="D1363" s="15" t="str">
        <f>工资表!$E$2</f>
        <v>基本工资</v>
      </c>
      <c r="E1363" s="15" t="str">
        <f>工资表!$F$2</f>
        <v>岗位工资</v>
      </c>
      <c r="F1363" s="15" t="str">
        <f>工资表!$G$2</f>
        <v>绩效工资</v>
      </c>
      <c r="G1363" s="15" t="str">
        <f>工资表!$H$2</f>
        <v>奖金</v>
      </c>
      <c r="H1363" s="15" t="str">
        <f>工资表!$I$2</f>
        <v>加班费</v>
      </c>
      <c r="I1363" s="15" t="str">
        <f>工资表!$J$2</f>
        <v>住房补助</v>
      </c>
      <c r="J1363" s="15" t="str">
        <f>工资表!$K$2</f>
        <v>交通补助</v>
      </c>
      <c r="K1363" s="15" t="str">
        <f>工资表!$L$2</f>
        <v>工龄工资</v>
      </c>
      <c r="L1363" s="15" t="str">
        <f>工资表!$M$2</f>
        <v>当月应发</v>
      </c>
      <c r="M1363" s="15" t="str">
        <f>工资表!$N$2</f>
        <v>养老保险</v>
      </c>
      <c r="N1363" s="15" t="str">
        <f>工资表!$O$2</f>
        <v>医疗保险</v>
      </c>
      <c r="O1363" s="15" t="str">
        <f>工资表!$P$2</f>
        <v>失业保险</v>
      </c>
      <c r="P1363" s="15" t="str">
        <f>工资表!$Q$2</f>
        <v>大病统筹</v>
      </c>
      <c r="Q1363" s="15" t="str">
        <f>工资表!$R$2</f>
        <v>公积金</v>
      </c>
      <c r="R1363" s="15" t="str">
        <f>工资表!$S$2</f>
        <v>个人所得税</v>
      </c>
      <c r="S1363" s="15" t="str">
        <f>工资表!$T$2</f>
        <v>实发工资</v>
      </c>
    </row>
    <row r="1364" spans="1:19" s="11" customFormat="1" x14ac:dyDescent="0.15">
      <c r="A1364" s="16">
        <f>工资表!B343</f>
        <v>341</v>
      </c>
      <c r="B1364" s="16" t="str">
        <f>工资表!C343</f>
        <v>N341</v>
      </c>
      <c r="C1364" s="16" t="str">
        <f>工资表!D343</f>
        <v>采购</v>
      </c>
      <c r="D1364" s="16">
        <f>工资表!E343</f>
        <v>2340</v>
      </c>
      <c r="E1364" s="16">
        <f>工资表!F343</f>
        <v>1340</v>
      </c>
      <c r="F1364" s="16">
        <f>工资表!G343</f>
        <v>1340</v>
      </c>
      <c r="G1364" s="16">
        <f>工资表!H343</f>
        <v>2340</v>
      </c>
      <c r="H1364" s="16">
        <f>工资表!I343</f>
        <v>1340</v>
      </c>
      <c r="I1364" s="16">
        <f>工资表!J343</f>
        <v>940</v>
      </c>
      <c r="J1364" s="16">
        <f>工资表!K343</f>
        <v>640</v>
      </c>
      <c r="K1364" s="16">
        <f>工资表!L343</f>
        <v>540</v>
      </c>
      <c r="L1364" s="16">
        <f>工资表!M343</f>
        <v>10820</v>
      </c>
      <c r="M1364" s="16">
        <f>工资表!N343</f>
        <v>640</v>
      </c>
      <c r="N1364" s="16">
        <f>工资表!O343</f>
        <v>440</v>
      </c>
      <c r="O1364" s="16">
        <f>工资表!P343</f>
        <v>360</v>
      </c>
      <c r="P1364" s="16">
        <f>工资表!Q343</f>
        <v>370</v>
      </c>
      <c r="Q1364" s="16">
        <f>工资表!R343</f>
        <v>400</v>
      </c>
      <c r="R1364" s="16">
        <f>工资表!S343</f>
        <v>475</v>
      </c>
      <c r="S1364" s="16">
        <f>工资表!T343</f>
        <v>8135</v>
      </c>
    </row>
    <row r="1365" spans="1:19" s="11" customFormat="1" x14ac:dyDescent="0.15">
      <c r="A1365" s="12"/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</row>
    <row r="1366" spans="1:19" s="11" customFormat="1" x14ac:dyDescent="0.15">
      <c r="A1366" s="13"/>
      <c r="B1366" s="13"/>
      <c r="C1366" s="13"/>
      <c r="D1366" s="13"/>
      <c r="E1366" s="13"/>
      <c r="F1366" s="13"/>
      <c r="G1366" s="13"/>
      <c r="H1366" s="14">
        <f>工资表!$I$1</f>
        <v>2017</v>
      </c>
      <c r="I1366" s="14" t="str">
        <f>工资表!$J$1</f>
        <v>年</v>
      </c>
      <c r="J1366" s="14" t="str">
        <f>工资表!$K$1</f>
        <v>2月</v>
      </c>
      <c r="K1366" s="14" t="str">
        <f>工资表!$L$1</f>
        <v>工资</v>
      </c>
      <c r="L1366" s="13"/>
      <c r="M1366" s="13"/>
      <c r="N1366" s="13"/>
      <c r="O1366" s="13"/>
      <c r="P1366" s="13"/>
      <c r="Q1366" s="13"/>
      <c r="R1366" s="13"/>
      <c r="S1366" s="13"/>
    </row>
    <row r="1367" spans="1:19" s="11" customFormat="1" x14ac:dyDescent="0.15">
      <c r="A1367" s="15" t="str">
        <f>工资表!$B$2</f>
        <v>序号</v>
      </c>
      <c r="B1367" s="15" t="str">
        <f>工资表!$C$2</f>
        <v>姓名</v>
      </c>
      <c r="C1367" s="15" t="str">
        <f>工资表!$D$2</f>
        <v>部门</v>
      </c>
      <c r="D1367" s="15" t="str">
        <f>工资表!$E$2</f>
        <v>基本工资</v>
      </c>
      <c r="E1367" s="15" t="str">
        <f>工资表!$F$2</f>
        <v>岗位工资</v>
      </c>
      <c r="F1367" s="15" t="str">
        <f>工资表!$G$2</f>
        <v>绩效工资</v>
      </c>
      <c r="G1367" s="15" t="str">
        <f>工资表!$H$2</f>
        <v>奖金</v>
      </c>
      <c r="H1367" s="15" t="str">
        <f>工资表!$I$2</f>
        <v>加班费</v>
      </c>
      <c r="I1367" s="15" t="str">
        <f>工资表!$J$2</f>
        <v>住房补助</v>
      </c>
      <c r="J1367" s="15" t="str">
        <f>工资表!$K$2</f>
        <v>交通补助</v>
      </c>
      <c r="K1367" s="15" t="str">
        <f>工资表!$L$2</f>
        <v>工龄工资</v>
      </c>
      <c r="L1367" s="15" t="str">
        <f>工资表!$M$2</f>
        <v>当月应发</v>
      </c>
      <c r="M1367" s="15" t="str">
        <f>工资表!$N$2</f>
        <v>养老保险</v>
      </c>
      <c r="N1367" s="15" t="str">
        <f>工资表!$O$2</f>
        <v>医疗保险</v>
      </c>
      <c r="O1367" s="15" t="str">
        <f>工资表!$P$2</f>
        <v>失业保险</v>
      </c>
      <c r="P1367" s="15" t="str">
        <f>工资表!$Q$2</f>
        <v>大病统筹</v>
      </c>
      <c r="Q1367" s="15" t="str">
        <f>工资表!$R$2</f>
        <v>公积金</v>
      </c>
      <c r="R1367" s="15" t="str">
        <f>工资表!$S$2</f>
        <v>个人所得税</v>
      </c>
      <c r="S1367" s="15" t="str">
        <f>工资表!$T$2</f>
        <v>实发工资</v>
      </c>
    </row>
    <row r="1368" spans="1:19" s="11" customFormat="1" x14ac:dyDescent="0.15">
      <c r="A1368" s="16">
        <f>工资表!B344</f>
        <v>342</v>
      </c>
      <c r="B1368" s="16" t="str">
        <f>工资表!C344</f>
        <v>N342</v>
      </c>
      <c r="C1368" s="16" t="str">
        <f>工资表!D344</f>
        <v>生产</v>
      </c>
      <c r="D1368" s="16">
        <f>工资表!E344</f>
        <v>2341</v>
      </c>
      <c r="E1368" s="16">
        <f>工资表!F344</f>
        <v>1341</v>
      </c>
      <c r="F1368" s="16">
        <f>工资表!G344</f>
        <v>1341</v>
      </c>
      <c r="G1368" s="16">
        <f>工资表!H344</f>
        <v>2341</v>
      </c>
      <c r="H1368" s="16">
        <f>工资表!I344</f>
        <v>1341</v>
      </c>
      <c r="I1368" s="16">
        <f>工资表!J344</f>
        <v>941</v>
      </c>
      <c r="J1368" s="16">
        <f>工资表!K344</f>
        <v>641</v>
      </c>
      <c r="K1368" s="16">
        <f>工资表!L344</f>
        <v>541</v>
      </c>
      <c r="L1368" s="16">
        <f>工资表!M344</f>
        <v>10828</v>
      </c>
      <c r="M1368" s="16">
        <f>工资表!N344</f>
        <v>641</v>
      </c>
      <c r="N1368" s="16">
        <f>工资表!O344</f>
        <v>441</v>
      </c>
      <c r="O1368" s="16">
        <f>工资表!P344</f>
        <v>361</v>
      </c>
      <c r="P1368" s="16">
        <f>工资表!Q344</f>
        <v>371</v>
      </c>
      <c r="Q1368" s="16">
        <f>工资表!R344</f>
        <v>401</v>
      </c>
      <c r="R1368" s="16">
        <f>工资表!S344</f>
        <v>476</v>
      </c>
      <c r="S1368" s="16">
        <f>工资表!T344</f>
        <v>8137</v>
      </c>
    </row>
    <row r="1369" spans="1:19" s="11" customFormat="1" x14ac:dyDescent="0.15">
      <c r="A1369" s="12"/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</row>
    <row r="1370" spans="1:19" s="11" customFormat="1" x14ac:dyDescent="0.15">
      <c r="A1370" s="13"/>
      <c r="B1370" s="13"/>
      <c r="C1370" s="13"/>
      <c r="D1370" s="13"/>
      <c r="E1370" s="13"/>
      <c r="F1370" s="13"/>
      <c r="G1370" s="13"/>
      <c r="H1370" s="14">
        <f>工资表!$I$1</f>
        <v>2017</v>
      </c>
      <c r="I1370" s="14" t="str">
        <f>工资表!$J$1</f>
        <v>年</v>
      </c>
      <c r="J1370" s="14" t="str">
        <f>工资表!$K$1</f>
        <v>2月</v>
      </c>
      <c r="K1370" s="14" t="str">
        <f>工资表!$L$1</f>
        <v>工资</v>
      </c>
      <c r="L1370" s="13"/>
      <c r="M1370" s="13"/>
      <c r="N1370" s="13"/>
      <c r="O1370" s="13"/>
      <c r="P1370" s="13"/>
      <c r="Q1370" s="13"/>
      <c r="R1370" s="13"/>
      <c r="S1370" s="13"/>
    </row>
    <row r="1371" spans="1:19" s="11" customFormat="1" x14ac:dyDescent="0.15">
      <c r="A1371" s="15" t="str">
        <f>工资表!$B$2</f>
        <v>序号</v>
      </c>
      <c r="B1371" s="15" t="str">
        <f>工资表!$C$2</f>
        <v>姓名</v>
      </c>
      <c r="C1371" s="15" t="str">
        <f>工资表!$D$2</f>
        <v>部门</v>
      </c>
      <c r="D1371" s="15" t="str">
        <f>工资表!$E$2</f>
        <v>基本工资</v>
      </c>
      <c r="E1371" s="15" t="str">
        <f>工资表!$F$2</f>
        <v>岗位工资</v>
      </c>
      <c r="F1371" s="15" t="str">
        <f>工资表!$G$2</f>
        <v>绩效工资</v>
      </c>
      <c r="G1371" s="15" t="str">
        <f>工资表!$H$2</f>
        <v>奖金</v>
      </c>
      <c r="H1371" s="15" t="str">
        <f>工资表!$I$2</f>
        <v>加班费</v>
      </c>
      <c r="I1371" s="15" t="str">
        <f>工资表!$J$2</f>
        <v>住房补助</v>
      </c>
      <c r="J1371" s="15" t="str">
        <f>工资表!$K$2</f>
        <v>交通补助</v>
      </c>
      <c r="K1371" s="15" t="str">
        <f>工资表!$L$2</f>
        <v>工龄工资</v>
      </c>
      <c r="L1371" s="15" t="str">
        <f>工资表!$M$2</f>
        <v>当月应发</v>
      </c>
      <c r="M1371" s="15" t="str">
        <f>工资表!$N$2</f>
        <v>养老保险</v>
      </c>
      <c r="N1371" s="15" t="str">
        <f>工资表!$O$2</f>
        <v>医疗保险</v>
      </c>
      <c r="O1371" s="15" t="str">
        <f>工资表!$P$2</f>
        <v>失业保险</v>
      </c>
      <c r="P1371" s="15" t="str">
        <f>工资表!$Q$2</f>
        <v>大病统筹</v>
      </c>
      <c r="Q1371" s="15" t="str">
        <f>工资表!$R$2</f>
        <v>公积金</v>
      </c>
      <c r="R1371" s="15" t="str">
        <f>工资表!$S$2</f>
        <v>个人所得税</v>
      </c>
      <c r="S1371" s="15" t="str">
        <f>工资表!$T$2</f>
        <v>实发工资</v>
      </c>
    </row>
    <row r="1372" spans="1:19" s="11" customFormat="1" x14ac:dyDescent="0.15">
      <c r="A1372" s="16">
        <f>工资表!B345</f>
        <v>343</v>
      </c>
      <c r="B1372" s="16" t="str">
        <f>工资表!C345</f>
        <v>N343</v>
      </c>
      <c r="C1372" s="16" t="str">
        <f>工资表!D345</f>
        <v>运营</v>
      </c>
      <c r="D1372" s="16">
        <f>工资表!E345</f>
        <v>2342</v>
      </c>
      <c r="E1372" s="16">
        <f>工资表!F345</f>
        <v>1342</v>
      </c>
      <c r="F1372" s="16">
        <f>工资表!G345</f>
        <v>1342</v>
      </c>
      <c r="G1372" s="16">
        <f>工资表!H345</f>
        <v>2342</v>
      </c>
      <c r="H1372" s="16">
        <f>工资表!I345</f>
        <v>1342</v>
      </c>
      <c r="I1372" s="16">
        <f>工资表!J345</f>
        <v>942</v>
      </c>
      <c r="J1372" s="16">
        <f>工资表!K345</f>
        <v>642</v>
      </c>
      <c r="K1372" s="16">
        <f>工资表!L345</f>
        <v>542</v>
      </c>
      <c r="L1372" s="16">
        <f>工资表!M345</f>
        <v>10836</v>
      </c>
      <c r="M1372" s="16">
        <f>工资表!N345</f>
        <v>642</v>
      </c>
      <c r="N1372" s="16">
        <f>工资表!O345</f>
        <v>442</v>
      </c>
      <c r="O1372" s="16">
        <f>工资表!P345</f>
        <v>362</v>
      </c>
      <c r="P1372" s="16">
        <f>工资表!Q345</f>
        <v>372</v>
      </c>
      <c r="Q1372" s="16">
        <f>工资表!R345</f>
        <v>402</v>
      </c>
      <c r="R1372" s="16">
        <f>工资表!S345</f>
        <v>477</v>
      </c>
      <c r="S1372" s="16">
        <f>工资表!T345</f>
        <v>8139</v>
      </c>
    </row>
    <row r="1373" spans="1:19" s="11" customFormat="1" x14ac:dyDescent="0.15">
      <c r="A1373" s="12"/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</row>
    <row r="1374" spans="1:19" s="11" customFormat="1" x14ac:dyDescent="0.15">
      <c r="A1374" s="13"/>
      <c r="B1374" s="13"/>
      <c r="C1374" s="13"/>
      <c r="D1374" s="13"/>
      <c r="E1374" s="13"/>
      <c r="F1374" s="13"/>
      <c r="G1374" s="13"/>
      <c r="H1374" s="14">
        <f>工资表!$I$1</f>
        <v>2017</v>
      </c>
      <c r="I1374" s="14" t="str">
        <f>工资表!$J$1</f>
        <v>年</v>
      </c>
      <c r="J1374" s="14" t="str">
        <f>工资表!$K$1</f>
        <v>2月</v>
      </c>
      <c r="K1374" s="14" t="str">
        <f>工资表!$L$1</f>
        <v>工资</v>
      </c>
      <c r="L1374" s="13"/>
      <c r="M1374" s="13"/>
      <c r="N1374" s="13"/>
      <c r="O1374" s="13"/>
      <c r="P1374" s="13"/>
      <c r="Q1374" s="13"/>
      <c r="R1374" s="13"/>
      <c r="S1374" s="13"/>
    </row>
    <row r="1375" spans="1:19" s="11" customFormat="1" x14ac:dyDescent="0.15">
      <c r="A1375" s="15" t="str">
        <f>工资表!$B$2</f>
        <v>序号</v>
      </c>
      <c r="B1375" s="15" t="str">
        <f>工资表!$C$2</f>
        <v>姓名</v>
      </c>
      <c r="C1375" s="15" t="str">
        <f>工资表!$D$2</f>
        <v>部门</v>
      </c>
      <c r="D1375" s="15" t="str">
        <f>工资表!$E$2</f>
        <v>基本工资</v>
      </c>
      <c r="E1375" s="15" t="str">
        <f>工资表!$F$2</f>
        <v>岗位工资</v>
      </c>
      <c r="F1375" s="15" t="str">
        <f>工资表!$G$2</f>
        <v>绩效工资</v>
      </c>
      <c r="G1375" s="15" t="str">
        <f>工资表!$H$2</f>
        <v>奖金</v>
      </c>
      <c r="H1375" s="15" t="str">
        <f>工资表!$I$2</f>
        <v>加班费</v>
      </c>
      <c r="I1375" s="15" t="str">
        <f>工资表!$J$2</f>
        <v>住房补助</v>
      </c>
      <c r="J1375" s="15" t="str">
        <f>工资表!$K$2</f>
        <v>交通补助</v>
      </c>
      <c r="K1375" s="15" t="str">
        <f>工资表!$L$2</f>
        <v>工龄工资</v>
      </c>
      <c r="L1375" s="15" t="str">
        <f>工资表!$M$2</f>
        <v>当月应发</v>
      </c>
      <c r="M1375" s="15" t="str">
        <f>工资表!$N$2</f>
        <v>养老保险</v>
      </c>
      <c r="N1375" s="15" t="str">
        <f>工资表!$O$2</f>
        <v>医疗保险</v>
      </c>
      <c r="O1375" s="15" t="str">
        <f>工资表!$P$2</f>
        <v>失业保险</v>
      </c>
      <c r="P1375" s="15" t="str">
        <f>工资表!$Q$2</f>
        <v>大病统筹</v>
      </c>
      <c r="Q1375" s="15" t="str">
        <f>工资表!$R$2</f>
        <v>公积金</v>
      </c>
      <c r="R1375" s="15" t="str">
        <f>工资表!$S$2</f>
        <v>个人所得税</v>
      </c>
      <c r="S1375" s="15" t="str">
        <f>工资表!$T$2</f>
        <v>实发工资</v>
      </c>
    </row>
    <row r="1376" spans="1:19" s="11" customFormat="1" x14ac:dyDescent="0.15">
      <c r="A1376" s="16">
        <f>工资表!B346</f>
        <v>344</v>
      </c>
      <c r="B1376" s="16" t="str">
        <f>工资表!C346</f>
        <v>N344</v>
      </c>
      <c r="C1376" s="16" t="str">
        <f>工资表!D346</f>
        <v>财务</v>
      </c>
      <c r="D1376" s="16">
        <f>工资表!E346</f>
        <v>2343</v>
      </c>
      <c r="E1376" s="16">
        <f>工资表!F346</f>
        <v>1343</v>
      </c>
      <c r="F1376" s="16">
        <f>工资表!G346</f>
        <v>1343</v>
      </c>
      <c r="G1376" s="16">
        <f>工资表!H346</f>
        <v>2343</v>
      </c>
      <c r="H1376" s="16">
        <f>工资表!I346</f>
        <v>1343</v>
      </c>
      <c r="I1376" s="16">
        <f>工资表!J346</f>
        <v>943</v>
      </c>
      <c r="J1376" s="16">
        <f>工资表!K346</f>
        <v>643</v>
      </c>
      <c r="K1376" s="16">
        <f>工资表!L346</f>
        <v>543</v>
      </c>
      <c r="L1376" s="16">
        <f>工资表!M346</f>
        <v>10844</v>
      </c>
      <c r="M1376" s="16">
        <f>工资表!N346</f>
        <v>643</v>
      </c>
      <c r="N1376" s="16">
        <f>工资表!O346</f>
        <v>443</v>
      </c>
      <c r="O1376" s="16">
        <f>工资表!P346</f>
        <v>363</v>
      </c>
      <c r="P1376" s="16">
        <f>工资表!Q346</f>
        <v>373</v>
      </c>
      <c r="Q1376" s="16">
        <f>工资表!R346</f>
        <v>403</v>
      </c>
      <c r="R1376" s="16">
        <f>工资表!S346</f>
        <v>478</v>
      </c>
      <c r="S1376" s="16">
        <f>工资表!T346</f>
        <v>8141</v>
      </c>
    </row>
    <row r="1377" spans="1:19" s="11" customFormat="1" x14ac:dyDescent="0.15">
      <c r="A1377" s="12"/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</row>
    <row r="1378" spans="1:19" s="11" customFormat="1" x14ac:dyDescent="0.15">
      <c r="A1378" s="13"/>
      <c r="B1378" s="13"/>
      <c r="C1378" s="13"/>
      <c r="D1378" s="13"/>
      <c r="E1378" s="13"/>
      <c r="F1378" s="13"/>
      <c r="G1378" s="13"/>
      <c r="H1378" s="14">
        <f>工资表!$I$1</f>
        <v>2017</v>
      </c>
      <c r="I1378" s="14" t="str">
        <f>工资表!$J$1</f>
        <v>年</v>
      </c>
      <c r="J1378" s="14" t="str">
        <f>工资表!$K$1</f>
        <v>2月</v>
      </c>
      <c r="K1378" s="14" t="str">
        <f>工资表!$L$1</f>
        <v>工资</v>
      </c>
      <c r="L1378" s="13"/>
      <c r="M1378" s="13"/>
      <c r="N1378" s="13"/>
      <c r="O1378" s="13"/>
      <c r="P1378" s="13"/>
      <c r="Q1378" s="13"/>
      <c r="R1378" s="13"/>
      <c r="S1378" s="13"/>
    </row>
    <row r="1379" spans="1:19" s="11" customFormat="1" x14ac:dyDescent="0.15">
      <c r="A1379" s="15" t="str">
        <f>工资表!$B$2</f>
        <v>序号</v>
      </c>
      <c r="B1379" s="15" t="str">
        <f>工资表!$C$2</f>
        <v>姓名</v>
      </c>
      <c r="C1379" s="15" t="str">
        <f>工资表!$D$2</f>
        <v>部门</v>
      </c>
      <c r="D1379" s="15" t="str">
        <f>工资表!$E$2</f>
        <v>基本工资</v>
      </c>
      <c r="E1379" s="15" t="str">
        <f>工资表!$F$2</f>
        <v>岗位工资</v>
      </c>
      <c r="F1379" s="15" t="str">
        <f>工资表!$G$2</f>
        <v>绩效工资</v>
      </c>
      <c r="G1379" s="15" t="str">
        <f>工资表!$H$2</f>
        <v>奖金</v>
      </c>
      <c r="H1379" s="15" t="str">
        <f>工资表!$I$2</f>
        <v>加班费</v>
      </c>
      <c r="I1379" s="15" t="str">
        <f>工资表!$J$2</f>
        <v>住房补助</v>
      </c>
      <c r="J1379" s="15" t="str">
        <f>工资表!$K$2</f>
        <v>交通补助</v>
      </c>
      <c r="K1379" s="15" t="str">
        <f>工资表!$L$2</f>
        <v>工龄工资</v>
      </c>
      <c r="L1379" s="15" t="str">
        <f>工资表!$M$2</f>
        <v>当月应发</v>
      </c>
      <c r="M1379" s="15" t="str">
        <f>工资表!$N$2</f>
        <v>养老保险</v>
      </c>
      <c r="N1379" s="15" t="str">
        <f>工资表!$O$2</f>
        <v>医疗保险</v>
      </c>
      <c r="O1379" s="15" t="str">
        <f>工资表!$P$2</f>
        <v>失业保险</v>
      </c>
      <c r="P1379" s="15" t="str">
        <f>工资表!$Q$2</f>
        <v>大病统筹</v>
      </c>
      <c r="Q1379" s="15" t="str">
        <f>工资表!$R$2</f>
        <v>公积金</v>
      </c>
      <c r="R1379" s="15" t="str">
        <f>工资表!$S$2</f>
        <v>个人所得税</v>
      </c>
      <c r="S1379" s="15" t="str">
        <f>工资表!$T$2</f>
        <v>实发工资</v>
      </c>
    </row>
    <row r="1380" spans="1:19" s="11" customFormat="1" x14ac:dyDescent="0.15">
      <c r="A1380" s="16">
        <f>工资表!B347</f>
        <v>345</v>
      </c>
      <c r="B1380" s="16" t="str">
        <f>工资表!C347</f>
        <v>N345</v>
      </c>
      <c r="C1380" s="16" t="str">
        <f>工资表!D347</f>
        <v>人力</v>
      </c>
      <c r="D1380" s="16">
        <f>工资表!E347</f>
        <v>2344</v>
      </c>
      <c r="E1380" s="16">
        <f>工资表!F347</f>
        <v>1344</v>
      </c>
      <c r="F1380" s="16">
        <f>工资表!G347</f>
        <v>1344</v>
      </c>
      <c r="G1380" s="16">
        <f>工资表!H347</f>
        <v>2344</v>
      </c>
      <c r="H1380" s="16">
        <f>工资表!I347</f>
        <v>1344</v>
      </c>
      <c r="I1380" s="16">
        <f>工资表!J347</f>
        <v>944</v>
      </c>
      <c r="J1380" s="16">
        <f>工资表!K347</f>
        <v>644</v>
      </c>
      <c r="K1380" s="16">
        <f>工资表!L347</f>
        <v>544</v>
      </c>
      <c r="L1380" s="16">
        <f>工资表!M347</f>
        <v>10852</v>
      </c>
      <c r="M1380" s="16">
        <f>工资表!N347</f>
        <v>644</v>
      </c>
      <c r="N1380" s="16">
        <f>工资表!O347</f>
        <v>444</v>
      </c>
      <c r="O1380" s="16">
        <f>工资表!P347</f>
        <v>364</v>
      </c>
      <c r="P1380" s="16">
        <f>工资表!Q347</f>
        <v>374</v>
      </c>
      <c r="Q1380" s="16">
        <f>工资表!R347</f>
        <v>404</v>
      </c>
      <c r="R1380" s="16">
        <f>工资表!S347</f>
        <v>479</v>
      </c>
      <c r="S1380" s="16">
        <f>工资表!T347</f>
        <v>8143</v>
      </c>
    </row>
    <row r="1381" spans="1:19" s="11" customFormat="1" x14ac:dyDescent="0.15">
      <c r="A1381" s="12"/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</row>
    <row r="1382" spans="1:19" s="11" customFormat="1" x14ac:dyDescent="0.15">
      <c r="A1382" s="13"/>
      <c r="B1382" s="13"/>
      <c r="C1382" s="13"/>
      <c r="D1382" s="13"/>
      <c r="E1382" s="13"/>
      <c r="F1382" s="13"/>
      <c r="G1382" s="13"/>
      <c r="H1382" s="14">
        <f>工资表!$I$1</f>
        <v>2017</v>
      </c>
      <c r="I1382" s="14" t="str">
        <f>工资表!$J$1</f>
        <v>年</v>
      </c>
      <c r="J1382" s="14" t="str">
        <f>工资表!$K$1</f>
        <v>2月</v>
      </c>
      <c r="K1382" s="14" t="str">
        <f>工资表!$L$1</f>
        <v>工资</v>
      </c>
      <c r="L1382" s="13"/>
      <c r="M1382" s="13"/>
      <c r="N1382" s="13"/>
      <c r="O1382" s="13"/>
      <c r="P1382" s="13"/>
      <c r="Q1382" s="13"/>
      <c r="R1382" s="13"/>
      <c r="S1382" s="13"/>
    </row>
    <row r="1383" spans="1:19" s="11" customFormat="1" x14ac:dyDescent="0.15">
      <c r="A1383" s="15" t="str">
        <f>工资表!$B$2</f>
        <v>序号</v>
      </c>
      <c r="B1383" s="15" t="str">
        <f>工资表!$C$2</f>
        <v>姓名</v>
      </c>
      <c r="C1383" s="15" t="str">
        <f>工资表!$D$2</f>
        <v>部门</v>
      </c>
      <c r="D1383" s="15" t="str">
        <f>工资表!$E$2</f>
        <v>基本工资</v>
      </c>
      <c r="E1383" s="15" t="str">
        <f>工资表!$F$2</f>
        <v>岗位工资</v>
      </c>
      <c r="F1383" s="15" t="str">
        <f>工资表!$G$2</f>
        <v>绩效工资</v>
      </c>
      <c r="G1383" s="15" t="str">
        <f>工资表!$H$2</f>
        <v>奖金</v>
      </c>
      <c r="H1383" s="15" t="str">
        <f>工资表!$I$2</f>
        <v>加班费</v>
      </c>
      <c r="I1383" s="15" t="str">
        <f>工资表!$J$2</f>
        <v>住房补助</v>
      </c>
      <c r="J1383" s="15" t="str">
        <f>工资表!$K$2</f>
        <v>交通补助</v>
      </c>
      <c r="K1383" s="15" t="str">
        <f>工资表!$L$2</f>
        <v>工龄工资</v>
      </c>
      <c r="L1383" s="15" t="str">
        <f>工资表!$M$2</f>
        <v>当月应发</v>
      </c>
      <c r="M1383" s="15" t="str">
        <f>工资表!$N$2</f>
        <v>养老保险</v>
      </c>
      <c r="N1383" s="15" t="str">
        <f>工资表!$O$2</f>
        <v>医疗保险</v>
      </c>
      <c r="O1383" s="15" t="str">
        <f>工资表!$P$2</f>
        <v>失业保险</v>
      </c>
      <c r="P1383" s="15" t="str">
        <f>工资表!$Q$2</f>
        <v>大病统筹</v>
      </c>
      <c r="Q1383" s="15" t="str">
        <f>工资表!$R$2</f>
        <v>公积金</v>
      </c>
      <c r="R1383" s="15" t="str">
        <f>工资表!$S$2</f>
        <v>个人所得税</v>
      </c>
      <c r="S1383" s="15" t="str">
        <f>工资表!$T$2</f>
        <v>实发工资</v>
      </c>
    </row>
    <row r="1384" spans="1:19" s="11" customFormat="1" x14ac:dyDescent="0.15">
      <c r="A1384" s="16">
        <f>工资表!B348</f>
        <v>346</v>
      </c>
      <c r="B1384" s="16" t="str">
        <f>工资表!C348</f>
        <v>N346</v>
      </c>
      <c r="C1384" s="16" t="str">
        <f>工资表!D348</f>
        <v>销售</v>
      </c>
      <c r="D1384" s="16">
        <f>工资表!E348</f>
        <v>2345</v>
      </c>
      <c r="E1384" s="16">
        <f>工资表!F348</f>
        <v>1345</v>
      </c>
      <c r="F1384" s="16">
        <f>工资表!G348</f>
        <v>1345</v>
      </c>
      <c r="G1384" s="16">
        <f>工资表!H348</f>
        <v>2345</v>
      </c>
      <c r="H1384" s="16">
        <f>工资表!I348</f>
        <v>1345</v>
      </c>
      <c r="I1384" s="16">
        <f>工资表!J348</f>
        <v>945</v>
      </c>
      <c r="J1384" s="16">
        <f>工资表!K348</f>
        <v>645</v>
      </c>
      <c r="K1384" s="16">
        <f>工资表!L348</f>
        <v>545</v>
      </c>
      <c r="L1384" s="16">
        <f>工资表!M348</f>
        <v>10860</v>
      </c>
      <c r="M1384" s="16">
        <f>工资表!N348</f>
        <v>645</v>
      </c>
      <c r="N1384" s="16">
        <f>工资表!O348</f>
        <v>445</v>
      </c>
      <c r="O1384" s="16">
        <f>工资表!P348</f>
        <v>365</v>
      </c>
      <c r="P1384" s="16">
        <f>工资表!Q348</f>
        <v>375</v>
      </c>
      <c r="Q1384" s="16">
        <f>工资表!R348</f>
        <v>405</v>
      </c>
      <c r="R1384" s="16">
        <f>工资表!S348</f>
        <v>480</v>
      </c>
      <c r="S1384" s="16">
        <f>工资表!T348</f>
        <v>8145</v>
      </c>
    </row>
    <row r="1385" spans="1:19" s="11" customFormat="1" x14ac:dyDescent="0.15">
      <c r="A1385" s="12"/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</row>
    <row r="1386" spans="1:19" s="11" customFormat="1" x14ac:dyDescent="0.15">
      <c r="A1386" s="13"/>
      <c r="B1386" s="13"/>
      <c r="C1386" s="13"/>
      <c r="D1386" s="13"/>
      <c r="E1386" s="13"/>
      <c r="F1386" s="13"/>
      <c r="G1386" s="13"/>
      <c r="H1386" s="14">
        <f>工资表!$I$1</f>
        <v>2017</v>
      </c>
      <c r="I1386" s="14" t="str">
        <f>工资表!$J$1</f>
        <v>年</v>
      </c>
      <c r="J1386" s="14" t="str">
        <f>工资表!$K$1</f>
        <v>2月</v>
      </c>
      <c r="K1386" s="14" t="str">
        <f>工资表!$L$1</f>
        <v>工资</v>
      </c>
      <c r="L1386" s="13"/>
      <c r="M1386" s="13"/>
      <c r="N1386" s="13"/>
      <c r="O1386" s="13"/>
      <c r="P1386" s="13"/>
      <c r="Q1386" s="13"/>
      <c r="R1386" s="13"/>
      <c r="S1386" s="13"/>
    </row>
    <row r="1387" spans="1:19" s="11" customFormat="1" x14ac:dyDescent="0.15">
      <c r="A1387" s="15" t="str">
        <f>工资表!$B$2</f>
        <v>序号</v>
      </c>
      <c r="B1387" s="15" t="str">
        <f>工资表!$C$2</f>
        <v>姓名</v>
      </c>
      <c r="C1387" s="15" t="str">
        <f>工资表!$D$2</f>
        <v>部门</v>
      </c>
      <c r="D1387" s="15" t="str">
        <f>工资表!$E$2</f>
        <v>基本工资</v>
      </c>
      <c r="E1387" s="15" t="str">
        <f>工资表!$F$2</f>
        <v>岗位工资</v>
      </c>
      <c r="F1387" s="15" t="str">
        <f>工资表!$G$2</f>
        <v>绩效工资</v>
      </c>
      <c r="G1387" s="15" t="str">
        <f>工资表!$H$2</f>
        <v>奖金</v>
      </c>
      <c r="H1387" s="15" t="str">
        <f>工资表!$I$2</f>
        <v>加班费</v>
      </c>
      <c r="I1387" s="15" t="str">
        <f>工资表!$J$2</f>
        <v>住房补助</v>
      </c>
      <c r="J1387" s="15" t="str">
        <f>工资表!$K$2</f>
        <v>交通补助</v>
      </c>
      <c r="K1387" s="15" t="str">
        <f>工资表!$L$2</f>
        <v>工龄工资</v>
      </c>
      <c r="L1387" s="15" t="str">
        <f>工资表!$M$2</f>
        <v>当月应发</v>
      </c>
      <c r="M1387" s="15" t="str">
        <f>工资表!$N$2</f>
        <v>养老保险</v>
      </c>
      <c r="N1387" s="15" t="str">
        <f>工资表!$O$2</f>
        <v>医疗保险</v>
      </c>
      <c r="O1387" s="15" t="str">
        <f>工资表!$P$2</f>
        <v>失业保险</v>
      </c>
      <c r="P1387" s="15" t="str">
        <f>工资表!$Q$2</f>
        <v>大病统筹</v>
      </c>
      <c r="Q1387" s="15" t="str">
        <f>工资表!$R$2</f>
        <v>公积金</v>
      </c>
      <c r="R1387" s="15" t="str">
        <f>工资表!$S$2</f>
        <v>个人所得税</v>
      </c>
      <c r="S1387" s="15" t="str">
        <f>工资表!$T$2</f>
        <v>实发工资</v>
      </c>
    </row>
    <row r="1388" spans="1:19" s="11" customFormat="1" x14ac:dyDescent="0.15">
      <c r="A1388" s="16">
        <f>工资表!B349</f>
        <v>347</v>
      </c>
      <c r="B1388" s="16" t="str">
        <f>工资表!C349</f>
        <v>N347</v>
      </c>
      <c r="C1388" s="16" t="str">
        <f>工资表!D349</f>
        <v>研发A</v>
      </c>
      <c r="D1388" s="16">
        <f>工资表!E349</f>
        <v>2346</v>
      </c>
      <c r="E1388" s="16">
        <f>工资表!F349</f>
        <v>1346</v>
      </c>
      <c r="F1388" s="16">
        <f>工资表!G349</f>
        <v>1346</v>
      </c>
      <c r="G1388" s="16">
        <f>工资表!H349</f>
        <v>2346</v>
      </c>
      <c r="H1388" s="16">
        <f>工资表!I349</f>
        <v>1346</v>
      </c>
      <c r="I1388" s="16">
        <f>工资表!J349</f>
        <v>946</v>
      </c>
      <c r="J1388" s="16">
        <f>工资表!K349</f>
        <v>646</v>
      </c>
      <c r="K1388" s="16">
        <f>工资表!L349</f>
        <v>546</v>
      </c>
      <c r="L1388" s="16">
        <f>工资表!M349</f>
        <v>10868</v>
      </c>
      <c r="M1388" s="16">
        <f>工资表!N349</f>
        <v>646</v>
      </c>
      <c r="N1388" s="16">
        <f>工资表!O349</f>
        <v>446</v>
      </c>
      <c r="O1388" s="16">
        <f>工资表!P349</f>
        <v>366</v>
      </c>
      <c r="P1388" s="16">
        <f>工资表!Q349</f>
        <v>376</v>
      </c>
      <c r="Q1388" s="16">
        <f>工资表!R349</f>
        <v>406</v>
      </c>
      <c r="R1388" s="16">
        <f>工资表!S349</f>
        <v>481</v>
      </c>
      <c r="S1388" s="16">
        <f>工资表!T349</f>
        <v>8147</v>
      </c>
    </row>
    <row r="1389" spans="1:19" s="11" customFormat="1" x14ac:dyDescent="0.15">
      <c r="A1389" s="12"/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</row>
    <row r="1390" spans="1:19" s="11" customFormat="1" x14ac:dyDescent="0.15">
      <c r="A1390" s="13"/>
      <c r="B1390" s="13"/>
      <c r="C1390" s="13"/>
      <c r="D1390" s="13"/>
      <c r="E1390" s="13"/>
      <c r="F1390" s="13"/>
      <c r="G1390" s="13"/>
      <c r="H1390" s="14">
        <f>工资表!$I$1</f>
        <v>2017</v>
      </c>
      <c r="I1390" s="14" t="str">
        <f>工资表!$J$1</f>
        <v>年</v>
      </c>
      <c r="J1390" s="14" t="str">
        <f>工资表!$K$1</f>
        <v>2月</v>
      </c>
      <c r="K1390" s="14" t="str">
        <f>工资表!$L$1</f>
        <v>工资</v>
      </c>
      <c r="L1390" s="13"/>
      <c r="M1390" s="13"/>
      <c r="N1390" s="13"/>
      <c r="O1390" s="13"/>
      <c r="P1390" s="13"/>
      <c r="Q1390" s="13"/>
      <c r="R1390" s="13"/>
      <c r="S1390" s="13"/>
    </row>
    <row r="1391" spans="1:19" s="11" customFormat="1" x14ac:dyDescent="0.15">
      <c r="A1391" s="15" t="str">
        <f>工资表!$B$2</f>
        <v>序号</v>
      </c>
      <c r="B1391" s="15" t="str">
        <f>工资表!$C$2</f>
        <v>姓名</v>
      </c>
      <c r="C1391" s="15" t="str">
        <f>工资表!$D$2</f>
        <v>部门</v>
      </c>
      <c r="D1391" s="15" t="str">
        <f>工资表!$E$2</f>
        <v>基本工资</v>
      </c>
      <c r="E1391" s="15" t="str">
        <f>工资表!$F$2</f>
        <v>岗位工资</v>
      </c>
      <c r="F1391" s="15" t="str">
        <f>工资表!$G$2</f>
        <v>绩效工资</v>
      </c>
      <c r="G1391" s="15" t="str">
        <f>工资表!$H$2</f>
        <v>奖金</v>
      </c>
      <c r="H1391" s="15" t="str">
        <f>工资表!$I$2</f>
        <v>加班费</v>
      </c>
      <c r="I1391" s="15" t="str">
        <f>工资表!$J$2</f>
        <v>住房补助</v>
      </c>
      <c r="J1391" s="15" t="str">
        <f>工资表!$K$2</f>
        <v>交通补助</v>
      </c>
      <c r="K1391" s="15" t="str">
        <f>工资表!$L$2</f>
        <v>工龄工资</v>
      </c>
      <c r="L1391" s="15" t="str">
        <f>工资表!$M$2</f>
        <v>当月应发</v>
      </c>
      <c r="M1391" s="15" t="str">
        <f>工资表!$N$2</f>
        <v>养老保险</v>
      </c>
      <c r="N1391" s="15" t="str">
        <f>工资表!$O$2</f>
        <v>医疗保险</v>
      </c>
      <c r="O1391" s="15" t="str">
        <f>工资表!$P$2</f>
        <v>失业保险</v>
      </c>
      <c r="P1391" s="15" t="str">
        <f>工资表!$Q$2</f>
        <v>大病统筹</v>
      </c>
      <c r="Q1391" s="15" t="str">
        <f>工资表!$R$2</f>
        <v>公积金</v>
      </c>
      <c r="R1391" s="15" t="str">
        <f>工资表!$S$2</f>
        <v>个人所得税</v>
      </c>
      <c r="S1391" s="15" t="str">
        <f>工资表!$T$2</f>
        <v>实发工资</v>
      </c>
    </row>
    <row r="1392" spans="1:19" s="11" customFormat="1" x14ac:dyDescent="0.15">
      <c r="A1392" s="16">
        <f>工资表!B350</f>
        <v>348</v>
      </c>
      <c r="B1392" s="16" t="str">
        <f>工资表!C350</f>
        <v>N348</v>
      </c>
      <c r="C1392" s="16" t="str">
        <f>工资表!D350</f>
        <v>研发B</v>
      </c>
      <c r="D1392" s="16">
        <f>工资表!E350</f>
        <v>2347</v>
      </c>
      <c r="E1392" s="16">
        <f>工资表!F350</f>
        <v>1347</v>
      </c>
      <c r="F1392" s="16">
        <f>工资表!G350</f>
        <v>1347</v>
      </c>
      <c r="G1392" s="16">
        <f>工资表!H350</f>
        <v>2347</v>
      </c>
      <c r="H1392" s="16">
        <f>工资表!I350</f>
        <v>1347</v>
      </c>
      <c r="I1392" s="16">
        <f>工资表!J350</f>
        <v>947</v>
      </c>
      <c r="J1392" s="16">
        <f>工资表!K350</f>
        <v>647</v>
      </c>
      <c r="K1392" s="16">
        <f>工资表!L350</f>
        <v>547</v>
      </c>
      <c r="L1392" s="16">
        <f>工资表!M350</f>
        <v>10876</v>
      </c>
      <c r="M1392" s="16">
        <f>工资表!N350</f>
        <v>647</v>
      </c>
      <c r="N1392" s="16">
        <f>工资表!O350</f>
        <v>447</v>
      </c>
      <c r="O1392" s="16">
        <f>工资表!P350</f>
        <v>367</v>
      </c>
      <c r="P1392" s="16">
        <f>工资表!Q350</f>
        <v>377</v>
      </c>
      <c r="Q1392" s="16">
        <f>工资表!R350</f>
        <v>407</v>
      </c>
      <c r="R1392" s="16">
        <f>工资表!S350</f>
        <v>482</v>
      </c>
      <c r="S1392" s="16">
        <f>工资表!T350</f>
        <v>8149</v>
      </c>
    </row>
    <row r="1393" spans="1:19" s="11" customFormat="1" x14ac:dyDescent="0.15">
      <c r="A1393" s="12"/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</row>
    <row r="1394" spans="1:19" s="11" customFormat="1" x14ac:dyDescent="0.15">
      <c r="A1394" s="13"/>
      <c r="B1394" s="13"/>
      <c r="C1394" s="13"/>
      <c r="D1394" s="13"/>
      <c r="E1394" s="13"/>
      <c r="F1394" s="13"/>
      <c r="G1394" s="13"/>
      <c r="H1394" s="14">
        <f>工资表!$I$1</f>
        <v>2017</v>
      </c>
      <c r="I1394" s="14" t="str">
        <f>工资表!$J$1</f>
        <v>年</v>
      </c>
      <c r="J1394" s="14" t="str">
        <f>工资表!$K$1</f>
        <v>2月</v>
      </c>
      <c r="K1394" s="14" t="str">
        <f>工资表!$L$1</f>
        <v>工资</v>
      </c>
      <c r="L1394" s="13"/>
      <c r="M1394" s="13"/>
      <c r="N1394" s="13"/>
      <c r="O1394" s="13"/>
      <c r="P1394" s="13"/>
      <c r="Q1394" s="13"/>
      <c r="R1394" s="13"/>
      <c r="S1394" s="13"/>
    </row>
    <row r="1395" spans="1:19" s="11" customFormat="1" x14ac:dyDescent="0.15">
      <c r="A1395" s="15" t="str">
        <f>工资表!$B$2</f>
        <v>序号</v>
      </c>
      <c r="B1395" s="15" t="str">
        <f>工资表!$C$2</f>
        <v>姓名</v>
      </c>
      <c r="C1395" s="15" t="str">
        <f>工资表!$D$2</f>
        <v>部门</v>
      </c>
      <c r="D1395" s="15" t="str">
        <f>工资表!$E$2</f>
        <v>基本工资</v>
      </c>
      <c r="E1395" s="15" t="str">
        <f>工资表!$F$2</f>
        <v>岗位工资</v>
      </c>
      <c r="F1395" s="15" t="str">
        <f>工资表!$G$2</f>
        <v>绩效工资</v>
      </c>
      <c r="G1395" s="15" t="str">
        <f>工资表!$H$2</f>
        <v>奖金</v>
      </c>
      <c r="H1395" s="15" t="str">
        <f>工资表!$I$2</f>
        <v>加班费</v>
      </c>
      <c r="I1395" s="15" t="str">
        <f>工资表!$J$2</f>
        <v>住房补助</v>
      </c>
      <c r="J1395" s="15" t="str">
        <f>工资表!$K$2</f>
        <v>交通补助</v>
      </c>
      <c r="K1395" s="15" t="str">
        <f>工资表!$L$2</f>
        <v>工龄工资</v>
      </c>
      <c r="L1395" s="15" t="str">
        <f>工资表!$M$2</f>
        <v>当月应发</v>
      </c>
      <c r="M1395" s="15" t="str">
        <f>工资表!$N$2</f>
        <v>养老保险</v>
      </c>
      <c r="N1395" s="15" t="str">
        <f>工资表!$O$2</f>
        <v>医疗保险</v>
      </c>
      <c r="O1395" s="15" t="str">
        <f>工资表!$P$2</f>
        <v>失业保险</v>
      </c>
      <c r="P1395" s="15" t="str">
        <f>工资表!$Q$2</f>
        <v>大病统筹</v>
      </c>
      <c r="Q1395" s="15" t="str">
        <f>工资表!$R$2</f>
        <v>公积金</v>
      </c>
      <c r="R1395" s="15" t="str">
        <f>工资表!$S$2</f>
        <v>个人所得税</v>
      </c>
      <c r="S1395" s="15" t="str">
        <f>工资表!$T$2</f>
        <v>实发工资</v>
      </c>
    </row>
    <row r="1396" spans="1:19" s="11" customFormat="1" x14ac:dyDescent="0.15">
      <c r="A1396" s="16">
        <f>工资表!B351</f>
        <v>349</v>
      </c>
      <c r="B1396" s="16" t="str">
        <f>工资表!C351</f>
        <v>N349</v>
      </c>
      <c r="C1396" s="16" t="str">
        <f>工资表!D351</f>
        <v>投资A</v>
      </c>
      <c r="D1396" s="16">
        <f>工资表!E351</f>
        <v>2348</v>
      </c>
      <c r="E1396" s="16">
        <f>工资表!F351</f>
        <v>1348</v>
      </c>
      <c r="F1396" s="16">
        <f>工资表!G351</f>
        <v>1348</v>
      </c>
      <c r="G1396" s="16">
        <f>工资表!H351</f>
        <v>2348</v>
      </c>
      <c r="H1396" s="16">
        <f>工资表!I351</f>
        <v>1348</v>
      </c>
      <c r="I1396" s="16">
        <f>工资表!J351</f>
        <v>948</v>
      </c>
      <c r="J1396" s="16">
        <f>工资表!K351</f>
        <v>648</v>
      </c>
      <c r="K1396" s="16">
        <f>工资表!L351</f>
        <v>548</v>
      </c>
      <c r="L1396" s="16">
        <f>工资表!M351</f>
        <v>10884</v>
      </c>
      <c r="M1396" s="16">
        <f>工资表!N351</f>
        <v>648</v>
      </c>
      <c r="N1396" s="16">
        <f>工资表!O351</f>
        <v>448</v>
      </c>
      <c r="O1396" s="16">
        <f>工资表!P351</f>
        <v>368</v>
      </c>
      <c r="P1396" s="16">
        <f>工资表!Q351</f>
        <v>378</v>
      </c>
      <c r="Q1396" s="16">
        <f>工资表!R351</f>
        <v>408</v>
      </c>
      <c r="R1396" s="16">
        <f>工资表!S351</f>
        <v>483</v>
      </c>
      <c r="S1396" s="16">
        <f>工资表!T351</f>
        <v>8151</v>
      </c>
    </row>
    <row r="1397" spans="1:19" s="11" customFormat="1" x14ac:dyDescent="0.15">
      <c r="A1397" s="12"/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</row>
    <row r="1398" spans="1:19" s="11" customFormat="1" x14ac:dyDescent="0.15">
      <c r="A1398" s="13"/>
      <c r="B1398" s="13"/>
      <c r="C1398" s="13"/>
      <c r="D1398" s="13"/>
      <c r="E1398" s="13"/>
      <c r="F1398" s="13"/>
      <c r="G1398" s="13"/>
      <c r="H1398" s="14">
        <f>工资表!$I$1</f>
        <v>2017</v>
      </c>
      <c r="I1398" s="14" t="str">
        <f>工资表!$J$1</f>
        <v>年</v>
      </c>
      <c r="J1398" s="14" t="str">
        <f>工资表!$K$1</f>
        <v>2月</v>
      </c>
      <c r="K1398" s="14" t="str">
        <f>工资表!$L$1</f>
        <v>工资</v>
      </c>
      <c r="L1398" s="13"/>
      <c r="M1398" s="13"/>
      <c r="N1398" s="13"/>
      <c r="O1398" s="13"/>
      <c r="P1398" s="13"/>
      <c r="Q1398" s="13"/>
      <c r="R1398" s="13"/>
      <c r="S1398" s="13"/>
    </row>
    <row r="1399" spans="1:19" s="11" customFormat="1" x14ac:dyDescent="0.15">
      <c r="A1399" s="15" t="str">
        <f>工资表!$B$2</f>
        <v>序号</v>
      </c>
      <c r="B1399" s="15" t="str">
        <f>工资表!$C$2</f>
        <v>姓名</v>
      </c>
      <c r="C1399" s="15" t="str">
        <f>工资表!$D$2</f>
        <v>部门</v>
      </c>
      <c r="D1399" s="15" t="str">
        <f>工资表!$E$2</f>
        <v>基本工资</v>
      </c>
      <c r="E1399" s="15" t="str">
        <f>工资表!$F$2</f>
        <v>岗位工资</v>
      </c>
      <c r="F1399" s="15" t="str">
        <f>工资表!$G$2</f>
        <v>绩效工资</v>
      </c>
      <c r="G1399" s="15" t="str">
        <f>工资表!$H$2</f>
        <v>奖金</v>
      </c>
      <c r="H1399" s="15" t="str">
        <f>工资表!$I$2</f>
        <v>加班费</v>
      </c>
      <c r="I1399" s="15" t="str">
        <f>工资表!$J$2</f>
        <v>住房补助</v>
      </c>
      <c r="J1399" s="15" t="str">
        <f>工资表!$K$2</f>
        <v>交通补助</v>
      </c>
      <c r="K1399" s="15" t="str">
        <f>工资表!$L$2</f>
        <v>工龄工资</v>
      </c>
      <c r="L1399" s="15" t="str">
        <f>工资表!$M$2</f>
        <v>当月应发</v>
      </c>
      <c r="M1399" s="15" t="str">
        <f>工资表!$N$2</f>
        <v>养老保险</v>
      </c>
      <c r="N1399" s="15" t="str">
        <f>工资表!$O$2</f>
        <v>医疗保险</v>
      </c>
      <c r="O1399" s="15" t="str">
        <f>工资表!$P$2</f>
        <v>失业保险</v>
      </c>
      <c r="P1399" s="15" t="str">
        <f>工资表!$Q$2</f>
        <v>大病统筹</v>
      </c>
      <c r="Q1399" s="15" t="str">
        <f>工资表!$R$2</f>
        <v>公积金</v>
      </c>
      <c r="R1399" s="15" t="str">
        <f>工资表!$S$2</f>
        <v>个人所得税</v>
      </c>
      <c r="S1399" s="15" t="str">
        <f>工资表!$T$2</f>
        <v>实发工资</v>
      </c>
    </row>
    <row r="1400" spans="1:19" s="11" customFormat="1" x14ac:dyDescent="0.15">
      <c r="A1400" s="16">
        <f>工资表!B352</f>
        <v>350</v>
      </c>
      <c r="B1400" s="16" t="str">
        <f>工资表!C352</f>
        <v>N350</v>
      </c>
      <c r="C1400" s="16" t="str">
        <f>工资表!D352</f>
        <v>投资B</v>
      </c>
      <c r="D1400" s="16">
        <f>工资表!E352</f>
        <v>2349</v>
      </c>
      <c r="E1400" s="16">
        <f>工资表!F352</f>
        <v>1349</v>
      </c>
      <c r="F1400" s="16">
        <f>工资表!G352</f>
        <v>1349</v>
      </c>
      <c r="G1400" s="16">
        <f>工资表!H352</f>
        <v>2349</v>
      </c>
      <c r="H1400" s="16">
        <f>工资表!I352</f>
        <v>1349</v>
      </c>
      <c r="I1400" s="16">
        <f>工资表!J352</f>
        <v>949</v>
      </c>
      <c r="J1400" s="16">
        <f>工资表!K352</f>
        <v>649</v>
      </c>
      <c r="K1400" s="16">
        <f>工资表!L352</f>
        <v>549</v>
      </c>
      <c r="L1400" s="16">
        <f>工资表!M352</f>
        <v>10892</v>
      </c>
      <c r="M1400" s="16">
        <f>工资表!N352</f>
        <v>649</v>
      </c>
      <c r="N1400" s="16">
        <f>工资表!O352</f>
        <v>449</v>
      </c>
      <c r="O1400" s="16">
        <f>工资表!P352</f>
        <v>369</v>
      </c>
      <c r="P1400" s="16">
        <f>工资表!Q352</f>
        <v>379</v>
      </c>
      <c r="Q1400" s="16">
        <f>工资表!R352</f>
        <v>409</v>
      </c>
      <c r="R1400" s="16">
        <f>工资表!S352</f>
        <v>484</v>
      </c>
      <c r="S1400" s="16">
        <f>工资表!T352</f>
        <v>8153</v>
      </c>
    </row>
    <row r="1401" spans="1:19" s="11" customFormat="1" x14ac:dyDescent="0.15">
      <c r="A1401" s="12"/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</row>
    <row r="1402" spans="1:19" s="11" customFormat="1" x14ac:dyDescent="0.15">
      <c r="A1402" s="13"/>
      <c r="B1402" s="13"/>
      <c r="C1402" s="13"/>
      <c r="D1402" s="13"/>
      <c r="E1402" s="13"/>
      <c r="F1402" s="13"/>
      <c r="G1402" s="13"/>
      <c r="H1402" s="14">
        <f>工资表!$I$1</f>
        <v>2017</v>
      </c>
      <c r="I1402" s="14" t="str">
        <f>工资表!$J$1</f>
        <v>年</v>
      </c>
      <c r="J1402" s="14" t="str">
        <f>工资表!$K$1</f>
        <v>2月</v>
      </c>
      <c r="K1402" s="14" t="str">
        <f>工资表!$L$1</f>
        <v>工资</v>
      </c>
      <c r="L1402" s="13"/>
      <c r="M1402" s="13"/>
      <c r="N1402" s="13"/>
      <c r="O1402" s="13"/>
      <c r="P1402" s="13"/>
      <c r="Q1402" s="13"/>
      <c r="R1402" s="13"/>
      <c r="S1402" s="13"/>
    </row>
    <row r="1403" spans="1:19" s="11" customFormat="1" x14ac:dyDescent="0.15">
      <c r="A1403" s="15" t="str">
        <f>工资表!$B$2</f>
        <v>序号</v>
      </c>
      <c r="B1403" s="15" t="str">
        <f>工资表!$C$2</f>
        <v>姓名</v>
      </c>
      <c r="C1403" s="15" t="str">
        <f>工资表!$D$2</f>
        <v>部门</v>
      </c>
      <c r="D1403" s="15" t="str">
        <f>工资表!$E$2</f>
        <v>基本工资</v>
      </c>
      <c r="E1403" s="15" t="str">
        <f>工资表!$F$2</f>
        <v>岗位工资</v>
      </c>
      <c r="F1403" s="15" t="str">
        <f>工资表!$G$2</f>
        <v>绩效工资</v>
      </c>
      <c r="G1403" s="15" t="str">
        <f>工资表!$H$2</f>
        <v>奖金</v>
      </c>
      <c r="H1403" s="15" t="str">
        <f>工资表!$I$2</f>
        <v>加班费</v>
      </c>
      <c r="I1403" s="15" t="str">
        <f>工资表!$J$2</f>
        <v>住房补助</v>
      </c>
      <c r="J1403" s="15" t="str">
        <f>工资表!$K$2</f>
        <v>交通补助</v>
      </c>
      <c r="K1403" s="15" t="str">
        <f>工资表!$L$2</f>
        <v>工龄工资</v>
      </c>
      <c r="L1403" s="15" t="str">
        <f>工资表!$M$2</f>
        <v>当月应发</v>
      </c>
      <c r="M1403" s="15" t="str">
        <f>工资表!$N$2</f>
        <v>养老保险</v>
      </c>
      <c r="N1403" s="15" t="str">
        <f>工资表!$O$2</f>
        <v>医疗保险</v>
      </c>
      <c r="O1403" s="15" t="str">
        <f>工资表!$P$2</f>
        <v>失业保险</v>
      </c>
      <c r="P1403" s="15" t="str">
        <f>工资表!$Q$2</f>
        <v>大病统筹</v>
      </c>
      <c r="Q1403" s="15" t="str">
        <f>工资表!$R$2</f>
        <v>公积金</v>
      </c>
      <c r="R1403" s="15" t="str">
        <f>工资表!$S$2</f>
        <v>个人所得税</v>
      </c>
      <c r="S1403" s="15" t="str">
        <f>工资表!$T$2</f>
        <v>实发工资</v>
      </c>
    </row>
    <row r="1404" spans="1:19" s="11" customFormat="1" x14ac:dyDescent="0.15">
      <c r="A1404" s="16">
        <f>工资表!B353</f>
        <v>351</v>
      </c>
      <c r="B1404" s="16" t="str">
        <f>工资表!C353</f>
        <v>N351</v>
      </c>
      <c r="C1404" s="16" t="str">
        <f>工资表!D353</f>
        <v>采购</v>
      </c>
      <c r="D1404" s="16">
        <f>工资表!E353</f>
        <v>2350</v>
      </c>
      <c r="E1404" s="16">
        <f>工资表!F353</f>
        <v>1350</v>
      </c>
      <c r="F1404" s="16">
        <f>工资表!G353</f>
        <v>1350</v>
      </c>
      <c r="G1404" s="16">
        <f>工资表!H353</f>
        <v>2350</v>
      </c>
      <c r="H1404" s="16">
        <f>工资表!I353</f>
        <v>1350</v>
      </c>
      <c r="I1404" s="16">
        <f>工资表!J353</f>
        <v>950</v>
      </c>
      <c r="J1404" s="16">
        <f>工资表!K353</f>
        <v>650</v>
      </c>
      <c r="K1404" s="16">
        <f>工资表!L353</f>
        <v>550</v>
      </c>
      <c r="L1404" s="16">
        <f>工资表!M353</f>
        <v>10900</v>
      </c>
      <c r="M1404" s="16">
        <f>工资表!N353</f>
        <v>650</v>
      </c>
      <c r="N1404" s="16">
        <f>工资表!O353</f>
        <v>450</v>
      </c>
      <c r="O1404" s="16">
        <f>工资表!P353</f>
        <v>370</v>
      </c>
      <c r="P1404" s="16">
        <f>工资表!Q353</f>
        <v>380</v>
      </c>
      <c r="Q1404" s="16">
        <f>工资表!R353</f>
        <v>410</v>
      </c>
      <c r="R1404" s="16">
        <f>工资表!S353</f>
        <v>485</v>
      </c>
      <c r="S1404" s="16">
        <f>工资表!T353</f>
        <v>8155</v>
      </c>
    </row>
    <row r="1405" spans="1:19" s="11" customFormat="1" x14ac:dyDescent="0.15">
      <c r="A1405" s="12"/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</row>
    <row r="1406" spans="1:19" s="11" customFormat="1" x14ac:dyDescent="0.15">
      <c r="A1406" s="13"/>
      <c r="B1406" s="13"/>
      <c r="C1406" s="13"/>
      <c r="D1406" s="13"/>
      <c r="E1406" s="13"/>
      <c r="F1406" s="13"/>
      <c r="G1406" s="13"/>
      <c r="H1406" s="14">
        <f>工资表!$I$1</f>
        <v>2017</v>
      </c>
      <c r="I1406" s="14" t="str">
        <f>工资表!$J$1</f>
        <v>年</v>
      </c>
      <c r="J1406" s="14" t="str">
        <f>工资表!$K$1</f>
        <v>2月</v>
      </c>
      <c r="K1406" s="14" t="str">
        <f>工资表!$L$1</f>
        <v>工资</v>
      </c>
      <c r="L1406" s="13"/>
      <c r="M1406" s="13"/>
      <c r="N1406" s="13"/>
      <c r="O1406" s="13"/>
      <c r="P1406" s="13"/>
      <c r="Q1406" s="13"/>
      <c r="R1406" s="13"/>
      <c r="S1406" s="13"/>
    </row>
    <row r="1407" spans="1:19" s="11" customFormat="1" x14ac:dyDescent="0.15">
      <c r="A1407" s="15" t="str">
        <f>工资表!$B$2</f>
        <v>序号</v>
      </c>
      <c r="B1407" s="15" t="str">
        <f>工资表!$C$2</f>
        <v>姓名</v>
      </c>
      <c r="C1407" s="15" t="str">
        <f>工资表!$D$2</f>
        <v>部门</v>
      </c>
      <c r="D1407" s="15" t="str">
        <f>工资表!$E$2</f>
        <v>基本工资</v>
      </c>
      <c r="E1407" s="15" t="str">
        <f>工资表!$F$2</f>
        <v>岗位工资</v>
      </c>
      <c r="F1407" s="15" t="str">
        <f>工资表!$G$2</f>
        <v>绩效工资</v>
      </c>
      <c r="G1407" s="15" t="str">
        <f>工资表!$H$2</f>
        <v>奖金</v>
      </c>
      <c r="H1407" s="15" t="str">
        <f>工资表!$I$2</f>
        <v>加班费</v>
      </c>
      <c r="I1407" s="15" t="str">
        <f>工资表!$J$2</f>
        <v>住房补助</v>
      </c>
      <c r="J1407" s="15" t="str">
        <f>工资表!$K$2</f>
        <v>交通补助</v>
      </c>
      <c r="K1407" s="15" t="str">
        <f>工资表!$L$2</f>
        <v>工龄工资</v>
      </c>
      <c r="L1407" s="15" t="str">
        <f>工资表!$M$2</f>
        <v>当月应发</v>
      </c>
      <c r="M1407" s="15" t="str">
        <f>工资表!$N$2</f>
        <v>养老保险</v>
      </c>
      <c r="N1407" s="15" t="str">
        <f>工资表!$O$2</f>
        <v>医疗保险</v>
      </c>
      <c r="O1407" s="15" t="str">
        <f>工资表!$P$2</f>
        <v>失业保险</v>
      </c>
      <c r="P1407" s="15" t="str">
        <f>工资表!$Q$2</f>
        <v>大病统筹</v>
      </c>
      <c r="Q1407" s="15" t="str">
        <f>工资表!$R$2</f>
        <v>公积金</v>
      </c>
      <c r="R1407" s="15" t="str">
        <f>工资表!$S$2</f>
        <v>个人所得税</v>
      </c>
      <c r="S1407" s="15" t="str">
        <f>工资表!$T$2</f>
        <v>实发工资</v>
      </c>
    </row>
    <row r="1408" spans="1:19" s="11" customFormat="1" x14ac:dyDescent="0.15">
      <c r="A1408" s="16">
        <f>工资表!B354</f>
        <v>352</v>
      </c>
      <c r="B1408" s="16" t="str">
        <f>工资表!C354</f>
        <v>N352</v>
      </c>
      <c r="C1408" s="16" t="str">
        <f>工资表!D354</f>
        <v>生产</v>
      </c>
      <c r="D1408" s="16">
        <f>工资表!E354</f>
        <v>2351</v>
      </c>
      <c r="E1408" s="16">
        <f>工资表!F354</f>
        <v>1351</v>
      </c>
      <c r="F1408" s="16">
        <f>工资表!G354</f>
        <v>1351</v>
      </c>
      <c r="G1408" s="16">
        <f>工资表!H354</f>
        <v>2351</v>
      </c>
      <c r="H1408" s="16">
        <f>工资表!I354</f>
        <v>1351</v>
      </c>
      <c r="I1408" s="16">
        <f>工资表!J354</f>
        <v>951</v>
      </c>
      <c r="J1408" s="16">
        <f>工资表!K354</f>
        <v>651</v>
      </c>
      <c r="K1408" s="16">
        <f>工资表!L354</f>
        <v>551</v>
      </c>
      <c r="L1408" s="16">
        <f>工资表!M354</f>
        <v>10908</v>
      </c>
      <c r="M1408" s="16">
        <f>工资表!N354</f>
        <v>651</v>
      </c>
      <c r="N1408" s="16">
        <f>工资表!O354</f>
        <v>451</v>
      </c>
      <c r="O1408" s="16">
        <f>工资表!P354</f>
        <v>371</v>
      </c>
      <c r="P1408" s="16">
        <f>工资表!Q354</f>
        <v>381</v>
      </c>
      <c r="Q1408" s="16">
        <f>工资表!R354</f>
        <v>411</v>
      </c>
      <c r="R1408" s="16">
        <f>工资表!S354</f>
        <v>486</v>
      </c>
      <c r="S1408" s="16">
        <f>工资表!T354</f>
        <v>8157</v>
      </c>
    </row>
    <row r="1409" spans="1:19" s="11" customFormat="1" x14ac:dyDescent="0.15">
      <c r="A1409" s="12"/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</row>
    <row r="1410" spans="1:19" s="11" customFormat="1" x14ac:dyDescent="0.15">
      <c r="A1410" s="13"/>
      <c r="B1410" s="13"/>
      <c r="C1410" s="13"/>
      <c r="D1410" s="13"/>
      <c r="E1410" s="13"/>
      <c r="F1410" s="13"/>
      <c r="G1410" s="13"/>
      <c r="H1410" s="14">
        <f>工资表!$I$1</f>
        <v>2017</v>
      </c>
      <c r="I1410" s="14" t="str">
        <f>工资表!$J$1</f>
        <v>年</v>
      </c>
      <c r="J1410" s="14" t="str">
        <f>工资表!$K$1</f>
        <v>2月</v>
      </c>
      <c r="K1410" s="14" t="str">
        <f>工资表!$L$1</f>
        <v>工资</v>
      </c>
      <c r="L1410" s="13"/>
      <c r="M1410" s="13"/>
      <c r="N1410" s="13"/>
      <c r="O1410" s="13"/>
      <c r="P1410" s="13"/>
      <c r="Q1410" s="13"/>
      <c r="R1410" s="13"/>
      <c r="S1410" s="13"/>
    </row>
    <row r="1411" spans="1:19" s="11" customFormat="1" x14ac:dyDescent="0.15">
      <c r="A1411" s="15" t="str">
        <f>工资表!$B$2</f>
        <v>序号</v>
      </c>
      <c r="B1411" s="15" t="str">
        <f>工资表!$C$2</f>
        <v>姓名</v>
      </c>
      <c r="C1411" s="15" t="str">
        <f>工资表!$D$2</f>
        <v>部门</v>
      </c>
      <c r="D1411" s="15" t="str">
        <f>工资表!$E$2</f>
        <v>基本工资</v>
      </c>
      <c r="E1411" s="15" t="str">
        <f>工资表!$F$2</f>
        <v>岗位工资</v>
      </c>
      <c r="F1411" s="15" t="str">
        <f>工资表!$G$2</f>
        <v>绩效工资</v>
      </c>
      <c r="G1411" s="15" t="str">
        <f>工资表!$H$2</f>
        <v>奖金</v>
      </c>
      <c r="H1411" s="15" t="str">
        <f>工资表!$I$2</f>
        <v>加班费</v>
      </c>
      <c r="I1411" s="15" t="str">
        <f>工资表!$J$2</f>
        <v>住房补助</v>
      </c>
      <c r="J1411" s="15" t="str">
        <f>工资表!$K$2</f>
        <v>交通补助</v>
      </c>
      <c r="K1411" s="15" t="str">
        <f>工资表!$L$2</f>
        <v>工龄工资</v>
      </c>
      <c r="L1411" s="15" t="str">
        <f>工资表!$M$2</f>
        <v>当月应发</v>
      </c>
      <c r="M1411" s="15" t="str">
        <f>工资表!$N$2</f>
        <v>养老保险</v>
      </c>
      <c r="N1411" s="15" t="str">
        <f>工资表!$O$2</f>
        <v>医疗保险</v>
      </c>
      <c r="O1411" s="15" t="str">
        <f>工资表!$P$2</f>
        <v>失业保险</v>
      </c>
      <c r="P1411" s="15" t="str">
        <f>工资表!$Q$2</f>
        <v>大病统筹</v>
      </c>
      <c r="Q1411" s="15" t="str">
        <f>工资表!$R$2</f>
        <v>公积金</v>
      </c>
      <c r="R1411" s="15" t="str">
        <f>工资表!$S$2</f>
        <v>个人所得税</v>
      </c>
      <c r="S1411" s="15" t="str">
        <f>工资表!$T$2</f>
        <v>实发工资</v>
      </c>
    </row>
    <row r="1412" spans="1:19" s="11" customFormat="1" x14ac:dyDescent="0.15">
      <c r="A1412" s="16">
        <f>工资表!B355</f>
        <v>353</v>
      </c>
      <c r="B1412" s="16" t="str">
        <f>工资表!C355</f>
        <v>N353</v>
      </c>
      <c r="C1412" s="16" t="str">
        <f>工资表!D355</f>
        <v>运营</v>
      </c>
      <c r="D1412" s="16">
        <f>工资表!E355</f>
        <v>2352</v>
      </c>
      <c r="E1412" s="16">
        <f>工资表!F355</f>
        <v>1352</v>
      </c>
      <c r="F1412" s="16">
        <f>工资表!G355</f>
        <v>1352</v>
      </c>
      <c r="G1412" s="16">
        <f>工资表!H355</f>
        <v>2352</v>
      </c>
      <c r="H1412" s="16">
        <f>工资表!I355</f>
        <v>1352</v>
      </c>
      <c r="I1412" s="16">
        <f>工资表!J355</f>
        <v>952</v>
      </c>
      <c r="J1412" s="16">
        <f>工资表!K355</f>
        <v>652</v>
      </c>
      <c r="K1412" s="16">
        <f>工资表!L355</f>
        <v>552</v>
      </c>
      <c r="L1412" s="16">
        <f>工资表!M355</f>
        <v>10916</v>
      </c>
      <c r="M1412" s="16">
        <f>工资表!N355</f>
        <v>652</v>
      </c>
      <c r="N1412" s="16">
        <f>工资表!O355</f>
        <v>452</v>
      </c>
      <c r="O1412" s="16">
        <f>工资表!P355</f>
        <v>372</v>
      </c>
      <c r="P1412" s="16">
        <f>工资表!Q355</f>
        <v>382</v>
      </c>
      <c r="Q1412" s="16">
        <f>工资表!R355</f>
        <v>412</v>
      </c>
      <c r="R1412" s="16">
        <f>工资表!S355</f>
        <v>487</v>
      </c>
      <c r="S1412" s="16">
        <f>工资表!T355</f>
        <v>8159</v>
      </c>
    </row>
    <row r="1413" spans="1:19" s="11" customFormat="1" x14ac:dyDescent="0.15">
      <c r="A1413" s="12"/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</row>
    <row r="1414" spans="1:19" s="11" customFormat="1" x14ac:dyDescent="0.15">
      <c r="A1414" s="13"/>
      <c r="B1414" s="13"/>
      <c r="C1414" s="13"/>
      <c r="D1414" s="13"/>
      <c r="E1414" s="13"/>
      <c r="F1414" s="13"/>
      <c r="G1414" s="13"/>
      <c r="H1414" s="14">
        <f>工资表!$I$1</f>
        <v>2017</v>
      </c>
      <c r="I1414" s="14" t="str">
        <f>工资表!$J$1</f>
        <v>年</v>
      </c>
      <c r="J1414" s="14" t="str">
        <f>工资表!$K$1</f>
        <v>2月</v>
      </c>
      <c r="K1414" s="14" t="str">
        <f>工资表!$L$1</f>
        <v>工资</v>
      </c>
      <c r="L1414" s="13"/>
      <c r="M1414" s="13"/>
      <c r="N1414" s="13"/>
      <c r="O1414" s="13"/>
      <c r="P1414" s="13"/>
      <c r="Q1414" s="13"/>
      <c r="R1414" s="13"/>
      <c r="S1414" s="13"/>
    </row>
    <row r="1415" spans="1:19" s="11" customFormat="1" x14ac:dyDescent="0.15">
      <c r="A1415" s="15" t="str">
        <f>工资表!$B$2</f>
        <v>序号</v>
      </c>
      <c r="B1415" s="15" t="str">
        <f>工资表!$C$2</f>
        <v>姓名</v>
      </c>
      <c r="C1415" s="15" t="str">
        <f>工资表!$D$2</f>
        <v>部门</v>
      </c>
      <c r="D1415" s="15" t="str">
        <f>工资表!$E$2</f>
        <v>基本工资</v>
      </c>
      <c r="E1415" s="15" t="str">
        <f>工资表!$F$2</f>
        <v>岗位工资</v>
      </c>
      <c r="F1415" s="15" t="str">
        <f>工资表!$G$2</f>
        <v>绩效工资</v>
      </c>
      <c r="G1415" s="15" t="str">
        <f>工资表!$H$2</f>
        <v>奖金</v>
      </c>
      <c r="H1415" s="15" t="str">
        <f>工资表!$I$2</f>
        <v>加班费</v>
      </c>
      <c r="I1415" s="15" t="str">
        <f>工资表!$J$2</f>
        <v>住房补助</v>
      </c>
      <c r="J1415" s="15" t="str">
        <f>工资表!$K$2</f>
        <v>交通补助</v>
      </c>
      <c r="K1415" s="15" t="str">
        <f>工资表!$L$2</f>
        <v>工龄工资</v>
      </c>
      <c r="L1415" s="15" t="str">
        <f>工资表!$M$2</f>
        <v>当月应发</v>
      </c>
      <c r="M1415" s="15" t="str">
        <f>工资表!$N$2</f>
        <v>养老保险</v>
      </c>
      <c r="N1415" s="15" t="str">
        <f>工资表!$O$2</f>
        <v>医疗保险</v>
      </c>
      <c r="O1415" s="15" t="str">
        <f>工资表!$P$2</f>
        <v>失业保险</v>
      </c>
      <c r="P1415" s="15" t="str">
        <f>工资表!$Q$2</f>
        <v>大病统筹</v>
      </c>
      <c r="Q1415" s="15" t="str">
        <f>工资表!$R$2</f>
        <v>公积金</v>
      </c>
      <c r="R1415" s="15" t="str">
        <f>工资表!$S$2</f>
        <v>个人所得税</v>
      </c>
      <c r="S1415" s="15" t="str">
        <f>工资表!$T$2</f>
        <v>实发工资</v>
      </c>
    </row>
    <row r="1416" spans="1:19" s="11" customFormat="1" x14ac:dyDescent="0.15">
      <c r="A1416" s="16">
        <f>工资表!B356</f>
        <v>354</v>
      </c>
      <c r="B1416" s="16" t="str">
        <f>工资表!C356</f>
        <v>N354</v>
      </c>
      <c r="C1416" s="16" t="str">
        <f>工资表!D356</f>
        <v>财务</v>
      </c>
      <c r="D1416" s="16">
        <f>工资表!E356</f>
        <v>2353</v>
      </c>
      <c r="E1416" s="16">
        <f>工资表!F356</f>
        <v>1353</v>
      </c>
      <c r="F1416" s="16">
        <f>工资表!G356</f>
        <v>1353</v>
      </c>
      <c r="G1416" s="16">
        <f>工资表!H356</f>
        <v>2353</v>
      </c>
      <c r="H1416" s="16">
        <f>工资表!I356</f>
        <v>1353</v>
      </c>
      <c r="I1416" s="16">
        <f>工资表!J356</f>
        <v>953</v>
      </c>
      <c r="J1416" s="16">
        <f>工资表!K356</f>
        <v>653</v>
      </c>
      <c r="K1416" s="16">
        <f>工资表!L356</f>
        <v>553</v>
      </c>
      <c r="L1416" s="16">
        <f>工资表!M356</f>
        <v>10924</v>
      </c>
      <c r="M1416" s="16">
        <f>工资表!N356</f>
        <v>653</v>
      </c>
      <c r="N1416" s="16">
        <f>工资表!O356</f>
        <v>453</v>
      </c>
      <c r="O1416" s="16">
        <f>工资表!P356</f>
        <v>373</v>
      </c>
      <c r="P1416" s="16">
        <f>工资表!Q356</f>
        <v>383</v>
      </c>
      <c r="Q1416" s="16">
        <f>工资表!R356</f>
        <v>413</v>
      </c>
      <c r="R1416" s="16">
        <f>工资表!S356</f>
        <v>488</v>
      </c>
      <c r="S1416" s="16">
        <f>工资表!T356</f>
        <v>8161</v>
      </c>
    </row>
    <row r="1417" spans="1:19" s="11" customFormat="1" x14ac:dyDescent="0.15">
      <c r="A1417" s="12"/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</row>
    <row r="1418" spans="1:19" s="11" customFormat="1" x14ac:dyDescent="0.15">
      <c r="A1418" s="13"/>
      <c r="B1418" s="13"/>
      <c r="C1418" s="13"/>
      <c r="D1418" s="13"/>
      <c r="E1418" s="13"/>
      <c r="F1418" s="13"/>
      <c r="G1418" s="13"/>
      <c r="H1418" s="14">
        <f>工资表!$I$1</f>
        <v>2017</v>
      </c>
      <c r="I1418" s="14" t="str">
        <f>工资表!$J$1</f>
        <v>年</v>
      </c>
      <c r="J1418" s="14" t="str">
        <f>工资表!$K$1</f>
        <v>2月</v>
      </c>
      <c r="K1418" s="14" t="str">
        <f>工资表!$L$1</f>
        <v>工资</v>
      </c>
      <c r="L1418" s="13"/>
      <c r="M1418" s="13"/>
      <c r="N1418" s="13"/>
      <c r="O1418" s="13"/>
      <c r="P1418" s="13"/>
      <c r="Q1418" s="13"/>
      <c r="R1418" s="13"/>
      <c r="S1418" s="13"/>
    </row>
    <row r="1419" spans="1:19" s="11" customFormat="1" x14ac:dyDescent="0.15">
      <c r="A1419" s="15" t="str">
        <f>工资表!$B$2</f>
        <v>序号</v>
      </c>
      <c r="B1419" s="15" t="str">
        <f>工资表!$C$2</f>
        <v>姓名</v>
      </c>
      <c r="C1419" s="15" t="str">
        <f>工资表!$D$2</f>
        <v>部门</v>
      </c>
      <c r="D1419" s="15" t="str">
        <f>工资表!$E$2</f>
        <v>基本工资</v>
      </c>
      <c r="E1419" s="15" t="str">
        <f>工资表!$F$2</f>
        <v>岗位工资</v>
      </c>
      <c r="F1419" s="15" t="str">
        <f>工资表!$G$2</f>
        <v>绩效工资</v>
      </c>
      <c r="G1419" s="15" t="str">
        <f>工资表!$H$2</f>
        <v>奖金</v>
      </c>
      <c r="H1419" s="15" t="str">
        <f>工资表!$I$2</f>
        <v>加班费</v>
      </c>
      <c r="I1419" s="15" t="str">
        <f>工资表!$J$2</f>
        <v>住房补助</v>
      </c>
      <c r="J1419" s="15" t="str">
        <f>工资表!$K$2</f>
        <v>交通补助</v>
      </c>
      <c r="K1419" s="15" t="str">
        <f>工资表!$L$2</f>
        <v>工龄工资</v>
      </c>
      <c r="L1419" s="15" t="str">
        <f>工资表!$M$2</f>
        <v>当月应发</v>
      </c>
      <c r="M1419" s="15" t="str">
        <f>工资表!$N$2</f>
        <v>养老保险</v>
      </c>
      <c r="N1419" s="15" t="str">
        <f>工资表!$O$2</f>
        <v>医疗保险</v>
      </c>
      <c r="O1419" s="15" t="str">
        <f>工资表!$P$2</f>
        <v>失业保险</v>
      </c>
      <c r="P1419" s="15" t="str">
        <f>工资表!$Q$2</f>
        <v>大病统筹</v>
      </c>
      <c r="Q1419" s="15" t="str">
        <f>工资表!$R$2</f>
        <v>公积金</v>
      </c>
      <c r="R1419" s="15" t="str">
        <f>工资表!$S$2</f>
        <v>个人所得税</v>
      </c>
      <c r="S1419" s="15" t="str">
        <f>工资表!$T$2</f>
        <v>实发工资</v>
      </c>
    </row>
    <row r="1420" spans="1:19" s="11" customFormat="1" x14ac:dyDescent="0.15">
      <c r="A1420" s="16">
        <f>工资表!B357</f>
        <v>355</v>
      </c>
      <c r="B1420" s="16" t="str">
        <f>工资表!C357</f>
        <v>N355</v>
      </c>
      <c r="C1420" s="16" t="str">
        <f>工资表!D357</f>
        <v>人力</v>
      </c>
      <c r="D1420" s="16">
        <f>工资表!E357</f>
        <v>2354</v>
      </c>
      <c r="E1420" s="16">
        <f>工资表!F357</f>
        <v>1354</v>
      </c>
      <c r="F1420" s="16">
        <f>工资表!G357</f>
        <v>1354</v>
      </c>
      <c r="G1420" s="16">
        <f>工资表!H357</f>
        <v>2354</v>
      </c>
      <c r="H1420" s="16">
        <f>工资表!I357</f>
        <v>1354</v>
      </c>
      <c r="I1420" s="16">
        <f>工资表!J357</f>
        <v>954</v>
      </c>
      <c r="J1420" s="16">
        <f>工资表!K357</f>
        <v>654</v>
      </c>
      <c r="K1420" s="16">
        <f>工资表!L357</f>
        <v>554</v>
      </c>
      <c r="L1420" s="16">
        <f>工资表!M357</f>
        <v>10932</v>
      </c>
      <c r="M1420" s="16">
        <f>工资表!N357</f>
        <v>654</v>
      </c>
      <c r="N1420" s="16">
        <f>工资表!O357</f>
        <v>454</v>
      </c>
      <c r="O1420" s="16">
        <f>工资表!P357</f>
        <v>374</v>
      </c>
      <c r="P1420" s="16">
        <f>工资表!Q357</f>
        <v>384</v>
      </c>
      <c r="Q1420" s="16">
        <f>工资表!R357</f>
        <v>414</v>
      </c>
      <c r="R1420" s="16">
        <f>工资表!S357</f>
        <v>489</v>
      </c>
      <c r="S1420" s="16">
        <f>工资表!T357</f>
        <v>8163</v>
      </c>
    </row>
    <row r="1421" spans="1:19" s="11" customFormat="1" x14ac:dyDescent="0.15">
      <c r="A1421" s="12"/>
      <c r="B1421" s="12"/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</row>
    <row r="1422" spans="1:19" s="11" customFormat="1" x14ac:dyDescent="0.15">
      <c r="A1422" s="13"/>
      <c r="B1422" s="13"/>
      <c r="C1422" s="13"/>
      <c r="D1422" s="13"/>
      <c r="E1422" s="13"/>
      <c r="F1422" s="13"/>
      <c r="G1422" s="13"/>
      <c r="H1422" s="14">
        <f>工资表!$I$1</f>
        <v>2017</v>
      </c>
      <c r="I1422" s="14" t="str">
        <f>工资表!$J$1</f>
        <v>年</v>
      </c>
      <c r="J1422" s="14" t="str">
        <f>工资表!$K$1</f>
        <v>2月</v>
      </c>
      <c r="K1422" s="14" t="str">
        <f>工资表!$L$1</f>
        <v>工资</v>
      </c>
      <c r="L1422" s="13"/>
      <c r="M1422" s="13"/>
      <c r="N1422" s="13"/>
      <c r="O1422" s="13"/>
      <c r="P1422" s="13"/>
      <c r="Q1422" s="13"/>
      <c r="R1422" s="13"/>
      <c r="S1422" s="13"/>
    </row>
    <row r="1423" spans="1:19" s="11" customFormat="1" x14ac:dyDescent="0.15">
      <c r="A1423" s="15" t="str">
        <f>工资表!$B$2</f>
        <v>序号</v>
      </c>
      <c r="B1423" s="15" t="str">
        <f>工资表!$C$2</f>
        <v>姓名</v>
      </c>
      <c r="C1423" s="15" t="str">
        <f>工资表!$D$2</f>
        <v>部门</v>
      </c>
      <c r="D1423" s="15" t="str">
        <f>工资表!$E$2</f>
        <v>基本工资</v>
      </c>
      <c r="E1423" s="15" t="str">
        <f>工资表!$F$2</f>
        <v>岗位工资</v>
      </c>
      <c r="F1423" s="15" t="str">
        <f>工资表!$G$2</f>
        <v>绩效工资</v>
      </c>
      <c r="G1423" s="15" t="str">
        <f>工资表!$H$2</f>
        <v>奖金</v>
      </c>
      <c r="H1423" s="15" t="str">
        <f>工资表!$I$2</f>
        <v>加班费</v>
      </c>
      <c r="I1423" s="15" t="str">
        <f>工资表!$J$2</f>
        <v>住房补助</v>
      </c>
      <c r="J1423" s="15" t="str">
        <f>工资表!$K$2</f>
        <v>交通补助</v>
      </c>
      <c r="K1423" s="15" t="str">
        <f>工资表!$L$2</f>
        <v>工龄工资</v>
      </c>
      <c r="L1423" s="15" t="str">
        <f>工资表!$M$2</f>
        <v>当月应发</v>
      </c>
      <c r="M1423" s="15" t="str">
        <f>工资表!$N$2</f>
        <v>养老保险</v>
      </c>
      <c r="N1423" s="15" t="str">
        <f>工资表!$O$2</f>
        <v>医疗保险</v>
      </c>
      <c r="O1423" s="15" t="str">
        <f>工资表!$P$2</f>
        <v>失业保险</v>
      </c>
      <c r="P1423" s="15" t="str">
        <f>工资表!$Q$2</f>
        <v>大病统筹</v>
      </c>
      <c r="Q1423" s="15" t="str">
        <f>工资表!$R$2</f>
        <v>公积金</v>
      </c>
      <c r="R1423" s="15" t="str">
        <f>工资表!$S$2</f>
        <v>个人所得税</v>
      </c>
      <c r="S1423" s="15" t="str">
        <f>工资表!$T$2</f>
        <v>实发工资</v>
      </c>
    </row>
    <row r="1424" spans="1:19" s="11" customFormat="1" x14ac:dyDescent="0.15">
      <c r="A1424" s="16">
        <f>工资表!B358</f>
        <v>356</v>
      </c>
      <c r="B1424" s="16" t="str">
        <f>工资表!C358</f>
        <v>N356</v>
      </c>
      <c r="C1424" s="16" t="str">
        <f>工资表!D358</f>
        <v>销售</v>
      </c>
      <c r="D1424" s="16">
        <f>工资表!E358</f>
        <v>2355</v>
      </c>
      <c r="E1424" s="16">
        <f>工资表!F358</f>
        <v>1355</v>
      </c>
      <c r="F1424" s="16">
        <f>工资表!G358</f>
        <v>1355</v>
      </c>
      <c r="G1424" s="16">
        <f>工资表!H358</f>
        <v>2355</v>
      </c>
      <c r="H1424" s="16">
        <f>工资表!I358</f>
        <v>1355</v>
      </c>
      <c r="I1424" s="16">
        <f>工资表!J358</f>
        <v>955</v>
      </c>
      <c r="J1424" s="16">
        <f>工资表!K358</f>
        <v>655</v>
      </c>
      <c r="K1424" s="16">
        <f>工资表!L358</f>
        <v>555</v>
      </c>
      <c r="L1424" s="16">
        <f>工资表!M358</f>
        <v>10940</v>
      </c>
      <c r="M1424" s="16">
        <f>工资表!N358</f>
        <v>655</v>
      </c>
      <c r="N1424" s="16">
        <f>工资表!O358</f>
        <v>455</v>
      </c>
      <c r="O1424" s="16">
        <f>工资表!P358</f>
        <v>375</v>
      </c>
      <c r="P1424" s="16">
        <f>工资表!Q358</f>
        <v>385</v>
      </c>
      <c r="Q1424" s="16">
        <f>工资表!R358</f>
        <v>415</v>
      </c>
      <c r="R1424" s="16">
        <f>工资表!S358</f>
        <v>490</v>
      </c>
      <c r="S1424" s="16">
        <f>工资表!T358</f>
        <v>8165</v>
      </c>
    </row>
    <row r="1425" spans="1:19" s="11" customFormat="1" x14ac:dyDescent="0.15">
      <c r="A1425" s="12"/>
      <c r="B1425" s="12"/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</row>
    <row r="1426" spans="1:19" s="11" customFormat="1" x14ac:dyDescent="0.15">
      <c r="A1426" s="13"/>
      <c r="B1426" s="13"/>
      <c r="C1426" s="13"/>
      <c r="D1426" s="13"/>
      <c r="E1426" s="13"/>
      <c r="F1426" s="13"/>
      <c r="G1426" s="13"/>
      <c r="H1426" s="14">
        <f>工资表!$I$1</f>
        <v>2017</v>
      </c>
      <c r="I1426" s="14" t="str">
        <f>工资表!$J$1</f>
        <v>年</v>
      </c>
      <c r="J1426" s="14" t="str">
        <f>工资表!$K$1</f>
        <v>2月</v>
      </c>
      <c r="K1426" s="14" t="str">
        <f>工资表!$L$1</f>
        <v>工资</v>
      </c>
      <c r="L1426" s="13"/>
      <c r="M1426" s="13"/>
      <c r="N1426" s="13"/>
      <c r="O1426" s="13"/>
      <c r="P1426" s="13"/>
      <c r="Q1426" s="13"/>
      <c r="R1426" s="13"/>
      <c r="S1426" s="13"/>
    </row>
    <row r="1427" spans="1:19" s="11" customFormat="1" x14ac:dyDescent="0.15">
      <c r="A1427" s="15" t="str">
        <f>工资表!$B$2</f>
        <v>序号</v>
      </c>
      <c r="B1427" s="15" t="str">
        <f>工资表!$C$2</f>
        <v>姓名</v>
      </c>
      <c r="C1427" s="15" t="str">
        <f>工资表!$D$2</f>
        <v>部门</v>
      </c>
      <c r="D1427" s="15" t="str">
        <f>工资表!$E$2</f>
        <v>基本工资</v>
      </c>
      <c r="E1427" s="15" t="str">
        <f>工资表!$F$2</f>
        <v>岗位工资</v>
      </c>
      <c r="F1427" s="15" t="str">
        <f>工资表!$G$2</f>
        <v>绩效工资</v>
      </c>
      <c r="G1427" s="15" t="str">
        <f>工资表!$H$2</f>
        <v>奖金</v>
      </c>
      <c r="H1427" s="15" t="str">
        <f>工资表!$I$2</f>
        <v>加班费</v>
      </c>
      <c r="I1427" s="15" t="str">
        <f>工资表!$J$2</f>
        <v>住房补助</v>
      </c>
      <c r="J1427" s="15" t="str">
        <f>工资表!$K$2</f>
        <v>交通补助</v>
      </c>
      <c r="K1427" s="15" t="str">
        <f>工资表!$L$2</f>
        <v>工龄工资</v>
      </c>
      <c r="L1427" s="15" t="str">
        <f>工资表!$M$2</f>
        <v>当月应发</v>
      </c>
      <c r="M1427" s="15" t="str">
        <f>工资表!$N$2</f>
        <v>养老保险</v>
      </c>
      <c r="N1427" s="15" t="str">
        <f>工资表!$O$2</f>
        <v>医疗保险</v>
      </c>
      <c r="O1427" s="15" t="str">
        <f>工资表!$P$2</f>
        <v>失业保险</v>
      </c>
      <c r="P1427" s="15" t="str">
        <f>工资表!$Q$2</f>
        <v>大病统筹</v>
      </c>
      <c r="Q1427" s="15" t="str">
        <f>工资表!$R$2</f>
        <v>公积金</v>
      </c>
      <c r="R1427" s="15" t="str">
        <f>工资表!$S$2</f>
        <v>个人所得税</v>
      </c>
      <c r="S1427" s="15" t="str">
        <f>工资表!$T$2</f>
        <v>实发工资</v>
      </c>
    </row>
    <row r="1428" spans="1:19" s="11" customFormat="1" x14ac:dyDescent="0.15">
      <c r="A1428" s="16">
        <f>工资表!B359</f>
        <v>357</v>
      </c>
      <c r="B1428" s="16" t="str">
        <f>工资表!C359</f>
        <v>N357</v>
      </c>
      <c r="C1428" s="16" t="str">
        <f>工资表!D359</f>
        <v>研发A</v>
      </c>
      <c r="D1428" s="16">
        <f>工资表!E359</f>
        <v>2356</v>
      </c>
      <c r="E1428" s="16">
        <f>工资表!F359</f>
        <v>1356</v>
      </c>
      <c r="F1428" s="16">
        <f>工资表!G359</f>
        <v>1356</v>
      </c>
      <c r="G1428" s="16">
        <f>工资表!H359</f>
        <v>2356</v>
      </c>
      <c r="H1428" s="16">
        <f>工资表!I359</f>
        <v>1356</v>
      </c>
      <c r="I1428" s="16">
        <f>工资表!J359</f>
        <v>956</v>
      </c>
      <c r="J1428" s="16">
        <f>工资表!K359</f>
        <v>656</v>
      </c>
      <c r="K1428" s="16">
        <f>工资表!L359</f>
        <v>556</v>
      </c>
      <c r="L1428" s="16">
        <f>工资表!M359</f>
        <v>10948</v>
      </c>
      <c r="M1428" s="16">
        <f>工资表!N359</f>
        <v>656</v>
      </c>
      <c r="N1428" s="16">
        <f>工资表!O359</f>
        <v>456</v>
      </c>
      <c r="O1428" s="16">
        <f>工资表!P359</f>
        <v>376</v>
      </c>
      <c r="P1428" s="16">
        <f>工资表!Q359</f>
        <v>386</v>
      </c>
      <c r="Q1428" s="16">
        <f>工资表!R359</f>
        <v>416</v>
      </c>
      <c r="R1428" s="16">
        <f>工资表!S359</f>
        <v>491</v>
      </c>
      <c r="S1428" s="16">
        <f>工资表!T359</f>
        <v>8167</v>
      </c>
    </row>
    <row r="1429" spans="1:19" s="11" customFormat="1" x14ac:dyDescent="0.15">
      <c r="A1429" s="12"/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</row>
    <row r="1430" spans="1:19" s="11" customFormat="1" x14ac:dyDescent="0.15">
      <c r="A1430" s="13"/>
      <c r="B1430" s="13"/>
      <c r="C1430" s="13"/>
      <c r="D1430" s="13"/>
      <c r="E1430" s="13"/>
      <c r="F1430" s="13"/>
      <c r="G1430" s="13"/>
      <c r="H1430" s="14">
        <f>工资表!$I$1</f>
        <v>2017</v>
      </c>
      <c r="I1430" s="14" t="str">
        <f>工资表!$J$1</f>
        <v>年</v>
      </c>
      <c r="J1430" s="14" t="str">
        <f>工资表!$K$1</f>
        <v>2月</v>
      </c>
      <c r="K1430" s="14" t="str">
        <f>工资表!$L$1</f>
        <v>工资</v>
      </c>
      <c r="L1430" s="13"/>
      <c r="M1430" s="13"/>
      <c r="N1430" s="13"/>
      <c r="O1430" s="13"/>
      <c r="P1430" s="13"/>
      <c r="Q1430" s="13"/>
      <c r="R1430" s="13"/>
      <c r="S1430" s="13"/>
    </row>
    <row r="1431" spans="1:19" s="11" customFormat="1" x14ac:dyDescent="0.15">
      <c r="A1431" s="15" t="str">
        <f>工资表!$B$2</f>
        <v>序号</v>
      </c>
      <c r="B1431" s="15" t="str">
        <f>工资表!$C$2</f>
        <v>姓名</v>
      </c>
      <c r="C1431" s="15" t="str">
        <f>工资表!$D$2</f>
        <v>部门</v>
      </c>
      <c r="D1431" s="15" t="str">
        <f>工资表!$E$2</f>
        <v>基本工资</v>
      </c>
      <c r="E1431" s="15" t="str">
        <f>工资表!$F$2</f>
        <v>岗位工资</v>
      </c>
      <c r="F1431" s="15" t="str">
        <f>工资表!$G$2</f>
        <v>绩效工资</v>
      </c>
      <c r="G1431" s="15" t="str">
        <f>工资表!$H$2</f>
        <v>奖金</v>
      </c>
      <c r="H1431" s="15" t="str">
        <f>工资表!$I$2</f>
        <v>加班费</v>
      </c>
      <c r="I1431" s="15" t="str">
        <f>工资表!$J$2</f>
        <v>住房补助</v>
      </c>
      <c r="J1431" s="15" t="str">
        <f>工资表!$K$2</f>
        <v>交通补助</v>
      </c>
      <c r="K1431" s="15" t="str">
        <f>工资表!$L$2</f>
        <v>工龄工资</v>
      </c>
      <c r="L1431" s="15" t="str">
        <f>工资表!$M$2</f>
        <v>当月应发</v>
      </c>
      <c r="M1431" s="15" t="str">
        <f>工资表!$N$2</f>
        <v>养老保险</v>
      </c>
      <c r="N1431" s="15" t="str">
        <f>工资表!$O$2</f>
        <v>医疗保险</v>
      </c>
      <c r="O1431" s="15" t="str">
        <f>工资表!$P$2</f>
        <v>失业保险</v>
      </c>
      <c r="P1431" s="15" t="str">
        <f>工资表!$Q$2</f>
        <v>大病统筹</v>
      </c>
      <c r="Q1431" s="15" t="str">
        <f>工资表!$R$2</f>
        <v>公积金</v>
      </c>
      <c r="R1431" s="15" t="str">
        <f>工资表!$S$2</f>
        <v>个人所得税</v>
      </c>
      <c r="S1431" s="15" t="str">
        <f>工资表!$T$2</f>
        <v>实发工资</v>
      </c>
    </row>
    <row r="1432" spans="1:19" s="11" customFormat="1" x14ac:dyDescent="0.15">
      <c r="A1432" s="16">
        <f>工资表!B360</f>
        <v>358</v>
      </c>
      <c r="B1432" s="16" t="str">
        <f>工资表!C360</f>
        <v>N358</v>
      </c>
      <c r="C1432" s="16" t="str">
        <f>工资表!D360</f>
        <v>研发B</v>
      </c>
      <c r="D1432" s="16">
        <f>工资表!E360</f>
        <v>2357</v>
      </c>
      <c r="E1432" s="16">
        <f>工资表!F360</f>
        <v>1357</v>
      </c>
      <c r="F1432" s="16">
        <f>工资表!G360</f>
        <v>1357</v>
      </c>
      <c r="G1432" s="16">
        <f>工资表!H360</f>
        <v>2357</v>
      </c>
      <c r="H1432" s="16">
        <f>工资表!I360</f>
        <v>1357</v>
      </c>
      <c r="I1432" s="16">
        <f>工资表!J360</f>
        <v>957</v>
      </c>
      <c r="J1432" s="16">
        <f>工资表!K360</f>
        <v>657</v>
      </c>
      <c r="K1432" s="16">
        <f>工资表!L360</f>
        <v>557</v>
      </c>
      <c r="L1432" s="16">
        <f>工资表!M360</f>
        <v>10956</v>
      </c>
      <c r="M1432" s="16">
        <f>工资表!N360</f>
        <v>657</v>
      </c>
      <c r="N1432" s="16">
        <f>工资表!O360</f>
        <v>457</v>
      </c>
      <c r="O1432" s="16">
        <f>工资表!P360</f>
        <v>377</v>
      </c>
      <c r="P1432" s="16">
        <f>工资表!Q360</f>
        <v>387</v>
      </c>
      <c r="Q1432" s="16">
        <f>工资表!R360</f>
        <v>417</v>
      </c>
      <c r="R1432" s="16">
        <f>工资表!S360</f>
        <v>492</v>
      </c>
      <c r="S1432" s="16">
        <f>工资表!T360</f>
        <v>8169</v>
      </c>
    </row>
    <row r="1433" spans="1:19" s="11" customFormat="1" x14ac:dyDescent="0.15">
      <c r="A1433" s="12"/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</row>
    <row r="1434" spans="1:19" s="11" customFormat="1" x14ac:dyDescent="0.15">
      <c r="A1434" s="13"/>
      <c r="B1434" s="13"/>
      <c r="C1434" s="13"/>
      <c r="D1434" s="13"/>
      <c r="E1434" s="13"/>
      <c r="F1434" s="13"/>
      <c r="G1434" s="13"/>
      <c r="H1434" s="14">
        <f>工资表!$I$1</f>
        <v>2017</v>
      </c>
      <c r="I1434" s="14" t="str">
        <f>工资表!$J$1</f>
        <v>年</v>
      </c>
      <c r="J1434" s="14" t="str">
        <f>工资表!$K$1</f>
        <v>2月</v>
      </c>
      <c r="K1434" s="14" t="str">
        <f>工资表!$L$1</f>
        <v>工资</v>
      </c>
      <c r="L1434" s="13"/>
      <c r="M1434" s="13"/>
      <c r="N1434" s="13"/>
      <c r="O1434" s="13"/>
      <c r="P1434" s="13"/>
      <c r="Q1434" s="13"/>
      <c r="R1434" s="13"/>
      <c r="S1434" s="13"/>
    </row>
    <row r="1435" spans="1:19" s="11" customFormat="1" x14ac:dyDescent="0.15">
      <c r="A1435" s="15" t="str">
        <f>工资表!$B$2</f>
        <v>序号</v>
      </c>
      <c r="B1435" s="15" t="str">
        <f>工资表!$C$2</f>
        <v>姓名</v>
      </c>
      <c r="C1435" s="15" t="str">
        <f>工资表!$D$2</f>
        <v>部门</v>
      </c>
      <c r="D1435" s="15" t="str">
        <f>工资表!$E$2</f>
        <v>基本工资</v>
      </c>
      <c r="E1435" s="15" t="str">
        <f>工资表!$F$2</f>
        <v>岗位工资</v>
      </c>
      <c r="F1435" s="15" t="str">
        <f>工资表!$G$2</f>
        <v>绩效工资</v>
      </c>
      <c r="G1435" s="15" t="str">
        <f>工资表!$H$2</f>
        <v>奖金</v>
      </c>
      <c r="H1435" s="15" t="str">
        <f>工资表!$I$2</f>
        <v>加班费</v>
      </c>
      <c r="I1435" s="15" t="str">
        <f>工资表!$J$2</f>
        <v>住房补助</v>
      </c>
      <c r="J1435" s="15" t="str">
        <f>工资表!$K$2</f>
        <v>交通补助</v>
      </c>
      <c r="K1435" s="15" t="str">
        <f>工资表!$L$2</f>
        <v>工龄工资</v>
      </c>
      <c r="L1435" s="15" t="str">
        <f>工资表!$M$2</f>
        <v>当月应发</v>
      </c>
      <c r="M1435" s="15" t="str">
        <f>工资表!$N$2</f>
        <v>养老保险</v>
      </c>
      <c r="N1435" s="15" t="str">
        <f>工资表!$O$2</f>
        <v>医疗保险</v>
      </c>
      <c r="O1435" s="15" t="str">
        <f>工资表!$P$2</f>
        <v>失业保险</v>
      </c>
      <c r="P1435" s="15" t="str">
        <f>工资表!$Q$2</f>
        <v>大病统筹</v>
      </c>
      <c r="Q1435" s="15" t="str">
        <f>工资表!$R$2</f>
        <v>公积金</v>
      </c>
      <c r="R1435" s="15" t="str">
        <f>工资表!$S$2</f>
        <v>个人所得税</v>
      </c>
      <c r="S1435" s="15" t="str">
        <f>工资表!$T$2</f>
        <v>实发工资</v>
      </c>
    </row>
    <row r="1436" spans="1:19" s="11" customFormat="1" x14ac:dyDescent="0.15">
      <c r="A1436" s="16">
        <f>工资表!B361</f>
        <v>359</v>
      </c>
      <c r="B1436" s="16" t="str">
        <f>工资表!C361</f>
        <v>N359</v>
      </c>
      <c r="C1436" s="16" t="str">
        <f>工资表!D361</f>
        <v>投资A</v>
      </c>
      <c r="D1436" s="16">
        <f>工资表!E361</f>
        <v>2358</v>
      </c>
      <c r="E1436" s="16">
        <f>工资表!F361</f>
        <v>1358</v>
      </c>
      <c r="F1436" s="16">
        <f>工资表!G361</f>
        <v>1358</v>
      </c>
      <c r="G1436" s="16">
        <f>工资表!H361</f>
        <v>2358</v>
      </c>
      <c r="H1436" s="16">
        <f>工资表!I361</f>
        <v>1358</v>
      </c>
      <c r="I1436" s="16">
        <f>工资表!J361</f>
        <v>958</v>
      </c>
      <c r="J1436" s="16">
        <f>工资表!K361</f>
        <v>658</v>
      </c>
      <c r="K1436" s="16">
        <f>工资表!L361</f>
        <v>558</v>
      </c>
      <c r="L1436" s="16">
        <f>工资表!M361</f>
        <v>10964</v>
      </c>
      <c r="M1436" s="16">
        <f>工资表!N361</f>
        <v>658</v>
      </c>
      <c r="N1436" s="16">
        <f>工资表!O361</f>
        <v>458</v>
      </c>
      <c r="O1436" s="16">
        <f>工资表!P361</f>
        <v>378</v>
      </c>
      <c r="P1436" s="16">
        <f>工资表!Q361</f>
        <v>388</v>
      </c>
      <c r="Q1436" s="16">
        <f>工资表!R361</f>
        <v>418</v>
      </c>
      <c r="R1436" s="16">
        <f>工资表!S361</f>
        <v>493</v>
      </c>
      <c r="S1436" s="16">
        <f>工资表!T361</f>
        <v>8171</v>
      </c>
    </row>
    <row r="1437" spans="1:19" s="11" customFormat="1" x14ac:dyDescent="0.15">
      <c r="A1437" s="12"/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</row>
    <row r="1438" spans="1:19" s="11" customFormat="1" x14ac:dyDescent="0.15">
      <c r="A1438" s="13"/>
      <c r="B1438" s="13"/>
      <c r="C1438" s="13"/>
      <c r="D1438" s="13"/>
      <c r="E1438" s="13"/>
      <c r="F1438" s="13"/>
      <c r="G1438" s="13"/>
      <c r="H1438" s="14">
        <f>工资表!$I$1</f>
        <v>2017</v>
      </c>
      <c r="I1438" s="14" t="str">
        <f>工资表!$J$1</f>
        <v>年</v>
      </c>
      <c r="J1438" s="14" t="str">
        <f>工资表!$K$1</f>
        <v>2月</v>
      </c>
      <c r="K1438" s="14" t="str">
        <f>工资表!$L$1</f>
        <v>工资</v>
      </c>
      <c r="L1438" s="13"/>
      <c r="M1438" s="13"/>
      <c r="N1438" s="13"/>
      <c r="O1438" s="13"/>
      <c r="P1438" s="13"/>
      <c r="Q1438" s="13"/>
      <c r="R1438" s="13"/>
      <c r="S1438" s="13"/>
    </row>
    <row r="1439" spans="1:19" s="11" customFormat="1" x14ac:dyDescent="0.15">
      <c r="A1439" s="15" t="str">
        <f>工资表!$B$2</f>
        <v>序号</v>
      </c>
      <c r="B1439" s="15" t="str">
        <f>工资表!$C$2</f>
        <v>姓名</v>
      </c>
      <c r="C1439" s="15" t="str">
        <f>工资表!$D$2</f>
        <v>部门</v>
      </c>
      <c r="D1439" s="15" t="str">
        <f>工资表!$E$2</f>
        <v>基本工资</v>
      </c>
      <c r="E1439" s="15" t="str">
        <f>工资表!$F$2</f>
        <v>岗位工资</v>
      </c>
      <c r="F1439" s="15" t="str">
        <f>工资表!$G$2</f>
        <v>绩效工资</v>
      </c>
      <c r="G1439" s="15" t="str">
        <f>工资表!$H$2</f>
        <v>奖金</v>
      </c>
      <c r="H1439" s="15" t="str">
        <f>工资表!$I$2</f>
        <v>加班费</v>
      </c>
      <c r="I1439" s="15" t="str">
        <f>工资表!$J$2</f>
        <v>住房补助</v>
      </c>
      <c r="J1439" s="15" t="str">
        <f>工资表!$K$2</f>
        <v>交通补助</v>
      </c>
      <c r="K1439" s="15" t="str">
        <f>工资表!$L$2</f>
        <v>工龄工资</v>
      </c>
      <c r="L1439" s="15" t="str">
        <f>工资表!$M$2</f>
        <v>当月应发</v>
      </c>
      <c r="M1439" s="15" t="str">
        <f>工资表!$N$2</f>
        <v>养老保险</v>
      </c>
      <c r="N1439" s="15" t="str">
        <f>工资表!$O$2</f>
        <v>医疗保险</v>
      </c>
      <c r="O1439" s="15" t="str">
        <f>工资表!$P$2</f>
        <v>失业保险</v>
      </c>
      <c r="P1439" s="15" t="str">
        <f>工资表!$Q$2</f>
        <v>大病统筹</v>
      </c>
      <c r="Q1439" s="15" t="str">
        <f>工资表!$R$2</f>
        <v>公积金</v>
      </c>
      <c r="R1439" s="15" t="str">
        <f>工资表!$S$2</f>
        <v>个人所得税</v>
      </c>
      <c r="S1439" s="15" t="str">
        <f>工资表!$T$2</f>
        <v>实发工资</v>
      </c>
    </row>
    <row r="1440" spans="1:19" s="11" customFormat="1" x14ac:dyDescent="0.15">
      <c r="A1440" s="16">
        <f>工资表!B362</f>
        <v>360</v>
      </c>
      <c r="B1440" s="16" t="str">
        <f>工资表!C362</f>
        <v>N360</v>
      </c>
      <c r="C1440" s="16" t="str">
        <f>工资表!D362</f>
        <v>投资B</v>
      </c>
      <c r="D1440" s="16">
        <f>工资表!E362</f>
        <v>2359</v>
      </c>
      <c r="E1440" s="16">
        <f>工资表!F362</f>
        <v>1359</v>
      </c>
      <c r="F1440" s="16">
        <f>工资表!G362</f>
        <v>1359</v>
      </c>
      <c r="G1440" s="16">
        <f>工资表!H362</f>
        <v>2359</v>
      </c>
      <c r="H1440" s="16">
        <f>工资表!I362</f>
        <v>1359</v>
      </c>
      <c r="I1440" s="16">
        <f>工资表!J362</f>
        <v>959</v>
      </c>
      <c r="J1440" s="16">
        <f>工资表!K362</f>
        <v>659</v>
      </c>
      <c r="K1440" s="16">
        <f>工资表!L362</f>
        <v>559</v>
      </c>
      <c r="L1440" s="16">
        <f>工资表!M362</f>
        <v>10972</v>
      </c>
      <c r="M1440" s="16">
        <f>工资表!N362</f>
        <v>659</v>
      </c>
      <c r="N1440" s="16">
        <f>工资表!O362</f>
        <v>459</v>
      </c>
      <c r="O1440" s="16">
        <f>工资表!P362</f>
        <v>379</v>
      </c>
      <c r="P1440" s="16">
        <f>工资表!Q362</f>
        <v>389</v>
      </c>
      <c r="Q1440" s="16">
        <f>工资表!R362</f>
        <v>419</v>
      </c>
      <c r="R1440" s="16">
        <f>工资表!S362</f>
        <v>494</v>
      </c>
      <c r="S1440" s="16">
        <f>工资表!T362</f>
        <v>8173</v>
      </c>
    </row>
    <row r="1441" spans="1:19" s="11" customFormat="1" x14ac:dyDescent="0.15">
      <c r="A1441" s="12"/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</row>
    <row r="1442" spans="1:19" s="11" customFormat="1" x14ac:dyDescent="0.15">
      <c r="A1442" s="13"/>
      <c r="B1442" s="13"/>
      <c r="C1442" s="13"/>
      <c r="D1442" s="13"/>
      <c r="E1442" s="13"/>
      <c r="F1442" s="13"/>
      <c r="G1442" s="13"/>
      <c r="H1442" s="14">
        <f>工资表!$I$1</f>
        <v>2017</v>
      </c>
      <c r="I1442" s="14" t="str">
        <f>工资表!$J$1</f>
        <v>年</v>
      </c>
      <c r="J1442" s="14" t="str">
        <f>工资表!$K$1</f>
        <v>2月</v>
      </c>
      <c r="K1442" s="14" t="str">
        <f>工资表!$L$1</f>
        <v>工资</v>
      </c>
      <c r="L1442" s="13"/>
      <c r="M1442" s="13"/>
      <c r="N1442" s="13"/>
      <c r="O1442" s="13"/>
      <c r="P1442" s="13"/>
      <c r="Q1442" s="13"/>
      <c r="R1442" s="13"/>
      <c r="S1442" s="13"/>
    </row>
    <row r="1443" spans="1:19" s="11" customFormat="1" x14ac:dyDescent="0.15">
      <c r="A1443" s="15" t="str">
        <f>工资表!$B$2</f>
        <v>序号</v>
      </c>
      <c r="B1443" s="15" t="str">
        <f>工资表!$C$2</f>
        <v>姓名</v>
      </c>
      <c r="C1443" s="15" t="str">
        <f>工资表!$D$2</f>
        <v>部门</v>
      </c>
      <c r="D1443" s="15" t="str">
        <f>工资表!$E$2</f>
        <v>基本工资</v>
      </c>
      <c r="E1443" s="15" t="str">
        <f>工资表!$F$2</f>
        <v>岗位工资</v>
      </c>
      <c r="F1443" s="15" t="str">
        <f>工资表!$G$2</f>
        <v>绩效工资</v>
      </c>
      <c r="G1443" s="15" t="str">
        <f>工资表!$H$2</f>
        <v>奖金</v>
      </c>
      <c r="H1443" s="15" t="str">
        <f>工资表!$I$2</f>
        <v>加班费</v>
      </c>
      <c r="I1443" s="15" t="str">
        <f>工资表!$J$2</f>
        <v>住房补助</v>
      </c>
      <c r="J1443" s="15" t="str">
        <f>工资表!$K$2</f>
        <v>交通补助</v>
      </c>
      <c r="K1443" s="15" t="str">
        <f>工资表!$L$2</f>
        <v>工龄工资</v>
      </c>
      <c r="L1443" s="15" t="str">
        <f>工资表!$M$2</f>
        <v>当月应发</v>
      </c>
      <c r="M1443" s="15" t="str">
        <f>工资表!$N$2</f>
        <v>养老保险</v>
      </c>
      <c r="N1443" s="15" t="str">
        <f>工资表!$O$2</f>
        <v>医疗保险</v>
      </c>
      <c r="O1443" s="15" t="str">
        <f>工资表!$P$2</f>
        <v>失业保险</v>
      </c>
      <c r="P1443" s="15" t="str">
        <f>工资表!$Q$2</f>
        <v>大病统筹</v>
      </c>
      <c r="Q1443" s="15" t="str">
        <f>工资表!$R$2</f>
        <v>公积金</v>
      </c>
      <c r="R1443" s="15" t="str">
        <f>工资表!$S$2</f>
        <v>个人所得税</v>
      </c>
      <c r="S1443" s="15" t="str">
        <f>工资表!$T$2</f>
        <v>实发工资</v>
      </c>
    </row>
    <row r="1444" spans="1:19" s="11" customFormat="1" x14ac:dyDescent="0.15">
      <c r="A1444" s="16">
        <f>工资表!B363</f>
        <v>361</v>
      </c>
      <c r="B1444" s="16" t="str">
        <f>工资表!C363</f>
        <v>N361</v>
      </c>
      <c r="C1444" s="16" t="str">
        <f>工资表!D363</f>
        <v>采购</v>
      </c>
      <c r="D1444" s="16">
        <f>工资表!E363</f>
        <v>2360</v>
      </c>
      <c r="E1444" s="16">
        <f>工资表!F363</f>
        <v>1360</v>
      </c>
      <c r="F1444" s="16">
        <f>工资表!G363</f>
        <v>1360</v>
      </c>
      <c r="G1444" s="16">
        <f>工资表!H363</f>
        <v>2360</v>
      </c>
      <c r="H1444" s="16">
        <f>工资表!I363</f>
        <v>1360</v>
      </c>
      <c r="I1444" s="16">
        <f>工资表!J363</f>
        <v>960</v>
      </c>
      <c r="J1444" s="16">
        <f>工资表!K363</f>
        <v>660</v>
      </c>
      <c r="K1444" s="16">
        <f>工资表!L363</f>
        <v>560</v>
      </c>
      <c r="L1444" s="16">
        <f>工资表!M363</f>
        <v>10980</v>
      </c>
      <c r="M1444" s="16">
        <f>工资表!N363</f>
        <v>660</v>
      </c>
      <c r="N1444" s="16">
        <f>工资表!O363</f>
        <v>460</v>
      </c>
      <c r="O1444" s="16">
        <f>工资表!P363</f>
        <v>380</v>
      </c>
      <c r="P1444" s="16">
        <f>工资表!Q363</f>
        <v>390</v>
      </c>
      <c r="Q1444" s="16">
        <f>工资表!R363</f>
        <v>420</v>
      </c>
      <c r="R1444" s="16">
        <f>工资表!S363</f>
        <v>495</v>
      </c>
      <c r="S1444" s="16">
        <f>工资表!T363</f>
        <v>8175</v>
      </c>
    </row>
    <row r="1445" spans="1:19" s="11" customFormat="1" x14ac:dyDescent="0.15">
      <c r="A1445" s="12"/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</row>
    <row r="1446" spans="1:19" s="11" customFormat="1" x14ac:dyDescent="0.15">
      <c r="A1446" s="13"/>
      <c r="B1446" s="13"/>
      <c r="C1446" s="13"/>
      <c r="D1446" s="13"/>
      <c r="E1446" s="13"/>
      <c r="F1446" s="13"/>
      <c r="G1446" s="13"/>
      <c r="H1446" s="14">
        <f>工资表!$I$1</f>
        <v>2017</v>
      </c>
      <c r="I1446" s="14" t="str">
        <f>工资表!$J$1</f>
        <v>年</v>
      </c>
      <c r="J1446" s="14" t="str">
        <f>工资表!$K$1</f>
        <v>2月</v>
      </c>
      <c r="K1446" s="14" t="str">
        <f>工资表!$L$1</f>
        <v>工资</v>
      </c>
      <c r="L1446" s="13"/>
      <c r="M1446" s="13"/>
      <c r="N1446" s="13"/>
      <c r="O1446" s="13"/>
      <c r="P1446" s="13"/>
      <c r="Q1446" s="13"/>
      <c r="R1446" s="13"/>
      <c r="S1446" s="13"/>
    </row>
    <row r="1447" spans="1:19" s="11" customFormat="1" x14ac:dyDescent="0.15">
      <c r="A1447" s="15" t="str">
        <f>工资表!$B$2</f>
        <v>序号</v>
      </c>
      <c r="B1447" s="15" t="str">
        <f>工资表!$C$2</f>
        <v>姓名</v>
      </c>
      <c r="C1447" s="15" t="str">
        <f>工资表!$D$2</f>
        <v>部门</v>
      </c>
      <c r="D1447" s="15" t="str">
        <f>工资表!$E$2</f>
        <v>基本工资</v>
      </c>
      <c r="E1447" s="15" t="str">
        <f>工资表!$F$2</f>
        <v>岗位工资</v>
      </c>
      <c r="F1447" s="15" t="str">
        <f>工资表!$G$2</f>
        <v>绩效工资</v>
      </c>
      <c r="G1447" s="15" t="str">
        <f>工资表!$H$2</f>
        <v>奖金</v>
      </c>
      <c r="H1447" s="15" t="str">
        <f>工资表!$I$2</f>
        <v>加班费</v>
      </c>
      <c r="I1447" s="15" t="str">
        <f>工资表!$J$2</f>
        <v>住房补助</v>
      </c>
      <c r="J1447" s="15" t="str">
        <f>工资表!$K$2</f>
        <v>交通补助</v>
      </c>
      <c r="K1447" s="15" t="str">
        <f>工资表!$L$2</f>
        <v>工龄工资</v>
      </c>
      <c r="L1447" s="15" t="str">
        <f>工资表!$M$2</f>
        <v>当月应发</v>
      </c>
      <c r="M1447" s="15" t="str">
        <f>工资表!$N$2</f>
        <v>养老保险</v>
      </c>
      <c r="N1447" s="15" t="str">
        <f>工资表!$O$2</f>
        <v>医疗保险</v>
      </c>
      <c r="O1447" s="15" t="str">
        <f>工资表!$P$2</f>
        <v>失业保险</v>
      </c>
      <c r="P1447" s="15" t="str">
        <f>工资表!$Q$2</f>
        <v>大病统筹</v>
      </c>
      <c r="Q1447" s="15" t="str">
        <f>工资表!$R$2</f>
        <v>公积金</v>
      </c>
      <c r="R1447" s="15" t="str">
        <f>工资表!$S$2</f>
        <v>个人所得税</v>
      </c>
      <c r="S1447" s="15" t="str">
        <f>工资表!$T$2</f>
        <v>实发工资</v>
      </c>
    </row>
    <row r="1448" spans="1:19" s="11" customFormat="1" x14ac:dyDescent="0.15">
      <c r="A1448" s="16">
        <f>工资表!B364</f>
        <v>362</v>
      </c>
      <c r="B1448" s="16" t="str">
        <f>工资表!C364</f>
        <v>N362</v>
      </c>
      <c r="C1448" s="16" t="str">
        <f>工资表!D364</f>
        <v>生产</v>
      </c>
      <c r="D1448" s="16">
        <f>工资表!E364</f>
        <v>2361</v>
      </c>
      <c r="E1448" s="16">
        <f>工资表!F364</f>
        <v>1361</v>
      </c>
      <c r="F1448" s="16">
        <f>工资表!G364</f>
        <v>1361</v>
      </c>
      <c r="G1448" s="16">
        <f>工资表!H364</f>
        <v>2361</v>
      </c>
      <c r="H1448" s="16">
        <f>工资表!I364</f>
        <v>1361</v>
      </c>
      <c r="I1448" s="16">
        <f>工资表!J364</f>
        <v>961</v>
      </c>
      <c r="J1448" s="16">
        <f>工资表!K364</f>
        <v>661</v>
      </c>
      <c r="K1448" s="16">
        <f>工资表!L364</f>
        <v>561</v>
      </c>
      <c r="L1448" s="16">
        <f>工资表!M364</f>
        <v>10988</v>
      </c>
      <c r="M1448" s="16">
        <f>工资表!N364</f>
        <v>661</v>
      </c>
      <c r="N1448" s="16">
        <f>工资表!O364</f>
        <v>461</v>
      </c>
      <c r="O1448" s="16">
        <f>工资表!P364</f>
        <v>381</v>
      </c>
      <c r="P1448" s="16">
        <f>工资表!Q364</f>
        <v>391</v>
      </c>
      <c r="Q1448" s="16">
        <f>工资表!R364</f>
        <v>421</v>
      </c>
      <c r="R1448" s="16">
        <f>工资表!S364</f>
        <v>496</v>
      </c>
      <c r="S1448" s="16">
        <f>工资表!T364</f>
        <v>8177</v>
      </c>
    </row>
    <row r="1449" spans="1:19" s="11" customFormat="1" x14ac:dyDescent="0.15">
      <c r="A1449" s="12"/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</row>
    <row r="1450" spans="1:19" s="11" customFormat="1" x14ac:dyDescent="0.15">
      <c r="A1450" s="13"/>
      <c r="B1450" s="13"/>
      <c r="C1450" s="13"/>
      <c r="D1450" s="13"/>
      <c r="E1450" s="13"/>
      <c r="F1450" s="13"/>
      <c r="G1450" s="13"/>
      <c r="H1450" s="14">
        <f>工资表!$I$1</f>
        <v>2017</v>
      </c>
      <c r="I1450" s="14" t="str">
        <f>工资表!$J$1</f>
        <v>年</v>
      </c>
      <c r="J1450" s="14" t="str">
        <f>工资表!$K$1</f>
        <v>2月</v>
      </c>
      <c r="K1450" s="14" t="str">
        <f>工资表!$L$1</f>
        <v>工资</v>
      </c>
      <c r="L1450" s="13"/>
      <c r="M1450" s="13"/>
      <c r="N1450" s="13"/>
      <c r="O1450" s="13"/>
      <c r="P1450" s="13"/>
      <c r="Q1450" s="13"/>
      <c r="R1450" s="13"/>
      <c r="S1450" s="13"/>
    </row>
    <row r="1451" spans="1:19" s="11" customFormat="1" x14ac:dyDescent="0.15">
      <c r="A1451" s="15" t="str">
        <f>工资表!$B$2</f>
        <v>序号</v>
      </c>
      <c r="B1451" s="15" t="str">
        <f>工资表!$C$2</f>
        <v>姓名</v>
      </c>
      <c r="C1451" s="15" t="str">
        <f>工资表!$D$2</f>
        <v>部门</v>
      </c>
      <c r="D1451" s="15" t="str">
        <f>工资表!$E$2</f>
        <v>基本工资</v>
      </c>
      <c r="E1451" s="15" t="str">
        <f>工资表!$F$2</f>
        <v>岗位工资</v>
      </c>
      <c r="F1451" s="15" t="str">
        <f>工资表!$G$2</f>
        <v>绩效工资</v>
      </c>
      <c r="G1451" s="15" t="str">
        <f>工资表!$H$2</f>
        <v>奖金</v>
      </c>
      <c r="H1451" s="15" t="str">
        <f>工资表!$I$2</f>
        <v>加班费</v>
      </c>
      <c r="I1451" s="15" t="str">
        <f>工资表!$J$2</f>
        <v>住房补助</v>
      </c>
      <c r="J1451" s="15" t="str">
        <f>工资表!$K$2</f>
        <v>交通补助</v>
      </c>
      <c r="K1451" s="15" t="str">
        <f>工资表!$L$2</f>
        <v>工龄工资</v>
      </c>
      <c r="L1451" s="15" t="str">
        <f>工资表!$M$2</f>
        <v>当月应发</v>
      </c>
      <c r="M1451" s="15" t="str">
        <f>工资表!$N$2</f>
        <v>养老保险</v>
      </c>
      <c r="N1451" s="15" t="str">
        <f>工资表!$O$2</f>
        <v>医疗保险</v>
      </c>
      <c r="O1451" s="15" t="str">
        <f>工资表!$P$2</f>
        <v>失业保险</v>
      </c>
      <c r="P1451" s="15" t="str">
        <f>工资表!$Q$2</f>
        <v>大病统筹</v>
      </c>
      <c r="Q1451" s="15" t="str">
        <f>工资表!$R$2</f>
        <v>公积金</v>
      </c>
      <c r="R1451" s="15" t="str">
        <f>工资表!$S$2</f>
        <v>个人所得税</v>
      </c>
      <c r="S1451" s="15" t="str">
        <f>工资表!$T$2</f>
        <v>实发工资</v>
      </c>
    </row>
    <row r="1452" spans="1:19" s="11" customFormat="1" x14ac:dyDescent="0.15">
      <c r="A1452" s="16">
        <f>工资表!B365</f>
        <v>363</v>
      </c>
      <c r="B1452" s="16" t="str">
        <f>工资表!C365</f>
        <v>N363</v>
      </c>
      <c r="C1452" s="16" t="str">
        <f>工资表!D365</f>
        <v>运营</v>
      </c>
      <c r="D1452" s="16">
        <f>工资表!E365</f>
        <v>2362</v>
      </c>
      <c r="E1452" s="16">
        <f>工资表!F365</f>
        <v>1362</v>
      </c>
      <c r="F1452" s="16">
        <f>工资表!G365</f>
        <v>1362</v>
      </c>
      <c r="G1452" s="16">
        <f>工资表!H365</f>
        <v>2362</v>
      </c>
      <c r="H1452" s="16">
        <f>工资表!I365</f>
        <v>1362</v>
      </c>
      <c r="I1452" s="16">
        <f>工资表!J365</f>
        <v>962</v>
      </c>
      <c r="J1452" s="16">
        <f>工资表!K365</f>
        <v>662</v>
      </c>
      <c r="K1452" s="16">
        <f>工资表!L365</f>
        <v>562</v>
      </c>
      <c r="L1452" s="16">
        <f>工资表!M365</f>
        <v>10996</v>
      </c>
      <c r="M1452" s="16">
        <f>工资表!N365</f>
        <v>662</v>
      </c>
      <c r="N1452" s="16">
        <f>工资表!O365</f>
        <v>462</v>
      </c>
      <c r="O1452" s="16">
        <f>工资表!P365</f>
        <v>382</v>
      </c>
      <c r="P1452" s="16">
        <f>工资表!Q365</f>
        <v>392</v>
      </c>
      <c r="Q1452" s="16">
        <f>工资表!R365</f>
        <v>422</v>
      </c>
      <c r="R1452" s="16">
        <f>工资表!S365</f>
        <v>497</v>
      </c>
      <c r="S1452" s="16">
        <f>工资表!T365</f>
        <v>8179</v>
      </c>
    </row>
    <row r="1453" spans="1:19" s="11" customFormat="1" x14ac:dyDescent="0.15">
      <c r="A1453" s="12"/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</row>
    <row r="1454" spans="1:19" s="11" customFormat="1" x14ac:dyDescent="0.15">
      <c r="A1454" s="13"/>
      <c r="B1454" s="13"/>
      <c r="C1454" s="13"/>
      <c r="D1454" s="13"/>
      <c r="E1454" s="13"/>
      <c r="F1454" s="13"/>
      <c r="G1454" s="13"/>
      <c r="H1454" s="14">
        <f>工资表!$I$1</f>
        <v>2017</v>
      </c>
      <c r="I1454" s="14" t="str">
        <f>工资表!$J$1</f>
        <v>年</v>
      </c>
      <c r="J1454" s="14" t="str">
        <f>工资表!$K$1</f>
        <v>2月</v>
      </c>
      <c r="K1454" s="14" t="str">
        <f>工资表!$L$1</f>
        <v>工资</v>
      </c>
      <c r="L1454" s="13"/>
      <c r="M1454" s="13"/>
      <c r="N1454" s="13"/>
      <c r="O1454" s="13"/>
      <c r="P1454" s="13"/>
      <c r="Q1454" s="13"/>
      <c r="R1454" s="13"/>
      <c r="S1454" s="13"/>
    </row>
    <row r="1455" spans="1:19" s="11" customFormat="1" x14ac:dyDescent="0.15">
      <c r="A1455" s="15" t="str">
        <f>工资表!$B$2</f>
        <v>序号</v>
      </c>
      <c r="B1455" s="15" t="str">
        <f>工资表!$C$2</f>
        <v>姓名</v>
      </c>
      <c r="C1455" s="15" t="str">
        <f>工资表!$D$2</f>
        <v>部门</v>
      </c>
      <c r="D1455" s="15" t="str">
        <f>工资表!$E$2</f>
        <v>基本工资</v>
      </c>
      <c r="E1455" s="15" t="str">
        <f>工资表!$F$2</f>
        <v>岗位工资</v>
      </c>
      <c r="F1455" s="15" t="str">
        <f>工资表!$G$2</f>
        <v>绩效工资</v>
      </c>
      <c r="G1455" s="15" t="str">
        <f>工资表!$H$2</f>
        <v>奖金</v>
      </c>
      <c r="H1455" s="15" t="str">
        <f>工资表!$I$2</f>
        <v>加班费</v>
      </c>
      <c r="I1455" s="15" t="str">
        <f>工资表!$J$2</f>
        <v>住房补助</v>
      </c>
      <c r="J1455" s="15" t="str">
        <f>工资表!$K$2</f>
        <v>交通补助</v>
      </c>
      <c r="K1455" s="15" t="str">
        <f>工资表!$L$2</f>
        <v>工龄工资</v>
      </c>
      <c r="L1455" s="15" t="str">
        <f>工资表!$M$2</f>
        <v>当月应发</v>
      </c>
      <c r="M1455" s="15" t="str">
        <f>工资表!$N$2</f>
        <v>养老保险</v>
      </c>
      <c r="N1455" s="15" t="str">
        <f>工资表!$O$2</f>
        <v>医疗保险</v>
      </c>
      <c r="O1455" s="15" t="str">
        <f>工资表!$P$2</f>
        <v>失业保险</v>
      </c>
      <c r="P1455" s="15" t="str">
        <f>工资表!$Q$2</f>
        <v>大病统筹</v>
      </c>
      <c r="Q1455" s="15" t="str">
        <f>工资表!$R$2</f>
        <v>公积金</v>
      </c>
      <c r="R1455" s="15" t="str">
        <f>工资表!$S$2</f>
        <v>个人所得税</v>
      </c>
      <c r="S1455" s="15" t="str">
        <f>工资表!$T$2</f>
        <v>实发工资</v>
      </c>
    </row>
    <row r="1456" spans="1:19" s="11" customFormat="1" x14ac:dyDescent="0.15">
      <c r="A1456" s="16">
        <f>工资表!B366</f>
        <v>364</v>
      </c>
      <c r="B1456" s="16" t="str">
        <f>工资表!C366</f>
        <v>N364</v>
      </c>
      <c r="C1456" s="16" t="str">
        <f>工资表!D366</f>
        <v>财务</v>
      </c>
      <c r="D1456" s="16">
        <f>工资表!E366</f>
        <v>2363</v>
      </c>
      <c r="E1456" s="16">
        <f>工资表!F366</f>
        <v>1363</v>
      </c>
      <c r="F1456" s="16">
        <f>工资表!G366</f>
        <v>1363</v>
      </c>
      <c r="G1456" s="16">
        <f>工资表!H366</f>
        <v>2363</v>
      </c>
      <c r="H1456" s="16">
        <f>工资表!I366</f>
        <v>1363</v>
      </c>
      <c r="I1456" s="16">
        <f>工资表!J366</f>
        <v>963</v>
      </c>
      <c r="J1456" s="16">
        <f>工资表!K366</f>
        <v>663</v>
      </c>
      <c r="K1456" s="16">
        <f>工资表!L366</f>
        <v>563</v>
      </c>
      <c r="L1456" s="16">
        <f>工资表!M366</f>
        <v>11004</v>
      </c>
      <c r="M1456" s="16">
        <f>工资表!N366</f>
        <v>663</v>
      </c>
      <c r="N1456" s="16">
        <f>工资表!O366</f>
        <v>463</v>
      </c>
      <c r="O1456" s="16">
        <f>工资表!P366</f>
        <v>383</v>
      </c>
      <c r="P1456" s="16">
        <f>工资表!Q366</f>
        <v>393</v>
      </c>
      <c r="Q1456" s="16">
        <f>工资表!R366</f>
        <v>423</v>
      </c>
      <c r="R1456" s="16">
        <f>工资表!S366</f>
        <v>498</v>
      </c>
      <c r="S1456" s="16">
        <f>工资表!T366</f>
        <v>8181</v>
      </c>
    </row>
    <row r="1457" spans="1:19" s="11" customFormat="1" x14ac:dyDescent="0.15">
      <c r="A1457" s="12"/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</row>
    <row r="1458" spans="1:19" s="11" customFormat="1" x14ac:dyDescent="0.15">
      <c r="A1458" s="13"/>
      <c r="B1458" s="13"/>
      <c r="C1458" s="13"/>
      <c r="D1458" s="13"/>
      <c r="E1458" s="13"/>
      <c r="F1458" s="13"/>
      <c r="G1458" s="13"/>
      <c r="H1458" s="14">
        <f>工资表!$I$1</f>
        <v>2017</v>
      </c>
      <c r="I1458" s="14" t="str">
        <f>工资表!$J$1</f>
        <v>年</v>
      </c>
      <c r="J1458" s="14" t="str">
        <f>工资表!$K$1</f>
        <v>2月</v>
      </c>
      <c r="K1458" s="14" t="str">
        <f>工资表!$L$1</f>
        <v>工资</v>
      </c>
      <c r="L1458" s="13"/>
      <c r="M1458" s="13"/>
      <c r="N1458" s="13"/>
      <c r="O1458" s="13"/>
      <c r="P1458" s="13"/>
      <c r="Q1458" s="13"/>
      <c r="R1458" s="13"/>
      <c r="S1458" s="13"/>
    </row>
    <row r="1459" spans="1:19" s="11" customFormat="1" x14ac:dyDescent="0.15">
      <c r="A1459" s="15" t="str">
        <f>工资表!$B$2</f>
        <v>序号</v>
      </c>
      <c r="B1459" s="15" t="str">
        <f>工资表!$C$2</f>
        <v>姓名</v>
      </c>
      <c r="C1459" s="15" t="str">
        <f>工资表!$D$2</f>
        <v>部门</v>
      </c>
      <c r="D1459" s="15" t="str">
        <f>工资表!$E$2</f>
        <v>基本工资</v>
      </c>
      <c r="E1459" s="15" t="str">
        <f>工资表!$F$2</f>
        <v>岗位工资</v>
      </c>
      <c r="F1459" s="15" t="str">
        <f>工资表!$G$2</f>
        <v>绩效工资</v>
      </c>
      <c r="G1459" s="15" t="str">
        <f>工资表!$H$2</f>
        <v>奖金</v>
      </c>
      <c r="H1459" s="15" t="str">
        <f>工资表!$I$2</f>
        <v>加班费</v>
      </c>
      <c r="I1459" s="15" t="str">
        <f>工资表!$J$2</f>
        <v>住房补助</v>
      </c>
      <c r="J1459" s="15" t="str">
        <f>工资表!$K$2</f>
        <v>交通补助</v>
      </c>
      <c r="K1459" s="15" t="str">
        <f>工资表!$L$2</f>
        <v>工龄工资</v>
      </c>
      <c r="L1459" s="15" t="str">
        <f>工资表!$M$2</f>
        <v>当月应发</v>
      </c>
      <c r="M1459" s="15" t="str">
        <f>工资表!$N$2</f>
        <v>养老保险</v>
      </c>
      <c r="N1459" s="15" t="str">
        <f>工资表!$O$2</f>
        <v>医疗保险</v>
      </c>
      <c r="O1459" s="15" t="str">
        <f>工资表!$P$2</f>
        <v>失业保险</v>
      </c>
      <c r="P1459" s="15" t="str">
        <f>工资表!$Q$2</f>
        <v>大病统筹</v>
      </c>
      <c r="Q1459" s="15" t="str">
        <f>工资表!$R$2</f>
        <v>公积金</v>
      </c>
      <c r="R1459" s="15" t="str">
        <f>工资表!$S$2</f>
        <v>个人所得税</v>
      </c>
      <c r="S1459" s="15" t="str">
        <f>工资表!$T$2</f>
        <v>实发工资</v>
      </c>
    </row>
    <row r="1460" spans="1:19" s="11" customFormat="1" x14ac:dyDescent="0.15">
      <c r="A1460" s="16">
        <f>工资表!B367</f>
        <v>365</v>
      </c>
      <c r="B1460" s="16" t="str">
        <f>工资表!C367</f>
        <v>N365</v>
      </c>
      <c r="C1460" s="16" t="str">
        <f>工资表!D367</f>
        <v>人力</v>
      </c>
      <c r="D1460" s="16">
        <f>工资表!E367</f>
        <v>2364</v>
      </c>
      <c r="E1460" s="16">
        <f>工资表!F367</f>
        <v>1364</v>
      </c>
      <c r="F1460" s="16">
        <f>工资表!G367</f>
        <v>1364</v>
      </c>
      <c r="G1460" s="16">
        <f>工资表!H367</f>
        <v>2364</v>
      </c>
      <c r="H1460" s="16">
        <f>工资表!I367</f>
        <v>1364</v>
      </c>
      <c r="I1460" s="16">
        <f>工资表!J367</f>
        <v>964</v>
      </c>
      <c r="J1460" s="16">
        <f>工资表!K367</f>
        <v>664</v>
      </c>
      <c r="K1460" s="16">
        <f>工资表!L367</f>
        <v>564</v>
      </c>
      <c r="L1460" s="16">
        <f>工资表!M367</f>
        <v>11012</v>
      </c>
      <c r="M1460" s="16">
        <f>工资表!N367</f>
        <v>664</v>
      </c>
      <c r="N1460" s="16">
        <f>工资表!O367</f>
        <v>464</v>
      </c>
      <c r="O1460" s="16">
        <f>工资表!P367</f>
        <v>384</v>
      </c>
      <c r="P1460" s="16">
        <f>工资表!Q367</f>
        <v>394</v>
      </c>
      <c r="Q1460" s="16">
        <f>工资表!R367</f>
        <v>424</v>
      </c>
      <c r="R1460" s="16">
        <f>工资表!S367</f>
        <v>499</v>
      </c>
      <c r="S1460" s="16">
        <f>工资表!T367</f>
        <v>8183</v>
      </c>
    </row>
    <row r="1461" spans="1:19" s="11" customFormat="1" x14ac:dyDescent="0.15">
      <c r="A1461" s="12"/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</row>
    <row r="1462" spans="1:19" s="11" customFormat="1" x14ac:dyDescent="0.15">
      <c r="A1462" s="13"/>
      <c r="B1462" s="13"/>
      <c r="C1462" s="13"/>
      <c r="D1462" s="13"/>
      <c r="E1462" s="13"/>
      <c r="F1462" s="13"/>
      <c r="G1462" s="13"/>
      <c r="H1462" s="14">
        <f>工资表!$I$1</f>
        <v>2017</v>
      </c>
      <c r="I1462" s="14" t="str">
        <f>工资表!$J$1</f>
        <v>年</v>
      </c>
      <c r="J1462" s="14" t="str">
        <f>工资表!$K$1</f>
        <v>2月</v>
      </c>
      <c r="K1462" s="14" t="str">
        <f>工资表!$L$1</f>
        <v>工资</v>
      </c>
      <c r="L1462" s="13"/>
      <c r="M1462" s="13"/>
      <c r="N1462" s="13"/>
      <c r="O1462" s="13"/>
      <c r="P1462" s="13"/>
      <c r="Q1462" s="13"/>
      <c r="R1462" s="13"/>
      <c r="S1462" s="13"/>
    </row>
    <row r="1463" spans="1:19" s="11" customFormat="1" x14ac:dyDescent="0.15">
      <c r="A1463" s="15" t="str">
        <f>工资表!$B$2</f>
        <v>序号</v>
      </c>
      <c r="B1463" s="15" t="str">
        <f>工资表!$C$2</f>
        <v>姓名</v>
      </c>
      <c r="C1463" s="15" t="str">
        <f>工资表!$D$2</f>
        <v>部门</v>
      </c>
      <c r="D1463" s="15" t="str">
        <f>工资表!$E$2</f>
        <v>基本工资</v>
      </c>
      <c r="E1463" s="15" t="str">
        <f>工资表!$F$2</f>
        <v>岗位工资</v>
      </c>
      <c r="F1463" s="15" t="str">
        <f>工资表!$G$2</f>
        <v>绩效工资</v>
      </c>
      <c r="G1463" s="15" t="str">
        <f>工资表!$H$2</f>
        <v>奖金</v>
      </c>
      <c r="H1463" s="15" t="str">
        <f>工资表!$I$2</f>
        <v>加班费</v>
      </c>
      <c r="I1463" s="15" t="str">
        <f>工资表!$J$2</f>
        <v>住房补助</v>
      </c>
      <c r="J1463" s="15" t="str">
        <f>工资表!$K$2</f>
        <v>交通补助</v>
      </c>
      <c r="K1463" s="15" t="str">
        <f>工资表!$L$2</f>
        <v>工龄工资</v>
      </c>
      <c r="L1463" s="15" t="str">
        <f>工资表!$M$2</f>
        <v>当月应发</v>
      </c>
      <c r="M1463" s="15" t="str">
        <f>工资表!$N$2</f>
        <v>养老保险</v>
      </c>
      <c r="N1463" s="15" t="str">
        <f>工资表!$O$2</f>
        <v>医疗保险</v>
      </c>
      <c r="O1463" s="15" t="str">
        <f>工资表!$P$2</f>
        <v>失业保险</v>
      </c>
      <c r="P1463" s="15" t="str">
        <f>工资表!$Q$2</f>
        <v>大病统筹</v>
      </c>
      <c r="Q1463" s="15" t="str">
        <f>工资表!$R$2</f>
        <v>公积金</v>
      </c>
      <c r="R1463" s="15" t="str">
        <f>工资表!$S$2</f>
        <v>个人所得税</v>
      </c>
      <c r="S1463" s="15" t="str">
        <f>工资表!$T$2</f>
        <v>实发工资</v>
      </c>
    </row>
    <row r="1464" spans="1:19" s="11" customFormat="1" x14ac:dyDescent="0.15">
      <c r="A1464" s="16">
        <f>工资表!B368</f>
        <v>366</v>
      </c>
      <c r="B1464" s="16" t="str">
        <f>工资表!C368</f>
        <v>N366</v>
      </c>
      <c r="C1464" s="16" t="str">
        <f>工资表!D368</f>
        <v>销售</v>
      </c>
      <c r="D1464" s="16">
        <f>工资表!E368</f>
        <v>2365</v>
      </c>
      <c r="E1464" s="16">
        <f>工资表!F368</f>
        <v>1365</v>
      </c>
      <c r="F1464" s="16">
        <f>工资表!G368</f>
        <v>1365</v>
      </c>
      <c r="G1464" s="16">
        <f>工资表!H368</f>
        <v>2365</v>
      </c>
      <c r="H1464" s="16">
        <f>工资表!I368</f>
        <v>1365</v>
      </c>
      <c r="I1464" s="16">
        <f>工资表!J368</f>
        <v>965</v>
      </c>
      <c r="J1464" s="16">
        <f>工资表!K368</f>
        <v>665</v>
      </c>
      <c r="K1464" s="16">
        <f>工资表!L368</f>
        <v>565</v>
      </c>
      <c r="L1464" s="16">
        <f>工资表!M368</f>
        <v>11020</v>
      </c>
      <c r="M1464" s="16">
        <f>工资表!N368</f>
        <v>665</v>
      </c>
      <c r="N1464" s="16">
        <f>工资表!O368</f>
        <v>465</v>
      </c>
      <c r="O1464" s="16">
        <f>工资表!P368</f>
        <v>385</v>
      </c>
      <c r="P1464" s="16">
        <f>工资表!Q368</f>
        <v>395</v>
      </c>
      <c r="Q1464" s="16">
        <f>工资表!R368</f>
        <v>425</v>
      </c>
      <c r="R1464" s="16">
        <f>工资表!S368</f>
        <v>500</v>
      </c>
      <c r="S1464" s="16">
        <f>工资表!T368</f>
        <v>8185</v>
      </c>
    </row>
    <row r="1465" spans="1:19" s="11" customFormat="1" x14ac:dyDescent="0.15">
      <c r="A1465" s="12"/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</row>
    <row r="1466" spans="1:19" s="11" customFormat="1" x14ac:dyDescent="0.15">
      <c r="A1466" s="13"/>
      <c r="B1466" s="13"/>
      <c r="C1466" s="13"/>
      <c r="D1466" s="13"/>
      <c r="E1466" s="13"/>
      <c r="F1466" s="13"/>
      <c r="G1466" s="13"/>
      <c r="H1466" s="14">
        <f>工资表!$I$1</f>
        <v>2017</v>
      </c>
      <c r="I1466" s="14" t="str">
        <f>工资表!$J$1</f>
        <v>年</v>
      </c>
      <c r="J1466" s="14" t="str">
        <f>工资表!$K$1</f>
        <v>2月</v>
      </c>
      <c r="K1466" s="14" t="str">
        <f>工资表!$L$1</f>
        <v>工资</v>
      </c>
      <c r="L1466" s="13"/>
      <c r="M1466" s="13"/>
      <c r="N1466" s="13"/>
      <c r="O1466" s="13"/>
      <c r="P1466" s="13"/>
      <c r="Q1466" s="13"/>
      <c r="R1466" s="13"/>
      <c r="S1466" s="13"/>
    </row>
    <row r="1467" spans="1:19" s="11" customFormat="1" x14ac:dyDescent="0.15">
      <c r="A1467" s="15" t="str">
        <f>工资表!$B$2</f>
        <v>序号</v>
      </c>
      <c r="B1467" s="15" t="str">
        <f>工资表!$C$2</f>
        <v>姓名</v>
      </c>
      <c r="C1467" s="15" t="str">
        <f>工资表!$D$2</f>
        <v>部门</v>
      </c>
      <c r="D1467" s="15" t="str">
        <f>工资表!$E$2</f>
        <v>基本工资</v>
      </c>
      <c r="E1467" s="15" t="str">
        <f>工资表!$F$2</f>
        <v>岗位工资</v>
      </c>
      <c r="F1467" s="15" t="str">
        <f>工资表!$G$2</f>
        <v>绩效工资</v>
      </c>
      <c r="G1467" s="15" t="str">
        <f>工资表!$H$2</f>
        <v>奖金</v>
      </c>
      <c r="H1467" s="15" t="str">
        <f>工资表!$I$2</f>
        <v>加班费</v>
      </c>
      <c r="I1467" s="15" t="str">
        <f>工资表!$J$2</f>
        <v>住房补助</v>
      </c>
      <c r="J1467" s="15" t="str">
        <f>工资表!$K$2</f>
        <v>交通补助</v>
      </c>
      <c r="K1467" s="15" t="str">
        <f>工资表!$L$2</f>
        <v>工龄工资</v>
      </c>
      <c r="L1467" s="15" t="str">
        <f>工资表!$M$2</f>
        <v>当月应发</v>
      </c>
      <c r="M1467" s="15" t="str">
        <f>工资表!$N$2</f>
        <v>养老保险</v>
      </c>
      <c r="N1467" s="15" t="str">
        <f>工资表!$O$2</f>
        <v>医疗保险</v>
      </c>
      <c r="O1467" s="15" t="str">
        <f>工资表!$P$2</f>
        <v>失业保险</v>
      </c>
      <c r="P1467" s="15" t="str">
        <f>工资表!$Q$2</f>
        <v>大病统筹</v>
      </c>
      <c r="Q1467" s="15" t="str">
        <f>工资表!$R$2</f>
        <v>公积金</v>
      </c>
      <c r="R1467" s="15" t="str">
        <f>工资表!$S$2</f>
        <v>个人所得税</v>
      </c>
      <c r="S1467" s="15" t="str">
        <f>工资表!$T$2</f>
        <v>实发工资</v>
      </c>
    </row>
    <row r="1468" spans="1:19" s="11" customFormat="1" x14ac:dyDescent="0.15">
      <c r="A1468" s="16">
        <f>工资表!B369</f>
        <v>367</v>
      </c>
      <c r="B1468" s="16" t="str">
        <f>工资表!C369</f>
        <v>N367</v>
      </c>
      <c r="C1468" s="16" t="str">
        <f>工资表!D369</f>
        <v>研发A</v>
      </c>
      <c r="D1468" s="16">
        <f>工资表!E369</f>
        <v>2366</v>
      </c>
      <c r="E1468" s="16">
        <f>工资表!F369</f>
        <v>1366</v>
      </c>
      <c r="F1468" s="16">
        <f>工资表!G369</f>
        <v>1366</v>
      </c>
      <c r="G1468" s="16">
        <f>工资表!H369</f>
        <v>2366</v>
      </c>
      <c r="H1468" s="16">
        <f>工资表!I369</f>
        <v>1366</v>
      </c>
      <c r="I1468" s="16">
        <f>工资表!J369</f>
        <v>966</v>
      </c>
      <c r="J1468" s="16">
        <f>工资表!K369</f>
        <v>666</v>
      </c>
      <c r="K1468" s="16">
        <f>工资表!L369</f>
        <v>566</v>
      </c>
      <c r="L1468" s="16">
        <f>工资表!M369</f>
        <v>11028</v>
      </c>
      <c r="M1468" s="16">
        <f>工资表!N369</f>
        <v>666</v>
      </c>
      <c r="N1468" s="16">
        <f>工资表!O369</f>
        <v>466</v>
      </c>
      <c r="O1468" s="16">
        <f>工资表!P369</f>
        <v>386</v>
      </c>
      <c r="P1468" s="16">
        <f>工资表!Q369</f>
        <v>396</v>
      </c>
      <c r="Q1468" s="16">
        <f>工资表!R369</f>
        <v>426</v>
      </c>
      <c r="R1468" s="16">
        <f>工资表!S369</f>
        <v>501</v>
      </c>
      <c r="S1468" s="16">
        <f>工资表!T369</f>
        <v>8187</v>
      </c>
    </row>
    <row r="1469" spans="1:19" s="11" customFormat="1" x14ac:dyDescent="0.15">
      <c r="A1469" s="12"/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</row>
    <row r="1470" spans="1:19" s="11" customFormat="1" x14ac:dyDescent="0.15">
      <c r="A1470" s="13"/>
      <c r="B1470" s="13"/>
      <c r="C1470" s="13"/>
      <c r="D1470" s="13"/>
      <c r="E1470" s="13"/>
      <c r="F1470" s="13"/>
      <c r="G1470" s="13"/>
      <c r="H1470" s="14">
        <f>工资表!$I$1</f>
        <v>2017</v>
      </c>
      <c r="I1470" s="14" t="str">
        <f>工资表!$J$1</f>
        <v>年</v>
      </c>
      <c r="J1470" s="14" t="str">
        <f>工资表!$K$1</f>
        <v>2月</v>
      </c>
      <c r="K1470" s="14" t="str">
        <f>工资表!$L$1</f>
        <v>工资</v>
      </c>
      <c r="L1470" s="13"/>
      <c r="M1470" s="13"/>
      <c r="N1470" s="13"/>
      <c r="O1470" s="13"/>
      <c r="P1470" s="13"/>
      <c r="Q1470" s="13"/>
      <c r="R1470" s="13"/>
      <c r="S1470" s="13"/>
    </row>
    <row r="1471" spans="1:19" s="11" customFormat="1" x14ac:dyDescent="0.15">
      <c r="A1471" s="15" t="str">
        <f>工资表!$B$2</f>
        <v>序号</v>
      </c>
      <c r="B1471" s="15" t="str">
        <f>工资表!$C$2</f>
        <v>姓名</v>
      </c>
      <c r="C1471" s="15" t="str">
        <f>工资表!$D$2</f>
        <v>部门</v>
      </c>
      <c r="D1471" s="15" t="str">
        <f>工资表!$E$2</f>
        <v>基本工资</v>
      </c>
      <c r="E1471" s="15" t="str">
        <f>工资表!$F$2</f>
        <v>岗位工资</v>
      </c>
      <c r="F1471" s="15" t="str">
        <f>工资表!$G$2</f>
        <v>绩效工资</v>
      </c>
      <c r="G1471" s="15" t="str">
        <f>工资表!$H$2</f>
        <v>奖金</v>
      </c>
      <c r="H1471" s="15" t="str">
        <f>工资表!$I$2</f>
        <v>加班费</v>
      </c>
      <c r="I1471" s="15" t="str">
        <f>工资表!$J$2</f>
        <v>住房补助</v>
      </c>
      <c r="J1471" s="15" t="str">
        <f>工资表!$K$2</f>
        <v>交通补助</v>
      </c>
      <c r="K1471" s="15" t="str">
        <f>工资表!$L$2</f>
        <v>工龄工资</v>
      </c>
      <c r="L1471" s="15" t="str">
        <f>工资表!$M$2</f>
        <v>当月应发</v>
      </c>
      <c r="M1471" s="15" t="str">
        <f>工资表!$N$2</f>
        <v>养老保险</v>
      </c>
      <c r="N1471" s="15" t="str">
        <f>工资表!$O$2</f>
        <v>医疗保险</v>
      </c>
      <c r="O1471" s="15" t="str">
        <f>工资表!$P$2</f>
        <v>失业保险</v>
      </c>
      <c r="P1471" s="15" t="str">
        <f>工资表!$Q$2</f>
        <v>大病统筹</v>
      </c>
      <c r="Q1471" s="15" t="str">
        <f>工资表!$R$2</f>
        <v>公积金</v>
      </c>
      <c r="R1471" s="15" t="str">
        <f>工资表!$S$2</f>
        <v>个人所得税</v>
      </c>
      <c r="S1471" s="15" t="str">
        <f>工资表!$T$2</f>
        <v>实发工资</v>
      </c>
    </row>
    <row r="1472" spans="1:19" s="11" customFormat="1" x14ac:dyDescent="0.15">
      <c r="A1472" s="16">
        <f>工资表!B370</f>
        <v>368</v>
      </c>
      <c r="B1472" s="16" t="str">
        <f>工资表!C370</f>
        <v>N368</v>
      </c>
      <c r="C1472" s="16" t="str">
        <f>工资表!D370</f>
        <v>研发B</v>
      </c>
      <c r="D1472" s="16">
        <f>工资表!E370</f>
        <v>2367</v>
      </c>
      <c r="E1472" s="16">
        <f>工资表!F370</f>
        <v>1367</v>
      </c>
      <c r="F1472" s="16">
        <f>工资表!G370</f>
        <v>1367</v>
      </c>
      <c r="G1472" s="16">
        <f>工资表!H370</f>
        <v>2367</v>
      </c>
      <c r="H1472" s="16">
        <f>工资表!I370</f>
        <v>1367</v>
      </c>
      <c r="I1472" s="16">
        <f>工资表!J370</f>
        <v>967</v>
      </c>
      <c r="J1472" s="16">
        <f>工资表!K370</f>
        <v>667</v>
      </c>
      <c r="K1472" s="16">
        <f>工资表!L370</f>
        <v>567</v>
      </c>
      <c r="L1472" s="16">
        <f>工资表!M370</f>
        <v>11036</v>
      </c>
      <c r="M1472" s="16">
        <f>工资表!N370</f>
        <v>667</v>
      </c>
      <c r="N1472" s="16">
        <f>工资表!O370</f>
        <v>467</v>
      </c>
      <c r="O1472" s="16">
        <f>工资表!P370</f>
        <v>387</v>
      </c>
      <c r="P1472" s="16">
        <f>工资表!Q370</f>
        <v>397</v>
      </c>
      <c r="Q1472" s="16">
        <f>工资表!R370</f>
        <v>427</v>
      </c>
      <c r="R1472" s="16">
        <f>工资表!S370</f>
        <v>502</v>
      </c>
      <c r="S1472" s="16">
        <f>工资表!T370</f>
        <v>8189</v>
      </c>
    </row>
    <row r="1473" spans="1:19" s="11" customFormat="1" x14ac:dyDescent="0.15">
      <c r="A1473" s="12"/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</row>
    <row r="1474" spans="1:19" s="11" customFormat="1" x14ac:dyDescent="0.15">
      <c r="A1474" s="13"/>
      <c r="B1474" s="13"/>
      <c r="C1474" s="13"/>
      <c r="D1474" s="13"/>
      <c r="E1474" s="13"/>
      <c r="F1474" s="13"/>
      <c r="G1474" s="13"/>
      <c r="H1474" s="14">
        <f>工资表!$I$1</f>
        <v>2017</v>
      </c>
      <c r="I1474" s="14" t="str">
        <f>工资表!$J$1</f>
        <v>年</v>
      </c>
      <c r="J1474" s="14" t="str">
        <f>工资表!$K$1</f>
        <v>2月</v>
      </c>
      <c r="K1474" s="14" t="str">
        <f>工资表!$L$1</f>
        <v>工资</v>
      </c>
      <c r="L1474" s="13"/>
      <c r="M1474" s="13"/>
      <c r="N1474" s="13"/>
      <c r="O1474" s="13"/>
      <c r="P1474" s="13"/>
      <c r="Q1474" s="13"/>
      <c r="R1474" s="13"/>
      <c r="S1474" s="13"/>
    </row>
    <row r="1475" spans="1:19" s="11" customFormat="1" x14ac:dyDescent="0.15">
      <c r="A1475" s="15" t="str">
        <f>工资表!$B$2</f>
        <v>序号</v>
      </c>
      <c r="B1475" s="15" t="str">
        <f>工资表!$C$2</f>
        <v>姓名</v>
      </c>
      <c r="C1475" s="15" t="str">
        <f>工资表!$D$2</f>
        <v>部门</v>
      </c>
      <c r="D1475" s="15" t="str">
        <f>工资表!$E$2</f>
        <v>基本工资</v>
      </c>
      <c r="E1475" s="15" t="str">
        <f>工资表!$F$2</f>
        <v>岗位工资</v>
      </c>
      <c r="F1475" s="15" t="str">
        <f>工资表!$G$2</f>
        <v>绩效工资</v>
      </c>
      <c r="G1475" s="15" t="str">
        <f>工资表!$H$2</f>
        <v>奖金</v>
      </c>
      <c r="H1475" s="15" t="str">
        <f>工资表!$I$2</f>
        <v>加班费</v>
      </c>
      <c r="I1475" s="15" t="str">
        <f>工资表!$J$2</f>
        <v>住房补助</v>
      </c>
      <c r="J1475" s="15" t="str">
        <f>工资表!$K$2</f>
        <v>交通补助</v>
      </c>
      <c r="K1475" s="15" t="str">
        <f>工资表!$L$2</f>
        <v>工龄工资</v>
      </c>
      <c r="L1475" s="15" t="str">
        <f>工资表!$M$2</f>
        <v>当月应发</v>
      </c>
      <c r="M1475" s="15" t="str">
        <f>工资表!$N$2</f>
        <v>养老保险</v>
      </c>
      <c r="N1475" s="15" t="str">
        <f>工资表!$O$2</f>
        <v>医疗保险</v>
      </c>
      <c r="O1475" s="15" t="str">
        <f>工资表!$P$2</f>
        <v>失业保险</v>
      </c>
      <c r="P1475" s="15" t="str">
        <f>工资表!$Q$2</f>
        <v>大病统筹</v>
      </c>
      <c r="Q1475" s="15" t="str">
        <f>工资表!$R$2</f>
        <v>公积金</v>
      </c>
      <c r="R1475" s="15" t="str">
        <f>工资表!$S$2</f>
        <v>个人所得税</v>
      </c>
      <c r="S1475" s="15" t="str">
        <f>工资表!$T$2</f>
        <v>实发工资</v>
      </c>
    </row>
    <row r="1476" spans="1:19" s="11" customFormat="1" x14ac:dyDescent="0.15">
      <c r="A1476" s="16">
        <f>工资表!B371</f>
        <v>369</v>
      </c>
      <c r="B1476" s="16" t="str">
        <f>工资表!C371</f>
        <v>N369</v>
      </c>
      <c r="C1476" s="16" t="str">
        <f>工资表!D371</f>
        <v>投资A</v>
      </c>
      <c r="D1476" s="16">
        <f>工资表!E371</f>
        <v>2368</v>
      </c>
      <c r="E1476" s="16">
        <f>工资表!F371</f>
        <v>1368</v>
      </c>
      <c r="F1476" s="16">
        <f>工资表!G371</f>
        <v>1368</v>
      </c>
      <c r="G1476" s="16">
        <f>工资表!H371</f>
        <v>2368</v>
      </c>
      <c r="H1476" s="16">
        <f>工资表!I371</f>
        <v>1368</v>
      </c>
      <c r="I1476" s="16">
        <f>工资表!J371</f>
        <v>968</v>
      </c>
      <c r="J1476" s="16">
        <f>工资表!K371</f>
        <v>668</v>
      </c>
      <c r="K1476" s="16">
        <f>工资表!L371</f>
        <v>568</v>
      </c>
      <c r="L1476" s="16">
        <f>工资表!M371</f>
        <v>11044</v>
      </c>
      <c r="M1476" s="16">
        <f>工资表!N371</f>
        <v>668</v>
      </c>
      <c r="N1476" s="16">
        <f>工资表!O371</f>
        <v>468</v>
      </c>
      <c r="O1476" s="16">
        <f>工资表!P371</f>
        <v>388</v>
      </c>
      <c r="P1476" s="16">
        <f>工资表!Q371</f>
        <v>398</v>
      </c>
      <c r="Q1476" s="16">
        <f>工资表!R371</f>
        <v>428</v>
      </c>
      <c r="R1476" s="16">
        <f>工资表!S371</f>
        <v>503</v>
      </c>
      <c r="S1476" s="16">
        <f>工资表!T371</f>
        <v>8191</v>
      </c>
    </row>
    <row r="1477" spans="1:19" s="11" customFormat="1" x14ac:dyDescent="0.15">
      <c r="A1477" s="12"/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</row>
    <row r="1478" spans="1:19" s="11" customFormat="1" x14ac:dyDescent="0.15">
      <c r="A1478" s="13"/>
      <c r="B1478" s="13"/>
      <c r="C1478" s="13"/>
      <c r="D1478" s="13"/>
      <c r="E1478" s="13"/>
      <c r="F1478" s="13"/>
      <c r="G1478" s="13"/>
      <c r="H1478" s="14">
        <f>工资表!$I$1</f>
        <v>2017</v>
      </c>
      <c r="I1478" s="14" t="str">
        <f>工资表!$J$1</f>
        <v>年</v>
      </c>
      <c r="J1478" s="14" t="str">
        <f>工资表!$K$1</f>
        <v>2月</v>
      </c>
      <c r="K1478" s="14" t="str">
        <f>工资表!$L$1</f>
        <v>工资</v>
      </c>
      <c r="L1478" s="13"/>
      <c r="M1478" s="13"/>
      <c r="N1478" s="13"/>
      <c r="O1478" s="13"/>
      <c r="P1478" s="13"/>
      <c r="Q1478" s="13"/>
      <c r="R1478" s="13"/>
      <c r="S1478" s="13"/>
    </row>
    <row r="1479" spans="1:19" s="11" customFormat="1" x14ac:dyDescent="0.15">
      <c r="A1479" s="15" t="str">
        <f>工资表!$B$2</f>
        <v>序号</v>
      </c>
      <c r="B1479" s="15" t="str">
        <f>工资表!$C$2</f>
        <v>姓名</v>
      </c>
      <c r="C1479" s="15" t="str">
        <f>工资表!$D$2</f>
        <v>部门</v>
      </c>
      <c r="D1479" s="15" t="str">
        <f>工资表!$E$2</f>
        <v>基本工资</v>
      </c>
      <c r="E1479" s="15" t="str">
        <f>工资表!$F$2</f>
        <v>岗位工资</v>
      </c>
      <c r="F1479" s="15" t="str">
        <f>工资表!$G$2</f>
        <v>绩效工资</v>
      </c>
      <c r="G1479" s="15" t="str">
        <f>工资表!$H$2</f>
        <v>奖金</v>
      </c>
      <c r="H1479" s="15" t="str">
        <f>工资表!$I$2</f>
        <v>加班费</v>
      </c>
      <c r="I1479" s="15" t="str">
        <f>工资表!$J$2</f>
        <v>住房补助</v>
      </c>
      <c r="J1479" s="15" t="str">
        <f>工资表!$K$2</f>
        <v>交通补助</v>
      </c>
      <c r="K1479" s="15" t="str">
        <f>工资表!$L$2</f>
        <v>工龄工资</v>
      </c>
      <c r="L1479" s="15" t="str">
        <f>工资表!$M$2</f>
        <v>当月应发</v>
      </c>
      <c r="M1479" s="15" t="str">
        <f>工资表!$N$2</f>
        <v>养老保险</v>
      </c>
      <c r="N1479" s="15" t="str">
        <f>工资表!$O$2</f>
        <v>医疗保险</v>
      </c>
      <c r="O1479" s="15" t="str">
        <f>工资表!$P$2</f>
        <v>失业保险</v>
      </c>
      <c r="P1479" s="15" t="str">
        <f>工资表!$Q$2</f>
        <v>大病统筹</v>
      </c>
      <c r="Q1479" s="15" t="str">
        <f>工资表!$R$2</f>
        <v>公积金</v>
      </c>
      <c r="R1479" s="15" t="str">
        <f>工资表!$S$2</f>
        <v>个人所得税</v>
      </c>
      <c r="S1479" s="15" t="str">
        <f>工资表!$T$2</f>
        <v>实发工资</v>
      </c>
    </row>
    <row r="1480" spans="1:19" s="11" customFormat="1" x14ac:dyDescent="0.15">
      <c r="A1480" s="16">
        <f>工资表!B372</f>
        <v>370</v>
      </c>
      <c r="B1480" s="16" t="str">
        <f>工资表!C372</f>
        <v>N370</v>
      </c>
      <c r="C1480" s="16" t="str">
        <f>工资表!D372</f>
        <v>投资B</v>
      </c>
      <c r="D1480" s="16">
        <f>工资表!E372</f>
        <v>2369</v>
      </c>
      <c r="E1480" s="16">
        <f>工资表!F372</f>
        <v>1369</v>
      </c>
      <c r="F1480" s="16">
        <f>工资表!G372</f>
        <v>1369</v>
      </c>
      <c r="G1480" s="16">
        <f>工资表!H372</f>
        <v>2369</v>
      </c>
      <c r="H1480" s="16">
        <f>工资表!I372</f>
        <v>1369</v>
      </c>
      <c r="I1480" s="16">
        <f>工资表!J372</f>
        <v>969</v>
      </c>
      <c r="J1480" s="16">
        <f>工资表!K372</f>
        <v>669</v>
      </c>
      <c r="K1480" s="16">
        <f>工资表!L372</f>
        <v>569</v>
      </c>
      <c r="L1480" s="16">
        <f>工资表!M372</f>
        <v>11052</v>
      </c>
      <c r="M1480" s="16">
        <f>工资表!N372</f>
        <v>669</v>
      </c>
      <c r="N1480" s="16">
        <f>工资表!O372</f>
        <v>469</v>
      </c>
      <c r="O1480" s="16">
        <f>工资表!P372</f>
        <v>389</v>
      </c>
      <c r="P1480" s="16">
        <f>工资表!Q372</f>
        <v>399</v>
      </c>
      <c r="Q1480" s="16">
        <f>工资表!R372</f>
        <v>429</v>
      </c>
      <c r="R1480" s="16">
        <f>工资表!S372</f>
        <v>504</v>
      </c>
      <c r="S1480" s="16">
        <f>工资表!T372</f>
        <v>8193</v>
      </c>
    </row>
    <row r="1481" spans="1:19" s="11" customFormat="1" x14ac:dyDescent="0.15">
      <c r="A1481" s="12"/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</row>
    <row r="1482" spans="1:19" s="11" customFormat="1" x14ac:dyDescent="0.15">
      <c r="A1482" s="13"/>
      <c r="B1482" s="13"/>
      <c r="C1482" s="13"/>
      <c r="D1482" s="13"/>
      <c r="E1482" s="13"/>
      <c r="F1482" s="13"/>
      <c r="G1482" s="13"/>
      <c r="H1482" s="14">
        <f>工资表!$I$1</f>
        <v>2017</v>
      </c>
      <c r="I1482" s="14" t="str">
        <f>工资表!$J$1</f>
        <v>年</v>
      </c>
      <c r="J1482" s="14" t="str">
        <f>工资表!$K$1</f>
        <v>2月</v>
      </c>
      <c r="K1482" s="14" t="str">
        <f>工资表!$L$1</f>
        <v>工资</v>
      </c>
      <c r="L1482" s="13"/>
      <c r="M1482" s="13"/>
      <c r="N1482" s="13"/>
      <c r="O1482" s="13"/>
      <c r="P1482" s="13"/>
      <c r="Q1482" s="13"/>
      <c r="R1482" s="13"/>
      <c r="S1482" s="13"/>
    </row>
    <row r="1483" spans="1:19" s="11" customFormat="1" x14ac:dyDescent="0.15">
      <c r="A1483" s="15" t="str">
        <f>工资表!$B$2</f>
        <v>序号</v>
      </c>
      <c r="B1483" s="15" t="str">
        <f>工资表!$C$2</f>
        <v>姓名</v>
      </c>
      <c r="C1483" s="15" t="str">
        <f>工资表!$D$2</f>
        <v>部门</v>
      </c>
      <c r="D1483" s="15" t="str">
        <f>工资表!$E$2</f>
        <v>基本工资</v>
      </c>
      <c r="E1483" s="15" t="str">
        <f>工资表!$F$2</f>
        <v>岗位工资</v>
      </c>
      <c r="F1483" s="15" t="str">
        <f>工资表!$G$2</f>
        <v>绩效工资</v>
      </c>
      <c r="G1483" s="15" t="str">
        <f>工资表!$H$2</f>
        <v>奖金</v>
      </c>
      <c r="H1483" s="15" t="str">
        <f>工资表!$I$2</f>
        <v>加班费</v>
      </c>
      <c r="I1483" s="15" t="str">
        <f>工资表!$J$2</f>
        <v>住房补助</v>
      </c>
      <c r="J1483" s="15" t="str">
        <f>工资表!$K$2</f>
        <v>交通补助</v>
      </c>
      <c r="K1483" s="15" t="str">
        <f>工资表!$L$2</f>
        <v>工龄工资</v>
      </c>
      <c r="L1483" s="15" t="str">
        <f>工资表!$M$2</f>
        <v>当月应发</v>
      </c>
      <c r="M1483" s="15" t="str">
        <f>工资表!$N$2</f>
        <v>养老保险</v>
      </c>
      <c r="N1483" s="15" t="str">
        <f>工资表!$O$2</f>
        <v>医疗保险</v>
      </c>
      <c r="O1483" s="15" t="str">
        <f>工资表!$P$2</f>
        <v>失业保险</v>
      </c>
      <c r="P1483" s="15" t="str">
        <f>工资表!$Q$2</f>
        <v>大病统筹</v>
      </c>
      <c r="Q1483" s="15" t="str">
        <f>工资表!$R$2</f>
        <v>公积金</v>
      </c>
      <c r="R1483" s="15" t="str">
        <f>工资表!$S$2</f>
        <v>个人所得税</v>
      </c>
      <c r="S1483" s="15" t="str">
        <f>工资表!$T$2</f>
        <v>实发工资</v>
      </c>
    </row>
    <row r="1484" spans="1:19" s="11" customFormat="1" x14ac:dyDescent="0.15">
      <c r="A1484" s="16">
        <f>工资表!B373</f>
        <v>371</v>
      </c>
      <c r="B1484" s="16" t="str">
        <f>工资表!C373</f>
        <v>N371</v>
      </c>
      <c r="C1484" s="16" t="str">
        <f>工资表!D373</f>
        <v>采购</v>
      </c>
      <c r="D1484" s="16">
        <f>工资表!E373</f>
        <v>2370</v>
      </c>
      <c r="E1484" s="16">
        <f>工资表!F373</f>
        <v>1370</v>
      </c>
      <c r="F1484" s="16">
        <f>工资表!G373</f>
        <v>1370</v>
      </c>
      <c r="G1484" s="16">
        <f>工资表!H373</f>
        <v>2370</v>
      </c>
      <c r="H1484" s="16">
        <f>工资表!I373</f>
        <v>1370</v>
      </c>
      <c r="I1484" s="16">
        <f>工资表!J373</f>
        <v>970</v>
      </c>
      <c r="J1484" s="16">
        <f>工资表!K373</f>
        <v>670</v>
      </c>
      <c r="K1484" s="16">
        <f>工资表!L373</f>
        <v>570</v>
      </c>
      <c r="L1484" s="16">
        <f>工资表!M373</f>
        <v>11060</v>
      </c>
      <c r="M1484" s="16">
        <f>工资表!N373</f>
        <v>670</v>
      </c>
      <c r="N1484" s="16">
        <f>工资表!O373</f>
        <v>470</v>
      </c>
      <c r="O1484" s="16">
        <f>工资表!P373</f>
        <v>390</v>
      </c>
      <c r="P1484" s="16">
        <f>工资表!Q373</f>
        <v>400</v>
      </c>
      <c r="Q1484" s="16">
        <f>工资表!R373</f>
        <v>430</v>
      </c>
      <c r="R1484" s="16">
        <f>工资表!S373</f>
        <v>505</v>
      </c>
      <c r="S1484" s="16">
        <f>工资表!T373</f>
        <v>8195</v>
      </c>
    </row>
    <row r="1485" spans="1:19" s="11" customFormat="1" x14ac:dyDescent="0.15">
      <c r="A1485" s="12"/>
      <c r="B1485" s="12"/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</row>
    <row r="1486" spans="1:19" s="11" customFormat="1" x14ac:dyDescent="0.15">
      <c r="A1486" s="13"/>
      <c r="B1486" s="13"/>
      <c r="C1486" s="13"/>
      <c r="D1486" s="13"/>
      <c r="E1486" s="13"/>
      <c r="F1486" s="13"/>
      <c r="G1486" s="13"/>
      <c r="H1486" s="14">
        <f>工资表!$I$1</f>
        <v>2017</v>
      </c>
      <c r="I1486" s="14" t="str">
        <f>工资表!$J$1</f>
        <v>年</v>
      </c>
      <c r="J1486" s="14" t="str">
        <f>工资表!$K$1</f>
        <v>2月</v>
      </c>
      <c r="K1486" s="14" t="str">
        <f>工资表!$L$1</f>
        <v>工资</v>
      </c>
      <c r="L1486" s="13"/>
      <c r="M1486" s="13"/>
      <c r="N1486" s="13"/>
      <c r="O1486" s="13"/>
      <c r="P1486" s="13"/>
      <c r="Q1486" s="13"/>
      <c r="R1486" s="13"/>
      <c r="S1486" s="13"/>
    </row>
    <row r="1487" spans="1:19" s="11" customFormat="1" x14ac:dyDescent="0.15">
      <c r="A1487" s="15" t="str">
        <f>工资表!$B$2</f>
        <v>序号</v>
      </c>
      <c r="B1487" s="15" t="str">
        <f>工资表!$C$2</f>
        <v>姓名</v>
      </c>
      <c r="C1487" s="15" t="str">
        <f>工资表!$D$2</f>
        <v>部门</v>
      </c>
      <c r="D1487" s="15" t="str">
        <f>工资表!$E$2</f>
        <v>基本工资</v>
      </c>
      <c r="E1487" s="15" t="str">
        <f>工资表!$F$2</f>
        <v>岗位工资</v>
      </c>
      <c r="F1487" s="15" t="str">
        <f>工资表!$G$2</f>
        <v>绩效工资</v>
      </c>
      <c r="G1487" s="15" t="str">
        <f>工资表!$H$2</f>
        <v>奖金</v>
      </c>
      <c r="H1487" s="15" t="str">
        <f>工资表!$I$2</f>
        <v>加班费</v>
      </c>
      <c r="I1487" s="15" t="str">
        <f>工资表!$J$2</f>
        <v>住房补助</v>
      </c>
      <c r="J1487" s="15" t="str">
        <f>工资表!$K$2</f>
        <v>交通补助</v>
      </c>
      <c r="K1487" s="15" t="str">
        <f>工资表!$L$2</f>
        <v>工龄工资</v>
      </c>
      <c r="L1487" s="15" t="str">
        <f>工资表!$M$2</f>
        <v>当月应发</v>
      </c>
      <c r="M1487" s="15" t="str">
        <f>工资表!$N$2</f>
        <v>养老保险</v>
      </c>
      <c r="N1487" s="15" t="str">
        <f>工资表!$O$2</f>
        <v>医疗保险</v>
      </c>
      <c r="O1487" s="15" t="str">
        <f>工资表!$P$2</f>
        <v>失业保险</v>
      </c>
      <c r="P1487" s="15" t="str">
        <f>工资表!$Q$2</f>
        <v>大病统筹</v>
      </c>
      <c r="Q1487" s="15" t="str">
        <f>工资表!$R$2</f>
        <v>公积金</v>
      </c>
      <c r="R1487" s="15" t="str">
        <f>工资表!$S$2</f>
        <v>个人所得税</v>
      </c>
      <c r="S1487" s="15" t="str">
        <f>工资表!$T$2</f>
        <v>实发工资</v>
      </c>
    </row>
    <row r="1488" spans="1:19" s="11" customFormat="1" x14ac:dyDescent="0.15">
      <c r="A1488" s="16">
        <f>工资表!B374</f>
        <v>372</v>
      </c>
      <c r="B1488" s="16" t="str">
        <f>工资表!C374</f>
        <v>N372</v>
      </c>
      <c r="C1488" s="16" t="str">
        <f>工资表!D374</f>
        <v>生产</v>
      </c>
      <c r="D1488" s="16">
        <f>工资表!E374</f>
        <v>2371</v>
      </c>
      <c r="E1488" s="16">
        <f>工资表!F374</f>
        <v>1371</v>
      </c>
      <c r="F1488" s="16">
        <f>工资表!G374</f>
        <v>1371</v>
      </c>
      <c r="G1488" s="16">
        <f>工资表!H374</f>
        <v>2371</v>
      </c>
      <c r="H1488" s="16">
        <f>工资表!I374</f>
        <v>1371</v>
      </c>
      <c r="I1488" s="16">
        <f>工资表!J374</f>
        <v>971</v>
      </c>
      <c r="J1488" s="16">
        <f>工资表!K374</f>
        <v>671</v>
      </c>
      <c r="K1488" s="16">
        <f>工资表!L374</f>
        <v>571</v>
      </c>
      <c r="L1488" s="16">
        <f>工资表!M374</f>
        <v>11068</v>
      </c>
      <c r="M1488" s="16">
        <f>工资表!N374</f>
        <v>671</v>
      </c>
      <c r="N1488" s="16">
        <f>工资表!O374</f>
        <v>471</v>
      </c>
      <c r="O1488" s="16">
        <f>工资表!P374</f>
        <v>391</v>
      </c>
      <c r="P1488" s="16">
        <f>工资表!Q374</f>
        <v>401</v>
      </c>
      <c r="Q1488" s="16">
        <f>工资表!R374</f>
        <v>431</v>
      </c>
      <c r="R1488" s="16">
        <f>工资表!S374</f>
        <v>506</v>
      </c>
      <c r="S1488" s="16">
        <f>工资表!T374</f>
        <v>8197</v>
      </c>
    </row>
    <row r="1489" spans="1:19" s="11" customFormat="1" x14ac:dyDescent="0.15">
      <c r="A1489" s="12"/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</row>
    <row r="1490" spans="1:19" s="11" customFormat="1" x14ac:dyDescent="0.15">
      <c r="A1490" s="13"/>
      <c r="B1490" s="13"/>
      <c r="C1490" s="13"/>
      <c r="D1490" s="13"/>
      <c r="E1490" s="13"/>
      <c r="F1490" s="13"/>
      <c r="G1490" s="13"/>
      <c r="H1490" s="14">
        <f>工资表!$I$1</f>
        <v>2017</v>
      </c>
      <c r="I1490" s="14" t="str">
        <f>工资表!$J$1</f>
        <v>年</v>
      </c>
      <c r="J1490" s="14" t="str">
        <f>工资表!$K$1</f>
        <v>2月</v>
      </c>
      <c r="K1490" s="14" t="str">
        <f>工资表!$L$1</f>
        <v>工资</v>
      </c>
      <c r="L1490" s="13"/>
      <c r="M1490" s="13"/>
      <c r="N1490" s="13"/>
      <c r="O1490" s="13"/>
      <c r="P1490" s="13"/>
      <c r="Q1490" s="13"/>
      <c r="R1490" s="13"/>
      <c r="S1490" s="13"/>
    </row>
    <row r="1491" spans="1:19" s="11" customFormat="1" x14ac:dyDescent="0.15">
      <c r="A1491" s="15" t="str">
        <f>工资表!$B$2</f>
        <v>序号</v>
      </c>
      <c r="B1491" s="15" t="str">
        <f>工资表!$C$2</f>
        <v>姓名</v>
      </c>
      <c r="C1491" s="15" t="str">
        <f>工资表!$D$2</f>
        <v>部门</v>
      </c>
      <c r="D1491" s="15" t="str">
        <f>工资表!$E$2</f>
        <v>基本工资</v>
      </c>
      <c r="E1491" s="15" t="str">
        <f>工资表!$F$2</f>
        <v>岗位工资</v>
      </c>
      <c r="F1491" s="15" t="str">
        <f>工资表!$G$2</f>
        <v>绩效工资</v>
      </c>
      <c r="G1491" s="15" t="str">
        <f>工资表!$H$2</f>
        <v>奖金</v>
      </c>
      <c r="H1491" s="15" t="str">
        <f>工资表!$I$2</f>
        <v>加班费</v>
      </c>
      <c r="I1491" s="15" t="str">
        <f>工资表!$J$2</f>
        <v>住房补助</v>
      </c>
      <c r="J1491" s="15" t="str">
        <f>工资表!$K$2</f>
        <v>交通补助</v>
      </c>
      <c r="K1491" s="15" t="str">
        <f>工资表!$L$2</f>
        <v>工龄工资</v>
      </c>
      <c r="L1491" s="15" t="str">
        <f>工资表!$M$2</f>
        <v>当月应发</v>
      </c>
      <c r="M1491" s="15" t="str">
        <f>工资表!$N$2</f>
        <v>养老保险</v>
      </c>
      <c r="N1491" s="15" t="str">
        <f>工资表!$O$2</f>
        <v>医疗保险</v>
      </c>
      <c r="O1491" s="15" t="str">
        <f>工资表!$P$2</f>
        <v>失业保险</v>
      </c>
      <c r="P1491" s="15" t="str">
        <f>工资表!$Q$2</f>
        <v>大病统筹</v>
      </c>
      <c r="Q1491" s="15" t="str">
        <f>工资表!$R$2</f>
        <v>公积金</v>
      </c>
      <c r="R1491" s="15" t="str">
        <f>工资表!$S$2</f>
        <v>个人所得税</v>
      </c>
      <c r="S1491" s="15" t="str">
        <f>工资表!$T$2</f>
        <v>实发工资</v>
      </c>
    </row>
    <row r="1492" spans="1:19" s="11" customFormat="1" x14ac:dyDescent="0.15">
      <c r="A1492" s="16">
        <f>工资表!B375</f>
        <v>373</v>
      </c>
      <c r="B1492" s="16" t="str">
        <f>工资表!C375</f>
        <v>N373</v>
      </c>
      <c r="C1492" s="16" t="str">
        <f>工资表!D375</f>
        <v>运营</v>
      </c>
      <c r="D1492" s="16">
        <f>工资表!E375</f>
        <v>2372</v>
      </c>
      <c r="E1492" s="16">
        <f>工资表!F375</f>
        <v>1372</v>
      </c>
      <c r="F1492" s="16">
        <f>工资表!G375</f>
        <v>1372</v>
      </c>
      <c r="G1492" s="16">
        <f>工资表!H375</f>
        <v>2372</v>
      </c>
      <c r="H1492" s="16">
        <f>工资表!I375</f>
        <v>1372</v>
      </c>
      <c r="I1492" s="16">
        <f>工资表!J375</f>
        <v>972</v>
      </c>
      <c r="J1492" s="16">
        <f>工资表!K375</f>
        <v>672</v>
      </c>
      <c r="K1492" s="16">
        <f>工资表!L375</f>
        <v>572</v>
      </c>
      <c r="L1492" s="16">
        <f>工资表!M375</f>
        <v>11076</v>
      </c>
      <c r="M1492" s="16">
        <f>工资表!N375</f>
        <v>672</v>
      </c>
      <c r="N1492" s="16">
        <f>工资表!O375</f>
        <v>472</v>
      </c>
      <c r="O1492" s="16">
        <f>工资表!P375</f>
        <v>392</v>
      </c>
      <c r="P1492" s="16">
        <f>工资表!Q375</f>
        <v>402</v>
      </c>
      <c r="Q1492" s="16">
        <f>工资表!R375</f>
        <v>432</v>
      </c>
      <c r="R1492" s="16">
        <f>工资表!S375</f>
        <v>507</v>
      </c>
      <c r="S1492" s="16">
        <f>工资表!T375</f>
        <v>8199</v>
      </c>
    </row>
    <row r="1493" spans="1:19" s="11" customFormat="1" x14ac:dyDescent="0.15">
      <c r="A1493" s="12"/>
      <c r="B1493" s="12"/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</row>
    <row r="1494" spans="1:19" s="11" customFormat="1" x14ac:dyDescent="0.15">
      <c r="A1494" s="13"/>
      <c r="B1494" s="13"/>
      <c r="C1494" s="13"/>
      <c r="D1494" s="13"/>
      <c r="E1494" s="13"/>
      <c r="F1494" s="13"/>
      <c r="G1494" s="13"/>
      <c r="H1494" s="14">
        <f>工资表!$I$1</f>
        <v>2017</v>
      </c>
      <c r="I1494" s="14" t="str">
        <f>工资表!$J$1</f>
        <v>年</v>
      </c>
      <c r="J1494" s="14" t="str">
        <f>工资表!$K$1</f>
        <v>2月</v>
      </c>
      <c r="K1494" s="14" t="str">
        <f>工资表!$L$1</f>
        <v>工资</v>
      </c>
      <c r="L1494" s="13"/>
      <c r="M1494" s="13"/>
      <c r="N1494" s="13"/>
      <c r="O1494" s="13"/>
      <c r="P1494" s="13"/>
      <c r="Q1494" s="13"/>
      <c r="R1494" s="13"/>
      <c r="S1494" s="13"/>
    </row>
    <row r="1495" spans="1:19" s="11" customFormat="1" x14ac:dyDescent="0.15">
      <c r="A1495" s="15" t="str">
        <f>工资表!$B$2</f>
        <v>序号</v>
      </c>
      <c r="B1495" s="15" t="str">
        <f>工资表!$C$2</f>
        <v>姓名</v>
      </c>
      <c r="C1495" s="15" t="str">
        <f>工资表!$D$2</f>
        <v>部门</v>
      </c>
      <c r="D1495" s="15" t="str">
        <f>工资表!$E$2</f>
        <v>基本工资</v>
      </c>
      <c r="E1495" s="15" t="str">
        <f>工资表!$F$2</f>
        <v>岗位工资</v>
      </c>
      <c r="F1495" s="15" t="str">
        <f>工资表!$G$2</f>
        <v>绩效工资</v>
      </c>
      <c r="G1495" s="15" t="str">
        <f>工资表!$H$2</f>
        <v>奖金</v>
      </c>
      <c r="H1495" s="15" t="str">
        <f>工资表!$I$2</f>
        <v>加班费</v>
      </c>
      <c r="I1495" s="15" t="str">
        <f>工资表!$J$2</f>
        <v>住房补助</v>
      </c>
      <c r="J1495" s="15" t="str">
        <f>工资表!$K$2</f>
        <v>交通补助</v>
      </c>
      <c r="K1495" s="15" t="str">
        <f>工资表!$L$2</f>
        <v>工龄工资</v>
      </c>
      <c r="L1495" s="15" t="str">
        <f>工资表!$M$2</f>
        <v>当月应发</v>
      </c>
      <c r="M1495" s="15" t="str">
        <f>工资表!$N$2</f>
        <v>养老保险</v>
      </c>
      <c r="N1495" s="15" t="str">
        <f>工资表!$O$2</f>
        <v>医疗保险</v>
      </c>
      <c r="O1495" s="15" t="str">
        <f>工资表!$P$2</f>
        <v>失业保险</v>
      </c>
      <c r="P1495" s="15" t="str">
        <f>工资表!$Q$2</f>
        <v>大病统筹</v>
      </c>
      <c r="Q1495" s="15" t="str">
        <f>工资表!$R$2</f>
        <v>公积金</v>
      </c>
      <c r="R1495" s="15" t="str">
        <f>工资表!$S$2</f>
        <v>个人所得税</v>
      </c>
      <c r="S1495" s="15" t="str">
        <f>工资表!$T$2</f>
        <v>实发工资</v>
      </c>
    </row>
    <row r="1496" spans="1:19" s="11" customFormat="1" x14ac:dyDescent="0.15">
      <c r="A1496" s="16">
        <f>工资表!B376</f>
        <v>374</v>
      </c>
      <c r="B1496" s="16" t="str">
        <f>工资表!C376</f>
        <v>N374</v>
      </c>
      <c r="C1496" s="16" t="str">
        <f>工资表!D376</f>
        <v>财务</v>
      </c>
      <c r="D1496" s="16">
        <f>工资表!E376</f>
        <v>2373</v>
      </c>
      <c r="E1496" s="16">
        <f>工资表!F376</f>
        <v>1373</v>
      </c>
      <c r="F1496" s="16">
        <f>工资表!G376</f>
        <v>1373</v>
      </c>
      <c r="G1496" s="16">
        <f>工资表!H376</f>
        <v>2373</v>
      </c>
      <c r="H1496" s="16">
        <f>工资表!I376</f>
        <v>1373</v>
      </c>
      <c r="I1496" s="16">
        <f>工资表!J376</f>
        <v>973</v>
      </c>
      <c r="J1496" s="16">
        <f>工资表!K376</f>
        <v>673</v>
      </c>
      <c r="K1496" s="16">
        <f>工资表!L376</f>
        <v>573</v>
      </c>
      <c r="L1496" s="16">
        <f>工资表!M376</f>
        <v>11084</v>
      </c>
      <c r="M1496" s="16">
        <f>工资表!N376</f>
        <v>673</v>
      </c>
      <c r="N1496" s="16">
        <f>工资表!O376</f>
        <v>473</v>
      </c>
      <c r="O1496" s="16">
        <f>工资表!P376</f>
        <v>393</v>
      </c>
      <c r="P1496" s="16">
        <f>工资表!Q376</f>
        <v>403</v>
      </c>
      <c r="Q1496" s="16">
        <f>工资表!R376</f>
        <v>433</v>
      </c>
      <c r="R1496" s="16">
        <f>工资表!S376</f>
        <v>508</v>
      </c>
      <c r="S1496" s="16">
        <f>工资表!T376</f>
        <v>8201</v>
      </c>
    </row>
    <row r="1497" spans="1:19" s="11" customFormat="1" x14ac:dyDescent="0.15">
      <c r="A1497" s="12"/>
      <c r="B1497" s="12"/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</row>
    <row r="1498" spans="1:19" s="11" customFormat="1" x14ac:dyDescent="0.15">
      <c r="A1498" s="13"/>
      <c r="B1498" s="13"/>
      <c r="C1498" s="13"/>
      <c r="D1498" s="13"/>
      <c r="E1498" s="13"/>
      <c r="F1498" s="13"/>
      <c r="G1498" s="13"/>
      <c r="H1498" s="14">
        <f>工资表!$I$1</f>
        <v>2017</v>
      </c>
      <c r="I1498" s="14" t="str">
        <f>工资表!$J$1</f>
        <v>年</v>
      </c>
      <c r="J1498" s="14" t="str">
        <f>工资表!$K$1</f>
        <v>2月</v>
      </c>
      <c r="K1498" s="14" t="str">
        <f>工资表!$L$1</f>
        <v>工资</v>
      </c>
      <c r="L1498" s="13"/>
      <c r="M1498" s="13"/>
      <c r="N1498" s="13"/>
      <c r="O1498" s="13"/>
      <c r="P1498" s="13"/>
      <c r="Q1498" s="13"/>
      <c r="R1498" s="13"/>
      <c r="S1498" s="13"/>
    </row>
    <row r="1499" spans="1:19" s="11" customFormat="1" x14ac:dyDescent="0.15">
      <c r="A1499" s="15" t="str">
        <f>工资表!$B$2</f>
        <v>序号</v>
      </c>
      <c r="B1499" s="15" t="str">
        <f>工资表!$C$2</f>
        <v>姓名</v>
      </c>
      <c r="C1499" s="15" t="str">
        <f>工资表!$D$2</f>
        <v>部门</v>
      </c>
      <c r="D1499" s="15" t="str">
        <f>工资表!$E$2</f>
        <v>基本工资</v>
      </c>
      <c r="E1499" s="15" t="str">
        <f>工资表!$F$2</f>
        <v>岗位工资</v>
      </c>
      <c r="F1499" s="15" t="str">
        <f>工资表!$G$2</f>
        <v>绩效工资</v>
      </c>
      <c r="G1499" s="15" t="str">
        <f>工资表!$H$2</f>
        <v>奖金</v>
      </c>
      <c r="H1499" s="15" t="str">
        <f>工资表!$I$2</f>
        <v>加班费</v>
      </c>
      <c r="I1499" s="15" t="str">
        <f>工资表!$J$2</f>
        <v>住房补助</v>
      </c>
      <c r="J1499" s="15" t="str">
        <f>工资表!$K$2</f>
        <v>交通补助</v>
      </c>
      <c r="K1499" s="15" t="str">
        <f>工资表!$L$2</f>
        <v>工龄工资</v>
      </c>
      <c r="L1499" s="15" t="str">
        <f>工资表!$M$2</f>
        <v>当月应发</v>
      </c>
      <c r="M1499" s="15" t="str">
        <f>工资表!$N$2</f>
        <v>养老保险</v>
      </c>
      <c r="N1499" s="15" t="str">
        <f>工资表!$O$2</f>
        <v>医疗保险</v>
      </c>
      <c r="O1499" s="15" t="str">
        <f>工资表!$P$2</f>
        <v>失业保险</v>
      </c>
      <c r="P1499" s="15" t="str">
        <f>工资表!$Q$2</f>
        <v>大病统筹</v>
      </c>
      <c r="Q1499" s="15" t="str">
        <f>工资表!$R$2</f>
        <v>公积金</v>
      </c>
      <c r="R1499" s="15" t="str">
        <f>工资表!$S$2</f>
        <v>个人所得税</v>
      </c>
      <c r="S1499" s="15" t="str">
        <f>工资表!$T$2</f>
        <v>实发工资</v>
      </c>
    </row>
    <row r="1500" spans="1:19" s="11" customFormat="1" x14ac:dyDescent="0.15">
      <c r="A1500" s="16">
        <f>工资表!B377</f>
        <v>375</v>
      </c>
      <c r="B1500" s="16" t="str">
        <f>工资表!C377</f>
        <v>N375</v>
      </c>
      <c r="C1500" s="16" t="str">
        <f>工资表!D377</f>
        <v>人力</v>
      </c>
      <c r="D1500" s="16">
        <f>工资表!E377</f>
        <v>2374</v>
      </c>
      <c r="E1500" s="16">
        <f>工资表!F377</f>
        <v>1374</v>
      </c>
      <c r="F1500" s="16">
        <f>工资表!G377</f>
        <v>1374</v>
      </c>
      <c r="G1500" s="16">
        <f>工资表!H377</f>
        <v>2374</v>
      </c>
      <c r="H1500" s="16">
        <f>工资表!I377</f>
        <v>1374</v>
      </c>
      <c r="I1500" s="16">
        <f>工资表!J377</f>
        <v>974</v>
      </c>
      <c r="J1500" s="16">
        <f>工资表!K377</f>
        <v>674</v>
      </c>
      <c r="K1500" s="16">
        <f>工资表!L377</f>
        <v>574</v>
      </c>
      <c r="L1500" s="16">
        <f>工资表!M377</f>
        <v>11092</v>
      </c>
      <c r="M1500" s="16">
        <f>工资表!N377</f>
        <v>674</v>
      </c>
      <c r="N1500" s="16">
        <f>工资表!O377</f>
        <v>474</v>
      </c>
      <c r="O1500" s="16">
        <f>工资表!P377</f>
        <v>394</v>
      </c>
      <c r="P1500" s="16">
        <f>工资表!Q377</f>
        <v>404</v>
      </c>
      <c r="Q1500" s="16">
        <f>工资表!R377</f>
        <v>434</v>
      </c>
      <c r="R1500" s="16">
        <f>工资表!S377</f>
        <v>509</v>
      </c>
      <c r="S1500" s="16">
        <f>工资表!T377</f>
        <v>8203</v>
      </c>
    </row>
    <row r="1501" spans="1:19" s="11" customFormat="1" x14ac:dyDescent="0.15">
      <c r="A1501" s="12"/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</row>
    <row r="1502" spans="1:19" s="11" customFormat="1" x14ac:dyDescent="0.15">
      <c r="A1502" s="13"/>
      <c r="B1502" s="13"/>
      <c r="C1502" s="13"/>
      <c r="D1502" s="13"/>
      <c r="E1502" s="13"/>
      <c r="F1502" s="13"/>
      <c r="G1502" s="13"/>
      <c r="H1502" s="14">
        <f>工资表!$I$1</f>
        <v>2017</v>
      </c>
      <c r="I1502" s="14" t="str">
        <f>工资表!$J$1</f>
        <v>年</v>
      </c>
      <c r="J1502" s="14" t="str">
        <f>工资表!$K$1</f>
        <v>2月</v>
      </c>
      <c r="K1502" s="14" t="str">
        <f>工资表!$L$1</f>
        <v>工资</v>
      </c>
      <c r="L1502" s="13"/>
      <c r="M1502" s="13"/>
      <c r="N1502" s="13"/>
      <c r="O1502" s="13"/>
      <c r="P1502" s="13"/>
      <c r="Q1502" s="13"/>
      <c r="R1502" s="13"/>
      <c r="S1502" s="13"/>
    </row>
    <row r="1503" spans="1:19" s="11" customFormat="1" x14ac:dyDescent="0.15">
      <c r="A1503" s="15" t="str">
        <f>工资表!$B$2</f>
        <v>序号</v>
      </c>
      <c r="B1503" s="15" t="str">
        <f>工资表!$C$2</f>
        <v>姓名</v>
      </c>
      <c r="C1503" s="15" t="str">
        <f>工资表!$D$2</f>
        <v>部门</v>
      </c>
      <c r="D1503" s="15" t="str">
        <f>工资表!$E$2</f>
        <v>基本工资</v>
      </c>
      <c r="E1503" s="15" t="str">
        <f>工资表!$F$2</f>
        <v>岗位工资</v>
      </c>
      <c r="F1503" s="15" t="str">
        <f>工资表!$G$2</f>
        <v>绩效工资</v>
      </c>
      <c r="G1503" s="15" t="str">
        <f>工资表!$H$2</f>
        <v>奖金</v>
      </c>
      <c r="H1503" s="15" t="str">
        <f>工资表!$I$2</f>
        <v>加班费</v>
      </c>
      <c r="I1503" s="15" t="str">
        <f>工资表!$J$2</f>
        <v>住房补助</v>
      </c>
      <c r="J1503" s="15" t="str">
        <f>工资表!$K$2</f>
        <v>交通补助</v>
      </c>
      <c r="K1503" s="15" t="str">
        <f>工资表!$L$2</f>
        <v>工龄工资</v>
      </c>
      <c r="L1503" s="15" t="str">
        <f>工资表!$M$2</f>
        <v>当月应发</v>
      </c>
      <c r="M1503" s="15" t="str">
        <f>工资表!$N$2</f>
        <v>养老保险</v>
      </c>
      <c r="N1503" s="15" t="str">
        <f>工资表!$O$2</f>
        <v>医疗保险</v>
      </c>
      <c r="O1503" s="15" t="str">
        <f>工资表!$P$2</f>
        <v>失业保险</v>
      </c>
      <c r="P1503" s="15" t="str">
        <f>工资表!$Q$2</f>
        <v>大病统筹</v>
      </c>
      <c r="Q1503" s="15" t="str">
        <f>工资表!$R$2</f>
        <v>公积金</v>
      </c>
      <c r="R1503" s="15" t="str">
        <f>工资表!$S$2</f>
        <v>个人所得税</v>
      </c>
      <c r="S1503" s="15" t="str">
        <f>工资表!$T$2</f>
        <v>实发工资</v>
      </c>
    </row>
    <row r="1504" spans="1:19" s="11" customFormat="1" x14ac:dyDescent="0.15">
      <c r="A1504" s="16">
        <f>工资表!B378</f>
        <v>376</v>
      </c>
      <c r="B1504" s="16" t="str">
        <f>工资表!C378</f>
        <v>N376</v>
      </c>
      <c r="C1504" s="16" t="str">
        <f>工资表!D378</f>
        <v>销售</v>
      </c>
      <c r="D1504" s="16">
        <f>工资表!E378</f>
        <v>2375</v>
      </c>
      <c r="E1504" s="16">
        <f>工资表!F378</f>
        <v>1375</v>
      </c>
      <c r="F1504" s="16">
        <f>工资表!G378</f>
        <v>1375</v>
      </c>
      <c r="G1504" s="16">
        <f>工资表!H378</f>
        <v>2375</v>
      </c>
      <c r="H1504" s="16">
        <f>工资表!I378</f>
        <v>1375</v>
      </c>
      <c r="I1504" s="16">
        <f>工资表!J378</f>
        <v>975</v>
      </c>
      <c r="J1504" s="16">
        <f>工资表!K378</f>
        <v>675</v>
      </c>
      <c r="K1504" s="16">
        <f>工资表!L378</f>
        <v>575</v>
      </c>
      <c r="L1504" s="16">
        <f>工资表!M378</f>
        <v>11100</v>
      </c>
      <c r="M1504" s="16">
        <f>工资表!N378</f>
        <v>675</v>
      </c>
      <c r="N1504" s="16">
        <f>工资表!O378</f>
        <v>475</v>
      </c>
      <c r="O1504" s="16">
        <f>工资表!P378</f>
        <v>395</v>
      </c>
      <c r="P1504" s="16">
        <f>工资表!Q378</f>
        <v>405</v>
      </c>
      <c r="Q1504" s="16">
        <f>工资表!R378</f>
        <v>435</v>
      </c>
      <c r="R1504" s="16">
        <f>工资表!S378</f>
        <v>510</v>
      </c>
      <c r="S1504" s="16">
        <f>工资表!T378</f>
        <v>8205</v>
      </c>
    </row>
    <row r="1505" spans="1:19" s="11" customFormat="1" x14ac:dyDescent="0.15">
      <c r="A1505" s="12"/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</row>
    <row r="1506" spans="1:19" s="11" customFormat="1" x14ac:dyDescent="0.15">
      <c r="A1506" s="13"/>
      <c r="B1506" s="13"/>
      <c r="C1506" s="13"/>
      <c r="D1506" s="13"/>
      <c r="E1506" s="13"/>
      <c r="F1506" s="13"/>
      <c r="G1506" s="13"/>
      <c r="H1506" s="14">
        <f>工资表!$I$1</f>
        <v>2017</v>
      </c>
      <c r="I1506" s="14" t="str">
        <f>工资表!$J$1</f>
        <v>年</v>
      </c>
      <c r="J1506" s="14" t="str">
        <f>工资表!$K$1</f>
        <v>2月</v>
      </c>
      <c r="K1506" s="14" t="str">
        <f>工资表!$L$1</f>
        <v>工资</v>
      </c>
      <c r="L1506" s="13"/>
      <c r="M1506" s="13"/>
      <c r="N1506" s="13"/>
      <c r="O1506" s="13"/>
      <c r="P1506" s="13"/>
      <c r="Q1506" s="13"/>
      <c r="R1506" s="13"/>
      <c r="S1506" s="13"/>
    </row>
    <row r="1507" spans="1:19" s="11" customFormat="1" x14ac:dyDescent="0.15">
      <c r="A1507" s="15" t="str">
        <f>工资表!$B$2</f>
        <v>序号</v>
      </c>
      <c r="B1507" s="15" t="str">
        <f>工资表!$C$2</f>
        <v>姓名</v>
      </c>
      <c r="C1507" s="15" t="str">
        <f>工资表!$D$2</f>
        <v>部门</v>
      </c>
      <c r="D1507" s="15" t="str">
        <f>工资表!$E$2</f>
        <v>基本工资</v>
      </c>
      <c r="E1507" s="15" t="str">
        <f>工资表!$F$2</f>
        <v>岗位工资</v>
      </c>
      <c r="F1507" s="15" t="str">
        <f>工资表!$G$2</f>
        <v>绩效工资</v>
      </c>
      <c r="G1507" s="15" t="str">
        <f>工资表!$H$2</f>
        <v>奖金</v>
      </c>
      <c r="H1507" s="15" t="str">
        <f>工资表!$I$2</f>
        <v>加班费</v>
      </c>
      <c r="I1507" s="15" t="str">
        <f>工资表!$J$2</f>
        <v>住房补助</v>
      </c>
      <c r="J1507" s="15" t="str">
        <f>工资表!$K$2</f>
        <v>交通补助</v>
      </c>
      <c r="K1507" s="15" t="str">
        <f>工资表!$L$2</f>
        <v>工龄工资</v>
      </c>
      <c r="L1507" s="15" t="str">
        <f>工资表!$M$2</f>
        <v>当月应发</v>
      </c>
      <c r="M1507" s="15" t="str">
        <f>工资表!$N$2</f>
        <v>养老保险</v>
      </c>
      <c r="N1507" s="15" t="str">
        <f>工资表!$O$2</f>
        <v>医疗保险</v>
      </c>
      <c r="O1507" s="15" t="str">
        <f>工资表!$P$2</f>
        <v>失业保险</v>
      </c>
      <c r="P1507" s="15" t="str">
        <f>工资表!$Q$2</f>
        <v>大病统筹</v>
      </c>
      <c r="Q1507" s="15" t="str">
        <f>工资表!$R$2</f>
        <v>公积金</v>
      </c>
      <c r="R1507" s="15" t="str">
        <f>工资表!$S$2</f>
        <v>个人所得税</v>
      </c>
      <c r="S1507" s="15" t="str">
        <f>工资表!$T$2</f>
        <v>实发工资</v>
      </c>
    </row>
    <row r="1508" spans="1:19" s="11" customFormat="1" x14ac:dyDescent="0.15">
      <c r="A1508" s="16">
        <f>工资表!B379</f>
        <v>377</v>
      </c>
      <c r="B1508" s="16" t="str">
        <f>工资表!C379</f>
        <v>N377</v>
      </c>
      <c r="C1508" s="16" t="str">
        <f>工资表!D379</f>
        <v>研发A</v>
      </c>
      <c r="D1508" s="16">
        <f>工资表!E379</f>
        <v>2376</v>
      </c>
      <c r="E1508" s="16">
        <f>工资表!F379</f>
        <v>1376</v>
      </c>
      <c r="F1508" s="16">
        <f>工资表!G379</f>
        <v>1376</v>
      </c>
      <c r="G1508" s="16">
        <f>工资表!H379</f>
        <v>2376</v>
      </c>
      <c r="H1508" s="16">
        <f>工资表!I379</f>
        <v>1376</v>
      </c>
      <c r="I1508" s="16">
        <f>工资表!J379</f>
        <v>976</v>
      </c>
      <c r="J1508" s="16">
        <f>工资表!K379</f>
        <v>676</v>
      </c>
      <c r="K1508" s="16">
        <f>工资表!L379</f>
        <v>576</v>
      </c>
      <c r="L1508" s="16">
        <f>工资表!M379</f>
        <v>11108</v>
      </c>
      <c r="M1508" s="16">
        <f>工资表!N379</f>
        <v>676</v>
      </c>
      <c r="N1508" s="16">
        <f>工资表!O379</f>
        <v>476</v>
      </c>
      <c r="O1508" s="16">
        <f>工资表!P379</f>
        <v>396</v>
      </c>
      <c r="P1508" s="16">
        <f>工资表!Q379</f>
        <v>406</v>
      </c>
      <c r="Q1508" s="16">
        <f>工资表!R379</f>
        <v>436</v>
      </c>
      <c r="R1508" s="16">
        <f>工资表!S379</f>
        <v>511</v>
      </c>
      <c r="S1508" s="16">
        <f>工资表!T379</f>
        <v>8207</v>
      </c>
    </row>
    <row r="1509" spans="1:19" s="11" customFormat="1" x14ac:dyDescent="0.15">
      <c r="A1509" s="12"/>
      <c r="B1509" s="12"/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</row>
    <row r="1510" spans="1:19" s="11" customFormat="1" x14ac:dyDescent="0.15">
      <c r="A1510" s="13"/>
      <c r="B1510" s="13"/>
      <c r="C1510" s="13"/>
      <c r="D1510" s="13"/>
      <c r="E1510" s="13"/>
      <c r="F1510" s="13"/>
      <c r="G1510" s="13"/>
      <c r="H1510" s="14">
        <f>工资表!$I$1</f>
        <v>2017</v>
      </c>
      <c r="I1510" s="14" t="str">
        <f>工资表!$J$1</f>
        <v>年</v>
      </c>
      <c r="J1510" s="14" t="str">
        <f>工资表!$K$1</f>
        <v>2月</v>
      </c>
      <c r="K1510" s="14" t="str">
        <f>工资表!$L$1</f>
        <v>工资</v>
      </c>
      <c r="L1510" s="13"/>
      <c r="M1510" s="13"/>
      <c r="N1510" s="13"/>
      <c r="O1510" s="13"/>
      <c r="P1510" s="13"/>
      <c r="Q1510" s="13"/>
      <c r="R1510" s="13"/>
      <c r="S1510" s="13"/>
    </row>
    <row r="1511" spans="1:19" s="11" customFormat="1" x14ac:dyDescent="0.15">
      <c r="A1511" s="15" t="str">
        <f>工资表!$B$2</f>
        <v>序号</v>
      </c>
      <c r="B1511" s="15" t="str">
        <f>工资表!$C$2</f>
        <v>姓名</v>
      </c>
      <c r="C1511" s="15" t="str">
        <f>工资表!$D$2</f>
        <v>部门</v>
      </c>
      <c r="D1511" s="15" t="str">
        <f>工资表!$E$2</f>
        <v>基本工资</v>
      </c>
      <c r="E1511" s="15" t="str">
        <f>工资表!$F$2</f>
        <v>岗位工资</v>
      </c>
      <c r="F1511" s="15" t="str">
        <f>工资表!$G$2</f>
        <v>绩效工资</v>
      </c>
      <c r="G1511" s="15" t="str">
        <f>工资表!$H$2</f>
        <v>奖金</v>
      </c>
      <c r="H1511" s="15" t="str">
        <f>工资表!$I$2</f>
        <v>加班费</v>
      </c>
      <c r="I1511" s="15" t="str">
        <f>工资表!$J$2</f>
        <v>住房补助</v>
      </c>
      <c r="J1511" s="15" t="str">
        <f>工资表!$K$2</f>
        <v>交通补助</v>
      </c>
      <c r="K1511" s="15" t="str">
        <f>工资表!$L$2</f>
        <v>工龄工资</v>
      </c>
      <c r="L1511" s="15" t="str">
        <f>工资表!$M$2</f>
        <v>当月应发</v>
      </c>
      <c r="M1511" s="15" t="str">
        <f>工资表!$N$2</f>
        <v>养老保险</v>
      </c>
      <c r="N1511" s="15" t="str">
        <f>工资表!$O$2</f>
        <v>医疗保险</v>
      </c>
      <c r="O1511" s="15" t="str">
        <f>工资表!$P$2</f>
        <v>失业保险</v>
      </c>
      <c r="P1511" s="15" t="str">
        <f>工资表!$Q$2</f>
        <v>大病统筹</v>
      </c>
      <c r="Q1511" s="15" t="str">
        <f>工资表!$R$2</f>
        <v>公积金</v>
      </c>
      <c r="R1511" s="15" t="str">
        <f>工资表!$S$2</f>
        <v>个人所得税</v>
      </c>
      <c r="S1511" s="15" t="str">
        <f>工资表!$T$2</f>
        <v>实发工资</v>
      </c>
    </row>
    <row r="1512" spans="1:19" s="11" customFormat="1" x14ac:dyDescent="0.15">
      <c r="A1512" s="16">
        <f>工资表!B380</f>
        <v>378</v>
      </c>
      <c r="B1512" s="16" t="str">
        <f>工资表!C380</f>
        <v>N378</v>
      </c>
      <c r="C1512" s="16" t="str">
        <f>工资表!D380</f>
        <v>研发B</v>
      </c>
      <c r="D1512" s="16">
        <f>工资表!E380</f>
        <v>2377</v>
      </c>
      <c r="E1512" s="16">
        <f>工资表!F380</f>
        <v>1377</v>
      </c>
      <c r="F1512" s="16">
        <f>工资表!G380</f>
        <v>1377</v>
      </c>
      <c r="G1512" s="16">
        <f>工资表!H380</f>
        <v>2377</v>
      </c>
      <c r="H1512" s="16">
        <f>工资表!I380</f>
        <v>1377</v>
      </c>
      <c r="I1512" s="16">
        <f>工资表!J380</f>
        <v>977</v>
      </c>
      <c r="J1512" s="16">
        <f>工资表!K380</f>
        <v>677</v>
      </c>
      <c r="K1512" s="16">
        <f>工资表!L380</f>
        <v>577</v>
      </c>
      <c r="L1512" s="16">
        <f>工资表!M380</f>
        <v>11116</v>
      </c>
      <c r="M1512" s="16">
        <f>工资表!N380</f>
        <v>677</v>
      </c>
      <c r="N1512" s="16">
        <f>工资表!O380</f>
        <v>477</v>
      </c>
      <c r="O1512" s="16">
        <f>工资表!P380</f>
        <v>397</v>
      </c>
      <c r="P1512" s="16">
        <f>工资表!Q380</f>
        <v>407</v>
      </c>
      <c r="Q1512" s="16">
        <f>工资表!R380</f>
        <v>437</v>
      </c>
      <c r="R1512" s="16">
        <f>工资表!S380</f>
        <v>512</v>
      </c>
      <c r="S1512" s="16">
        <f>工资表!T380</f>
        <v>8209</v>
      </c>
    </row>
    <row r="1513" spans="1:19" s="11" customFormat="1" x14ac:dyDescent="0.15">
      <c r="A1513" s="12"/>
      <c r="B1513" s="12"/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</row>
    <row r="1514" spans="1:19" s="11" customFormat="1" x14ac:dyDescent="0.15">
      <c r="A1514" s="13"/>
      <c r="B1514" s="13"/>
      <c r="C1514" s="13"/>
      <c r="D1514" s="13"/>
      <c r="E1514" s="13"/>
      <c r="F1514" s="13"/>
      <c r="G1514" s="13"/>
      <c r="H1514" s="14">
        <f>工资表!$I$1</f>
        <v>2017</v>
      </c>
      <c r="I1514" s="14" t="str">
        <f>工资表!$J$1</f>
        <v>年</v>
      </c>
      <c r="J1514" s="14" t="str">
        <f>工资表!$K$1</f>
        <v>2月</v>
      </c>
      <c r="K1514" s="14" t="str">
        <f>工资表!$L$1</f>
        <v>工资</v>
      </c>
      <c r="L1514" s="13"/>
      <c r="M1514" s="13"/>
      <c r="N1514" s="13"/>
      <c r="O1514" s="13"/>
      <c r="P1514" s="13"/>
      <c r="Q1514" s="13"/>
      <c r="R1514" s="13"/>
      <c r="S1514" s="13"/>
    </row>
    <row r="1515" spans="1:19" s="11" customFormat="1" x14ac:dyDescent="0.15">
      <c r="A1515" s="15" t="str">
        <f>工资表!$B$2</f>
        <v>序号</v>
      </c>
      <c r="B1515" s="15" t="str">
        <f>工资表!$C$2</f>
        <v>姓名</v>
      </c>
      <c r="C1515" s="15" t="str">
        <f>工资表!$D$2</f>
        <v>部门</v>
      </c>
      <c r="D1515" s="15" t="str">
        <f>工资表!$E$2</f>
        <v>基本工资</v>
      </c>
      <c r="E1515" s="15" t="str">
        <f>工资表!$F$2</f>
        <v>岗位工资</v>
      </c>
      <c r="F1515" s="15" t="str">
        <f>工资表!$G$2</f>
        <v>绩效工资</v>
      </c>
      <c r="G1515" s="15" t="str">
        <f>工资表!$H$2</f>
        <v>奖金</v>
      </c>
      <c r="H1515" s="15" t="str">
        <f>工资表!$I$2</f>
        <v>加班费</v>
      </c>
      <c r="I1515" s="15" t="str">
        <f>工资表!$J$2</f>
        <v>住房补助</v>
      </c>
      <c r="J1515" s="15" t="str">
        <f>工资表!$K$2</f>
        <v>交通补助</v>
      </c>
      <c r="K1515" s="15" t="str">
        <f>工资表!$L$2</f>
        <v>工龄工资</v>
      </c>
      <c r="L1515" s="15" t="str">
        <f>工资表!$M$2</f>
        <v>当月应发</v>
      </c>
      <c r="M1515" s="15" t="str">
        <f>工资表!$N$2</f>
        <v>养老保险</v>
      </c>
      <c r="N1515" s="15" t="str">
        <f>工资表!$O$2</f>
        <v>医疗保险</v>
      </c>
      <c r="O1515" s="15" t="str">
        <f>工资表!$P$2</f>
        <v>失业保险</v>
      </c>
      <c r="P1515" s="15" t="str">
        <f>工资表!$Q$2</f>
        <v>大病统筹</v>
      </c>
      <c r="Q1515" s="15" t="str">
        <f>工资表!$R$2</f>
        <v>公积金</v>
      </c>
      <c r="R1515" s="15" t="str">
        <f>工资表!$S$2</f>
        <v>个人所得税</v>
      </c>
      <c r="S1515" s="15" t="str">
        <f>工资表!$T$2</f>
        <v>实发工资</v>
      </c>
    </row>
    <row r="1516" spans="1:19" s="11" customFormat="1" x14ac:dyDescent="0.15">
      <c r="A1516" s="16">
        <f>工资表!B381</f>
        <v>379</v>
      </c>
      <c r="B1516" s="16" t="str">
        <f>工资表!C381</f>
        <v>N379</v>
      </c>
      <c r="C1516" s="16" t="str">
        <f>工资表!D381</f>
        <v>投资A</v>
      </c>
      <c r="D1516" s="16">
        <f>工资表!E381</f>
        <v>2378</v>
      </c>
      <c r="E1516" s="16">
        <f>工资表!F381</f>
        <v>1378</v>
      </c>
      <c r="F1516" s="16">
        <f>工资表!G381</f>
        <v>1378</v>
      </c>
      <c r="G1516" s="16">
        <f>工资表!H381</f>
        <v>2378</v>
      </c>
      <c r="H1516" s="16">
        <f>工资表!I381</f>
        <v>1378</v>
      </c>
      <c r="I1516" s="16">
        <f>工资表!J381</f>
        <v>978</v>
      </c>
      <c r="J1516" s="16">
        <f>工资表!K381</f>
        <v>678</v>
      </c>
      <c r="K1516" s="16">
        <f>工资表!L381</f>
        <v>578</v>
      </c>
      <c r="L1516" s="16">
        <f>工资表!M381</f>
        <v>11124</v>
      </c>
      <c r="M1516" s="16">
        <f>工资表!N381</f>
        <v>678</v>
      </c>
      <c r="N1516" s="16">
        <f>工资表!O381</f>
        <v>478</v>
      </c>
      <c r="O1516" s="16">
        <f>工资表!P381</f>
        <v>398</v>
      </c>
      <c r="P1516" s="16">
        <f>工资表!Q381</f>
        <v>408</v>
      </c>
      <c r="Q1516" s="16">
        <f>工资表!R381</f>
        <v>438</v>
      </c>
      <c r="R1516" s="16">
        <f>工资表!S381</f>
        <v>513</v>
      </c>
      <c r="S1516" s="16">
        <f>工资表!T381</f>
        <v>8211</v>
      </c>
    </row>
    <row r="1517" spans="1:19" s="11" customFormat="1" x14ac:dyDescent="0.15">
      <c r="A1517" s="12"/>
      <c r="B1517" s="12"/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</row>
    <row r="1518" spans="1:19" s="11" customFormat="1" x14ac:dyDescent="0.15">
      <c r="A1518" s="13"/>
      <c r="B1518" s="13"/>
      <c r="C1518" s="13"/>
      <c r="D1518" s="13"/>
      <c r="E1518" s="13"/>
      <c r="F1518" s="13"/>
      <c r="G1518" s="13"/>
      <c r="H1518" s="14">
        <f>工资表!$I$1</f>
        <v>2017</v>
      </c>
      <c r="I1518" s="14" t="str">
        <f>工资表!$J$1</f>
        <v>年</v>
      </c>
      <c r="J1518" s="14" t="str">
        <f>工资表!$K$1</f>
        <v>2月</v>
      </c>
      <c r="K1518" s="14" t="str">
        <f>工资表!$L$1</f>
        <v>工资</v>
      </c>
      <c r="L1518" s="13"/>
      <c r="M1518" s="13"/>
      <c r="N1518" s="13"/>
      <c r="O1518" s="13"/>
      <c r="P1518" s="13"/>
      <c r="Q1518" s="13"/>
      <c r="R1518" s="13"/>
      <c r="S1518" s="13"/>
    </row>
    <row r="1519" spans="1:19" s="11" customFormat="1" x14ac:dyDescent="0.15">
      <c r="A1519" s="15" t="str">
        <f>工资表!$B$2</f>
        <v>序号</v>
      </c>
      <c r="B1519" s="15" t="str">
        <f>工资表!$C$2</f>
        <v>姓名</v>
      </c>
      <c r="C1519" s="15" t="str">
        <f>工资表!$D$2</f>
        <v>部门</v>
      </c>
      <c r="D1519" s="15" t="str">
        <f>工资表!$E$2</f>
        <v>基本工资</v>
      </c>
      <c r="E1519" s="15" t="str">
        <f>工资表!$F$2</f>
        <v>岗位工资</v>
      </c>
      <c r="F1519" s="15" t="str">
        <f>工资表!$G$2</f>
        <v>绩效工资</v>
      </c>
      <c r="G1519" s="15" t="str">
        <f>工资表!$H$2</f>
        <v>奖金</v>
      </c>
      <c r="H1519" s="15" t="str">
        <f>工资表!$I$2</f>
        <v>加班费</v>
      </c>
      <c r="I1519" s="15" t="str">
        <f>工资表!$J$2</f>
        <v>住房补助</v>
      </c>
      <c r="J1519" s="15" t="str">
        <f>工资表!$K$2</f>
        <v>交通补助</v>
      </c>
      <c r="K1519" s="15" t="str">
        <f>工资表!$L$2</f>
        <v>工龄工资</v>
      </c>
      <c r="L1519" s="15" t="str">
        <f>工资表!$M$2</f>
        <v>当月应发</v>
      </c>
      <c r="M1519" s="15" t="str">
        <f>工资表!$N$2</f>
        <v>养老保险</v>
      </c>
      <c r="N1519" s="15" t="str">
        <f>工资表!$O$2</f>
        <v>医疗保险</v>
      </c>
      <c r="O1519" s="15" t="str">
        <f>工资表!$P$2</f>
        <v>失业保险</v>
      </c>
      <c r="P1519" s="15" t="str">
        <f>工资表!$Q$2</f>
        <v>大病统筹</v>
      </c>
      <c r="Q1519" s="15" t="str">
        <f>工资表!$R$2</f>
        <v>公积金</v>
      </c>
      <c r="R1519" s="15" t="str">
        <f>工资表!$S$2</f>
        <v>个人所得税</v>
      </c>
      <c r="S1519" s="15" t="str">
        <f>工资表!$T$2</f>
        <v>实发工资</v>
      </c>
    </row>
    <row r="1520" spans="1:19" s="11" customFormat="1" x14ac:dyDescent="0.15">
      <c r="A1520" s="16">
        <f>工资表!B382</f>
        <v>380</v>
      </c>
      <c r="B1520" s="16" t="str">
        <f>工资表!C382</f>
        <v>N380</v>
      </c>
      <c r="C1520" s="16" t="str">
        <f>工资表!D382</f>
        <v>投资B</v>
      </c>
      <c r="D1520" s="16">
        <f>工资表!E382</f>
        <v>2379</v>
      </c>
      <c r="E1520" s="16">
        <f>工资表!F382</f>
        <v>1379</v>
      </c>
      <c r="F1520" s="16">
        <f>工资表!G382</f>
        <v>1379</v>
      </c>
      <c r="G1520" s="16">
        <f>工资表!H382</f>
        <v>2379</v>
      </c>
      <c r="H1520" s="16">
        <f>工资表!I382</f>
        <v>1379</v>
      </c>
      <c r="I1520" s="16">
        <f>工资表!J382</f>
        <v>979</v>
      </c>
      <c r="J1520" s="16">
        <f>工资表!K382</f>
        <v>679</v>
      </c>
      <c r="K1520" s="16">
        <f>工资表!L382</f>
        <v>579</v>
      </c>
      <c r="L1520" s="16">
        <f>工资表!M382</f>
        <v>11132</v>
      </c>
      <c r="M1520" s="16">
        <f>工资表!N382</f>
        <v>679</v>
      </c>
      <c r="N1520" s="16">
        <f>工资表!O382</f>
        <v>479</v>
      </c>
      <c r="O1520" s="16">
        <f>工资表!P382</f>
        <v>399</v>
      </c>
      <c r="P1520" s="16">
        <f>工资表!Q382</f>
        <v>409</v>
      </c>
      <c r="Q1520" s="16">
        <f>工资表!R382</f>
        <v>439</v>
      </c>
      <c r="R1520" s="16">
        <f>工资表!S382</f>
        <v>514</v>
      </c>
      <c r="S1520" s="16">
        <f>工资表!T382</f>
        <v>8213</v>
      </c>
    </row>
    <row r="1521" spans="1:19" s="11" customFormat="1" x14ac:dyDescent="0.15">
      <c r="A1521" s="12"/>
      <c r="B1521" s="12"/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</row>
    <row r="1522" spans="1:19" s="11" customFormat="1" x14ac:dyDescent="0.15">
      <c r="A1522" s="13"/>
      <c r="B1522" s="13"/>
      <c r="C1522" s="13"/>
      <c r="D1522" s="13"/>
      <c r="E1522" s="13"/>
      <c r="F1522" s="13"/>
      <c r="G1522" s="13"/>
      <c r="H1522" s="14">
        <f>工资表!$I$1</f>
        <v>2017</v>
      </c>
      <c r="I1522" s="14" t="str">
        <f>工资表!$J$1</f>
        <v>年</v>
      </c>
      <c r="J1522" s="14" t="str">
        <f>工资表!$K$1</f>
        <v>2月</v>
      </c>
      <c r="K1522" s="14" t="str">
        <f>工资表!$L$1</f>
        <v>工资</v>
      </c>
      <c r="L1522" s="13"/>
      <c r="M1522" s="13"/>
      <c r="N1522" s="13"/>
      <c r="O1522" s="13"/>
      <c r="P1522" s="13"/>
      <c r="Q1522" s="13"/>
      <c r="R1522" s="13"/>
      <c r="S1522" s="13"/>
    </row>
    <row r="1523" spans="1:19" s="11" customFormat="1" x14ac:dyDescent="0.15">
      <c r="A1523" s="15" t="str">
        <f>工资表!$B$2</f>
        <v>序号</v>
      </c>
      <c r="B1523" s="15" t="str">
        <f>工资表!$C$2</f>
        <v>姓名</v>
      </c>
      <c r="C1523" s="15" t="str">
        <f>工资表!$D$2</f>
        <v>部门</v>
      </c>
      <c r="D1523" s="15" t="str">
        <f>工资表!$E$2</f>
        <v>基本工资</v>
      </c>
      <c r="E1523" s="15" t="str">
        <f>工资表!$F$2</f>
        <v>岗位工资</v>
      </c>
      <c r="F1523" s="15" t="str">
        <f>工资表!$G$2</f>
        <v>绩效工资</v>
      </c>
      <c r="G1523" s="15" t="str">
        <f>工资表!$H$2</f>
        <v>奖金</v>
      </c>
      <c r="H1523" s="15" t="str">
        <f>工资表!$I$2</f>
        <v>加班费</v>
      </c>
      <c r="I1523" s="15" t="str">
        <f>工资表!$J$2</f>
        <v>住房补助</v>
      </c>
      <c r="J1523" s="15" t="str">
        <f>工资表!$K$2</f>
        <v>交通补助</v>
      </c>
      <c r="K1523" s="15" t="str">
        <f>工资表!$L$2</f>
        <v>工龄工资</v>
      </c>
      <c r="L1523" s="15" t="str">
        <f>工资表!$M$2</f>
        <v>当月应发</v>
      </c>
      <c r="M1523" s="15" t="str">
        <f>工资表!$N$2</f>
        <v>养老保险</v>
      </c>
      <c r="N1523" s="15" t="str">
        <f>工资表!$O$2</f>
        <v>医疗保险</v>
      </c>
      <c r="O1523" s="15" t="str">
        <f>工资表!$P$2</f>
        <v>失业保险</v>
      </c>
      <c r="P1523" s="15" t="str">
        <f>工资表!$Q$2</f>
        <v>大病统筹</v>
      </c>
      <c r="Q1523" s="15" t="str">
        <f>工资表!$R$2</f>
        <v>公积金</v>
      </c>
      <c r="R1523" s="15" t="str">
        <f>工资表!$S$2</f>
        <v>个人所得税</v>
      </c>
      <c r="S1523" s="15" t="str">
        <f>工资表!$T$2</f>
        <v>实发工资</v>
      </c>
    </row>
    <row r="1524" spans="1:19" s="11" customFormat="1" x14ac:dyDescent="0.15">
      <c r="A1524" s="16">
        <f>工资表!B383</f>
        <v>381</v>
      </c>
      <c r="B1524" s="16" t="str">
        <f>工资表!C383</f>
        <v>N381</v>
      </c>
      <c r="C1524" s="16" t="str">
        <f>工资表!D383</f>
        <v>采购</v>
      </c>
      <c r="D1524" s="16">
        <f>工资表!E383</f>
        <v>2380</v>
      </c>
      <c r="E1524" s="16">
        <f>工资表!F383</f>
        <v>1380</v>
      </c>
      <c r="F1524" s="16">
        <f>工资表!G383</f>
        <v>1380</v>
      </c>
      <c r="G1524" s="16">
        <f>工资表!H383</f>
        <v>2380</v>
      </c>
      <c r="H1524" s="16">
        <f>工资表!I383</f>
        <v>1380</v>
      </c>
      <c r="I1524" s="16">
        <f>工资表!J383</f>
        <v>980</v>
      </c>
      <c r="J1524" s="16">
        <f>工资表!K383</f>
        <v>680</v>
      </c>
      <c r="K1524" s="16">
        <f>工资表!L383</f>
        <v>580</v>
      </c>
      <c r="L1524" s="16">
        <f>工资表!M383</f>
        <v>11140</v>
      </c>
      <c r="M1524" s="16">
        <f>工资表!N383</f>
        <v>680</v>
      </c>
      <c r="N1524" s="16">
        <f>工资表!O383</f>
        <v>480</v>
      </c>
      <c r="O1524" s="16">
        <f>工资表!P383</f>
        <v>400</v>
      </c>
      <c r="P1524" s="16">
        <f>工资表!Q383</f>
        <v>410</v>
      </c>
      <c r="Q1524" s="16">
        <f>工资表!R383</f>
        <v>440</v>
      </c>
      <c r="R1524" s="16">
        <f>工资表!S383</f>
        <v>515</v>
      </c>
      <c r="S1524" s="16">
        <f>工资表!T383</f>
        <v>8215</v>
      </c>
    </row>
    <row r="1525" spans="1:19" s="11" customFormat="1" x14ac:dyDescent="0.15">
      <c r="A1525" s="12"/>
      <c r="B1525" s="12"/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</row>
    <row r="1526" spans="1:19" s="11" customFormat="1" x14ac:dyDescent="0.15">
      <c r="A1526" s="13"/>
      <c r="B1526" s="13"/>
      <c r="C1526" s="13"/>
      <c r="D1526" s="13"/>
      <c r="E1526" s="13"/>
      <c r="F1526" s="13"/>
      <c r="G1526" s="13"/>
      <c r="H1526" s="14">
        <f>工资表!$I$1</f>
        <v>2017</v>
      </c>
      <c r="I1526" s="14" t="str">
        <f>工资表!$J$1</f>
        <v>年</v>
      </c>
      <c r="J1526" s="14" t="str">
        <f>工资表!$K$1</f>
        <v>2月</v>
      </c>
      <c r="K1526" s="14" t="str">
        <f>工资表!$L$1</f>
        <v>工资</v>
      </c>
      <c r="L1526" s="13"/>
      <c r="M1526" s="13"/>
      <c r="N1526" s="13"/>
      <c r="O1526" s="13"/>
      <c r="P1526" s="13"/>
      <c r="Q1526" s="13"/>
      <c r="R1526" s="13"/>
      <c r="S1526" s="13"/>
    </row>
    <row r="1527" spans="1:19" s="11" customFormat="1" x14ac:dyDescent="0.15">
      <c r="A1527" s="15" t="str">
        <f>工资表!$B$2</f>
        <v>序号</v>
      </c>
      <c r="B1527" s="15" t="str">
        <f>工资表!$C$2</f>
        <v>姓名</v>
      </c>
      <c r="C1527" s="15" t="str">
        <f>工资表!$D$2</f>
        <v>部门</v>
      </c>
      <c r="D1527" s="15" t="str">
        <f>工资表!$E$2</f>
        <v>基本工资</v>
      </c>
      <c r="E1527" s="15" t="str">
        <f>工资表!$F$2</f>
        <v>岗位工资</v>
      </c>
      <c r="F1527" s="15" t="str">
        <f>工资表!$G$2</f>
        <v>绩效工资</v>
      </c>
      <c r="G1527" s="15" t="str">
        <f>工资表!$H$2</f>
        <v>奖金</v>
      </c>
      <c r="H1527" s="15" t="str">
        <f>工资表!$I$2</f>
        <v>加班费</v>
      </c>
      <c r="I1527" s="15" t="str">
        <f>工资表!$J$2</f>
        <v>住房补助</v>
      </c>
      <c r="J1527" s="15" t="str">
        <f>工资表!$K$2</f>
        <v>交通补助</v>
      </c>
      <c r="K1527" s="15" t="str">
        <f>工资表!$L$2</f>
        <v>工龄工资</v>
      </c>
      <c r="L1527" s="15" t="str">
        <f>工资表!$M$2</f>
        <v>当月应发</v>
      </c>
      <c r="M1527" s="15" t="str">
        <f>工资表!$N$2</f>
        <v>养老保险</v>
      </c>
      <c r="N1527" s="15" t="str">
        <f>工资表!$O$2</f>
        <v>医疗保险</v>
      </c>
      <c r="O1527" s="15" t="str">
        <f>工资表!$P$2</f>
        <v>失业保险</v>
      </c>
      <c r="P1527" s="15" t="str">
        <f>工资表!$Q$2</f>
        <v>大病统筹</v>
      </c>
      <c r="Q1527" s="15" t="str">
        <f>工资表!$R$2</f>
        <v>公积金</v>
      </c>
      <c r="R1527" s="15" t="str">
        <f>工资表!$S$2</f>
        <v>个人所得税</v>
      </c>
      <c r="S1527" s="15" t="str">
        <f>工资表!$T$2</f>
        <v>实发工资</v>
      </c>
    </row>
    <row r="1528" spans="1:19" s="11" customFormat="1" x14ac:dyDescent="0.15">
      <c r="A1528" s="16">
        <f>工资表!B384</f>
        <v>382</v>
      </c>
      <c r="B1528" s="16" t="str">
        <f>工资表!C384</f>
        <v>N382</v>
      </c>
      <c r="C1528" s="16" t="str">
        <f>工资表!D384</f>
        <v>生产</v>
      </c>
      <c r="D1528" s="16">
        <f>工资表!E384</f>
        <v>2381</v>
      </c>
      <c r="E1528" s="16">
        <f>工资表!F384</f>
        <v>1381</v>
      </c>
      <c r="F1528" s="16">
        <f>工资表!G384</f>
        <v>1381</v>
      </c>
      <c r="G1528" s="16">
        <f>工资表!H384</f>
        <v>2381</v>
      </c>
      <c r="H1528" s="16">
        <f>工资表!I384</f>
        <v>1381</v>
      </c>
      <c r="I1528" s="16">
        <f>工资表!J384</f>
        <v>981</v>
      </c>
      <c r="J1528" s="16">
        <f>工资表!K384</f>
        <v>681</v>
      </c>
      <c r="K1528" s="16">
        <f>工资表!L384</f>
        <v>581</v>
      </c>
      <c r="L1528" s="16">
        <f>工资表!M384</f>
        <v>11148</v>
      </c>
      <c r="M1528" s="16">
        <f>工资表!N384</f>
        <v>681</v>
      </c>
      <c r="N1528" s="16">
        <f>工资表!O384</f>
        <v>481</v>
      </c>
      <c r="O1528" s="16">
        <f>工资表!P384</f>
        <v>401</v>
      </c>
      <c r="P1528" s="16">
        <f>工资表!Q384</f>
        <v>411</v>
      </c>
      <c r="Q1528" s="16">
        <f>工资表!R384</f>
        <v>441</v>
      </c>
      <c r="R1528" s="16">
        <f>工资表!S384</f>
        <v>516</v>
      </c>
      <c r="S1528" s="16">
        <f>工资表!T384</f>
        <v>8217</v>
      </c>
    </row>
    <row r="1529" spans="1:19" s="11" customFormat="1" x14ac:dyDescent="0.15">
      <c r="A1529" s="12"/>
      <c r="B1529" s="12"/>
      <c r="C1529" s="12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</row>
    <row r="1530" spans="1:19" s="11" customFormat="1" x14ac:dyDescent="0.15">
      <c r="A1530" s="13"/>
      <c r="B1530" s="13"/>
      <c r="C1530" s="13"/>
      <c r="D1530" s="13"/>
      <c r="E1530" s="13"/>
      <c r="F1530" s="13"/>
      <c r="G1530" s="13"/>
      <c r="H1530" s="14">
        <f>工资表!$I$1</f>
        <v>2017</v>
      </c>
      <c r="I1530" s="14" t="str">
        <f>工资表!$J$1</f>
        <v>年</v>
      </c>
      <c r="J1530" s="14" t="str">
        <f>工资表!$K$1</f>
        <v>2月</v>
      </c>
      <c r="K1530" s="14" t="str">
        <f>工资表!$L$1</f>
        <v>工资</v>
      </c>
      <c r="L1530" s="13"/>
      <c r="M1530" s="13"/>
      <c r="N1530" s="13"/>
      <c r="O1530" s="13"/>
      <c r="P1530" s="13"/>
      <c r="Q1530" s="13"/>
      <c r="R1530" s="13"/>
      <c r="S1530" s="13"/>
    </row>
    <row r="1531" spans="1:19" s="11" customFormat="1" x14ac:dyDescent="0.15">
      <c r="A1531" s="15" t="str">
        <f>工资表!$B$2</f>
        <v>序号</v>
      </c>
      <c r="B1531" s="15" t="str">
        <f>工资表!$C$2</f>
        <v>姓名</v>
      </c>
      <c r="C1531" s="15" t="str">
        <f>工资表!$D$2</f>
        <v>部门</v>
      </c>
      <c r="D1531" s="15" t="str">
        <f>工资表!$E$2</f>
        <v>基本工资</v>
      </c>
      <c r="E1531" s="15" t="str">
        <f>工资表!$F$2</f>
        <v>岗位工资</v>
      </c>
      <c r="F1531" s="15" t="str">
        <f>工资表!$G$2</f>
        <v>绩效工资</v>
      </c>
      <c r="G1531" s="15" t="str">
        <f>工资表!$H$2</f>
        <v>奖金</v>
      </c>
      <c r="H1531" s="15" t="str">
        <f>工资表!$I$2</f>
        <v>加班费</v>
      </c>
      <c r="I1531" s="15" t="str">
        <f>工资表!$J$2</f>
        <v>住房补助</v>
      </c>
      <c r="J1531" s="15" t="str">
        <f>工资表!$K$2</f>
        <v>交通补助</v>
      </c>
      <c r="K1531" s="15" t="str">
        <f>工资表!$L$2</f>
        <v>工龄工资</v>
      </c>
      <c r="L1531" s="15" t="str">
        <f>工资表!$M$2</f>
        <v>当月应发</v>
      </c>
      <c r="M1531" s="15" t="str">
        <f>工资表!$N$2</f>
        <v>养老保险</v>
      </c>
      <c r="N1531" s="15" t="str">
        <f>工资表!$O$2</f>
        <v>医疗保险</v>
      </c>
      <c r="O1531" s="15" t="str">
        <f>工资表!$P$2</f>
        <v>失业保险</v>
      </c>
      <c r="P1531" s="15" t="str">
        <f>工资表!$Q$2</f>
        <v>大病统筹</v>
      </c>
      <c r="Q1531" s="15" t="str">
        <f>工资表!$R$2</f>
        <v>公积金</v>
      </c>
      <c r="R1531" s="15" t="str">
        <f>工资表!$S$2</f>
        <v>个人所得税</v>
      </c>
      <c r="S1531" s="15" t="str">
        <f>工资表!$T$2</f>
        <v>实发工资</v>
      </c>
    </row>
    <row r="1532" spans="1:19" s="11" customFormat="1" x14ac:dyDescent="0.15">
      <c r="A1532" s="16">
        <f>工资表!B385</f>
        <v>383</v>
      </c>
      <c r="B1532" s="16" t="str">
        <f>工资表!C385</f>
        <v>N383</v>
      </c>
      <c r="C1532" s="16" t="str">
        <f>工资表!D385</f>
        <v>运营</v>
      </c>
      <c r="D1532" s="16">
        <f>工资表!E385</f>
        <v>2382</v>
      </c>
      <c r="E1532" s="16">
        <f>工资表!F385</f>
        <v>1382</v>
      </c>
      <c r="F1532" s="16">
        <f>工资表!G385</f>
        <v>1382</v>
      </c>
      <c r="G1532" s="16">
        <f>工资表!H385</f>
        <v>2382</v>
      </c>
      <c r="H1532" s="16">
        <f>工资表!I385</f>
        <v>1382</v>
      </c>
      <c r="I1532" s="16">
        <f>工资表!J385</f>
        <v>982</v>
      </c>
      <c r="J1532" s="16">
        <f>工资表!K385</f>
        <v>682</v>
      </c>
      <c r="K1532" s="16">
        <f>工资表!L385</f>
        <v>582</v>
      </c>
      <c r="L1532" s="16">
        <f>工资表!M385</f>
        <v>11156</v>
      </c>
      <c r="M1532" s="16">
        <f>工资表!N385</f>
        <v>682</v>
      </c>
      <c r="N1532" s="16">
        <f>工资表!O385</f>
        <v>482</v>
      </c>
      <c r="O1532" s="16">
        <f>工资表!P385</f>
        <v>402</v>
      </c>
      <c r="P1532" s="16">
        <f>工资表!Q385</f>
        <v>412</v>
      </c>
      <c r="Q1532" s="16">
        <f>工资表!R385</f>
        <v>442</v>
      </c>
      <c r="R1532" s="16">
        <f>工资表!S385</f>
        <v>517</v>
      </c>
      <c r="S1532" s="16">
        <f>工资表!T385</f>
        <v>8219</v>
      </c>
    </row>
    <row r="1533" spans="1:19" s="11" customFormat="1" x14ac:dyDescent="0.15">
      <c r="A1533" s="12"/>
      <c r="B1533" s="12"/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</row>
    <row r="1534" spans="1:19" s="11" customFormat="1" x14ac:dyDescent="0.15">
      <c r="A1534" s="13"/>
      <c r="B1534" s="13"/>
      <c r="C1534" s="13"/>
      <c r="D1534" s="13"/>
      <c r="E1534" s="13"/>
      <c r="F1534" s="13"/>
      <c r="G1534" s="13"/>
      <c r="H1534" s="14">
        <f>工资表!$I$1</f>
        <v>2017</v>
      </c>
      <c r="I1534" s="14" t="str">
        <f>工资表!$J$1</f>
        <v>年</v>
      </c>
      <c r="J1534" s="14" t="str">
        <f>工资表!$K$1</f>
        <v>2月</v>
      </c>
      <c r="K1534" s="14" t="str">
        <f>工资表!$L$1</f>
        <v>工资</v>
      </c>
      <c r="L1534" s="13"/>
      <c r="M1534" s="13"/>
      <c r="N1534" s="13"/>
      <c r="O1534" s="13"/>
      <c r="P1534" s="13"/>
      <c r="Q1534" s="13"/>
      <c r="R1534" s="13"/>
      <c r="S1534" s="13"/>
    </row>
    <row r="1535" spans="1:19" s="11" customFormat="1" x14ac:dyDescent="0.15">
      <c r="A1535" s="15" t="str">
        <f>工资表!$B$2</f>
        <v>序号</v>
      </c>
      <c r="B1535" s="15" t="str">
        <f>工资表!$C$2</f>
        <v>姓名</v>
      </c>
      <c r="C1535" s="15" t="str">
        <f>工资表!$D$2</f>
        <v>部门</v>
      </c>
      <c r="D1535" s="15" t="str">
        <f>工资表!$E$2</f>
        <v>基本工资</v>
      </c>
      <c r="E1535" s="15" t="str">
        <f>工资表!$F$2</f>
        <v>岗位工资</v>
      </c>
      <c r="F1535" s="15" t="str">
        <f>工资表!$G$2</f>
        <v>绩效工资</v>
      </c>
      <c r="G1535" s="15" t="str">
        <f>工资表!$H$2</f>
        <v>奖金</v>
      </c>
      <c r="H1535" s="15" t="str">
        <f>工资表!$I$2</f>
        <v>加班费</v>
      </c>
      <c r="I1535" s="15" t="str">
        <f>工资表!$J$2</f>
        <v>住房补助</v>
      </c>
      <c r="J1535" s="15" t="str">
        <f>工资表!$K$2</f>
        <v>交通补助</v>
      </c>
      <c r="K1535" s="15" t="str">
        <f>工资表!$L$2</f>
        <v>工龄工资</v>
      </c>
      <c r="L1535" s="15" t="str">
        <f>工资表!$M$2</f>
        <v>当月应发</v>
      </c>
      <c r="M1535" s="15" t="str">
        <f>工资表!$N$2</f>
        <v>养老保险</v>
      </c>
      <c r="N1535" s="15" t="str">
        <f>工资表!$O$2</f>
        <v>医疗保险</v>
      </c>
      <c r="O1535" s="15" t="str">
        <f>工资表!$P$2</f>
        <v>失业保险</v>
      </c>
      <c r="P1535" s="15" t="str">
        <f>工资表!$Q$2</f>
        <v>大病统筹</v>
      </c>
      <c r="Q1535" s="15" t="str">
        <f>工资表!$R$2</f>
        <v>公积金</v>
      </c>
      <c r="R1535" s="15" t="str">
        <f>工资表!$S$2</f>
        <v>个人所得税</v>
      </c>
      <c r="S1535" s="15" t="str">
        <f>工资表!$T$2</f>
        <v>实发工资</v>
      </c>
    </row>
    <row r="1536" spans="1:19" s="11" customFormat="1" x14ac:dyDescent="0.15">
      <c r="A1536" s="16">
        <f>工资表!B386</f>
        <v>384</v>
      </c>
      <c r="B1536" s="16" t="str">
        <f>工资表!C386</f>
        <v>N384</v>
      </c>
      <c r="C1536" s="16" t="str">
        <f>工资表!D386</f>
        <v>财务</v>
      </c>
      <c r="D1536" s="16">
        <f>工资表!E386</f>
        <v>2383</v>
      </c>
      <c r="E1536" s="16">
        <f>工资表!F386</f>
        <v>1383</v>
      </c>
      <c r="F1536" s="16">
        <f>工资表!G386</f>
        <v>1383</v>
      </c>
      <c r="G1536" s="16">
        <f>工资表!H386</f>
        <v>2383</v>
      </c>
      <c r="H1536" s="16">
        <f>工资表!I386</f>
        <v>1383</v>
      </c>
      <c r="I1536" s="16">
        <f>工资表!J386</f>
        <v>983</v>
      </c>
      <c r="J1536" s="16">
        <f>工资表!K386</f>
        <v>683</v>
      </c>
      <c r="K1536" s="16">
        <f>工资表!L386</f>
        <v>583</v>
      </c>
      <c r="L1536" s="16">
        <f>工资表!M386</f>
        <v>11164</v>
      </c>
      <c r="M1536" s="16">
        <f>工资表!N386</f>
        <v>683</v>
      </c>
      <c r="N1536" s="16">
        <f>工资表!O386</f>
        <v>483</v>
      </c>
      <c r="O1536" s="16">
        <f>工资表!P386</f>
        <v>403</v>
      </c>
      <c r="P1536" s="16">
        <f>工资表!Q386</f>
        <v>413</v>
      </c>
      <c r="Q1536" s="16">
        <f>工资表!R386</f>
        <v>443</v>
      </c>
      <c r="R1536" s="16">
        <f>工资表!S386</f>
        <v>518</v>
      </c>
      <c r="S1536" s="16">
        <f>工资表!T386</f>
        <v>8221</v>
      </c>
    </row>
    <row r="1537" spans="1:19" s="11" customFormat="1" x14ac:dyDescent="0.15">
      <c r="A1537" s="12"/>
      <c r="B1537" s="12"/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</row>
    <row r="1538" spans="1:19" s="11" customFormat="1" x14ac:dyDescent="0.15">
      <c r="A1538" s="13"/>
      <c r="B1538" s="13"/>
      <c r="C1538" s="13"/>
      <c r="D1538" s="13"/>
      <c r="E1538" s="13"/>
      <c r="F1538" s="13"/>
      <c r="G1538" s="13"/>
      <c r="H1538" s="14">
        <f>工资表!$I$1</f>
        <v>2017</v>
      </c>
      <c r="I1538" s="14" t="str">
        <f>工资表!$J$1</f>
        <v>年</v>
      </c>
      <c r="J1538" s="14" t="str">
        <f>工资表!$K$1</f>
        <v>2月</v>
      </c>
      <c r="K1538" s="14" t="str">
        <f>工资表!$L$1</f>
        <v>工资</v>
      </c>
      <c r="L1538" s="13"/>
      <c r="M1538" s="13"/>
      <c r="N1538" s="13"/>
      <c r="O1538" s="13"/>
      <c r="P1538" s="13"/>
      <c r="Q1538" s="13"/>
      <c r="R1538" s="13"/>
      <c r="S1538" s="13"/>
    </row>
    <row r="1539" spans="1:19" s="11" customFormat="1" x14ac:dyDescent="0.15">
      <c r="A1539" s="15" t="str">
        <f>工资表!$B$2</f>
        <v>序号</v>
      </c>
      <c r="B1539" s="15" t="str">
        <f>工资表!$C$2</f>
        <v>姓名</v>
      </c>
      <c r="C1539" s="15" t="str">
        <f>工资表!$D$2</f>
        <v>部门</v>
      </c>
      <c r="D1539" s="15" t="str">
        <f>工资表!$E$2</f>
        <v>基本工资</v>
      </c>
      <c r="E1539" s="15" t="str">
        <f>工资表!$F$2</f>
        <v>岗位工资</v>
      </c>
      <c r="F1539" s="15" t="str">
        <f>工资表!$G$2</f>
        <v>绩效工资</v>
      </c>
      <c r="G1539" s="15" t="str">
        <f>工资表!$H$2</f>
        <v>奖金</v>
      </c>
      <c r="H1539" s="15" t="str">
        <f>工资表!$I$2</f>
        <v>加班费</v>
      </c>
      <c r="I1539" s="15" t="str">
        <f>工资表!$J$2</f>
        <v>住房补助</v>
      </c>
      <c r="J1539" s="15" t="str">
        <f>工资表!$K$2</f>
        <v>交通补助</v>
      </c>
      <c r="K1539" s="15" t="str">
        <f>工资表!$L$2</f>
        <v>工龄工资</v>
      </c>
      <c r="L1539" s="15" t="str">
        <f>工资表!$M$2</f>
        <v>当月应发</v>
      </c>
      <c r="M1539" s="15" t="str">
        <f>工资表!$N$2</f>
        <v>养老保险</v>
      </c>
      <c r="N1539" s="15" t="str">
        <f>工资表!$O$2</f>
        <v>医疗保险</v>
      </c>
      <c r="O1539" s="15" t="str">
        <f>工资表!$P$2</f>
        <v>失业保险</v>
      </c>
      <c r="P1539" s="15" t="str">
        <f>工资表!$Q$2</f>
        <v>大病统筹</v>
      </c>
      <c r="Q1539" s="15" t="str">
        <f>工资表!$R$2</f>
        <v>公积金</v>
      </c>
      <c r="R1539" s="15" t="str">
        <f>工资表!$S$2</f>
        <v>个人所得税</v>
      </c>
      <c r="S1539" s="15" t="str">
        <f>工资表!$T$2</f>
        <v>实发工资</v>
      </c>
    </row>
    <row r="1540" spans="1:19" s="11" customFormat="1" x14ac:dyDescent="0.15">
      <c r="A1540" s="16">
        <f>工资表!B387</f>
        <v>385</v>
      </c>
      <c r="B1540" s="16" t="str">
        <f>工资表!C387</f>
        <v>N385</v>
      </c>
      <c r="C1540" s="16" t="str">
        <f>工资表!D387</f>
        <v>人力</v>
      </c>
      <c r="D1540" s="16">
        <f>工资表!E387</f>
        <v>2384</v>
      </c>
      <c r="E1540" s="16">
        <f>工资表!F387</f>
        <v>1384</v>
      </c>
      <c r="F1540" s="16">
        <f>工资表!G387</f>
        <v>1384</v>
      </c>
      <c r="G1540" s="16">
        <f>工资表!H387</f>
        <v>2384</v>
      </c>
      <c r="H1540" s="16">
        <f>工资表!I387</f>
        <v>1384</v>
      </c>
      <c r="I1540" s="16">
        <f>工资表!J387</f>
        <v>984</v>
      </c>
      <c r="J1540" s="16">
        <f>工资表!K387</f>
        <v>684</v>
      </c>
      <c r="K1540" s="16">
        <f>工资表!L387</f>
        <v>584</v>
      </c>
      <c r="L1540" s="16">
        <f>工资表!M387</f>
        <v>11172</v>
      </c>
      <c r="M1540" s="16">
        <f>工资表!N387</f>
        <v>684</v>
      </c>
      <c r="N1540" s="16">
        <f>工资表!O387</f>
        <v>484</v>
      </c>
      <c r="O1540" s="16">
        <f>工资表!P387</f>
        <v>404</v>
      </c>
      <c r="P1540" s="16">
        <f>工资表!Q387</f>
        <v>414</v>
      </c>
      <c r="Q1540" s="16">
        <f>工资表!R387</f>
        <v>444</v>
      </c>
      <c r="R1540" s="16">
        <f>工资表!S387</f>
        <v>519</v>
      </c>
      <c r="S1540" s="16">
        <f>工资表!T387</f>
        <v>8223</v>
      </c>
    </row>
    <row r="1541" spans="1:19" s="11" customFormat="1" x14ac:dyDescent="0.15">
      <c r="A1541" s="12"/>
      <c r="B1541" s="12"/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</row>
    <row r="1542" spans="1:19" s="11" customFormat="1" x14ac:dyDescent="0.15">
      <c r="A1542" s="13"/>
      <c r="B1542" s="13"/>
      <c r="C1542" s="13"/>
      <c r="D1542" s="13"/>
      <c r="E1542" s="13"/>
      <c r="F1542" s="13"/>
      <c r="G1542" s="13"/>
      <c r="H1542" s="14">
        <f>工资表!$I$1</f>
        <v>2017</v>
      </c>
      <c r="I1542" s="14" t="str">
        <f>工资表!$J$1</f>
        <v>年</v>
      </c>
      <c r="J1542" s="14" t="str">
        <f>工资表!$K$1</f>
        <v>2月</v>
      </c>
      <c r="K1542" s="14" t="str">
        <f>工资表!$L$1</f>
        <v>工资</v>
      </c>
      <c r="L1542" s="13"/>
      <c r="M1542" s="13"/>
      <c r="N1542" s="13"/>
      <c r="O1542" s="13"/>
      <c r="P1542" s="13"/>
      <c r="Q1542" s="13"/>
      <c r="R1542" s="13"/>
      <c r="S1542" s="13"/>
    </row>
    <row r="1543" spans="1:19" s="11" customFormat="1" x14ac:dyDescent="0.15">
      <c r="A1543" s="15" t="str">
        <f>工资表!$B$2</f>
        <v>序号</v>
      </c>
      <c r="B1543" s="15" t="str">
        <f>工资表!$C$2</f>
        <v>姓名</v>
      </c>
      <c r="C1543" s="15" t="str">
        <f>工资表!$D$2</f>
        <v>部门</v>
      </c>
      <c r="D1543" s="15" t="str">
        <f>工资表!$E$2</f>
        <v>基本工资</v>
      </c>
      <c r="E1543" s="15" t="str">
        <f>工资表!$F$2</f>
        <v>岗位工资</v>
      </c>
      <c r="F1543" s="15" t="str">
        <f>工资表!$G$2</f>
        <v>绩效工资</v>
      </c>
      <c r="G1543" s="15" t="str">
        <f>工资表!$H$2</f>
        <v>奖金</v>
      </c>
      <c r="H1543" s="15" t="str">
        <f>工资表!$I$2</f>
        <v>加班费</v>
      </c>
      <c r="I1543" s="15" t="str">
        <f>工资表!$J$2</f>
        <v>住房补助</v>
      </c>
      <c r="J1543" s="15" t="str">
        <f>工资表!$K$2</f>
        <v>交通补助</v>
      </c>
      <c r="K1543" s="15" t="str">
        <f>工资表!$L$2</f>
        <v>工龄工资</v>
      </c>
      <c r="L1543" s="15" t="str">
        <f>工资表!$M$2</f>
        <v>当月应发</v>
      </c>
      <c r="M1543" s="15" t="str">
        <f>工资表!$N$2</f>
        <v>养老保险</v>
      </c>
      <c r="N1543" s="15" t="str">
        <f>工资表!$O$2</f>
        <v>医疗保险</v>
      </c>
      <c r="O1543" s="15" t="str">
        <f>工资表!$P$2</f>
        <v>失业保险</v>
      </c>
      <c r="P1543" s="15" t="str">
        <f>工资表!$Q$2</f>
        <v>大病统筹</v>
      </c>
      <c r="Q1543" s="15" t="str">
        <f>工资表!$R$2</f>
        <v>公积金</v>
      </c>
      <c r="R1543" s="15" t="str">
        <f>工资表!$S$2</f>
        <v>个人所得税</v>
      </c>
      <c r="S1543" s="15" t="str">
        <f>工资表!$T$2</f>
        <v>实发工资</v>
      </c>
    </row>
    <row r="1544" spans="1:19" s="11" customFormat="1" x14ac:dyDescent="0.15">
      <c r="A1544" s="16">
        <f>工资表!B388</f>
        <v>386</v>
      </c>
      <c r="B1544" s="16" t="str">
        <f>工资表!C388</f>
        <v>N386</v>
      </c>
      <c r="C1544" s="16" t="str">
        <f>工资表!D388</f>
        <v>销售</v>
      </c>
      <c r="D1544" s="16">
        <f>工资表!E388</f>
        <v>2385</v>
      </c>
      <c r="E1544" s="16">
        <f>工资表!F388</f>
        <v>1385</v>
      </c>
      <c r="F1544" s="16">
        <f>工资表!G388</f>
        <v>1385</v>
      </c>
      <c r="G1544" s="16">
        <f>工资表!H388</f>
        <v>2385</v>
      </c>
      <c r="H1544" s="16">
        <f>工资表!I388</f>
        <v>1385</v>
      </c>
      <c r="I1544" s="16">
        <f>工资表!J388</f>
        <v>985</v>
      </c>
      <c r="J1544" s="16">
        <f>工资表!K388</f>
        <v>685</v>
      </c>
      <c r="K1544" s="16">
        <f>工资表!L388</f>
        <v>585</v>
      </c>
      <c r="L1544" s="16">
        <f>工资表!M388</f>
        <v>11180</v>
      </c>
      <c r="M1544" s="16">
        <f>工资表!N388</f>
        <v>685</v>
      </c>
      <c r="N1544" s="16">
        <f>工资表!O388</f>
        <v>485</v>
      </c>
      <c r="O1544" s="16">
        <f>工资表!P388</f>
        <v>405</v>
      </c>
      <c r="P1544" s="16">
        <f>工资表!Q388</f>
        <v>415</v>
      </c>
      <c r="Q1544" s="16">
        <f>工资表!R388</f>
        <v>445</v>
      </c>
      <c r="R1544" s="16">
        <f>工资表!S388</f>
        <v>520</v>
      </c>
      <c r="S1544" s="16">
        <f>工资表!T388</f>
        <v>8225</v>
      </c>
    </row>
    <row r="1545" spans="1:19" s="11" customFormat="1" x14ac:dyDescent="0.15">
      <c r="A1545" s="12"/>
      <c r="B1545" s="12"/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</row>
    <row r="1546" spans="1:19" s="11" customFormat="1" x14ac:dyDescent="0.15">
      <c r="A1546" s="13"/>
      <c r="B1546" s="13"/>
      <c r="C1546" s="13"/>
      <c r="D1546" s="13"/>
      <c r="E1546" s="13"/>
      <c r="F1546" s="13"/>
      <c r="G1546" s="13"/>
      <c r="H1546" s="14">
        <f>工资表!$I$1</f>
        <v>2017</v>
      </c>
      <c r="I1546" s="14" t="str">
        <f>工资表!$J$1</f>
        <v>年</v>
      </c>
      <c r="J1546" s="14" t="str">
        <f>工资表!$K$1</f>
        <v>2月</v>
      </c>
      <c r="K1546" s="14" t="str">
        <f>工资表!$L$1</f>
        <v>工资</v>
      </c>
      <c r="L1546" s="13"/>
      <c r="M1546" s="13"/>
      <c r="N1546" s="13"/>
      <c r="O1546" s="13"/>
      <c r="P1546" s="13"/>
      <c r="Q1546" s="13"/>
      <c r="R1546" s="13"/>
      <c r="S1546" s="13"/>
    </row>
    <row r="1547" spans="1:19" s="11" customFormat="1" x14ac:dyDescent="0.15">
      <c r="A1547" s="15" t="str">
        <f>工资表!$B$2</f>
        <v>序号</v>
      </c>
      <c r="B1547" s="15" t="str">
        <f>工资表!$C$2</f>
        <v>姓名</v>
      </c>
      <c r="C1547" s="15" t="str">
        <f>工资表!$D$2</f>
        <v>部门</v>
      </c>
      <c r="D1547" s="15" t="str">
        <f>工资表!$E$2</f>
        <v>基本工资</v>
      </c>
      <c r="E1547" s="15" t="str">
        <f>工资表!$F$2</f>
        <v>岗位工资</v>
      </c>
      <c r="F1547" s="15" t="str">
        <f>工资表!$G$2</f>
        <v>绩效工资</v>
      </c>
      <c r="G1547" s="15" t="str">
        <f>工资表!$H$2</f>
        <v>奖金</v>
      </c>
      <c r="H1547" s="15" t="str">
        <f>工资表!$I$2</f>
        <v>加班费</v>
      </c>
      <c r="I1547" s="15" t="str">
        <f>工资表!$J$2</f>
        <v>住房补助</v>
      </c>
      <c r="J1547" s="15" t="str">
        <f>工资表!$K$2</f>
        <v>交通补助</v>
      </c>
      <c r="K1547" s="15" t="str">
        <f>工资表!$L$2</f>
        <v>工龄工资</v>
      </c>
      <c r="L1547" s="15" t="str">
        <f>工资表!$M$2</f>
        <v>当月应发</v>
      </c>
      <c r="M1547" s="15" t="str">
        <f>工资表!$N$2</f>
        <v>养老保险</v>
      </c>
      <c r="N1547" s="15" t="str">
        <f>工资表!$O$2</f>
        <v>医疗保险</v>
      </c>
      <c r="O1547" s="15" t="str">
        <f>工资表!$P$2</f>
        <v>失业保险</v>
      </c>
      <c r="P1547" s="15" t="str">
        <f>工资表!$Q$2</f>
        <v>大病统筹</v>
      </c>
      <c r="Q1547" s="15" t="str">
        <f>工资表!$R$2</f>
        <v>公积金</v>
      </c>
      <c r="R1547" s="15" t="str">
        <f>工资表!$S$2</f>
        <v>个人所得税</v>
      </c>
      <c r="S1547" s="15" t="str">
        <f>工资表!$T$2</f>
        <v>实发工资</v>
      </c>
    </row>
    <row r="1548" spans="1:19" s="11" customFormat="1" x14ac:dyDescent="0.15">
      <c r="A1548" s="16">
        <f>工资表!B389</f>
        <v>387</v>
      </c>
      <c r="B1548" s="16" t="str">
        <f>工资表!C389</f>
        <v>N387</v>
      </c>
      <c r="C1548" s="16" t="str">
        <f>工资表!D389</f>
        <v>研发A</v>
      </c>
      <c r="D1548" s="16">
        <f>工资表!E389</f>
        <v>2386</v>
      </c>
      <c r="E1548" s="16">
        <f>工资表!F389</f>
        <v>1386</v>
      </c>
      <c r="F1548" s="16">
        <f>工资表!G389</f>
        <v>1386</v>
      </c>
      <c r="G1548" s="16">
        <f>工资表!H389</f>
        <v>2386</v>
      </c>
      <c r="H1548" s="16">
        <f>工资表!I389</f>
        <v>1386</v>
      </c>
      <c r="I1548" s="16">
        <f>工资表!J389</f>
        <v>986</v>
      </c>
      <c r="J1548" s="16">
        <f>工资表!K389</f>
        <v>686</v>
      </c>
      <c r="K1548" s="16">
        <f>工资表!L389</f>
        <v>586</v>
      </c>
      <c r="L1548" s="16">
        <f>工资表!M389</f>
        <v>11188</v>
      </c>
      <c r="M1548" s="16">
        <f>工资表!N389</f>
        <v>686</v>
      </c>
      <c r="N1548" s="16">
        <f>工资表!O389</f>
        <v>486</v>
      </c>
      <c r="O1548" s="16">
        <f>工资表!P389</f>
        <v>406</v>
      </c>
      <c r="P1548" s="16">
        <f>工资表!Q389</f>
        <v>416</v>
      </c>
      <c r="Q1548" s="16">
        <f>工资表!R389</f>
        <v>446</v>
      </c>
      <c r="R1548" s="16">
        <f>工资表!S389</f>
        <v>521</v>
      </c>
      <c r="S1548" s="16">
        <f>工资表!T389</f>
        <v>8227</v>
      </c>
    </row>
    <row r="1549" spans="1:19" s="11" customFormat="1" x14ac:dyDescent="0.15">
      <c r="A1549" s="12"/>
      <c r="B1549" s="12"/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</row>
    <row r="1550" spans="1:19" s="11" customFormat="1" x14ac:dyDescent="0.15">
      <c r="A1550" s="13"/>
      <c r="B1550" s="13"/>
      <c r="C1550" s="13"/>
      <c r="D1550" s="13"/>
      <c r="E1550" s="13"/>
      <c r="F1550" s="13"/>
      <c r="G1550" s="13"/>
      <c r="H1550" s="14">
        <f>工资表!$I$1</f>
        <v>2017</v>
      </c>
      <c r="I1550" s="14" t="str">
        <f>工资表!$J$1</f>
        <v>年</v>
      </c>
      <c r="J1550" s="14" t="str">
        <f>工资表!$K$1</f>
        <v>2月</v>
      </c>
      <c r="K1550" s="14" t="str">
        <f>工资表!$L$1</f>
        <v>工资</v>
      </c>
      <c r="L1550" s="13"/>
      <c r="M1550" s="13"/>
      <c r="N1550" s="13"/>
      <c r="O1550" s="13"/>
      <c r="P1550" s="13"/>
      <c r="Q1550" s="13"/>
      <c r="R1550" s="13"/>
      <c r="S1550" s="13"/>
    </row>
    <row r="1551" spans="1:19" s="11" customFormat="1" x14ac:dyDescent="0.15">
      <c r="A1551" s="15" t="str">
        <f>工资表!$B$2</f>
        <v>序号</v>
      </c>
      <c r="B1551" s="15" t="str">
        <f>工资表!$C$2</f>
        <v>姓名</v>
      </c>
      <c r="C1551" s="15" t="str">
        <f>工资表!$D$2</f>
        <v>部门</v>
      </c>
      <c r="D1551" s="15" t="str">
        <f>工资表!$E$2</f>
        <v>基本工资</v>
      </c>
      <c r="E1551" s="15" t="str">
        <f>工资表!$F$2</f>
        <v>岗位工资</v>
      </c>
      <c r="F1551" s="15" t="str">
        <f>工资表!$G$2</f>
        <v>绩效工资</v>
      </c>
      <c r="G1551" s="15" t="str">
        <f>工资表!$H$2</f>
        <v>奖金</v>
      </c>
      <c r="H1551" s="15" t="str">
        <f>工资表!$I$2</f>
        <v>加班费</v>
      </c>
      <c r="I1551" s="15" t="str">
        <f>工资表!$J$2</f>
        <v>住房补助</v>
      </c>
      <c r="J1551" s="15" t="str">
        <f>工资表!$K$2</f>
        <v>交通补助</v>
      </c>
      <c r="K1551" s="15" t="str">
        <f>工资表!$L$2</f>
        <v>工龄工资</v>
      </c>
      <c r="L1551" s="15" t="str">
        <f>工资表!$M$2</f>
        <v>当月应发</v>
      </c>
      <c r="M1551" s="15" t="str">
        <f>工资表!$N$2</f>
        <v>养老保险</v>
      </c>
      <c r="N1551" s="15" t="str">
        <f>工资表!$O$2</f>
        <v>医疗保险</v>
      </c>
      <c r="O1551" s="15" t="str">
        <f>工资表!$P$2</f>
        <v>失业保险</v>
      </c>
      <c r="P1551" s="15" t="str">
        <f>工资表!$Q$2</f>
        <v>大病统筹</v>
      </c>
      <c r="Q1551" s="15" t="str">
        <f>工资表!$R$2</f>
        <v>公积金</v>
      </c>
      <c r="R1551" s="15" t="str">
        <f>工资表!$S$2</f>
        <v>个人所得税</v>
      </c>
      <c r="S1551" s="15" t="str">
        <f>工资表!$T$2</f>
        <v>实发工资</v>
      </c>
    </row>
    <row r="1552" spans="1:19" s="11" customFormat="1" x14ac:dyDescent="0.15">
      <c r="A1552" s="16">
        <f>工资表!B390</f>
        <v>388</v>
      </c>
      <c r="B1552" s="16" t="str">
        <f>工资表!C390</f>
        <v>N388</v>
      </c>
      <c r="C1552" s="16" t="str">
        <f>工资表!D390</f>
        <v>研发B</v>
      </c>
      <c r="D1552" s="16">
        <f>工资表!E390</f>
        <v>2387</v>
      </c>
      <c r="E1552" s="16">
        <f>工资表!F390</f>
        <v>1387</v>
      </c>
      <c r="F1552" s="16">
        <f>工资表!G390</f>
        <v>1387</v>
      </c>
      <c r="G1552" s="16">
        <f>工资表!H390</f>
        <v>2387</v>
      </c>
      <c r="H1552" s="16">
        <f>工资表!I390</f>
        <v>1387</v>
      </c>
      <c r="I1552" s="16">
        <f>工资表!J390</f>
        <v>987</v>
      </c>
      <c r="J1552" s="16">
        <f>工资表!K390</f>
        <v>687</v>
      </c>
      <c r="K1552" s="16">
        <f>工资表!L390</f>
        <v>587</v>
      </c>
      <c r="L1552" s="16">
        <f>工资表!M390</f>
        <v>11196</v>
      </c>
      <c r="M1552" s="16">
        <f>工资表!N390</f>
        <v>687</v>
      </c>
      <c r="N1552" s="16">
        <f>工资表!O390</f>
        <v>487</v>
      </c>
      <c r="O1552" s="16">
        <f>工资表!P390</f>
        <v>407</v>
      </c>
      <c r="P1552" s="16">
        <f>工资表!Q390</f>
        <v>417</v>
      </c>
      <c r="Q1552" s="16">
        <f>工资表!R390</f>
        <v>447</v>
      </c>
      <c r="R1552" s="16">
        <f>工资表!S390</f>
        <v>522</v>
      </c>
      <c r="S1552" s="16">
        <f>工资表!T390</f>
        <v>8229</v>
      </c>
    </row>
    <row r="1553" spans="1:19" s="11" customFormat="1" x14ac:dyDescent="0.15">
      <c r="A1553" s="12"/>
      <c r="B1553" s="12"/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</row>
    <row r="1554" spans="1:19" s="11" customFormat="1" x14ac:dyDescent="0.15">
      <c r="A1554" s="13"/>
      <c r="B1554" s="13"/>
      <c r="C1554" s="13"/>
      <c r="D1554" s="13"/>
      <c r="E1554" s="13"/>
      <c r="F1554" s="13"/>
      <c r="G1554" s="13"/>
      <c r="H1554" s="14">
        <f>工资表!$I$1</f>
        <v>2017</v>
      </c>
      <c r="I1554" s="14" t="str">
        <f>工资表!$J$1</f>
        <v>年</v>
      </c>
      <c r="J1554" s="14" t="str">
        <f>工资表!$K$1</f>
        <v>2月</v>
      </c>
      <c r="K1554" s="14" t="str">
        <f>工资表!$L$1</f>
        <v>工资</v>
      </c>
      <c r="L1554" s="13"/>
      <c r="M1554" s="13"/>
      <c r="N1554" s="13"/>
      <c r="O1554" s="13"/>
      <c r="P1554" s="13"/>
      <c r="Q1554" s="13"/>
      <c r="R1554" s="13"/>
      <c r="S1554" s="13"/>
    </row>
    <row r="1555" spans="1:19" s="11" customFormat="1" x14ac:dyDescent="0.15">
      <c r="A1555" s="15" t="str">
        <f>工资表!$B$2</f>
        <v>序号</v>
      </c>
      <c r="B1555" s="15" t="str">
        <f>工资表!$C$2</f>
        <v>姓名</v>
      </c>
      <c r="C1555" s="15" t="str">
        <f>工资表!$D$2</f>
        <v>部门</v>
      </c>
      <c r="D1555" s="15" t="str">
        <f>工资表!$E$2</f>
        <v>基本工资</v>
      </c>
      <c r="E1555" s="15" t="str">
        <f>工资表!$F$2</f>
        <v>岗位工资</v>
      </c>
      <c r="F1555" s="15" t="str">
        <f>工资表!$G$2</f>
        <v>绩效工资</v>
      </c>
      <c r="G1555" s="15" t="str">
        <f>工资表!$H$2</f>
        <v>奖金</v>
      </c>
      <c r="H1555" s="15" t="str">
        <f>工资表!$I$2</f>
        <v>加班费</v>
      </c>
      <c r="I1555" s="15" t="str">
        <f>工资表!$J$2</f>
        <v>住房补助</v>
      </c>
      <c r="J1555" s="15" t="str">
        <f>工资表!$K$2</f>
        <v>交通补助</v>
      </c>
      <c r="K1555" s="15" t="str">
        <f>工资表!$L$2</f>
        <v>工龄工资</v>
      </c>
      <c r="L1555" s="15" t="str">
        <f>工资表!$M$2</f>
        <v>当月应发</v>
      </c>
      <c r="M1555" s="15" t="str">
        <f>工资表!$N$2</f>
        <v>养老保险</v>
      </c>
      <c r="N1555" s="15" t="str">
        <f>工资表!$O$2</f>
        <v>医疗保险</v>
      </c>
      <c r="O1555" s="15" t="str">
        <f>工资表!$P$2</f>
        <v>失业保险</v>
      </c>
      <c r="P1555" s="15" t="str">
        <f>工资表!$Q$2</f>
        <v>大病统筹</v>
      </c>
      <c r="Q1555" s="15" t="str">
        <f>工资表!$R$2</f>
        <v>公积金</v>
      </c>
      <c r="R1555" s="15" t="str">
        <f>工资表!$S$2</f>
        <v>个人所得税</v>
      </c>
      <c r="S1555" s="15" t="str">
        <f>工资表!$T$2</f>
        <v>实发工资</v>
      </c>
    </row>
    <row r="1556" spans="1:19" s="11" customFormat="1" x14ac:dyDescent="0.15">
      <c r="A1556" s="16">
        <f>工资表!B391</f>
        <v>389</v>
      </c>
      <c r="B1556" s="16" t="str">
        <f>工资表!C391</f>
        <v>N389</v>
      </c>
      <c r="C1556" s="16" t="str">
        <f>工资表!D391</f>
        <v>投资A</v>
      </c>
      <c r="D1556" s="16">
        <f>工资表!E391</f>
        <v>2388</v>
      </c>
      <c r="E1556" s="16">
        <f>工资表!F391</f>
        <v>1388</v>
      </c>
      <c r="F1556" s="16">
        <f>工资表!G391</f>
        <v>1388</v>
      </c>
      <c r="G1556" s="16">
        <f>工资表!H391</f>
        <v>2388</v>
      </c>
      <c r="H1556" s="16">
        <f>工资表!I391</f>
        <v>1388</v>
      </c>
      <c r="I1556" s="16">
        <f>工资表!J391</f>
        <v>988</v>
      </c>
      <c r="J1556" s="16">
        <f>工资表!K391</f>
        <v>688</v>
      </c>
      <c r="K1556" s="16">
        <f>工资表!L391</f>
        <v>588</v>
      </c>
      <c r="L1556" s="16">
        <f>工资表!M391</f>
        <v>11204</v>
      </c>
      <c r="M1556" s="16">
        <f>工资表!N391</f>
        <v>688</v>
      </c>
      <c r="N1556" s="16">
        <f>工资表!O391</f>
        <v>488</v>
      </c>
      <c r="O1556" s="16">
        <f>工资表!P391</f>
        <v>408</v>
      </c>
      <c r="P1556" s="16">
        <f>工资表!Q391</f>
        <v>418</v>
      </c>
      <c r="Q1556" s="16">
        <f>工资表!R391</f>
        <v>448</v>
      </c>
      <c r="R1556" s="16">
        <f>工资表!S391</f>
        <v>523</v>
      </c>
      <c r="S1556" s="16">
        <f>工资表!T391</f>
        <v>8231</v>
      </c>
    </row>
    <row r="1557" spans="1:19" s="11" customFormat="1" x14ac:dyDescent="0.15">
      <c r="A1557" s="12"/>
      <c r="B1557" s="12"/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</row>
    <row r="1558" spans="1:19" s="11" customFormat="1" x14ac:dyDescent="0.15">
      <c r="A1558" s="13"/>
      <c r="B1558" s="13"/>
      <c r="C1558" s="13"/>
      <c r="D1558" s="13"/>
      <c r="E1558" s="13"/>
      <c r="F1558" s="13"/>
      <c r="G1558" s="13"/>
      <c r="H1558" s="14">
        <f>工资表!$I$1</f>
        <v>2017</v>
      </c>
      <c r="I1558" s="14" t="str">
        <f>工资表!$J$1</f>
        <v>年</v>
      </c>
      <c r="J1558" s="14" t="str">
        <f>工资表!$K$1</f>
        <v>2月</v>
      </c>
      <c r="K1558" s="14" t="str">
        <f>工资表!$L$1</f>
        <v>工资</v>
      </c>
      <c r="L1558" s="13"/>
      <c r="M1558" s="13"/>
      <c r="N1558" s="13"/>
      <c r="O1558" s="13"/>
      <c r="P1558" s="13"/>
      <c r="Q1558" s="13"/>
      <c r="R1558" s="13"/>
      <c r="S1558" s="13"/>
    </row>
    <row r="1559" spans="1:19" s="11" customFormat="1" x14ac:dyDescent="0.15">
      <c r="A1559" s="15" t="str">
        <f>工资表!$B$2</f>
        <v>序号</v>
      </c>
      <c r="B1559" s="15" t="str">
        <f>工资表!$C$2</f>
        <v>姓名</v>
      </c>
      <c r="C1559" s="15" t="str">
        <f>工资表!$D$2</f>
        <v>部门</v>
      </c>
      <c r="D1559" s="15" t="str">
        <f>工资表!$E$2</f>
        <v>基本工资</v>
      </c>
      <c r="E1559" s="15" t="str">
        <f>工资表!$F$2</f>
        <v>岗位工资</v>
      </c>
      <c r="F1559" s="15" t="str">
        <f>工资表!$G$2</f>
        <v>绩效工资</v>
      </c>
      <c r="G1559" s="15" t="str">
        <f>工资表!$H$2</f>
        <v>奖金</v>
      </c>
      <c r="H1559" s="15" t="str">
        <f>工资表!$I$2</f>
        <v>加班费</v>
      </c>
      <c r="I1559" s="15" t="str">
        <f>工资表!$J$2</f>
        <v>住房补助</v>
      </c>
      <c r="J1559" s="15" t="str">
        <f>工资表!$K$2</f>
        <v>交通补助</v>
      </c>
      <c r="K1559" s="15" t="str">
        <f>工资表!$L$2</f>
        <v>工龄工资</v>
      </c>
      <c r="L1559" s="15" t="str">
        <f>工资表!$M$2</f>
        <v>当月应发</v>
      </c>
      <c r="M1559" s="15" t="str">
        <f>工资表!$N$2</f>
        <v>养老保险</v>
      </c>
      <c r="N1559" s="15" t="str">
        <f>工资表!$O$2</f>
        <v>医疗保险</v>
      </c>
      <c r="O1559" s="15" t="str">
        <f>工资表!$P$2</f>
        <v>失业保险</v>
      </c>
      <c r="P1559" s="15" t="str">
        <f>工资表!$Q$2</f>
        <v>大病统筹</v>
      </c>
      <c r="Q1559" s="15" t="str">
        <f>工资表!$R$2</f>
        <v>公积金</v>
      </c>
      <c r="R1559" s="15" t="str">
        <f>工资表!$S$2</f>
        <v>个人所得税</v>
      </c>
      <c r="S1559" s="15" t="str">
        <f>工资表!$T$2</f>
        <v>实发工资</v>
      </c>
    </row>
    <row r="1560" spans="1:19" s="11" customFormat="1" x14ac:dyDescent="0.15">
      <c r="A1560" s="16">
        <f>工资表!B392</f>
        <v>390</v>
      </c>
      <c r="B1560" s="16" t="str">
        <f>工资表!C392</f>
        <v>N390</v>
      </c>
      <c r="C1560" s="16" t="str">
        <f>工资表!D392</f>
        <v>投资B</v>
      </c>
      <c r="D1560" s="16">
        <f>工资表!E392</f>
        <v>2389</v>
      </c>
      <c r="E1560" s="16">
        <f>工资表!F392</f>
        <v>1389</v>
      </c>
      <c r="F1560" s="16">
        <f>工资表!G392</f>
        <v>1389</v>
      </c>
      <c r="G1560" s="16">
        <f>工资表!H392</f>
        <v>2389</v>
      </c>
      <c r="H1560" s="16">
        <f>工资表!I392</f>
        <v>1389</v>
      </c>
      <c r="I1560" s="16">
        <f>工资表!J392</f>
        <v>989</v>
      </c>
      <c r="J1560" s="16">
        <f>工资表!K392</f>
        <v>689</v>
      </c>
      <c r="K1560" s="16">
        <f>工资表!L392</f>
        <v>589</v>
      </c>
      <c r="L1560" s="16">
        <f>工资表!M392</f>
        <v>11212</v>
      </c>
      <c r="M1560" s="16">
        <f>工资表!N392</f>
        <v>689</v>
      </c>
      <c r="N1560" s="16">
        <f>工资表!O392</f>
        <v>489</v>
      </c>
      <c r="O1560" s="16">
        <f>工资表!P392</f>
        <v>409</v>
      </c>
      <c r="P1560" s="16">
        <f>工资表!Q392</f>
        <v>419</v>
      </c>
      <c r="Q1560" s="16">
        <f>工资表!R392</f>
        <v>449</v>
      </c>
      <c r="R1560" s="16">
        <f>工资表!S392</f>
        <v>524</v>
      </c>
      <c r="S1560" s="16">
        <f>工资表!T392</f>
        <v>8233</v>
      </c>
    </row>
    <row r="1561" spans="1:19" s="11" customFormat="1" x14ac:dyDescent="0.15">
      <c r="A1561" s="12"/>
      <c r="B1561" s="12"/>
      <c r="C1561" s="12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</row>
    <row r="1562" spans="1:19" s="11" customFormat="1" x14ac:dyDescent="0.15">
      <c r="A1562" s="13"/>
      <c r="B1562" s="13"/>
      <c r="C1562" s="13"/>
      <c r="D1562" s="13"/>
      <c r="E1562" s="13"/>
      <c r="F1562" s="13"/>
      <c r="G1562" s="13"/>
      <c r="H1562" s="14">
        <f>工资表!$I$1</f>
        <v>2017</v>
      </c>
      <c r="I1562" s="14" t="str">
        <f>工资表!$J$1</f>
        <v>年</v>
      </c>
      <c r="J1562" s="14" t="str">
        <f>工资表!$K$1</f>
        <v>2月</v>
      </c>
      <c r="K1562" s="14" t="str">
        <f>工资表!$L$1</f>
        <v>工资</v>
      </c>
      <c r="L1562" s="13"/>
      <c r="M1562" s="13"/>
      <c r="N1562" s="13"/>
      <c r="O1562" s="13"/>
      <c r="P1562" s="13"/>
      <c r="Q1562" s="13"/>
      <c r="R1562" s="13"/>
      <c r="S1562" s="13"/>
    </row>
    <row r="1563" spans="1:19" s="11" customFormat="1" x14ac:dyDescent="0.15">
      <c r="A1563" s="15" t="str">
        <f>工资表!$B$2</f>
        <v>序号</v>
      </c>
      <c r="B1563" s="15" t="str">
        <f>工资表!$C$2</f>
        <v>姓名</v>
      </c>
      <c r="C1563" s="15" t="str">
        <f>工资表!$D$2</f>
        <v>部门</v>
      </c>
      <c r="D1563" s="15" t="str">
        <f>工资表!$E$2</f>
        <v>基本工资</v>
      </c>
      <c r="E1563" s="15" t="str">
        <f>工资表!$F$2</f>
        <v>岗位工资</v>
      </c>
      <c r="F1563" s="15" t="str">
        <f>工资表!$G$2</f>
        <v>绩效工资</v>
      </c>
      <c r="G1563" s="15" t="str">
        <f>工资表!$H$2</f>
        <v>奖金</v>
      </c>
      <c r="H1563" s="15" t="str">
        <f>工资表!$I$2</f>
        <v>加班费</v>
      </c>
      <c r="I1563" s="15" t="str">
        <f>工资表!$J$2</f>
        <v>住房补助</v>
      </c>
      <c r="J1563" s="15" t="str">
        <f>工资表!$K$2</f>
        <v>交通补助</v>
      </c>
      <c r="K1563" s="15" t="str">
        <f>工资表!$L$2</f>
        <v>工龄工资</v>
      </c>
      <c r="L1563" s="15" t="str">
        <f>工资表!$M$2</f>
        <v>当月应发</v>
      </c>
      <c r="M1563" s="15" t="str">
        <f>工资表!$N$2</f>
        <v>养老保险</v>
      </c>
      <c r="N1563" s="15" t="str">
        <f>工资表!$O$2</f>
        <v>医疗保险</v>
      </c>
      <c r="O1563" s="15" t="str">
        <f>工资表!$P$2</f>
        <v>失业保险</v>
      </c>
      <c r="P1563" s="15" t="str">
        <f>工资表!$Q$2</f>
        <v>大病统筹</v>
      </c>
      <c r="Q1563" s="15" t="str">
        <f>工资表!$R$2</f>
        <v>公积金</v>
      </c>
      <c r="R1563" s="15" t="str">
        <f>工资表!$S$2</f>
        <v>个人所得税</v>
      </c>
      <c r="S1563" s="15" t="str">
        <f>工资表!$T$2</f>
        <v>实发工资</v>
      </c>
    </row>
    <row r="1564" spans="1:19" s="11" customFormat="1" x14ac:dyDescent="0.15">
      <c r="A1564" s="16">
        <f>工资表!B393</f>
        <v>391</v>
      </c>
      <c r="B1564" s="16" t="str">
        <f>工资表!C393</f>
        <v>N391</v>
      </c>
      <c r="C1564" s="16" t="str">
        <f>工资表!D393</f>
        <v>采购</v>
      </c>
      <c r="D1564" s="16">
        <f>工资表!E393</f>
        <v>2390</v>
      </c>
      <c r="E1564" s="16">
        <f>工资表!F393</f>
        <v>1390</v>
      </c>
      <c r="F1564" s="16">
        <f>工资表!G393</f>
        <v>1390</v>
      </c>
      <c r="G1564" s="16">
        <f>工资表!H393</f>
        <v>2390</v>
      </c>
      <c r="H1564" s="16">
        <f>工资表!I393</f>
        <v>1390</v>
      </c>
      <c r="I1564" s="16">
        <f>工资表!J393</f>
        <v>990</v>
      </c>
      <c r="J1564" s="16">
        <f>工资表!K393</f>
        <v>690</v>
      </c>
      <c r="K1564" s="16">
        <f>工资表!L393</f>
        <v>590</v>
      </c>
      <c r="L1564" s="16">
        <f>工资表!M393</f>
        <v>11220</v>
      </c>
      <c r="M1564" s="16">
        <f>工资表!N393</f>
        <v>690</v>
      </c>
      <c r="N1564" s="16">
        <f>工资表!O393</f>
        <v>490</v>
      </c>
      <c r="O1564" s="16">
        <f>工资表!P393</f>
        <v>410</v>
      </c>
      <c r="P1564" s="16">
        <f>工资表!Q393</f>
        <v>420</v>
      </c>
      <c r="Q1564" s="16">
        <f>工资表!R393</f>
        <v>450</v>
      </c>
      <c r="R1564" s="16">
        <f>工资表!S393</f>
        <v>525</v>
      </c>
      <c r="S1564" s="16">
        <f>工资表!T393</f>
        <v>8235</v>
      </c>
    </row>
    <row r="1565" spans="1:19" s="11" customFormat="1" x14ac:dyDescent="0.15">
      <c r="A1565" s="12"/>
      <c r="B1565" s="12"/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</row>
    <row r="1566" spans="1:19" s="11" customFormat="1" x14ac:dyDescent="0.15">
      <c r="A1566" s="13"/>
      <c r="B1566" s="13"/>
      <c r="C1566" s="13"/>
      <c r="D1566" s="13"/>
      <c r="E1566" s="13"/>
      <c r="F1566" s="13"/>
      <c r="G1566" s="13"/>
      <c r="H1566" s="14">
        <f>工资表!$I$1</f>
        <v>2017</v>
      </c>
      <c r="I1566" s="14" t="str">
        <f>工资表!$J$1</f>
        <v>年</v>
      </c>
      <c r="J1566" s="14" t="str">
        <f>工资表!$K$1</f>
        <v>2月</v>
      </c>
      <c r="K1566" s="14" t="str">
        <f>工资表!$L$1</f>
        <v>工资</v>
      </c>
      <c r="L1566" s="13"/>
      <c r="M1566" s="13"/>
      <c r="N1566" s="13"/>
      <c r="O1566" s="13"/>
      <c r="P1566" s="13"/>
      <c r="Q1566" s="13"/>
      <c r="R1566" s="13"/>
      <c r="S1566" s="13"/>
    </row>
    <row r="1567" spans="1:19" s="11" customFormat="1" x14ac:dyDescent="0.15">
      <c r="A1567" s="15" t="str">
        <f>工资表!$B$2</f>
        <v>序号</v>
      </c>
      <c r="B1567" s="15" t="str">
        <f>工资表!$C$2</f>
        <v>姓名</v>
      </c>
      <c r="C1567" s="15" t="str">
        <f>工资表!$D$2</f>
        <v>部门</v>
      </c>
      <c r="D1567" s="15" t="str">
        <f>工资表!$E$2</f>
        <v>基本工资</v>
      </c>
      <c r="E1567" s="15" t="str">
        <f>工资表!$F$2</f>
        <v>岗位工资</v>
      </c>
      <c r="F1567" s="15" t="str">
        <f>工资表!$G$2</f>
        <v>绩效工资</v>
      </c>
      <c r="G1567" s="15" t="str">
        <f>工资表!$H$2</f>
        <v>奖金</v>
      </c>
      <c r="H1567" s="15" t="str">
        <f>工资表!$I$2</f>
        <v>加班费</v>
      </c>
      <c r="I1567" s="15" t="str">
        <f>工资表!$J$2</f>
        <v>住房补助</v>
      </c>
      <c r="J1567" s="15" t="str">
        <f>工资表!$K$2</f>
        <v>交通补助</v>
      </c>
      <c r="K1567" s="15" t="str">
        <f>工资表!$L$2</f>
        <v>工龄工资</v>
      </c>
      <c r="L1567" s="15" t="str">
        <f>工资表!$M$2</f>
        <v>当月应发</v>
      </c>
      <c r="M1567" s="15" t="str">
        <f>工资表!$N$2</f>
        <v>养老保险</v>
      </c>
      <c r="N1567" s="15" t="str">
        <f>工资表!$O$2</f>
        <v>医疗保险</v>
      </c>
      <c r="O1567" s="15" t="str">
        <f>工资表!$P$2</f>
        <v>失业保险</v>
      </c>
      <c r="P1567" s="15" t="str">
        <f>工资表!$Q$2</f>
        <v>大病统筹</v>
      </c>
      <c r="Q1567" s="15" t="str">
        <f>工资表!$R$2</f>
        <v>公积金</v>
      </c>
      <c r="R1567" s="15" t="str">
        <f>工资表!$S$2</f>
        <v>个人所得税</v>
      </c>
      <c r="S1567" s="15" t="str">
        <f>工资表!$T$2</f>
        <v>实发工资</v>
      </c>
    </row>
    <row r="1568" spans="1:19" s="11" customFormat="1" x14ac:dyDescent="0.15">
      <c r="A1568" s="16">
        <f>工资表!B394</f>
        <v>392</v>
      </c>
      <c r="B1568" s="16" t="str">
        <f>工资表!C394</f>
        <v>N392</v>
      </c>
      <c r="C1568" s="16" t="str">
        <f>工资表!D394</f>
        <v>生产</v>
      </c>
      <c r="D1568" s="16">
        <f>工资表!E394</f>
        <v>2391</v>
      </c>
      <c r="E1568" s="16">
        <f>工资表!F394</f>
        <v>1391</v>
      </c>
      <c r="F1568" s="16">
        <f>工资表!G394</f>
        <v>1391</v>
      </c>
      <c r="G1568" s="16">
        <f>工资表!H394</f>
        <v>2391</v>
      </c>
      <c r="H1568" s="16">
        <f>工资表!I394</f>
        <v>1391</v>
      </c>
      <c r="I1568" s="16">
        <f>工资表!J394</f>
        <v>991</v>
      </c>
      <c r="J1568" s="16">
        <f>工资表!K394</f>
        <v>691</v>
      </c>
      <c r="K1568" s="16">
        <f>工资表!L394</f>
        <v>591</v>
      </c>
      <c r="L1568" s="16">
        <f>工资表!M394</f>
        <v>11228</v>
      </c>
      <c r="M1568" s="16">
        <f>工资表!N394</f>
        <v>691</v>
      </c>
      <c r="N1568" s="16">
        <f>工资表!O394</f>
        <v>491</v>
      </c>
      <c r="O1568" s="16">
        <f>工资表!P394</f>
        <v>411</v>
      </c>
      <c r="P1568" s="16">
        <f>工资表!Q394</f>
        <v>421</v>
      </c>
      <c r="Q1568" s="16">
        <f>工资表!R394</f>
        <v>451</v>
      </c>
      <c r="R1568" s="16">
        <f>工资表!S394</f>
        <v>526</v>
      </c>
      <c r="S1568" s="16">
        <f>工资表!T394</f>
        <v>8237</v>
      </c>
    </row>
    <row r="1569" spans="1:19" s="11" customFormat="1" x14ac:dyDescent="0.15">
      <c r="A1569" s="12"/>
      <c r="B1569" s="12"/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</row>
    <row r="1570" spans="1:19" s="11" customFormat="1" x14ac:dyDescent="0.15">
      <c r="A1570" s="13"/>
      <c r="B1570" s="13"/>
      <c r="C1570" s="13"/>
      <c r="D1570" s="13"/>
      <c r="E1570" s="13"/>
      <c r="F1570" s="13"/>
      <c r="G1570" s="13"/>
      <c r="H1570" s="14">
        <f>工资表!$I$1</f>
        <v>2017</v>
      </c>
      <c r="I1570" s="14" t="str">
        <f>工资表!$J$1</f>
        <v>年</v>
      </c>
      <c r="J1570" s="14" t="str">
        <f>工资表!$K$1</f>
        <v>2月</v>
      </c>
      <c r="K1570" s="14" t="str">
        <f>工资表!$L$1</f>
        <v>工资</v>
      </c>
      <c r="L1570" s="13"/>
      <c r="M1570" s="13"/>
      <c r="N1570" s="13"/>
      <c r="O1570" s="13"/>
      <c r="P1570" s="13"/>
      <c r="Q1570" s="13"/>
      <c r="R1570" s="13"/>
      <c r="S1570" s="13"/>
    </row>
    <row r="1571" spans="1:19" s="11" customFormat="1" x14ac:dyDescent="0.15">
      <c r="A1571" s="15" t="str">
        <f>工资表!$B$2</f>
        <v>序号</v>
      </c>
      <c r="B1571" s="15" t="str">
        <f>工资表!$C$2</f>
        <v>姓名</v>
      </c>
      <c r="C1571" s="15" t="str">
        <f>工资表!$D$2</f>
        <v>部门</v>
      </c>
      <c r="D1571" s="15" t="str">
        <f>工资表!$E$2</f>
        <v>基本工资</v>
      </c>
      <c r="E1571" s="15" t="str">
        <f>工资表!$F$2</f>
        <v>岗位工资</v>
      </c>
      <c r="F1571" s="15" t="str">
        <f>工资表!$G$2</f>
        <v>绩效工资</v>
      </c>
      <c r="G1571" s="15" t="str">
        <f>工资表!$H$2</f>
        <v>奖金</v>
      </c>
      <c r="H1571" s="15" t="str">
        <f>工资表!$I$2</f>
        <v>加班费</v>
      </c>
      <c r="I1571" s="15" t="str">
        <f>工资表!$J$2</f>
        <v>住房补助</v>
      </c>
      <c r="J1571" s="15" t="str">
        <f>工资表!$K$2</f>
        <v>交通补助</v>
      </c>
      <c r="K1571" s="15" t="str">
        <f>工资表!$L$2</f>
        <v>工龄工资</v>
      </c>
      <c r="L1571" s="15" t="str">
        <f>工资表!$M$2</f>
        <v>当月应发</v>
      </c>
      <c r="M1571" s="15" t="str">
        <f>工资表!$N$2</f>
        <v>养老保险</v>
      </c>
      <c r="N1571" s="15" t="str">
        <f>工资表!$O$2</f>
        <v>医疗保险</v>
      </c>
      <c r="O1571" s="15" t="str">
        <f>工资表!$P$2</f>
        <v>失业保险</v>
      </c>
      <c r="P1571" s="15" t="str">
        <f>工资表!$Q$2</f>
        <v>大病统筹</v>
      </c>
      <c r="Q1571" s="15" t="str">
        <f>工资表!$R$2</f>
        <v>公积金</v>
      </c>
      <c r="R1571" s="15" t="str">
        <f>工资表!$S$2</f>
        <v>个人所得税</v>
      </c>
      <c r="S1571" s="15" t="str">
        <f>工资表!$T$2</f>
        <v>实发工资</v>
      </c>
    </row>
    <row r="1572" spans="1:19" s="11" customFormat="1" x14ac:dyDescent="0.15">
      <c r="A1572" s="16">
        <f>工资表!B395</f>
        <v>393</v>
      </c>
      <c r="B1572" s="16" t="str">
        <f>工资表!C395</f>
        <v>N393</v>
      </c>
      <c r="C1572" s="16" t="str">
        <f>工资表!D395</f>
        <v>运营</v>
      </c>
      <c r="D1572" s="16">
        <f>工资表!E395</f>
        <v>2392</v>
      </c>
      <c r="E1572" s="16">
        <f>工资表!F395</f>
        <v>1392</v>
      </c>
      <c r="F1572" s="16">
        <f>工资表!G395</f>
        <v>1392</v>
      </c>
      <c r="G1572" s="16">
        <f>工资表!H395</f>
        <v>2392</v>
      </c>
      <c r="H1572" s="16">
        <f>工资表!I395</f>
        <v>1392</v>
      </c>
      <c r="I1572" s="16">
        <f>工资表!J395</f>
        <v>992</v>
      </c>
      <c r="J1572" s="16">
        <f>工资表!K395</f>
        <v>692</v>
      </c>
      <c r="K1572" s="16">
        <f>工资表!L395</f>
        <v>592</v>
      </c>
      <c r="L1572" s="16">
        <f>工资表!M395</f>
        <v>11236</v>
      </c>
      <c r="M1572" s="16">
        <f>工资表!N395</f>
        <v>692</v>
      </c>
      <c r="N1572" s="16">
        <f>工资表!O395</f>
        <v>492</v>
      </c>
      <c r="O1572" s="16">
        <f>工资表!P395</f>
        <v>412</v>
      </c>
      <c r="P1572" s="16">
        <f>工资表!Q395</f>
        <v>422</v>
      </c>
      <c r="Q1572" s="16">
        <f>工资表!R395</f>
        <v>452</v>
      </c>
      <c r="R1572" s="16">
        <f>工资表!S395</f>
        <v>527</v>
      </c>
      <c r="S1572" s="16">
        <f>工资表!T395</f>
        <v>8239</v>
      </c>
    </row>
    <row r="1573" spans="1:19" s="11" customFormat="1" x14ac:dyDescent="0.15">
      <c r="A1573" s="12"/>
      <c r="B1573" s="12"/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</row>
    <row r="1574" spans="1:19" s="11" customFormat="1" x14ac:dyDescent="0.15">
      <c r="A1574" s="13"/>
      <c r="B1574" s="13"/>
      <c r="C1574" s="13"/>
      <c r="D1574" s="13"/>
      <c r="E1574" s="13"/>
      <c r="F1574" s="13"/>
      <c r="G1574" s="13"/>
      <c r="H1574" s="14">
        <f>工资表!$I$1</f>
        <v>2017</v>
      </c>
      <c r="I1574" s="14" t="str">
        <f>工资表!$J$1</f>
        <v>年</v>
      </c>
      <c r="J1574" s="14" t="str">
        <f>工资表!$K$1</f>
        <v>2月</v>
      </c>
      <c r="K1574" s="14" t="str">
        <f>工资表!$L$1</f>
        <v>工资</v>
      </c>
      <c r="L1574" s="13"/>
      <c r="M1574" s="13"/>
      <c r="N1574" s="13"/>
      <c r="O1574" s="13"/>
      <c r="P1574" s="13"/>
      <c r="Q1574" s="13"/>
      <c r="R1574" s="13"/>
      <c r="S1574" s="13"/>
    </row>
    <row r="1575" spans="1:19" s="11" customFormat="1" x14ac:dyDescent="0.15">
      <c r="A1575" s="15" t="str">
        <f>工资表!$B$2</f>
        <v>序号</v>
      </c>
      <c r="B1575" s="15" t="str">
        <f>工资表!$C$2</f>
        <v>姓名</v>
      </c>
      <c r="C1575" s="15" t="str">
        <f>工资表!$D$2</f>
        <v>部门</v>
      </c>
      <c r="D1575" s="15" t="str">
        <f>工资表!$E$2</f>
        <v>基本工资</v>
      </c>
      <c r="E1575" s="15" t="str">
        <f>工资表!$F$2</f>
        <v>岗位工资</v>
      </c>
      <c r="F1575" s="15" t="str">
        <f>工资表!$G$2</f>
        <v>绩效工资</v>
      </c>
      <c r="G1575" s="15" t="str">
        <f>工资表!$H$2</f>
        <v>奖金</v>
      </c>
      <c r="H1575" s="15" t="str">
        <f>工资表!$I$2</f>
        <v>加班费</v>
      </c>
      <c r="I1575" s="15" t="str">
        <f>工资表!$J$2</f>
        <v>住房补助</v>
      </c>
      <c r="J1575" s="15" t="str">
        <f>工资表!$K$2</f>
        <v>交通补助</v>
      </c>
      <c r="K1575" s="15" t="str">
        <f>工资表!$L$2</f>
        <v>工龄工资</v>
      </c>
      <c r="L1575" s="15" t="str">
        <f>工资表!$M$2</f>
        <v>当月应发</v>
      </c>
      <c r="M1575" s="15" t="str">
        <f>工资表!$N$2</f>
        <v>养老保险</v>
      </c>
      <c r="N1575" s="15" t="str">
        <f>工资表!$O$2</f>
        <v>医疗保险</v>
      </c>
      <c r="O1575" s="15" t="str">
        <f>工资表!$P$2</f>
        <v>失业保险</v>
      </c>
      <c r="P1575" s="15" t="str">
        <f>工资表!$Q$2</f>
        <v>大病统筹</v>
      </c>
      <c r="Q1575" s="15" t="str">
        <f>工资表!$R$2</f>
        <v>公积金</v>
      </c>
      <c r="R1575" s="15" t="str">
        <f>工资表!$S$2</f>
        <v>个人所得税</v>
      </c>
      <c r="S1575" s="15" t="str">
        <f>工资表!$T$2</f>
        <v>实发工资</v>
      </c>
    </row>
    <row r="1576" spans="1:19" s="11" customFormat="1" x14ac:dyDescent="0.15">
      <c r="A1576" s="16">
        <f>工资表!B396</f>
        <v>394</v>
      </c>
      <c r="B1576" s="16" t="str">
        <f>工资表!C396</f>
        <v>N394</v>
      </c>
      <c r="C1576" s="16" t="str">
        <f>工资表!D396</f>
        <v>财务</v>
      </c>
      <c r="D1576" s="16">
        <f>工资表!E396</f>
        <v>2393</v>
      </c>
      <c r="E1576" s="16">
        <f>工资表!F396</f>
        <v>1393</v>
      </c>
      <c r="F1576" s="16">
        <f>工资表!G396</f>
        <v>1393</v>
      </c>
      <c r="G1576" s="16">
        <f>工资表!H396</f>
        <v>2393</v>
      </c>
      <c r="H1576" s="16">
        <f>工资表!I396</f>
        <v>1393</v>
      </c>
      <c r="I1576" s="16">
        <f>工资表!J396</f>
        <v>993</v>
      </c>
      <c r="J1576" s="16">
        <f>工资表!K396</f>
        <v>693</v>
      </c>
      <c r="K1576" s="16">
        <f>工资表!L396</f>
        <v>593</v>
      </c>
      <c r="L1576" s="16">
        <f>工资表!M396</f>
        <v>11244</v>
      </c>
      <c r="M1576" s="16">
        <f>工资表!N396</f>
        <v>693</v>
      </c>
      <c r="N1576" s="16">
        <f>工资表!O396</f>
        <v>493</v>
      </c>
      <c r="O1576" s="16">
        <f>工资表!P396</f>
        <v>413</v>
      </c>
      <c r="P1576" s="16">
        <f>工资表!Q396</f>
        <v>423</v>
      </c>
      <c r="Q1576" s="16">
        <f>工资表!R396</f>
        <v>453</v>
      </c>
      <c r="R1576" s="16">
        <f>工资表!S396</f>
        <v>528</v>
      </c>
      <c r="S1576" s="16">
        <f>工资表!T396</f>
        <v>8241</v>
      </c>
    </row>
    <row r="1577" spans="1:19" s="11" customFormat="1" x14ac:dyDescent="0.15">
      <c r="A1577" s="12"/>
      <c r="B1577" s="12"/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</row>
    <row r="1578" spans="1:19" s="11" customFormat="1" x14ac:dyDescent="0.15">
      <c r="A1578" s="13"/>
      <c r="B1578" s="13"/>
      <c r="C1578" s="13"/>
      <c r="D1578" s="13"/>
      <c r="E1578" s="13"/>
      <c r="F1578" s="13"/>
      <c r="G1578" s="13"/>
      <c r="H1578" s="14">
        <f>工资表!$I$1</f>
        <v>2017</v>
      </c>
      <c r="I1578" s="14" t="str">
        <f>工资表!$J$1</f>
        <v>年</v>
      </c>
      <c r="J1578" s="14" t="str">
        <f>工资表!$K$1</f>
        <v>2月</v>
      </c>
      <c r="K1578" s="14" t="str">
        <f>工资表!$L$1</f>
        <v>工资</v>
      </c>
      <c r="L1578" s="13"/>
      <c r="M1578" s="13"/>
      <c r="N1578" s="13"/>
      <c r="O1578" s="13"/>
      <c r="P1578" s="13"/>
      <c r="Q1578" s="13"/>
      <c r="R1578" s="13"/>
      <c r="S1578" s="13"/>
    </row>
    <row r="1579" spans="1:19" s="11" customFormat="1" x14ac:dyDescent="0.15">
      <c r="A1579" s="15" t="str">
        <f>工资表!$B$2</f>
        <v>序号</v>
      </c>
      <c r="B1579" s="15" t="str">
        <f>工资表!$C$2</f>
        <v>姓名</v>
      </c>
      <c r="C1579" s="15" t="str">
        <f>工资表!$D$2</f>
        <v>部门</v>
      </c>
      <c r="D1579" s="15" t="str">
        <f>工资表!$E$2</f>
        <v>基本工资</v>
      </c>
      <c r="E1579" s="15" t="str">
        <f>工资表!$F$2</f>
        <v>岗位工资</v>
      </c>
      <c r="F1579" s="15" t="str">
        <f>工资表!$G$2</f>
        <v>绩效工资</v>
      </c>
      <c r="G1579" s="15" t="str">
        <f>工资表!$H$2</f>
        <v>奖金</v>
      </c>
      <c r="H1579" s="15" t="str">
        <f>工资表!$I$2</f>
        <v>加班费</v>
      </c>
      <c r="I1579" s="15" t="str">
        <f>工资表!$J$2</f>
        <v>住房补助</v>
      </c>
      <c r="J1579" s="15" t="str">
        <f>工资表!$K$2</f>
        <v>交通补助</v>
      </c>
      <c r="K1579" s="15" t="str">
        <f>工资表!$L$2</f>
        <v>工龄工资</v>
      </c>
      <c r="L1579" s="15" t="str">
        <f>工资表!$M$2</f>
        <v>当月应发</v>
      </c>
      <c r="M1579" s="15" t="str">
        <f>工资表!$N$2</f>
        <v>养老保险</v>
      </c>
      <c r="N1579" s="15" t="str">
        <f>工资表!$O$2</f>
        <v>医疗保险</v>
      </c>
      <c r="O1579" s="15" t="str">
        <f>工资表!$P$2</f>
        <v>失业保险</v>
      </c>
      <c r="P1579" s="15" t="str">
        <f>工资表!$Q$2</f>
        <v>大病统筹</v>
      </c>
      <c r="Q1579" s="15" t="str">
        <f>工资表!$R$2</f>
        <v>公积金</v>
      </c>
      <c r="R1579" s="15" t="str">
        <f>工资表!$S$2</f>
        <v>个人所得税</v>
      </c>
      <c r="S1579" s="15" t="str">
        <f>工资表!$T$2</f>
        <v>实发工资</v>
      </c>
    </row>
    <row r="1580" spans="1:19" s="11" customFormat="1" x14ac:dyDescent="0.15">
      <c r="A1580" s="16">
        <f>工资表!B397</f>
        <v>395</v>
      </c>
      <c r="B1580" s="16" t="str">
        <f>工资表!C397</f>
        <v>N395</v>
      </c>
      <c r="C1580" s="16" t="str">
        <f>工资表!D397</f>
        <v>人力</v>
      </c>
      <c r="D1580" s="16">
        <f>工资表!E397</f>
        <v>2394</v>
      </c>
      <c r="E1580" s="16">
        <f>工资表!F397</f>
        <v>1394</v>
      </c>
      <c r="F1580" s="16">
        <f>工资表!G397</f>
        <v>1394</v>
      </c>
      <c r="G1580" s="16">
        <f>工资表!H397</f>
        <v>2394</v>
      </c>
      <c r="H1580" s="16">
        <f>工资表!I397</f>
        <v>1394</v>
      </c>
      <c r="I1580" s="16">
        <f>工资表!J397</f>
        <v>994</v>
      </c>
      <c r="J1580" s="16">
        <f>工资表!K397</f>
        <v>694</v>
      </c>
      <c r="K1580" s="16">
        <f>工资表!L397</f>
        <v>594</v>
      </c>
      <c r="L1580" s="16">
        <f>工资表!M397</f>
        <v>11252</v>
      </c>
      <c r="M1580" s="16">
        <f>工资表!N397</f>
        <v>694</v>
      </c>
      <c r="N1580" s="16">
        <f>工资表!O397</f>
        <v>494</v>
      </c>
      <c r="O1580" s="16">
        <f>工资表!P397</f>
        <v>414</v>
      </c>
      <c r="P1580" s="16">
        <f>工资表!Q397</f>
        <v>424</v>
      </c>
      <c r="Q1580" s="16">
        <f>工资表!R397</f>
        <v>454</v>
      </c>
      <c r="R1580" s="16">
        <f>工资表!S397</f>
        <v>529</v>
      </c>
      <c r="S1580" s="16">
        <f>工资表!T397</f>
        <v>8243</v>
      </c>
    </row>
    <row r="1581" spans="1:19" s="11" customFormat="1" x14ac:dyDescent="0.15">
      <c r="A1581" s="12"/>
      <c r="B1581" s="12"/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</row>
    <row r="1582" spans="1:19" s="11" customFormat="1" x14ac:dyDescent="0.15">
      <c r="A1582" s="13"/>
      <c r="B1582" s="13"/>
      <c r="C1582" s="13"/>
      <c r="D1582" s="13"/>
      <c r="E1582" s="13"/>
      <c r="F1582" s="13"/>
      <c r="G1582" s="13"/>
      <c r="H1582" s="14">
        <f>工资表!$I$1</f>
        <v>2017</v>
      </c>
      <c r="I1582" s="14" t="str">
        <f>工资表!$J$1</f>
        <v>年</v>
      </c>
      <c r="J1582" s="14" t="str">
        <f>工资表!$K$1</f>
        <v>2月</v>
      </c>
      <c r="K1582" s="14" t="str">
        <f>工资表!$L$1</f>
        <v>工资</v>
      </c>
      <c r="L1582" s="13"/>
      <c r="M1582" s="13"/>
      <c r="N1582" s="13"/>
      <c r="O1582" s="13"/>
      <c r="P1582" s="13"/>
      <c r="Q1582" s="13"/>
      <c r="R1582" s="13"/>
      <c r="S1582" s="13"/>
    </row>
    <row r="1583" spans="1:19" s="11" customFormat="1" x14ac:dyDescent="0.15">
      <c r="A1583" s="15" t="str">
        <f>工资表!$B$2</f>
        <v>序号</v>
      </c>
      <c r="B1583" s="15" t="str">
        <f>工资表!$C$2</f>
        <v>姓名</v>
      </c>
      <c r="C1583" s="15" t="str">
        <f>工资表!$D$2</f>
        <v>部门</v>
      </c>
      <c r="D1583" s="15" t="str">
        <f>工资表!$E$2</f>
        <v>基本工资</v>
      </c>
      <c r="E1583" s="15" t="str">
        <f>工资表!$F$2</f>
        <v>岗位工资</v>
      </c>
      <c r="F1583" s="15" t="str">
        <f>工资表!$G$2</f>
        <v>绩效工资</v>
      </c>
      <c r="G1583" s="15" t="str">
        <f>工资表!$H$2</f>
        <v>奖金</v>
      </c>
      <c r="H1583" s="15" t="str">
        <f>工资表!$I$2</f>
        <v>加班费</v>
      </c>
      <c r="I1583" s="15" t="str">
        <f>工资表!$J$2</f>
        <v>住房补助</v>
      </c>
      <c r="J1583" s="15" t="str">
        <f>工资表!$K$2</f>
        <v>交通补助</v>
      </c>
      <c r="K1583" s="15" t="str">
        <f>工资表!$L$2</f>
        <v>工龄工资</v>
      </c>
      <c r="L1583" s="15" t="str">
        <f>工资表!$M$2</f>
        <v>当月应发</v>
      </c>
      <c r="M1583" s="15" t="str">
        <f>工资表!$N$2</f>
        <v>养老保险</v>
      </c>
      <c r="N1583" s="15" t="str">
        <f>工资表!$O$2</f>
        <v>医疗保险</v>
      </c>
      <c r="O1583" s="15" t="str">
        <f>工资表!$P$2</f>
        <v>失业保险</v>
      </c>
      <c r="P1583" s="15" t="str">
        <f>工资表!$Q$2</f>
        <v>大病统筹</v>
      </c>
      <c r="Q1583" s="15" t="str">
        <f>工资表!$R$2</f>
        <v>公积金</v>
      </c>
      <c r="R1583" s="15" t="str">
        <f>工资表!$S$2</f>
        <v>个人所得税</v>
      </c>
      <c r="S1583" s="15" t="str">
        <f>工资表!$T$2</f>
        <v>实发工资</v>
      </c>
    </row>
    <row r="1584" spans="1:19" s="11" customFormat="1" x14ac:dyDescent="0.15">
      <c r="A1584" s="16">
        <f>工资表!B398</f>
        <v>396</v>
      </c>
      <c r="B1584" s="16" t="str">
        <f>工资表!C398</f>
        <v>N396</v>
      </c>
      <c r="C1584" s="16" t="str">
        <f>工资表!D398</f>
        <v>销售</v>
      </c>
      <c r="D1584" s="16">
        <f>工资表!E398</f>
        <v>2395</v>
      </c>
      <c r="E1584" s="16">
        <f>工资表!F398</f>
        <v>1395</v>
      </c>
      <c r="F1584" s="16">
        <f>工资表!G398</f>
        <v>1395</v>
      </c>
      <c r="G1584" s="16">
        <f>工资表!H398</f>
        <v>2395</v>
      </c>
      <c r="H1584" s="16">
        <f>工资表!I398</f>
        <v>1395</v>
      </c>
      <c r="I1584" s="16">
        <f>工资表!J398</f>
        <v>995</v>
      </c>
      <c r="J1584" s="16">
        <f>工资表!K398</f>
        <v>695</v>
      </c>
      <c r="K1584" s="16">
        <f>工资表!L398</f>
        <v>595</v>
      </c>
      <c r="L1584" s="16">
        <f>工资表!M398</f>
        <v>11260</v>
      </c>
      <c r="M1584" s="16">
        <f>工资表!N398</f>
        <v>695</v>
      </c>
      <c r="N1584" s="16">
        <f>工资表!O398</f>
        <v>495</v>
      </c>
      <c r="O1584" s="16">
        <f>工资表!P398</f>
        <v>415</v>
      </c>
      <c r="P1584" s="16">
        <f>工资表!Q398</f>
        <v>425</v>
      </c>
      <c r="Q1584" s="16">
        <f>工资表!R398</f>
        <v>455</v>
      </c>
      <c r="R1584" s="16">
        <f>工资表!S398</f>
        <v>530</v>
      </c>
      <c r="S1584" s="16">
        <f>工资表!T398</f>
        <v>8245</v>
      </c>
    </row>
    <row r="1585" spans="1:19" s="11" customFormat="1" x14ac:dyDescent="0.15">
      <c r="A1585" s="12"/>
      <c r="B1585" s="12"/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</row>
    <row r="1586" spans="1:19" s="11" customFormat="1" x14ac:dyDescent="0.15">
      <c r="A1586" s="13"/>
      <c r="B1586" s="13"/>
      <c r="C1586" s="13"/>
      <c r="D1586" s="13"/>
      <c r="E1586" s="13"/>
      <c r="F1586" s="13"/>
      <c r="G1586" s="13"/>
      <c r="H1586" s="14">
        <f>工资表!$I$1</f>
        <v>2017</v>
      </c>
      <c r="I1586" s="14" t="str">
        <f>工资表!$J$1</f>
        <v>年</v>
      </c>
      <c r="J1586" s="14" t="str">
        <f>工资表!$K$1</f>
        <v>2月</v>
      </c>
      <c r="K1586" s="14" t="str">
        <f>工资表!$L$1</f>
        <v>工资</v>
      </c>
      <c r="L1586" s="13"/>
      <c r="M1586" s="13"/>
      <c r="N1586" s="13"/>
      <c r="O1586" s="13"/>
      <c r="P1586" s="13"/>
      <c r="Q1586" s="13"/>
      <c r="R1586" s="13"/>
      <c r="S1586" s="13"/>
    </row>
    <row r="1587" spans="1:19" s="11" customFormat="1" x14ac:dyDescent="0.15">
      <c r="A1587" s="15" t="str">
        <f>工资表!$B$2</f>
        <v>序号</v>
      </c>
      <c r="B1587" s="15" t="str">
        <f>工资表!$C$2</f>
        <v>姓名</v>
      </c>
      <c r="C1587" s="15" t="str">
        <f>工资表!$D$2</f>
        <v>部门</v>
      </c>
      <c r="D1587" s="15" t="str">
        <f>工资表!$E$2</f>
        <v>基本工资</v>
      </c>
      <c r="E1587" s="15" t="str">
        <f>工资表!$F$2</f>
        <v>岗位工资</v>
      </c>
      <c r="F1587" s="15" t="str">
        <f>工资表!$G$2</f>
        <v>绩效工资</v>
      </c>
      <c r="G1587" s="15" t="str">
        <f>工资表!$H$2</f>
        <v>奖金</v>
      </c>
      <c r="H1587" s="15" t="str">
        <f>工资表!$I$2</f>
        <v>加班费</v>
      </c>
      <c r="I1587" s="15" t="str">
        <f>工资表!$J$2</f>
        <v>住房补助</v>
      </c>
      <c r="J1587" s="15" t="str">
        <f>工资表!$K$2</f>
        <v>交通补助</v>
      </c>
      <c r="K1587" s="15" t="str">
        <f>工资表!$L$2</f>
        <v>工龄工资</v>
      </c>
      <c r="L1587" s="15" t="str">
        <f>工资表!$M$2</f>
        <v>当月应发</v>
      </c>
      <c r="M1587" s="15" t="str">
        <f>工资表!$N$2</f>
        <v>养老保险</v>
      </c>
      <c r="N1587" s="15" t="str">
        <f>工资表!$O$2</f>
        <v>医疗保险</v>
      </c>
      <c r="O1587" s="15" t="str">
        <f>工资表!$P$2</f>
        <v>失业保险</v>
      </c>
      <c r="P1587" s="15" t="str">
        <f>工资表!$Q$2</f>
        <v>大病统筹</v>
      </c>
      <c r="Q1587" s="15" t="str">
        <f>工资表!$R$2</f>
        <v>公积金</v>
      </c>
      <c r="R1587" s="15" t="str">
        <f>工资表!$S$2</f>
        <v>个人所得税</v>
      </c>
      <c r="S1587" s="15" t="str">
        <f>工资表!$T$2</f>
        <v>实发工资</v>
      </c>
    </row>
    <row r="1588" spans="1:19" s="11" customFormat="1" x14ac:dyDescent="0.15">
      <c r="A1588" s="16">
        <f>工资表!B399</f>
        <v>397</v>
      </c>
      <c r="B1588" s="16" t="str">
        <f>工资表!C399</f>
        <v>N397</v>
      </c>
      <c r="C1588" s="16" t="str">
        <f>工资表!D399</f>
        <v>研发A</v>
      </c>
      <c r="D1588" s="16">
        <f>工资表!E399</f>
        <v>2396</v>
      </c>
      <c r="E1588" s="16">
        <f>工资表!F399</f>
        <v>1396</v>
      </c>
      <c r="F1588" s="16">
        <f>工资表!G399</f>
        <v>1396</v>
      </c>
      <c r="G1588" s="16">
        <f>工资表!H399</f>
        <v>2396</v>
      </c>
      <c r="H1588" s="16">
        <f>工资表!I399</f>
        <v>1396</v>
      </c>
      <c r="I1588" s="16">
        <f>工资表!J399</f>
        <v>996</v>
      </c>
      <c r="J1588" s="16">
        <f>工资表!K399</f>
        <v>696</v>
      </c>
      <c r="K1588" s="16">
        <f>工资表!L399</f>
        <v>596</v>
      </c>
      <c r="L1588" s="16">
        <f>工资表!M399</f>
        <v>11268</v>
      </c>
      <c r="M1588" s="16">
        <f>工资表!N399</f>
        <v>696</v>
      </c>
      <c r="N1588" s="16">
        <f>工资表!O399</f>
        <v>496</v>
      </c>
      <c r="O1588" s="16">
        <f>工资表!P399</f>
        <v>416</v>
      </c>
      <c r="P1588" s="16">
        <f>工资表!Q399</f>
        <v>426</v>
      </c>
      <c r="Q1588" s="16">
        <f>工资表!R399</f>
        <v>456</v>
      </c>
      <c r="R1588" s="16">
        <f>工资表!S399</f>
        <v>531</v>
      </c>
      <c r="S1588" s="16">
        <f>工资表!T399</f>
        <v>8247</v>
      </c>
    </row>
    <row r="1589" spans="1:19" s="11" customFormat="1" x14ac:dyDescent="0.15">
      <c r="A1589" s="12"/>
      <c r="B1589" s="12"/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</row>
    <row r="1590" spans="1:19" s="11" customFormat="1" x14ac:dyDescent="0.15">
      <c r="A1590" s="13"/>
      <c r="B1590" s="13"/>
      <c r="C1590" s="13"/>
      <c r="D1590" s="13"/>
      <c r="E1590" s="13"/>
      <c r="F1590" s="13"/>
      <c r="G1590" s="13"/>
      <c r="H1590" s="14">
        <f>工资表!$I$1</f>
        <v>2017</v>
      </c>
      <c r="I1590" s="14" t="str">
        <f>工资表!$J$1</f>
        <v>年</v>
      </c>
      <c r="J1590" s="14" t="str">
        <f>工资表!$K$1</f>
        <v>2月</v>
      </c>
      <c r="K1590" s="14" t="str">
        <f>工资表!$L$1</f>
        <v>工资</v>
      </c>
      <c r="L1590" s="13"/>
      <c r="M1590" s="13"/>
      <c r="N1590" s="13"/>
      <c r="O1590" s="13"/>
      <c r="P1590" s="13"/>
      <c r="Q1590" s="13"/>
      <c r="R1590" s="13"/>
      <c r="S1590" s="13"/>
    </row>
    <row r="1591" spans="1:19" s="11" customFormat="1" x14ac:dyDescent="0.15">
      <c r="A1591" s="15" t="str">
        <f>工资表!$B$2</f>
        <v>序号</v>
      </c>
      <c r="B1591" s="15" t="str">
        <f>工资表!$C$2</f>
        <v>姓名</v>
      </c>
      <c r="C1591" s="15" t="str">
        <f>工资表!$D$2</f>
        <v>部门</v>
      </c>
      <c r="D1591" s="15" t="str">
        <f>工资表!$E$2</f>
        <v>基本工资</v>
      </c>
      <c r="E1591" s="15" t="str">
        <f>工资表!$F$2</f>
        <v>岗位工资</v>
      </c>
      <c r="F1591" s="15" t="str">
        <f>工资表!$G$2</f>
        <v>绩效工资</v>
      </c>
      <c r="G1591" s="15" t="str">
        <f>工资表!$H$2</f>
        <v>奖金</v>
      </c>
      <c r="H1591" s="15" t="str">
        <f>工资表!$I$2</f>
        <v>加班费</v>
      </c>
      <c r="I1591" s="15" t="str">
        <f>工资表!$J$2</f>
        <v>住房补助</v>
      </c>
      <c r="J1591" s="15" t="str">
        <f>工资表!$K$2</f>
        <v>交通补助</v>
      </c>
      <c r="K1591" s="15" t="str">
        <f>工资表!$L$2</f>
        <v>工龄工资</v>
      </c>
      <c r="L1591" s="15" t="str">
        <f>工资表!$M$2</f>
        <v>当月应发</v>
      </c>
      <c r="M1591" s="15" t="str">
        <f>工资表!$N$2</f>
        <v>养老保险</v>
      </c>
      <c r="N1591" s="15" t="str">
        <f>工资表!$O$2</f>
        <v>医疗保险</v>
      </c>
      <c r="O1591" s="15" t="str">
        <f>工资表!$P$2</f>
        <v>失业保险</v>
      </c>
      <c r="P1591" s="15" t="str">
        <f>工资表!$Q$2</f>
        <v>大病统筹</v>
      </c>
      <c r="Q1591" s="15" t="str">
        <f>工资表!$R$2</f>
        <v>公积金</v>
      </c>
      <c r="R1591" s="15" t="str">
        <f>工资表!$S$2</f>
        <v>个人所得税</v>
      </c>
      <c r="S1591" s="15" t="str">
        <f>工资表!$T$2</f>
        <v>实发工资</v>
      </c>
    </row>
    <row r="1592" spans="1:19" s="11" customFormat="1" x14ac:dyDescent="0.15">
      <c r="A1592" s="16">
        <f>工资表!B400</f>
        <v>398</v>
      </c>
      <c r="B1592" s="16" t="str">
        <f>工资表!C400</f>
        <v>N398</v>
      </c>
      <c r="C1592" s="16" t="str">
        <f>工资表!D400</f>
        <v>研发B</v>
      </c>
      <c r="D1592" s="16">
        <f>工资表!E400</f>
        <v>2397</v>
      </c>
      <c r="E1592" s="16">
        <f>工资表!F400</f>
        <v>1397</v>
      </c>
      <c r="F1592" s="16">
        <f>工资表!G400</f>
        <v>1397</v>
      </c>
      <c r="G1592" s="16">
        <f>工资表!H400</f>
        <v>2397</v>
      </c>
      <c r="H1592" s="16">
        <f>工资表!I400</f>
        <v>1397</v>
      </c>
      <c r="I1592" s="16">
        <f>工资表!J400</f>
        <v>997</v>
      </c>
      <c r="J1592" s="16">
        <f>工资表!K400</f>
        <v>697</v>
      </c>
      <c r="K1592" s="16">
        <f>工资表!L400</f>
        <v>597</v>
      </c>
      <c r="L1592" s="16">
        <f>工资表!M400</f>
        <v>11276</v>
      </c>
      <c r="M1592" s="16">
        <f>工资表!N400</f>
        <v>697</v>
      </c>
      <c r="N1592" s="16">
        <f>工资表!O400</f>
        <v>497</v>
      </c>
      <c r="O1592" s="16">
        <f>工资表!P400</f>
        <v>417</v>
      </c>
      <c r="P1592" s="16">
        <f>工资表!Q400</f>
        <v>427</v>
      </c>
      <c r="Q1592" s="16">
        <f>工资表!R400</f>
        <v>457</v>
      </c>
      <c r="R1592" s="16">
        <f>工资表!S400</f>
        <v>532</v>
      </c>
      <c r="S1592" s="16">
        <f>工资表!T400</f>
        <v>8249</v>
      </c>
    </row>
    <row r="1593" spans="1:19" s="11" customFormat="1" x14ac:dyDescent="0.15">
      <c r="A1593" s="12"/>
      <c r="B1593" s="12"/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</row>
    <row r="1594" spans="1:19" s="11" customFormat="1" x14ac:dyDescent="0.15">
      <c r="A1594" s="13"/>
      <c r="B1594" s="13"/>
      <c r="C1594" s="13"/>
      <c r="D1594" s="13"/>
      <c r="E1594" s="13"/>
      <c r="F1594" s="13"/>
      <c r="G1594" s="13"/>
      <c r="H1594" s="14">
        <f>工资表!$I$1</f>
        <v>2017</v>
      </c>
      <c r="I1594" s="14" t="str">
        <f>工资表!$J$1</f>
        <v>年</v>
      </c>
      <c r="J1594" s="14" t="str">
        <f>工资表!$K$1</f>
        <v>2月</v>
      </c>
      <c r="K1594" s="14" t="str">
        <f>工资表!$L$1</f>
        <v>工资</v>
      </c>
      <c r="L1594" s="13"/>
      <c r="M1594" s="13"/>
      <c r="N1594" s="13"/>
      <c r="O1594" s="13"/>
      <c r="P1594" s="13"/>
      <c r="Q1594" s="13"/>
      <c r="R1594" s="13"/>
      <c r="S1594" s="13"/>
    </row>
    <row r="1595" spans="1:19" s="11" customFormat="1" x14ac:dyDescent="0.15">
      <c r="A1595" s="15" t="str">
        <f>工资表!$B$2</f>
        <v>序号</v>
      </c>
      <c r="B1595" s="15" t="str">
        <f>工资表!$C$2</f>
        <v>姓名</v>
      </c>
      <c r="C1595" s="15" t="str">
        <f>工资表!$D$2</f>
        <v>部门</v>
      </c>
      <c r="D1595" s="15" t="str">
        <f>工资表!$E$2</f>
        <v>基本工资</v>
      </c>
      <c r="E1595" s="15" t="str">
        <f>工资表!$F$2</f>
        <v>岗位工资</v>
      </c>
      <c r="F1595" s="15" t="str">
        <f>工资表!$G$2</f>
        <v>绩效工资</v>
      </c>
      <c r="G1595" s="15" t="str">
        <f>工资表!$H$2</f>
        <v>奖金</v>
      </c>
      <c r="H1595" s="15" t="str">
        <f>工资表!$I$2</f>
        <v>加班费</v>
      </c>
      <c r="I1595" s="15" t="str">
        <f>工资表!$J$2</f>
        <v>住房补助</v>
      </c>
      <c r="J1595" s="15" t="str">
        <f>工资表!$K$2</f>
        <v>交通补助</v>
      </c>
      <c r="K1595" s="15" t="str">
        <f>工资表!$L$2</f>
        <v>工龄工资</v>
      </c>
      <c r="L1595" s="15" t="str">
        <f>工资表!$M$2</f>
        <v>当月应发</v>
      </c>
      <c r="M1595" s="15" t="str">
        <f>工资表!$N$2</f>
        <v>养老保险</v>
      </c>
      <c r="N1595" s="15" t="str">
        <f>工资表!$O$2</f>
        <v>医疗保险</v>
      </c>
      <c r="O1595" s="15" t="str">
        <f>工资表!$P$2</f>
        <v>失业保险</v>
      </c>
      <c r="P1595" s="15" t="str">
        <f>工资表!$Q$2</f>
        <v>大病统筹</v>
      </c>
      <c r="Q1595" s="15" t="str">
        <f>工资表!$R$2</f>
        <v>公积金</v>
      </c>
      <c r="R1595" s="15" t="str">
        <f>工资表!$S$2</f>
        <v>个人所得税</v>
      </c>
      <c r="S1595" s="15" t="str">
        <f>工资表!$T$2</f>
        <v>实发工资</v>
      </c>
    </row>
    <row r="1596" spans="1:19" s="11" customFormat="1" x14ac:dyDescent="0.15">
      <c r="A1596" s="16">
        <f>工资表!B401</f>
        <v>399</v>
      </c>
      <c r="B1596" s="16" t="str">
        <f>工资表!C401</f>
        <v>N399</v>
      </c>
      <c r="C1596" s="16" t="str">
        <f>工资表!D401</f>
        <v>投资A</v>
      </c>
      <c r="D1596" s="16">
        <f>工资表!E401</f>
        <v>2398</v>
      </c>
      <c r="E1596" s="16">
        <f>工资表!F401</f>
        <v>1398</v>
      </c>
      <c r="F1596" s="16">
        <f>工资表!G401</f>
        <v>1398</v>
      </c>
      <c r="G1596" s="16">
        <f>工资表!H401</f>
        <v>2398</v>
      </c>
      <c r="H1596" s="16">
        <f>工资表!I401</f>
        <v>1398</v>
      </c>
      <c r="I1596" s="16">
        <f>工资表!J401</f>
        <v>998</v>
      </c>
      <c r="J1596" s="16">
        <f>工资表!K401</f>
        <v>698</v>
      </c>
      <c r="K1596" s="16">
        <f>工资表!L401</f>
        <v>598</v>
      </c>
      <c r="L1596" s="16">
        <f>工资表!M401</f>
        <v>11284</v>
      </c>
      <c r="M1596" s="16">
        <f>工资表!N401</f>
        <v>698</v>
      </c>
      <c r="N1596" s="16">
        <f>工资表!O401</f>
        <v>498</v>
      </c>
      <c r="O1596" s="16">
        <f>工资表!P401</f>
        <v>418</v>
      </c>
      <c r="P1596" s="16">
        <f>工资表!Q401</f>
        <v>428</v>
      </c>
      <c r="Q1596" s="16">
        <f>工资表!R401</f>
        <v>458</v>
      </c>
      <c r="R1596" s="16">
        <f>工资表!S401</f>
        <v>533</v>
      </c>
      <c r="S1596" s="16">
        <f>工资表!T401</f>
        <v>8251</v>
      </c>
    </row>
    <row r="1597" spans="1:19" s="11" customFormat="1" x14ac:dyDescent="0.15">
      <c r="A1597" s="12"/>
      <c r="B1597" s="12"/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</row>
    <row r="1598" spans="1:19" s="11" customFormat="1" x14ac:dyDescent="0.15">
      <c r="A1598" s="13"/>
      <c r="B1598" s="13"/>
      <c r="C1598" s="13"/>
      <c r="D1598" s="13"/>
      <c r="E1598" s="13"/>
      <c r="F1598" s="13"/>
      <c r="G1598" s="13"/>
      <c r="H1598" s="14">
        <f>工资表!$I$1</f>
        <v>2017</v>
      </c>
      <c r="I1598" s="14" t="str">
        <f>工资表!$J$1</f>
        <v>年</v>
      </c>
      <c r="J1598" s="14" t="str">
        <f>工资表!$K$1</f>
        <v>2月</v>
      </c>
      <c r="K1598" s="14" t="str">
        <f>工资表!$L$1</f>
        <v>工资</v>
      </c>
      <c r="L1598" s="13"/>
      <c r="M1598" s="13"/>
      <c r="N1598" s="13"/>
      <c r="O1598" s="13"/>
      <c r="P1598" s="13"/>
      <c r="Q1598" s="13"/>
      <c r="R1598" s="13"/>
      <c r="S1598" s="13"/>
    </row>
    <row r="1599" spans="1:19" s="11" customFormat="1" x14ac:dyDescent="0.15">
      <c r="A1599" s="15" t="str">
        <f>工资表!$B$2</f>
        <v>序号</v>
      </c>
      <c r="B1599" s="15" t="str">
        <f>工资表!$C$2</f>
        <v>姓名</v>
      </c>
      <c r="C1599" s="15" t="str">
        <f>工资表!$D$2</f>
        <v>部门</v>
      </c>
      <c r="D1599" s="15" t="str">
        <f>工资表!$E$2</f>
        <v>基本工资</v>
      </c>
      <c r="E1599" s="15" t="str">
        <f>工资表!$F$2</f>
        <v>岗位工资</v>
      </c>
      <c r="F1599" s="15" t="str">
        <f>工资表!$G$2</f>
        <v>绩效工资</v>
      </c>
      <c r="G1599" s="15" t="str">
        <f>工资表!$H$2</f>
        <v>奖金</v>
      </c>
      <c r="H1599" s="15" t="str">
        <f>工资表!$I$2</f>
        <v>加班费</v>
      </c>
      <c r="I1599" s="15" t="str">
        <f>工资表!$J$2</f>
        <v>住房补助</v>
      </c>
      <c r="J1599" s="15" t="str">
        <f>工资表!$K$2</f>
        <v>交通补助</v>
      </c>
      <c r="K1599" s="15" t="str">
        <f>工资表!$L$2</f>
        <v>工龄工资</v>
      </c>
      <c r="L1599" s="15" t="str">
        <f>工资表!$M$2</f>
        <v>当月应发</v>
      </c>
      <c r="M1599" s="15" t="str">
        <f>工资表!$N$2</f>
        <v>养老保险</v>
      </c>
      <c r="N1599" s="15" t="str">
        <f>工资表!$O$2</f>
        <v>医疗保险</v>
      </c>
      <c r="O1599" s="15" t="str">
        <f>工资表!$P$2</f>
        <v>失业保险</v>
      </c>
      <c r="P1599" s="15" t="str">
        <f>工资表!$Q$2</f>
        <v>大病统筹</v>
      </c>
      <c r="Q1599" s="15" t="str">
        <f>工资表!$R$2</f>
        <v>公积金</v>
      </c>
      <c r="R1599" s="15" t="str">
        <f>工资表!$S$2</f>
        <v>个人所得税</v>
      </c>
      <c r="S1599" s="15" t="str">
        <f>工资表!$T$2</f>
        <v>实发工资</v>
      </c>
    </row>
    <row r="1600" spans="1:19" s="11" customFormat="1" x14ac:dyDescent="0.15">
      <c r="A1600" s="16">
        <f>工资表!B402</f>
        <v>400</v>
      </c>
      <c r="B1600" s="16" t="str">
        <f>工资表!C402</f>
        <v>N400</v>
      </c>
      <c r="C1600" s="16" t="str">
        <f>工资表!D402</f>
        <v>投资B</v>
      </c>
      <c r="D1600" s="16">
        <f>工资表!E402</f>
        <v>2399</v>
      </c>
      <c r="E1600" s="16">
        <f>工资表!F402</f>
        <v>1399</v>
      </c>
      <c r="F1600" s="16">
        <f>工资表!G402</f>
        <v>1399</v>
      </c>
      <c r="G1600" s="16">
        <f>工资表!H402</f>
        <v>2399</v>
      </c>
      <c r="H1600" s="16">
        <f>工资表!I402</f>
        <v>1399</v>
      </c>
      <c r="I1600" s="16">
        <f>工资表!J402</f>
        <v>999</v>
      </c>
      <c r="J1600" s="16">
        <f>工资表!K402</f>
        <v>699</v>
      </c>
      <c r="K1600" s="16">
        <f>工资表!L402</f>
        <v>599</v>
      </c>
      <c r="L1600" s="16">
        <f>工资表!M402</f>
        <v>11292</v>
      </c>
      <c r="M1600" s="16">
        <f>工资表!N402</f>
        <v>699</v>
      </c>
      <c r="N1600" s="16">
        <f>工资表!O402</f>
        <v>499</v>
      </c>
      <c r="O1600" s="16">
        <f>工资表!P402</f>
        <v>419</v>
      </c>
      <c r="P1600" s="16">
        <f>工资表!Q402</f>
        <v>429</v>
      </c>
      <c r="Q1600" s="16">
        <f>工资表!R402</f>
        <v>459</v>
      </c>
      <c r="R1600" s="16">
        <f>工资表!S402</f>
        <v>534</v>
      </c>
      <c r="S1600" s="16">
        <f>工资表!T402</f>
        <v>8253</v>
      </c>
    </row>
    <row r="1601" spans="1:19" s="11" customFormat="1" x14ac:dyDescent="0.15">
      <c r="A1601" s="12"/>
      <c r="B1601" s="12"/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</row>
    <row r="1602" spans="1:19" s="11" customFormat="1" x14ac:dyDescent="0.15">
      <c r="A1602" s="13"/>
      <c r="B1602" s="13"/>
      <c r="C1602" s="13"/>
      <c r="D1602" s="13"/>
      <c r="E1602" s="13"/>
      <c r="F1602" s="13"/>
      <c r="G1602" s="13"/>
      <c r="H1602" s="14">
        <f>工资表!$I$1</f>
        <v>2017</v>
      </c>
      <c r="I1602" s="14" t="str">
        <f>工资表!$J$1</f>
        <v>年</v>
      </c>
      <c r="J1602" s="14" t="str">
        <f>工资表!$K$1</f>
        <v>2月</v>
      </c>
      <c r="K1602" s="14" t="str">
        <f>工资表!$L$1</f>
        <v>工资</v>
      </c>
      <c r="L1602" s="13"/>
      <c r="M1602" s="13"/>
      <c r="N1602" s="13"/>
      <c r="O1602" s="13"/>
      <c r="P1602" s="13"/>
      <c r="Q1602" s="13"/>
      <c r="R1602" s="13"/>
      <c r="S1602" s="13"/>
    </row>
    <row r="1603" spans="1:19" s="11" customFormat="1" x14ac:dyDescent="0.15">
      <c r="A1603" s="15" t="str">
        <f>工资表!$B$2</f>
        <v>序号</v>
      </c>
      <c r="B1603" s="15" t="str">
        <f>工资表!$C$2</f>
        <v>姓名</v>
      </c>
      <c r="C1603" s="15" t="str">
        <f>工资表!$D$2</f>
        <v>部门</v>
      </c>
      <c r="D1603" s="15" t="str">
        <f>工资表!$E$2</f>
        <v>基本工资</v>
      </c>
      <c r="E1603" s="15" t="str">
        <f>工资表!$F$2</f>
        <v>岗位工资</v>
      </c>
      <c r="F1603" s="15" t="str">
        <f>工资表!$G$2</f>
        <v>绩效工资</v>
      </c>
      <c r="G1603" s="15" t="str">
        <f>工资表!$H$2</f>
        <v>奖金</v>
      </c>
      <c r="H1603" s="15" t="str">
        <f>工资表!$I$2</f>
        <v>加班费</v>
      </c>
      <c r="I1603" s="15" t="str">
        <f>工资表!$J$2</f>
        <v>住房补助</v>
      </c>
      <c r="J1603" s="15" t="str">
        <f>工资表!$K$2</f>
        <v>交通补助</v>
      </c>
      <c r="K1603" s="15" t="str">
        <f>工资表!$L$2</f>
        <v>工龄工资</v>
      </c>
      <c r="L1603" s="15" t="str">
        <f>工资表!$M$2</f>
        <v>当月应发</v>
      </c>
      <c r="M1603" s="15" t="str">
        <f>工资表!$N$2</f>
        <v>养老保险</v>
      </c>
      <c r="N1603" s="15" t="str">
        <f>工资表!$O$2</f>
        <v>医疗保险</v>
      </c>
      <c r="O1603" s="15" t="str">
        <f>工资表!$P$2</f>
        <v>失业保险</v>
      </c>
      <c r="P1603" s="15" t="str">
        <f>工资表!$Q$2</f>
        <v>大病统筹</v>
      </c>
      <c r="Q1603" s="15" t="str">
        <f>工资表!$R$2</f>
        <v>公积金</v>
      </c>
      <c r="R1603" s="15" t="str">
        <f>工资表!$S$2</f>
        <v>个人所得税</v>
      </c>
      <c r="S1603" s="15" t="str">
        <f>工资表!$T$2</f>
        <v>实发工资</v>
      </c>
    </row>
    <row r="1604" spans="1:19" s="11" customFormat="1" x14ac:dyDescent="0.15">
      <c r="A1604" s="16">
        <f>工资表!B403</f>
        <v>401</v>
      </c>
      <c r="B1604" s="16" t="str">
        <f>工资表!C403</f>
        <v>N401</v>
      </c>
      <c r="C1604" s="16" t="str">
        <f>工资表!D403</f>
        <v>采购</v>
      </c>
      <c r="D1604" s="16">
        <f>工资表!E403</f>
        <v>2400</v>
      </c>
      <c r="E1604" s="16">
        <f>工资表!F403</f>
        <v>1400</v>
      </c>
      <c r="F1604" s="16">
        <f>工资表!G403</f>
        <v>1400</v>
      </c>
      <c r="G1604" s="16">
        <f>工资表!H403</f>
        <v>2400</v>
      </c>
      <c r="H1604" s="16">
        <f>工资表!I403</f>
        <v>1400</v>
      </c>
      <c r="I1604" s="16">
        <f>工资表!J403</f>
        <v>1000</v>
      </c>
      <c r="J1604" s="16">
        <f>工资表!K403</f>
        <v>700</v>
      </c>
      <c r="K1604" s="16">
        <f>工资表!L403</f>
        <v>600</v>
      </c>
      <c r="L1604" s="16">
        <f>工资表!M403</f>
        <v>11300</v>
      </c>
      <c r="M1604" s="16">
        <f>工资表!N403</f>
        <v>700</v>
      </c>
      <c r="N1604" s="16">
        <f>工资表!O403</f>
        <v>500</v>
      </c>
      <c r="O1604" s="16">
        <f>工资表!P403</f>
        <v>420</v>
      </c>
      <c r="P1604" s="16">
        <f>工资表!Q403</f>
        <v>430</v>
      </c>
      <c r="Q1604" s="16">
        <f>工资表!R403</f>
        <v>460</v>
      </c>
      <c r="R1604" s="16">
        <f>工资表!S403</f>
        <v>535</v>
      </c>
      <c r="S1604" s="16">
        <f>工资表!T403</f>
        <v>8255</v>
      </c>
    </row>
    <row r="1605" spans="1:19" s="11" customFormat="1" x14ac:dyDescent="0.15">
      <c r="A1605" s="12"/>
      <c r="B1605" s="12"/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</row>
    <row r="1606" spans="1:19" s="11" customFormat="1" x14ac:dyDescent="0.15">
      <c r="A1606" s="13"/>
      <c r="B1606" s="13"/>
      <c r="C1606" s="13"/>
      <c r="D1606" s="13"/>
      <c r="E1606" s="13"/>
      <c r="F1606" s="13"/>
      <c r="G1606" s="13"/>
      <c r="H1606" s="14">
        <f>工资表!$I$1</f>
        <v>2017</v>
      </c>
      <c r="I1606" s="14" t="str">
        <f>工资表!$J$1</f>
        <v>年</v>
      </c>
      <c r="J1606" s="14" t="str">
        <f>工资表!$K$1</f>
        <v>2月</v>
      </c>
      <c r="K1606" s="14" t="str">
        <f>工资表!$L$1</f>
        <v>工资</v>
      </c>
      <c r="L1606" s="13"/>
      <c r="M1606" s="13"/>
      <c r="N1606" s="13"/>
      <c r="O1606" s="13"/>
      <c r="P1606" s="13"/>
      <c r="Q1606" s="13"/>
      <c r="R1606" s="13"/>
      <c r="S1606" s="13"/>
    </row>
    <row r="1607" spans="1:19" s="11" customFormat="1" x14ac:dyDescent="0.15">
      <c r="A1607" s="15" t="str">
        <f>工资表!$B$2</f>
        <v>序号</v>
      </c>
      <c r="B1607" s="15" t="str">
        <f>工资表!$C$2</f>
        <v>姓名</v>
      </c>
      <c r="C1607" s="15" t="str">
        <f>工资表!$D$2</f>
        <v>部门</v>
      </c>
      <c r="D1607" s="15" t="str">
        <f>工资表!$E$2</f>
        <v>基本工资</v>
      </c>
      <c r="E1607" s="15" t="str">
        <f>工资表!$F$2</f>
        <v>岗位工资</v>
      </c>
      <c r="F1607" s="15" t="str">
        <f>工资表!$G$2</f>
        <v>绩效工资</v>
      </c>
      <c r="G1607" s="15" t="str">
        <f>工资表!$H$2</f>
        <v>奖金</v>
      </c>
      <c r="H1607" s="15" t="str">
        <f>工资表!$I$2</f>
        <v>加班费</v>
      </c>
      <c r="I1607" s="15" t="str">
        <f>工资表!$J$2</f>
        <v>住房补助</v>
      </c>
      <c r="J1607" s="15" t="str">
        <f>工资表!$K$2</f>
        <v>交通补助</v>
      </c>
      <c r="K1607" s="15" t="str">
        <f>工资表!$L$2</f>
        <v>工龄工资</v>
      </c>
      <c r="L1607" s="15" t="str">
        <f>工资表!$M$2</f>
        <v>当月应发</v>
      </c>
      <c r="M1607" s="15" t="str">
        <f>工资表!$N$2</f>
        <v>养老保险</v>
      </c>
      <c r="N1607" s="15" t="str">
        <f>工资表!$O$2</f>
        <v>医疗保险</v>
      </c>
      <c r="O1607" s="15" t="str">
        <f>工资表!$P$2</f>
        <v>失业保险</v>
      </c>
      <c r="P1607" s="15" t="str">
        <f>工资表!$Q$2</f>
        <v>大病统筹</v>
      </c>
      <c r="Q1607" s="15" t="str">
        <f>工资表!$R$2</f>
        <v>公积金</v>
      </c>
      <c r="R1607" s="15" t="str">
        <f>工资表!$S$2</f>
        <v>个人所得税</v>
      </c>
      <c r="S1607" s="15" t="str">
        <f>工资表!$T$2</f>
        <v>实发工资</v>
      </c>
    </row>
    <row r="1608" spans="1:19" s="11" customFormat="1" x14ac:dyDescent="0.15">
      <c r="A1608" s="16">
        <f>工资表!B404</f>
        <v>402</v>
      </c>
      <c r="B1608" s="16" t="str">
        <f>工资表!C404</f>
        <v>N402</v>
      </c>
      <c r="C1608" s="16" t="str">
        <f>工资表!D404</f>
        <v>生产</v>
      </c>
      <c r="D1608" s="16">
        <f>工资表!E404</f>
        <v>2401</v>
      </c>
      <c r="E1608" s="16">
        <f>工资表!F404</f>
        <v>1401</v>
      </c>
      <c r="F1608" s="16">
        <f>工资表!G404</f>
        <v>1401</v>
      </c>
      <c r="G1608" s="16">
        <f>工资表!H404</f>
        <v>2401</v>
      </c>
      <c r="H1608" s="16">
        <f>工资表!I404</f>
        <v>1401</v>
      </c>
      <c r="I1608" s="16">
        <f>工资表!J404</f>
        <v>1001</v>
      </c>
      <c r="J1608" s="16">
        <f>工资表!K404</f>
        <v>701</v>
      </c>
      <c r="K1608" s="16">
        <f>工资表!L404</f>
        <v>601</v>
      </c>
      <c r="L1608" s="16">
        <f>工资表!M404</f>
        <v>11308</v>
      </c>
      <c r="M1608" s="16">
        <f>工资表!N404</f>
        <v>701</v>
      </c>
      <c r="N1608" s="16">
        <f>工资表!O404</f>
        <v>501</v>
      </c>
      <c r="O1608" s="16">
        <f>工资表!P404</f>
        <v>421</v>
      </c>
      <c r="P1608" s="16">
        <f>工资表!Q404</f>
        <v>431</v>
      </c>
      <c r="Q1608" s="16">
        <f>工资表!R404</f>
        <v>461</v>
      </c>
      <c r="R1608" s="16">
        <f>工资表!S404</f>
        <v>536</v>
      </c>
      <c r="S1608" s="16">
        <f>工资表!T404</f>
        <v>8257</v>
      </c>
    </row>
    <row r="1609" spans="1:19" s="11" customFormat="1" x14ac:dyDescent="0.15">
      <c r="A1609" s="12"/>
      <c r="B1609" s="12"/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</row>
    <row r="1610" spans="1:19" s="11" customFormat="1" x14ac:dyDescent="0.15">
      <c r="A1610" s="13"/>
      <c r="B1610" s="13"/>
      <c r="C1610" s="13"/>
      <c r="D1610" s="13"/>
      <c r="E1610" s="13"/>
      <c r="F1610" s="13"/>
      <c r="G1610" s="13"/>
      <c r="H1610" s="14">
        <f>工资表!$I$1</f>
        <v>2017</v>
      </c>
      <c r="I1610" s="14" t="str">
        <f>工资表!$J$1</f>
        <v>年</v>
      </c>
      <c r="J1610" s="14" t="str">
        <f>工资表!$K$1</f>
        <v>2月</v>
      </c>
      <c r="K1610" s="14" t="str">
        <f>工资表!$L$1</f>
        <v>工资</v>
      </c>
      <c r="L1610" s="13"/>
      <c r="M1610" s="13"/>
      <c r="N1610" s="13"/>
      <c r="O1610" s="13"/>
      <c r="P1610" s="13"/>
      <c r="Q1610" s="13"/>
      <c r="R1610" s="13"/>
      <c r="S1610" s="13"/>
    </row>
    <row r="1611" spans="1:19" s="11" customFormat="1" x14ac:dyDescent="0.15">
      <c r="A1611" s="15" t="str">
        <f>工资表!$B$2</f>
        <v>序号</v>
      </c>
      <c r="B1611" s="15" t="str">
        <f>工资表!$C$2</f>
        <v>姓名</v>
      </c>
      <c r="C1611" s="15" t="str">
        <f>工资表!$D$2</f>
        <v>部门</v>
      </c>
      <c r="D1611" s="15" t="str">
        <f>工资表!$E$2</f>
        <v>基本工资</v>
      </c>
      <c r="E1611" s="15" t="str">
        <f>工资表!$F$2</f>
        <v>岗位工资</v>
      </c>
      <c r="F1611" s="15" t="str">
        <f>工资表!$G$2</f>
        <v>绩效工资</v>
      </c>
      <c r="G1611" s="15" t="str">
        <f>工资表!$H$2</f>
        <v>奖金</v>
      </c>
      <c r="H1611" s="15" t="str">
        <f>工资表!$I$2</f>
        <v>加班费</v>
      </c>
      <c r="I1611" s="15" t="str">
        <f>工资表!$J$2</f>
        <v>住房补助</v>
      </c>
      <c r="J1611" s="15" t="str">
        <f>工资表!$K$2</f>
        <v>交通补助</v>
      </c>
      <c r="K1611" s="15" t="str">
        <f>工资表!$L$2</f>
        <v>工龄工资</v>
      </c>
      <c r="L1611" s="15" t="str">
        <f>工资表!$M$2</f>
        <v>当月应发</v>
      </c>
      <c r="M1611" s="15" t="str">
        <f>工资表!$N$2</f>
        <v>养老保险</v>
      </c>
      <c r="N1611" s="15" t="str">
        <f>工资表!$O$2</f>
        <v>医疗保险</v>
      </c>
      <c r="O1611" s="15" t="str">
        <f>工资表!$P$2</f>
        <v>失业保险</v>
      </c>
      <c r="P1611" s="15" t="str">
        <f>工资表!$Q$2</f>
        <v>大病统筹</v>
      </c>
      <c r="Q1611" s="15" t="str">
        <f>工资表!$R$2</f>
        <v>公积金</v>
      </c>
      <c r="R1611" s="15" t="str">
        <f>工资表!$S$2</f>
        <v>个人所得税</v>
      </c>
      <c r="S1611" s="15" t="str">
        <f>工资表!$T$2</f>
        <v>实发工资</v>
      </c>
    </row>
    <row r="1612" spans="1:19" s="11" customFormat="1" x14ac:dyDescent="0.15">
      <c r="A1612" s="16">
        <f>工资表!B405</f>
        <v>403</v>
      </c>
      <c r="B1612" s="16" t="str">
        <f>工资表!C405</f>
        <v>N403</v>
      </c>
      <c r="C1612" s="16" t="str">
        <f>工资表!D405</f>
        <v>运营</v>
      </c>
      <c r="D1612" s="16">
        <f>工资表!E405</f>
        <v>2402</v>
      </c>
      <c r="E1612" s="16">
        <f>工资表!F405</f>
        <v>1402</v>
      </c>
      <c r="F1612" s="16">
        <f>工资表!G405</f>
        <v>1402</v>
      </c>
      <c r="G1612" s="16">
        <f>工资表!H405</f>
        <v>2402</v>
      </c>
      <c r="H1612" s="16">
        <f>工资表!I405</f>
        <v>1402</v>
      </c>
      <c r="I1612" s="16">
        <f>工资表!J405</f>
        <v>1002</v>
      </c>
      <c r="J1612" s="16">
        <f>工资表!K405</f>
        <v>702</v>
      </c>
      <c r="K1612" s="16">
        <f>工资表!L405</f>
        <v>602</v>
      </c>
      <c r="L1612" s="16">
        <f>工资表!M405</f>
        <v>11316</v>
      </c>
      <c r="M1612" s="16">
        <f>工资表!N405</f>
        <v>702</v>
      </c>
      <c r="N1612" s="16">
        <f>工资表!O405</f>
        <v>502</v>
      </c>
      <c r="O1612" s="16">
        <f>工资表!P405</f>
        <v>422</v>
      </c>
      <c r="P1612" s="16">
        <f>工资表!Q405</f>
        <v>432</v>
      </c>
      <c r="Q1612" s="16">
        <f>工资表!R405</f>
        <v>462</v>
      </c>
      <c r="R1612" s="16">
        <f>工资表!S405</f>
        <v>537</v>
      </c>
      <c r="S1612" s="16">
        <f>工资表!T405</f>
        <v>8259</v>
      </c>
    </row>
    <row r="1613" spans="1:19" s="11" customFormat="1" x14ac:dyDescent="0.15">
      <c r="A1613" s="12"/>
      <c r="B1613" s="12"/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</row>
    <row r="1614" spans="1:19" s="11" customFormat="1" x14ac:dyDescent="0.15">
      <c r="A1614" s="13"/>
      <c r="B1614" s="13"/>
      <c r="C1614" s="13"/>
      <c r="D1614" s="13"/>
      <c r="E1614" s="13"/>
      <c r="F1614" s="13"/>
      <c r="G1614" s="13"/>
      <c r="H1614" s="14">
        <f>工资表!$I$1</f>
        <v>2017</v>
      </c>
      <c r="I1614" s="14" t="str">
        <f>工资表!$J$1</f>
        <v>年</v>
      </c>
      <c r="J1614" s="14" t="str">
        <f>工资表!$K$1</f>
        <v>2月</v>
      </c>
      <c r="K1614" s="14" t="str">
        <f>工资表!$L$1</f>
        <v>工资</v>
      </c>
      <c r="L1614" s="13"/>
      <c r="M1614" s="13"/>
      <c r="N1614" s="13"/>
      <c r="O1614" s="13"/>
      <c r="P1614" s="13"/>
      <c r="Q1614" s="13"/>
      <c r="R1614" s="13"/>
      <c r="S1614" s="13"/>
    </row>
    <row r="1615" spans="1:19" s="11" customFormat="1" x14ac:dyDescent="0.15">
      <c r="A1615" s="15" t="str">
        <f>工资表!$B$2</f>
        <v>序号</v>
      </c>
      <c r="B1615" s="15" t="str">
        <f>工资表!$C$2</f>
        <v>姓名</v>
      </c>
      <c r="C1615" s="15" t="str">
        <f>工资表!$D$2</f>
        <v>部门</v>
      </c>
      <c r="D1615" s="15" t="str">
        <f>工资表!$E$2</f>
        <v>基本工资</v>
      </c>
      <c r="E1615" s="15" t="str">
        <f>工资表!$F$2</f>
        <v>岗位工资</v>
      </c>
      <c r="F1615" s="15" t="str">
        <f>工资表!$G$2</f>
        <v>绩效工资</v>
      </c>
      <c r="G1615" s="15" t="str">
        <f>工资表!$H$2</f>
        <v>奖金</v>
      </c>
      <c r="H1615" s="15" t="str">
        <f>工资表!$I$2</f>
        <v>加班费</v>
      </c>
      <c r="I1615" s="15" t="str">
        <f>工资表!$J$2</f>
        <v>住房补助</v>
      </c>
      <c r="J1615" s="15" t="str">
        <f>工资表!$K$2</f>
        <v>交通补助</v>
      </c>
      <c r="K1615" s="15" t="str">
        <f>工资表!$L$2</f>
        <v>工龄工资</v>
      </c>
      <c r="L1615" s="15" t="str">
        <f>工资表!$M$2</f>
        <v>当月应发</v>
      </c>
      <c r="M1615" s="15" t="str">
        <f>工资表!$N$2</f>
        <v>养老保险</v>
      </c>
      <c r="N1615" s="15" t="str">
        <f>工资表!$O$2</f>
        <v>医疗保险</v>
      </c>
      <c r="O1615" s="15" t="str">
        <f>工资表!$P$2</f>
        <v>失业保险</v>
      </c>
      <c r="P1615" s="15" t="str">
        <f>工资表!$Q$2</f>
        <v>大病统筹</v>
      </c>
      <c r="Q1615" s="15" t="str">
        <f>工资表!$R$2</f>
        <v>公积金</v>
      </c>
      <c r="R1615" s="15" t="str">
        <f>工资表!$S$2</f>
        <v>个人所得税</v>
      </c>
      <c r="S1615" s="15" t="str">
        <f>工资表!$T$2</f>
        <v>实发工资</v>
      </c>
    </row>
    <row r="1616" spans="1:19" s="11" customFormat="1" x14ac:dyDescent="0.15">
      <c r="A1616" s="16">
        <f>工资表!B406</f>
        <v>404</v>
      </c>
      <c r="B1616" s="16" t="str">
        <f>工资表!C406</f>
        <v>N404</v>
      </c>
      <c r="C1616" s="16" t="str">
        <f>工资表!D406</f>
        <v>财务</v>
      </c>
      <c r="D1616" s="16">
        <f>工资表!E406</f>
        <v>2403</v>
      </c>
      <c r="E1616" s="16">
        <f>工资表!F406</f>
        <v>1403</v>
      </c>
      <c r="F1616" s="16">
        <f>工资表!G406</f>
        <v>1403</v>
      </c>
      <c r="G1616" s="16">
        <f>工资表!H406</f>
        <v>2403</v>
      </c>
      <c r="H1616" s="16">
        <f>工资表!I406</f>
        <v>1403</v>
      </c>
      <c r="I1616" s="16">
        <f>工资表!J406</f>
        <v>1003</v>
      </c>
      <c r="J1616" s="16">
        <f>工资表!K406</f>
        <v>703</v>
      </c>
      <c r="K1616" s="16">
        <f>工资表!L406</f>
        <v>603</v>
      </c>
      <c r="L1616" s="16">
        <f>工资表!M406</f>
        <v>11324</v>
      </c>
      <c r="M1616" s="16">
        <f>工资表!N406</f>
        <v>703</v>
      </c>
      <c r="N1616" s="16">
        <f>工资表!O406</f>
        <v>503</v>
      </c>
      <c r="O1616" s="16">
        <f>工资表!P406</f>
        <v>423</v>
      </c>
      <c r="P1616" s="16">
        <f>工资表!Q406</f>
        <v>433</v>
      </c>
      <c r="Q1616" s="16">
        <f>工资表!R406</f>
        <v>463</v>
      </c>
      <c r="R1616" s="16">
        <f>工资表!S406</f>
        <v>538</v>
      </c>
      <c r="S1616" s="16">
        <f>工资表!T406</f>
        <v>8261</v>
      </c>
    </row>
    <row r="1617" spans="1:19" s="11" customFormat="1" x14ac:dyDescent="0.15">
      <c r="A1617" s="12"/>
      <c r="B1617" s="12"/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</row>
    <row r="1618" spans="1:19" s="11" customFormat="1" x14ac:dyDescent="0.15">
      <c r="A1618" s="13"/>
      <c r="B1618" s="13"/>
      <c r="C1618" s="13"/>
      <c r="D1618" s="13"/>
      <c r="E1618" s="13"/>
      <c r="F1618" s="13"/>
      <c r="G1618" s="13"/>
      <c r="H1618" s="14">
        <f>工资表!$I$1</f>
        <v>2017</v>
      </c>
      <c r="I1618" s="14" t="str">
        <f>工资表!$J$1</f>
        <v>年</v>
      </c>
      <c r="J1618" s="14" t="str">
        <f>工资表!$K$1</f>
        <v>2月</v>
      </c>
      <c r="K1618" s="14" t="str">
        <f>工资表!$L$1</f>
        <v>工资</v>
      </c>
      <c r="L1618" s="13"/>
      <c r="M1618" s="13"/>
      <c r="N1618" s="13"/>
      <c r="O1618" s="13"/>
      <c r="P1618" s="13"/>
      <c r="Q1618" s="13"/>
      <c r="R1618" s="13"/>
      <c r="S1618" s="13"/>
    </row>
    <row r="1619" spans="1:19" s="11" customFormat="1" x14ac:dyDescent="0.15">
      <c r="A1619" s="15" t="str">
        <f>工资表!$B$2</f>
        <v>序号</v>
      </c>
      <c r="B1619" s="15" t="str">
        <f>工资表!$C$2</f>
        <v>姓名</v>
      </c>
      <c r="C1619" s="15" t="str">
        <f>工资表!$D$2</f>
        <v>部门</v>
      </c>
      <c r="D1619" s="15" t="str">
        <f>工资表!$E$2</f>
        <v>基本工资</v>
      </c>
      <c r="E1619" s="15" t="str">
        <f>工资表!$F$2</f>
        <v>岗位工资</v>
      </c>
      <c r="F1619" s="15" t="str">
        <f>工资表!$G$2</f>
        <v>绩效工资</v>
      </c>
      <c r="G1619" s="15" t="str">
        <f>工资表!$H$2</f>
        <v>奖金</v>
      </c>
      <c r="H1619" s="15" t="str">
        <f>工资表!$I$2</f>
        <v>加班费</v>
      </c>
      <c r="I1619" s="15" t="str">
        <f>工资表!$J$2</f>
        <v>住房补助</v>
      </c>
      <c r="J1619" s="15" t="str">
        <f>工资表!$K$2</f>
        <v>交通补助</v>
      </c>
      <c r="K1619" s="15" t="str">
        <f>工资表!$L$2</f>
        <v>工龄工资</v>
      </c>
      <c r="L1619" s="15" t="str">
        <f>工资表!$M$2</f>
        <v>当月应发</v>
      </c>
      <c r="M1619" s="15" t="str">
        <f>工资表!$N$2</f>
        <v>养老保险</v>
      </c>
      <c r="N1619" s="15" t="str">
        <f>工资表!$O$2</f>
        <v>医疗保险</v>
      </c>
      <c r="O1619" s="15" t="str">
        <f>工资表!$P$2</f>
        <v>失业保险</v>
      </c>
      <c r="P1619" s="15" t="str">
        <f>工资表!$Q$2</f>
        <v>大病统筹</v>
      </c>
      <c r="Q1619" s="15" t="str">
        <f>工资表!$R$2</f>
        <v>公积金</v>
      </c>
      <c r="R1619" s="15" t="str">
        <f>工资表!$S$2</f>
        <v>个人所得税</v>
      </c>
      <c r="S1619" s="15" t="str">
        <f>工资表!$T$2</f>
        <v>实发工资</v>
      </c>
    </row>
    <row r="1620" spans="1:19" s="11" customFormat="1" x14ac:dyDescent="0.15">
      <c r="A1620" s="16">
        <f>工资表!B407</f>
        <v>405</v>
      </c>
      <c r="B1620" s="16" t="str">
        <f>工资表!C407</f>
        <v>N405</v>
      </c>
      <c r="C1620" s="16" t="str">
        <f>工资表!D407</f>
        <v>人力</v>
      </c>
      <c r="D1620" s="16">
        <f>工资表!E407</f>
        <v>2404</v>
      </c>
      <c r="E1620" s="16">
        <f>工资表!F407</f>
        <v>1404</v>
      </c>
      <c r="F1620" s="16">
        <f>工资表!G407</f>
        <v>1404</v>
      </c>
      <c r="G1620" s="16">
        <f>工资表!H407</f>
        <v>2404</v>
      </c>
      <c r="H1620" s="16">
        <f>工资表!I407</f>
        <v>1404</v>
      </c>
      <c r="I1620" s="16">
        <f>工资表!J407</f>
        <v>1004</v>
      </c>
      <c r="J1620" s="16">
        <f>工资表!K407</f>
        <v>704</v>
      </c>
      <c r="K1620" s="16">
        <f>工资表!L407</f>
        <v>604</v>
      </c>
      <c r="L1620" s="16">
        <f>工资表!M407</f>
        <v>11332</v>
      </c>
      <c r="M1620" s="16">
        <f>工资表!N407</f>
        <v>704</v>
      </c>
      <c r="N1620" s="16">
        <f>工资表!O407</f>
        <v>504</v>
      </c>
      <c r="O1620" s="16">
        <f>工资表!P407</f>
        <v>424</v>
      </c>
      <c r="P1620" s="16">
        <f>工资表!Q407</f>
        <v>434</v>
      </c>
      <c r="Q1620" s="16">
        <f>工资表!R407</f>
        <v>464</v>
      </c>
      <c r="R1620" s="16">
        <f>工资表!S407</f>
        <v>539</v>
      </c>
      <c r="S1620" s="16">
        <f>工资表!T407</f>
        <v>8263</v>
      </c>
    </row>
    <row r="1621" spans="1:19" s="11" customFormat="1" x14ac:dyDescent="0.15">
      <c r="A1621" s="12"/>
      <c r="B1621" s="12"/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</row>
    <row r="1622" spans="1:19" s="11" customFormat="1" x14ac:dyDescent="0.15">
      <c r="A1622" s="13"/>
      <c r="B1622" s="13"/>
      <c r="C1622" s="13"/>
      <c r="D1622" s="13"/>
      <c r="E1622" s="13"/>
      <c r="F1622" s="13"/>
      <c r="G1622" s="13"/>
      <c r="H1622" s="14">
        <f>工资表!$I$1</f>
        <v>2017</v>
      </c>
      <c r="I1622" s="14" t="str">
        <f>工资表!$J$1</f>
        <v>年</v>
      </c>
      <c r="J1622" s="14" t="str">
        <f>工资表!$K$1</f>
        <v>2月</v>
      </c>
      <c r="K1622" s="14" t="str">
        <f>工资表!$L$1</f>
        <v>工资</v>
      </c>
      <c r="L1622" s="13"/>
      <c r="M1622" s="13"/>
      <c r="N1622" s="13"/>
      <c r="O1622" s="13"/>
      <c r="P1622" s="13"/>
      <c r="Q1622" s="13"/>
      <c r="R1622" s="13"/>
      <c r="S1622" s="13"/>
    </row>
    <row r="1623" spans="1:19" s="11" customFormat="1" x14ac:dyDescent="0.15">
      <c r="A1623" s="15" t="str">
        <f>工资表!$B$2</f>
        <v>序号</v>
      </c>
      <c r="B1623" s="15" t="str">
        <f>工资表!$C$2</f>
        <v>姓名</v>
      </c>
      <c r="C1623" s="15" t="str">
        <f>工资表!$D$2</f>
        <v>部门</v>
      </c>
      <c r="D1623" s="15" t="str">
        <f>工资表!$E$2</f>
        <v>基本工资</v>
      </c>
      <c r="E1623" s="15" t="str">
        <f>工资表!$F$2</f>
        <v>岗位工资</v>
      </c>
      <c r="F1623" s="15" t="str">
        <f>工资表!$G$2</f>
        <v>绩效工资</v>
      </c>
      <c r="G1623" s="15" t="str">
        <f>工资表!$H$2</f>
        <v>奖金</v>
      </c>
      <c r="H1623" s="15" t="str">
        <f>工资表!$I$2</f>
        <v>加班费</v>
      </c>
      <c r="I1623" s="15" t="str">
        <f>工资表!$J$2</f>
        <v>住房补助</v>
      </c>
      <c r="J1623" s="15" t="str">
        <f>工资表!$K$2</f>
        <v>交通补助</v>
      </c>
      <c r="K1623" s="15" t="str">
        <f>工资表!$L$2</f>
        <v>工龄工资</v>
      </c>
      <c r="L1623" s="15" t="str">
        <f>工资表!$M$2</f>
        <v>当月应发</v>
      </c>
      <c r="M1623" s="15" t="str">
        <f>工资表!$N$2</f>
        <v>养老保险</v>
      </c>
      <c r="N1623" s="15" t="str">
        <f>工资表!$O$2</f>
        <v>医疗保险</v>
      </c>
      <c r="O1623" s="15" t="str">
        <f>工资表!$P$2</f>
        <v>失业保险</v>
      </c>
      <c r="P1623" s="15" t="str">
        <f>工资表!$Q$2</f>
        <v>大病统筹</v>
      </c>
      <c r="Q1623" s="15" t="str">
        <f>工资表!$R$2</f>
        <v>公积金</v>
      </c>
      <c r="R1623" s="15" t="str">
        <f>工资表!$S$2</f>
        <v>个人所得税</v>
      </c>
      <c r="S1623" s="15" t="str">
        <f>工资表!$T$2</f>
        <v>实发工资</v>
      </c>
    </row>
    <row r="1624" spans="1:19" s="11" customFormat="1" x14ac:dyDescent="0.15">
      <c r="A1624" s="16">
        <f>工资表!B408</f>
        <v>406</v>
      </c>
      <c r="B1624" s="16" t="str">
        <f>工资表!C408</f>
        <v>N406</v>
      </c>
      <c r="C1624" s="16" t="str">
        <f>工资表!D408</f>
        <v>销售</v>
      </c>
      <c r="D1624" s="16">
        <f>工资表!E408</f>
        <v>2405</v>
      </c>
      <c r="E1624" s="16">
        <f>工资表!F408</f>
        <v>1405</v>
      </c>
      <c r="F1624" s="16">
        <f>工资表!G408</f>
        <v>1405</v>
      </c>
      <c r="G1624" s="16">
        <f>工资表!H408</f>
        <v>2405</v>
      </c>
      <c r="H1624" s="16">
        <f>工资表!I408</f>
        <v>1405</v>
      </c>
      <c r="I1624" s="16">
        <f>工资表!J408</f>
        <v>1005</v>
      </c>
      <c r="J1624" s="16">
        <f>工资表!K408</f>
        <v>705</v>
      </c>
      <c r="K1624" s="16">
        <f>工资表!L408</f>
        <v>605</v>
      </c>
      <c r="L1624" s="16">
        <f>工资表!M408</f>
        <v>11340</v>
      </c>
      <c r="M1624" s="16">
        <f>工资表!N408</f>
        <v>705</v>
      </c>
      <c r="N1624" s="16">
        <f>工资表!O408</f>
        <v>505</v>
      </c>
      <c r="O1624" s="16">
        <f>工资表!P408</f>
        <v>425</v>
      </c>
      <c r="P1624" s="16">
        <f>工资表!Q408</f>
        <v>435</v>
      </c>
      <c r="Q1624" s="16">
        <f>工资表!R408</f>
        <v>465</v>
      </c>
      <c r="R1624" s="16">
        <f>工资表!S408</f>
        <v>540</v>
      </c>
      <c r="S1624" s="16">
        <f>工资表!T408</f>
        <v>8265</v>
      </c>
    </row>
    <row r="1625" spans="1:19" s="11" customFormat="1" x14ac:dyDescent="0.15">
      <c r="A1625" s="12"/>
      <c r="B1625" s="12"/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</row>
    <row r="1626" spans="1:19" s="11" customFormat="1" x14ac:dyDescent="0.15">
      <c r="A1626" s="13"/>
      <c r="B1626" s="13"/>
      <c r="C1626" s="13"/>
      <c r="D1626" s="13"/>
      <c r="E1626" s="13"/>
      <c r="F1626" s="13"/>
      <c r="G1626" s="13"/>
      <c r="H1626" s="14">
        <f>工资表!$I$1</f>
        <v>2017</v>
      </c>
      <c r="I1626" s="14" t="str">
        <f>工资表!$J$1</f>
        <v>年</v>
      </c>
      <c r="J1626" s="14" t="str">
        <f>工资表!$K$1</f>
        <v>2月</v>
      </c>
      <c r="K1626" s="14" t="str">
        <f>工资表!$L$1</f>
        <v>工资</v>
      </c>
      <c r="L1626" s="13"/>
      <c r="M1626" s="13"/>
      <c r="N1626" s="13"/>
      <c r="O1626" s="13"/>
      <c r="P1626" s="13"/>
      <c r="Q1626" s="13"/>
      <c r="R1626" s="13"/>
      <c r="S1626" s="13"/>
    </row>
    <row r="1627" spans="1:19" s="11" customFormat="1" x14ac:dyDescent="0.15">
      <c r="A1627" s="15" t="str">
        <f>工资表!$B$2</f>
        <v>序号</v>
      </c>
      <c r="B1627" s="15" t="str">
        <f>工资表!$C$2</f>
        <v>姓名</v>
      </c>
      <c r="C1627" s="15" t="str">
        <f>工资表!$D$2</f>
        <v>部门</v>
      </c>
      <c r="D1627" s="15" t="str">
        <f>工资表!$E$2</f>
        <v>基本工资</v>
      </c>
      <c r="E1627" s="15" t="str">
        <f>工资表!$F$2</f>
        <v>岗位工资</v>
      </c>
      <c r="F1627" s="15" t="str">
        <f>工资表!$G$2</f>
        <v>绩效工资</v>
      </c>
      <c r="G1627" s="15" t="str">
        <f>工资表!$H$2</f>
        <v>奖金</v>
      </c>
      <c r="H1627" s="15" t="str">
        <f>工资表!$I$2</f>
        <v>加班费</v>
      </c>
      <c r="I1627" s="15" t="str">
        <f>工资表!$J$2</f>
        <v>住房补助</v>
      </c>
      <c r="J1627" s="15" t="str">
        <f>工资表!$K$2</f>
        <v>交通补助</v>
      </c>
      <c r="K1627" s="15" t="str">
        <f>工资表!$L$2</f>
        <v>工龄工资</v>
      </c>
      <c r="L1627" s="15" t="str">
        <f>工资表!$M$2</f>
        <v>当月应发</v>
      </c>
      <c r="M1627" s="15" t="str">
        <f>工资表!$N$2</f>
        <v>养老保险</v>
      </c>
      <c r="N1627" s="15" t="str">
        <f>工资表!$O$2</f>
        <v>医疗保险</v>
      </c>
      <c r="O1627" s="15" t="str">
        <f>工资表!$P$2</f>
        <v>失业保险</v>
      </c>
      <c r="P1627" s="15" t="str">
        <f>工资表!$Q$2</f>
        <v>大病统筹</v>
      </c>
      <c r="Q1627" s="15" t="str">
        <f>工资表!$R$2</f>
        <v>公积金</v>
      </c>
      <c r="R1627" s="15" t="str">
        <f>工资表!$S$2</f>
        <v>个人所得税</v>
      </c>
      <c r="S1627" s="15" t="str">
        <f>工资表!$T$2</f>
        <v>实发工资</v>
      </c>
    </row>
    <row r="1628" spans="1:19" s="11" customFormat="1" x14ac:dyDescent="0.15">
      <c r="A1628" s="16">
        <f>工资表!B409</f>
        <v>407</v>
      </c>
      <c r="B1628" s="16" t="str">
        <f>工资表!C409</f>
        <v>N407</v>
      </c>
      <c r="C1628" s="16" t="str">
        <f>工资表!D409</f>
        <v>研发A</v>
      </c>
      <c r="D1628" s="16">
        <f>工资表!E409</f>
        <v>2406</v>
      </c>
      <c r="E1628" s="16">
        <f>工资表!F409</f>
        <v>1406</v>
      </c>
      <c r="F1628" s="16">
        <f>工资表!G409</f>
        <v>1406</v>
      </c>
      <c r="G1628" s="16">
        <f>工资表!H409</f>
        <v>2406</v>
      </c>
      <c r="H1628" s="16">
        <f>工资表!I409</f>
        <v>1406</v>
      </c>
      <c r="I1628" s="16">
        <f>工资表!J409</f>
        <v>1006</v>
      </c>
      <c r="J1628" s="16">
        <f>工资表!K409</f>
        <v>706</v>
      </c>
      <c r="K1628" s="16">
        <f>工资表!L409</f>
        <v>606</v>
      </c>
      <c r="L1628" s="16">
        <f>工资表!M409</f>
        <v>11348</v>
      </c>
      <c r="M1628" s="16">
        <f>工资表!N409</f>
        <v>706</v>
      </c>
      <c r="N1628" s="16">
        <f>工资表!O409</f>
        <v>506</v>
      </c>
      <c r="O1628" s="16">
        <f>工资表!P409</f>
        <v>426</v>
      </c>
      <c r="P1628" s="16">
        <f>工资表!Q409</f>
        <v>436</v>
      </c>
      <c r="Q1628" s="16">
        <f>工资表!R409</f>
        <v>466</v>
      </c>
      <c r="R1628" s="16">
        <f>工资表!S409</f>
        <v>541</v>
      </c>
      <c r="S1628" s="16">
        <f>工资表!T409</f>
        <v>8267</v>
      </c>
    </row>
    <row r="1629" spans="1:19" s="11" customFormat="1" x14ac:dyDescent="0.15">
      <c r="A1629" s="12"/>
      <c r="B1629" s="12"/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</row>
    <row r="1630" spans="1:19" s="11" customFormat="1" x14ac:dyDescent="0.15">
      <c r="A1630" s="13"/>
      <c r="B1630" s="13"/>
      <c r="C1630" s="13"/>
      <c r="D1630" s="13"/>
      <c r="E1630" s="13"/>
      <c r="F1630" s="13"/>
      <c r="G1630" s="13"/>
      <c r="H1630" s="14">
        <f>工资表!$I$1</f>
        <v>2017</v>
      </c>
      <c r="I1630" s="14" t="str">
        <f>工资表!$J$1</f>
        <v>年</v>
      </c>
      <c r="J1630" s="14" t="str">
        <f>工资表!$K$1</f>
        <v>2月</v>
      </c>
      <c r="K1630" s="14" t="str">
        <f>工资表!$L$1</f>
        <v>工资</v>
      </c>
      <c r="L1630" s="13"/>
      <c r="M1630" s="13"/>
      <c r="N1630" s="13"/>
      <c r="O1630" s="13"/>
      <c r="P1630" s="13"/>
      <c r="Q1630" s="13"/>
      <c r="R1630" s="13"/>
      <c r="S1630" s="13"/>
    </row>
    <row r="1631" spans="1:19" s="11" customFormat="1" x14ac:dyDescent="0.15">
      <c r="A1631" s="15" t="str">
        <f>工资表!$B$2</f>
        <v>序号</v>
      </c>
      <c r="B1631" s="15" t="str">
        <f>工资表!$C$2</f>
        <v>姓名</v>
      </c>
      <c r="C1631" s="15" t="str">
        <f>工资表!$D$2</f>
        <v>部门</v>
      </c>
      <c r="D1631" s="15" t="str">
        <f>工资表!$E$2</f>
        <v>基本工资</v>
      </c>
      <c r="E1631" s="15" t="str">
        <f>工资表!$F$2</f>
        <v>岗位工资</v>
      </c>
      <c r="F1631" s="15" t="str">
        <f>工资表!$G$2</f>
        <v>绩效工资</v>
      </c>
      <c r="G1631" s="15" t="str">
        <f>工资表!$H$2</f>
        <v>奖金</v>
      </c>
      <c r="H1631" s="15" t="str">
        <f>工资表!$I$2</f>
        <v>加班费</v>
      </c>
      <c r="I1631" s="15" t="str">
        <f>工资表!$J$2</f>
        <v>住房补助</v>
      </c>
      <c r="J1631" s="15" t="str">
        <f>工资表!$K$2</f>
        <v>交通补助</v>
      </c>
      <c r="K1631" s="15" t="str">
        <f>工资表!$L$2</f>
        <v>工龄工资</v>
      </c>
      <c r="L1631" s="15" t="str">
        <f>工资表!$M$2</f>
        <v>当月应发</v>
      </c>
      <c r="M1631" s="15" t="str">
        <f>工资表!$N$2</f>
        <v>养老保险</v>
      </c>
      <c r="N1631" s="15" t="str">
        <f>工资表!$O$2</f>
        <v>医疗保险</v>
      </c>
      <c r="O1631" s="15" t="str">
        <f>工资表!$P$2</f>
        <v>失业保险</v>
      </c>
      <c r="P1631" s="15" t="str">
        <f>工资表!$Q$2</f>
        <v>大病统筹</v>
      </c>
      <c r="Q1631" s="15" t="str">
        <f>工资表!$R$2</f>
        <v>公积金</v>
      </c>
      <c r="R1631" s="15" t="str">
        <f>工资表!$S$2</f>
        <v>个人所得税</v>
      </c>
      <c r="S1631" s="15" t="str">
        <f>工资表!$T$2</f>
        <v>实发工资</v>
      </c>
    </row>
    <row r="1632" spans="1:19" s="11" customFormat="1" x14ac:dyDescent="0.15">
      <c r="A1632" s="16">
        <f>工资表!B410</f>
        <v>408</v>
      </c>
      <c r="B1632" s="16" t="str">
        <f>工资表!C410</f>
        <v>N408</v>
      </c>
      <c r="C1632" s="16" t="str">
        <f>工资表!D410</f>
        <v>研发B</v>
      </c>
      <c r="D1632" s="16">
        <f>工资表!E410</f>
        <v>2407</v>
      </c>
      <c r="E1632" s="16">
        <f>工资表!F410</f>
        <v>1407</v>
      </c>
      <c r="F1632" s="16">
        <f>工资表!G410</f>
        <v>1407</v>
      </c>
      <c r="G1632" s="16">
        <f>工资表!H410</f>
        <v>2407</v>
      </c>
      <c r="H1632" s="16">
        <f>工资表!I410</f>
        <v>1407</v>
      </c>
      <c r="I1632" s="16">
        <f>工资表!J410</f>
        <v>1007</v>
      </c>
      <c r="J1632" s="16">
        <f>工资表!K410</f>
        <v>707</v>
      </c>
      <c r="K1632" s="16">
        <f>工资表!L410</f>
        <v>607</v>
      </c>
      <c r="L1632" s="16">
        <f>工资表!M410</f>
        <v>11356</v>
      </c>
      <c r="M1632" s="16">
        <f>工资表!N410</f>
        <v>707</v>
      </c>
      <c r="N1632" s="16">
        <f>工资表!O410</f>
        <v>507</v>
      </c>
      <c r="O1632" s="16">
        <f>工资表!P410</f>
        <v>427</v>
      </c>
      <c r="P1632" s="16">
        <f>工资表!Q410</f>
        <v>437</v>
      </c>
      <c r="Q1632" s="16">
        <f>工资表!R410</f>
        <v>467</v>
      </c>
      <c r="R1632" s="16">
        <f>工资表!S410</f>
        <v>542</v>
      </c>
      <c r="S1632" s="16">
        <f>工资表!T410</f>
        <v>8269</v>
      </c>
    </row>
    <row r="1633" spans="1:19" s="11" customFormat="1" x14ac:dyDescent="0.15">
      <c r="A1633" s="12"/>
      <c r="B1633" s="12"/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</row>
    <row r="1634" spans="1:19" s="11" customFormat="1" x14ac:dyDescent="0.15">
      <c r="A1634" s="13"/>
      <c r="B1634" s="13"/>
      <c r="C1634" s="13"/>
      <c r="D1634" s="13"/>
      <c r="E1634" s="13"/>
      <c r="F1634" s="13"/>
      <c r="G1634" s="13"/>
      <c r="H1634" s="14">
        <f>工资表!$I$1</f>
        <v>2017</v>
      </c>
      <c r="I1634" s="14" t="str">
        <f>工资表!$J$1</f>
        <v>年</v>
      </c>
      <c r="J1634" s="14" t="str">
        <f>工资表!$K$1</f>
        <v>2月</v>
      </c>
      <c r="K1634" s="14" t="str">
        <f>工资表!$L$1</f>
        <v>工资</v>
      </c>
      <c r="L1634" s="13"/>
      <c r="M1634" s="13"/>
      <c r="N1634" s="13"/>
      <c r="O1634" s="13"/>
      <c r="P1634" s="13"/>
      <c r="Q1634" s="13"/>
      <c r="R1634" s="13"/>
      <c r="S1634" s="13"/>
    </row>
    <row r="1635" spans="1:19" s="11" customFormat="1" x14ac:dyDescent="0.15">
      <c r="A1635" s="15" t="str">
        <f>工资表!$B$2</f>
        <v>序号</v>
      </c>
      <c r="B1635" s="15" t="str">
        <f>工资表!$C$2</f>
        <v>姓名</v>
      </c>
      <c r="C1635" s="15" t="str">
        <f>工资表!$D$2</f>
        <v>部门</v>
      </c>
      <c r="D1635" s="15" t="str">
        <f>工资表!$E$2</f>
        <v>基本工资</v>
      </c>
      <c r="E1635" s="15" t="str">
        <f>工资表!$F$2</f>
        <v>岗位工资</v>
      </c>
      <c r="F1635" s="15" t="str">
        <f>工资表!$G$2</f>
        <v>绩效工资</v>
      </c>
      <c r="G1635" s="15" t="str">
        <f>工资表!$H$2</f>
        <v>奖金</v>
      </c>
      <c r="H1635" s="15" t="str">
        <f>工资表!$I$2</f>
        <v>加班费</v>
      </c>
      <c r="I1635" s="15" t="str">
        <f>工资表!$J$2</f>
        <v>住房补助</v>
      </c>
      <c r="J1635" s="15" t="str">
        <f>工资表!$K$2</f>
        <v>交通补助</v>
      </c>
      <c r="K1635" s="15" t="str">
        <f>工资表!$L$2</f>
        <v>工龄工资</v>
      </c>
      <c r="L1635" s="15" t="str">
        <f>工资表!$M$2</f>
        <v>当月应发</v>
      </c>
      <c r="M1635" s="15" t="str">
        <f>工资表!$N$2</f>
        <v>养老保险</v>
      </c>
      <c r="N1635" s="15" t="str">
        <f>工资表!$O$2</f>
        <v>医疗保险</v>
      </c>
      <c r="O1635" s="15" t="str">
        <f>工资表!$P$2</f>
        <v>失业保险</v>
      </c>
      <c r="P1635" s="15" t="str">
        <f>工资表!$Q$2</f>
        <v>大病统筹</v>
      </c>
      <c r="Q1635" s="15" t="str">
        <f>工资表!$R$2</f>
        <v>公积金</v>
      </c>
      <c r="R1635" s="15" t="str">
        <f>工资表!$S$2</f>
        <v>个人所得税</v>
      </c>
      <c r="S1635" s="15" t="str">
        <f>工资表!$T$2</f>
        <v>实发工资</v>
      </c>
    </row>
    <row r="1636" spans="1:19" s="11" customFormat="1" x14ac:dyDescent="0.15">
      <c r="A1636" s="16">
        <f>工资表!B411</f>
        <v>409</v>
      </c>
      <c r="B1636" s="16" t="str">
        <f>工资表!C411</f>
        <v>N409</v>
      </c>
      <c r="C1636" s="16" t="str">
        <f>工资表!D411</f>
        <v>投资A</v>
      </c>
      <c r="D1636" s="16">
        <f>工资表!E411</f>
        <v>2408</v>
      </c>
      <c r="E1636" s="16">
        <f>工资表!F411</f>
        <v>1408</v>
      </c>
      <c r="F1636" s="16">
        <f>工资表!G411</f>
        <v>1408</v>
      </c>
      <c r="G1636" s="16">
        <f>工资表!H411</f>
        <v>2408</v>
      </c>
      <c r="H1636" s="16">
        <f>工资表!I411</f>
        <v>1408</v>
      </c>
      <c r="I1636" s="16">
        <f>工资表!J411</f>
        <v>1008</v>
      </c>
      <c r="J1636" s="16">
        <f>工资表!K411</f>
        <v>708</v>
      </c>
      <c r="K1636" s="16">
        <f>工资表!L411</f>
        <v>608</v>
      </c>
      <c r="L1636" s="16">
        <f>工资表!M411</f>
        <v>11364</v>
      </c>
      <c r="M1636" s="16">
        <f>工资表!N411</f>
        <v>708</v>
      </c>
      <c r="N1636" s="16">
        <f>工资表!O411</f>
        <v>508</v>
      </c>
      <c r="O1636" s="16">
        <f>工资表!P411</f>
        <v>428</v>
      </c>
      <c r="P1636" s="16">
        <f>工资表!Q411</f>
        <v>438</v>
      </c>
      <c r="Q1636" s="16">
        <f>工资表!R411</f>
        <v>468</v>
      </c>
      <c r="R1636" s="16">
        <f>工资表!S411</f>
        <v>543</v>
      </c>
      <c r="S1636" s="16">
        <f>工资表!T411</f>
        <v>8271</v>
      </c>
    </row>
    <row r="1637" spans="1:19" s="11" customFormat="1" x14ac:dyDescent="0.15">
      <c r="A1637" s="12"/>
      <c r="B1637" s="12"/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</row>
    <row r="1638" spans="1:19" s="11" customFormat="1" x14ac:dyDescent="0.15">
      <c r="A1638" s="13"/>
      <c r="B1638" s="13"/>
      <c r="C1638" s="13"/>
      <c r="D1638" s="13"/>
      <c r="E1638" s="13"/>
      <c r="F1638" s="13"/>
      <c r="G1638" s="13"/>
      <c r="H1638" s="14">
        <f>工资表!$I$1</f>
        <v>2017</v>
      </c>
      <c r="I1638" s="14" t="str">
        <f>工资表!$J$1</f>
        <v>年</v>
      </c>
      <c r="J1638" s="14" t="str">
        <f>工资表!$K$1</f>
        <v>2月</v>
      </c>
      <c r="K1638" s="14" t="str">
        <f>工资表!$L$1</f>
        <v>工资</v>
      </c>
      <c r="L1638" s="13"/>
      <c r="M1638" s="13"/>
      <c r="N1638" s="13"/>
      <c r="O1638" s="13"/>
      <c r="P1638" s="13"/>
      <c r="Q1638" s="13"/>
      <c r="R1638" s="13"/>
      <c r="S1638" s="13"/>
    </row>
    <row r="1639" spans="1:19" s="11" customFormat="1" x14ac:dyDescent="0.15">
      <c r="A1639" s="15" t="str">
        <f>工资表!$B$2</f>
        <v>序号</v>
      </c>
      <c r="B1639" s="15" t="str">
        <f>工资表!$C$2</f>
        <v>姓名</v>
      </c>
      <c r="C1639" s="15" t="str">
        <f>工资表!$D$2</f>
        <v>部门</v>
      </c>
      <c r="D1639" s="15" t="str">
        <f>工资表!$E$2</f>
        <v>基本工资</v>
      </c>
      <c r="E1639" s="15" t="str">
        <f>工资表!$F$2</f>
        <v>岗位工资</v>
      </c>
      <c r="F1639" s="15" t="str">
        <f>工资表!$G$2</f>
        <v>绩效工资</v>
      </c>
      <c r="G1639" s="15" t="str">
        <f>工资表!$H$2</f>
        <v>奖金</v>
      </c>
      <c r="H1639" s="15" t="str">
        <f>工资表!$I$2</f>
        <v>加班费</v>
      </c>
      <c r="I1639" s="15" t="str">
        <f>工资表!$J$2</f>
        <v>住房补助</v>
      </c>
      <c r="J1639" s="15" t="str">
        <f>工资表!$K$2</f>
        <v>交通补助</v>
      </c>
      <c r="K1639" s="15" t="str">
        <f>工资表!$L$2</f>
        <v>工龄工资</v>
      </c>
      <c r="L1639" s="15" t="str">
        <f>工资表!$M$2</f>
        <v>当月应发</v>
      </c>
      <c r="M1639" s="15" t="str">
        <f>工资表!$N$2</f>
        <v>养老保险</v>
      </c>
      <c r="N1639" s="15" t="str">
        <f>工资表!$O$2</f>
        <v>医疗保险</v>
      </c>
      <c r="O1639" s="15" t="str">
        <f>工资表!$P$2</f>
        <v>失业保险</v>
      </c>
      <c r="P1639" s="15" t="str">
        <f>工资表!$Q$2</f>
        <v>大病统筹</v>
      </c>
      <c r="Q1639" s="15" t="str">
        <f>工资表!$R$2</f>
        <v>公积金</v>
      </c>
      <c r="R1639" s="15" t="str">
        <f>工资表!$S$2</f>
        <v>个人所得税</v>
      </c>
      <c r="S1639" s="15" t="str">
        <f>工资表!$T$2</f>
        <v>实发工资</v>
      </c>
    </row>
    <row r="1640" spans="1:19" s="11" customFormat="1" x14ac:dyDescent="0.15">
      <c r="A1640" s="16">
        <f>工资表!B412</f>
        <v>410</v>
      </c>
      <c r="B1640" s="16" t="str">
        <f>工资表!C412</f>
        <v>N410</v>
      </c>
      <c r="C1640" s="16" t="str">
        <f>工资表!D412</f>
        <v>投资B</v>
      </c>
      <c r="D1640" s="16">
        <f>工资表!E412</f>
        <v>2409</v>
      </c>
      <c r="E1640" s="16">
        <f>工资表!F412</f>
        <v>1409</v>
      </c>
      <c r="F1640" s="16">
        <f>工资表!G412</f>
        <v>1409</v>
      </c>
      <c r="G1640" s="16">
        <f>工资表!H412</f>
        <v>2409</v>
      </c>
      <c r="H1640" s="16">
        <f>工资表!I412</f>
        <v>1409</v>
      </c>
      <c r="I1640" s="16">
        <f>工资表!J412</f>
        <v>1009</v>
      </c>
      <c r="J1640" s="16">
        <f>工资表!K412</f>
        <v>709</v>
      </c>
      <c r="K1640" s="16">
        <f>工资表!L412</f>
        <v>609</v>
      </c>
      <c r="L1640" s="16">
        <f>工资表!M412</f>
        <v>11372</v>
      </c>
      <c r="M1640" s="16">
        <f>工资表!N412</f>
        <v>709</v>
      </c>
      <c r="N1640" s="16">
        <f>工资表!O412</f>
        <v>509</v>
      </c>
      <c r="O1640" s="16">
        <f>工资表!P412</f>
        <v>429</v>
      </c>
      <c r="P1640" s="16">
        <f>工资表!Q412</f>
        <v>439</v>
      </c>
      <c r="Q1640" s="16">
        <f>工资表!R412</f>
        <v>469</v>
      </c>
      <c r="R1640" s="16">
        <f>工资表!S412</f>
        <v>544</v>
      </c>
      <c r="S1640" s="16">
        <f>工资表!T412</f>
        <v>8273</v>
      </c>
    </row>
    <row r="1641" spans="1:19" s="11" customFormat="1" x14ac:dyDescent="0.15">
      <c r="A1641" s="12"/>
      <c r="B1641" s="12"/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</row>
    <row r="1642" spans="1:19" s="11" customFormat="1" x14ac:dyDescent="0.15">
      <c r="A1642" s="13"/>
      <c r="B1642" s="13"/>
      <c r="C1642" s="13"/>
      <c r="D1642" s="13"/>
      <c r="E1642" s="13"/>
      <c r="F1642" s="13"/>
      <c r="G1642" s="13"/>
      <c r="H1642" s="14">
        <f>工资表!$I$1</f>
        <v>2017</v>
      </c>
      <c r="I1642" s="14" t="str">
        <f>工资表!$J$1</f>
        <v>年</v>
      </c>
      <c r="J1642" s="14" t="str">
        <f>工资表!$K$1</f>
        <v>2月</v>
      </c>
      <c r="K1642" s="14" t="str">
        <f>工资表!$L$1</f>
        <v>工资</v>
      </c>
      <c r="L1642" s="13"/>
      <c r="M1642" s="13"/>
      <c r="N1642" s="13"/>
      <c r="O1642" s="13"/>
      <c r="P1642" s="13"/>
      <c r="Q1642" s="13"/>
      <c r="R1642" s="13"/>
      <c r="S1642" s="13"/>
    </row>
    <row r="1643" spans="1:19" s="11" customFormat="1" x14ac:dyDescent="0.15">
      <c r="A1643" s="15" t="str">
        <f>工资表!$B$2</f>
        <v>序号</v>
      </c>
      <c r="B1643" s="15" t="str">
        <f>工资表!$C$2</f>
        <v>姓名</v>
      </c>
      <c r="C1643" s="15" t="str">
        <f>工资表!$D$2</f>
        <v>部门</v>
      </c>
      <c r="D1643" s="15" t="str">
        <f>工资表!$E$2</f>
        <v>基本工资</v>
      </c>
      <c r="E1643" s="15" t="str">
        <f>工资表!$F$2</f>
        <v>岗位工资</v>
      </c>
      <c r="F1643" s="15" t="str">
        <f>工资表!$G$2</f>
        <v>绩效工资</v>
      </c>
      <c r="G1643" s="15" t="str">
        <f>工资表!$H$2</f>
        <v>奖金</v>
      </c>
      <c r="H1643" s="15" t="str">
        <f>工资表!$I$2</f>
        <v>加班费</v>
      </c>
      <c r="I1643" s="15" t="str">
        <f>工资表!$J$2</f>
        <v>住房补助</v>
      </c>
      <c r="J1643" s="15" t="str">
        <f>工资表!$K$2</f>
        <v>交通补助</v>
      </c>
      <c r="K1643" s="15" t="str">
        <f>工资表!$L$2</f>
        <v>工龄工资</v>
      </c>
      <c r="L1643" s="15" t="str">
        <f>工资表!$M$2</f>
        <v>当月应发</v>
      </c>
      <c r="M1643" s="15" t="str">
        <f>工资表!$N$2</f>
        <v>养老保险</v>
      </c>
      <c r="N1643" s="15" t="str">
        <f>工资表!$O$2</f>
        <v>医疗保险</v>
      </c>
      <c r="O1643" s="15" t="str">
        <f>工资表!$P$2</f>
        <v>失业保险</v>
      </c>
      <c r="P1643" s="15" t="str">
        <f>工资表!$Q$2</f>
        <v>大病统筹</v>
      </c>
      <c r="Q1643" s="15" t="str">
        <f>工资表!$R$2</f>
        <v>公积金</v>
      </c>
      <c r="R1643" s="15" t="str">
        <f>工资表!$S$2</f>
        <v>个人所得税</v>
      </c>
      <c r="S1643" s="15" t="str">
        <f>工资表!$T$2</f>
        <v>实发工资</v>
      </c>
    </row>
    <row r="1644" spans="1:19" s="11" customFormat="1" x14ac:dyDescent="0.15">
      <c r="A1644" s="16">
        <f>工资表!B413</f>
        <v>411</v>
      </c>
      <c r="B1644" s="16" t="str">
        <f>工资表!C413</f>
        <v>N411</v>
      </c>
      <c r="C1644" s="16" t="str">
        <f>工资表!D413</f>
        <v>采购</v>
      </c>
      <c r="D1644" s="16">
        <f>工资表!E413</f>
        <v>2410</v>
      </c>
      <c r="E1644" s="16">
        <f>工资表!F413</f>
        <v>1410</v>
      </c>
      <c r="F1644" s="16">
        <f>工资表!G413</f>
        <v>1410</v>
      </c>
      <c r="G1644" s="16">
        <f>工资表!H413</f>
        <v>2410</v>
      </c>
      <c r="H1644" s="16">
        <f>工资表!I413</f>
        <v>1410</v>
      </c>
      <c r="I1644" s="16">
        <f>工资表!J413</f>
        <v>1010</v>
      </c>
      <c r="J1644" s="16">
        <f>工资表!K413</f>
        <v>710</v>
      </c>
      <c r="K1644" s="16">
        <f>工资表!L413</f>
        <v>610</v>
      </c>
      <c r="L1644" s="16">
        <f>工资表!M413</f>
        <v>11380</v>
      </c>
      <c r="M1644" s="16">
        <f>工资表!N413</f>
        <v>710</v>
      </c>
      <c r="N1644" s="16">
        <f>工资表!O413</f>
        <v>510</v>
      </c>
      <c r="O1644" s="16">
        <f>工资表!P413</f>
        <v>430</v>
      </c>
      <c r="P1644" s="16">
        <f>工资表!Q413</f>
        <v>440</v>
      </c>
      <c r="Q1644" s="16">
        <f>工资表!R413</f>
        <v>470</v>
      </c>
      <c r="R1644" s="16">
        <f>工资表!S413</f>
        <v>545</v>
      </c>
      <c r="S1644" s="16">
        <f>工资表!T413</f>
        <v>8275</v>
      </c>
    </row>
    <row r="1645" spans="1:19" s="11" customFormat="1" x14ac:dyDescent="0.15">
      <c r="A1645" s="12"/>
      <c r="B1645" s="12"/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</row>
    <row r="1646" spans="1:19" s="11" customFormat="1" x14ac:dyDescent="0.15">
      <c r="A1646" s="13"/>
      <c r="B1646" s="13"/>
      <c r="C1646" s="13"/>
      <c r="D1646" s="13"/>
      <c r="E1646" s="13"/>
      <c r="F1646" s="13"/>
      <c r="G1646" s="13"/>
      <c r="H1646" s="14">
        <f>工资表!$I$1</f>
        <v>2017</v>
      </c>
      <c r="I1646" s="14" t="str">
        <f>工资表!$J$1</f>
        <v>年</v>
      </c>
      <c r="J1646" s="14" t="str">
        <f>工资表!$K$1</f>
        <v>2月</v>
      </c>
      <c r="K1646" s="14" t="str">
        <f>工资表!$L$1</f>
        <v>工资</v>
      </c>
      <c r="L1646" s="13"/>
      <c r="M1646" s="13"/>
      <c r="N1646" s="13"/>
      <c r="O1646" s="13"/>
      <c r="P1646" s="13"/>
      <c r="Q1646" s="13"/>
      <c r="R1646" s="13"/>
      <c r="S1646" s="13"/>
    </row>
    <row r="1647" spans="1:19" s="11" customFormat="1" x14ac:dyDescent="0.15">
      <c r="A1647" s="15" t="str">
        <f>工资表!$B$2</f>
        <v>序号</v>
      </c>
      <c r="B1647" s="15" t="str">
        <f>工资表!$C$2</f>
        <v>姓名</v>
      </c>
      <c r="C1647" s="15" t="str">
        <f>工资表!$D$2</f>
        <v>部门</v>
      </c>
      <c r="D1647" s="15" t="str">
        <f>工资表!$E$2</f>
        <v>基本工资</v>
      </c>
      <c r="E1647" s="15" t="str">
        <f>工资表!$F$2</f>
        <v>岗位工资</v>
      </c>
      <c r="F1647" s="15" t="str">
        <f>工资表!$G$2</f>
        <v>绩效工资</v>
      </c>
      <c r="G1647" s="15" t="str">
        <f>工资表!$H$2</f>
        <v>奖金</v>
      </c>
      <c r="H1647" s="15" t="str">
        <f>工资表!$I$2</f>
        <v>加班费</v>
      </c>
      <c r="I1647" s="15" t="str">
        <f>工资表!$J$2</f>
        <v>住房补助</v>
      </c>
      <c r="J1647" s="15" t="str">
        <f>工资表!$K$2</f>
        <v>交通补助</v>
      </c>
      <c r="K1647" s="15" t="str">
        <f>工资表!$L$2</f>
        <v>工龄工资</v>
      </c>
      <c r="L1647" s="15" t="str">
        <f>工资表!$M$2</f>
        <v>当月应发</v>
      </c>
      <c r="M1647" s="15" t="str">
        <f>工资表!$N$2</f>
        <v>养老保险</v>
      </c>
      <c r="N1647" s="15" t="str">
        <f>工资表!$O$2</f>
        <v>医疗保险</v>
      </c>
      <c r="O1647" s="15" t="str">
        <f>工资表!$P$2</f>
        <v>失业保险</v>
      </c>
      <c r="P1647" s="15" t="str">
        <f>工资表!$Q$2</f>
        <v>大病统筹</v>
      </c>
      <c r="Q1647" s="15" t="str">
        <f>工资表!$R$2</f>
        <v>公积金</v>
      </c>
      <c r="R1647" s="15" t="str">
        <f>工资表!$S$2</f>
        <v>个人所得税</v>
      </c>
      <c r="S1647" s="15" t="str">
        <f>工资表!$T$2</f>
        <v>实发工资</v>
      </c>
    </row>
    <row r="1648" spans="1:19" s="11" customFormat="1" x14ac:dyDescent="0.15">
      <c r="A1648" s="16">
        <f>工资表!B414</f>
        <v>412</v>
      </c>
      <c r="B1648" s="16" t="str">
        <f>工资表!C414</f>
        <v>N412</v>
      </c>
      <c r="C1648" s="16" t="str">
        <f>工资表!D414</f>
        <v>生产</v>
      </c>
      <c r="D1648" s="16">
        <f>工资表!E414</f>
        <v>2411</v>
      </c>
      <c r="E1648" s="16">
        <f>工资表!F414</f>
        <v>1411</v>
      </c>
      <c r="F1648" s="16">
        <f>工资表!G414</f>
        <v>1411</v>
      </c>
      <c r="G1648" s="16">
        <f>工资表!H414</f>
        <v>2411</v>
      </c>
      <c r="H1648" s="16">
        <f>工资表!I414</f>
        <v>1411</v>
      </c>
      <c r="I1648" s="16">
        <f>工资表!J414</f>
        <v>1011</v>
      </c>
      <c r="J1648" s="16">
        <f>工资表!K414</f>
        <v>711</v>
      </c>
      <c r="K1648" s="16">
        <f>工资表!L414</f>
        <v>611</v>
      </c>
      <c r="L1648" s="16">
        <f>工资表!M414</f>
        <v>11388</v>
      </c>
      <c r="M1648" s="16">
        <f>工资表!N414</f>
        <v>711</v>
      </c>
      <c r="N1648" s="16">
        <f>工资表!O414</f>
        <v>511</v>
      </c>
      <c r="O1648" s="16">
        <f>工资表!P414</f>
        <v>431</v>
      </c>
      <c r="P1648" s="16">
        <f>工资表!Q414</f>
        <v>441</v>
      </c>
      <c r="Q1648" s="16">
        <f>工资表!R414</f>
        <v>471</v>
      </c>
      <c r="R1648" s="16">
        <f>工资表!S414</f>
        <v>546</v>
      </c>
      <c r="S1648" s="16">
        <f>工资表!T414</f>
        <v>8277</v>
      </c>
    </row>
    <row r="1649" spans="1:19" s="11" customFormat="1" x14ac:dyDescent="0.15">
      <c r="A1649" s="12"/>
      <c r="B1649" s="12"/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</row>
    <row r="1650" spans="1:19" s="11" customFormat="1" x14ac:dyDescent="0.15">
      <c r="A1650" s="13"/>
      <c r="B1650" s="13"/>
      <c r="C1650" s="13"/>
      <c r="D1650" s="13"/>
      <c r="E1650" s="13"/>
      <c r="F1650" s="13"/>
      <c r="G1650" s="13"/>
      <c r="H1650" s="14">
        <f>工资表!$I$1</f>
        <v>2017</v>
      </c>
      <c r="I1650" s="14" t="str">
        <f>工资表!$J$1</f>
        <v>年</v>
      </c>
      <c r="J1650" s="14" t="str">
        <f>工资表!$K$1</f>
        <v>2月</v>
      </c>
      <c r="K1650" s="14" t="str">
        <f>工资表!$L$1</f>
        <v>工资</v>
      </c>
      <c r="L1650" s="13"/>
      <c r="M1650" s="13"/>
      <c r="N1650" s="13"/>
      <c r="O1650" s="13"/>
      <c r="P1650" s="13"/>
      <c r="Q1650" s="13"/>
      <c r="R1650" s="13"/>
      <c r="S1650" s="13"/>
    </row>
    <row r="1651" spans="1:19" s="11" customFormat="1" x14ac:dyDescent="0.15">
      <c r="A1651" s="15" t="str">
        <f>工资表!$B$2</f>
        <v>序号</v>
      </c>
      <c r="B1651" s="15" t="str">
        <f>工资表!$C$2</f>
        <v>姓名</v>
      </c>
      <c r="C1651" s="15" t="str">
        <f>工资表!$D$2</f>
        <v>部门</v>
      </c>
      <c r="D1651" s="15" t="str">
        <f>工资表!$E$2</f>
        <v>基本工资</v>
      </c>
      <c r="E1651" s="15" t="str">
        <f>工资表!$F$2</f>
        <v>岗位工资</v>
      </c>
      <c r="F1651" s="15" t="str">
        <f>工资表!$G$2</f>
        <v>绩效工资</v>
      </c>
      <c r="G1651" s="15" t="str">
        <f>工资表!$H$2</f>
        <v>奖金</v>
      </c>
      <c r="H1651" s="15" t="str">
        <f>工资表!$I$2</f>
        <v>加班费</v>
      </c>
      <c r="I1651" s="15" t="str">
        <f>工资表!$J$2</f>
        <v>住房补助</v>
      </c>
      <c r="J1651" s="15" t="str">
        <f>工资表!$K$2</f>
        <v>交通补助</v>
      </c>
      <c r="K1651" s="15" t="str">
        <f>工资表!$L$2</f>
        <v>工龄工资</v>
      </c>
      <c r="L1651" s="15" t="str">
        <f>工资表!$M$2</f>
        <v>当月应发</v>
      </c>
      <c r="M1651" s="15" t="str">
        <f>工资表!$N$2</f>
        <v>养老保险</v>
      </c>
      <c r="N1651" s="15" t="str">
        <f>工资表!$O$2</f>
        <v>医疗保险</v>
      </c>
      <c r="O1651" s="15" t="str">
        <f>工资表!$P$2</f>
        <v>失业保险</v>
      </c>
      <c r="P1651" s="15" t="str">
        <f>工资表!$Q$2</f>
        <v>大病统筹</v>
      </c>
      <c r="Q1651" s="15" t="str">
        <f>工资表!$R$2</f>
        <v>公积金</v>
      </c>
      <c r="R1651" s="15" t="str">
        <f>工资表!$S$2</f>
        <v>个人所得税</v>
      </c>
      <c r="S1651" s="15" t="str">
        <f>工资表!$T$2</f>
        <v>实发工资</v>
      </c>
    </row>
    <row r="1652" spans="1:19" s="11" customFormat="1" x14ac:dyDescent="0.15">
      <c r="A1652" s="16">
        <f>工资表!B415</f>
        <v>413</v>
      </c>
      <c r="B1652" s="16" t="str">
        <f>工资表!C415</f>
        <v>N413</v>
      </c>
      <c r="C1652" s="16" t="str">
        <f>工资表!D415</f>
        <v>运营</v>
      </c>
      <c r="D1652" s="16">
        <f>工资表!E415</f>
        <v>2412</v>
      </c>
      <c r="E1652" s="16">
        <f>工资表!F415</f>
        <v>1412</v>
      </c>
      <c r="F1652" s="16">
        <f>工资表!G415</f>
        <v>1412</v>
      </c>
      <c r="G1652" s="16">
        <f>工资表!H415</f>
        <v>2412</v>
      </c>
      <c r="H1652" s="16">
        <f>工资表!I415</f>
        <v>1412</v>
      </c>
      <c r="I1652" s="16">
        <f>工资表!J415</f>
        <v>1012</v>
      </c>
      <c r="J1652" s="16">
        <f>工资表!K415</f>
        <v>712</v>
      </c>
      <c r="K1652" s="16">
        <f>工资表!L415</f>
        <v>612</v>
      </c>
      <c r="L1652" s="16">
        <f>工资表!M415</f>
        <v>11396</v>
      </c>
      <c r="M1652" s="16">
        <f>工资表!N415</f>
        <v>712</v>
      </c>
      <c r="N1652" s="16">
        <f>工资表!O415</f>
        <v>512</v>
      </c>
      <c r="O1652" s="16">
        <f>工资表!P415</f>
        <v>432</v>
      </c>
      <c r="P1652" s="16">
        <f>工资表!Q415</f>
        <v>442</v>
      </c>
      <c r="Q1652" s="16">
        <f>工资表!R415</f>
        <v>472</v>
      </c>
      <c r="R1652" s="16">
        <f>工资表!S415</f>
        <v>547</v>
      </c>
      <c r="S1652" s="16">
        <f>工资表!T415</f>
        <v>8279</v>
      </c>
    </row>
    <row r="1653" spans="1:19" s="11" customFormat="1" x14ac:dyDescent="0.15">
      <c r="A1653" s="12"/>
      <c r="B1653" s="12"/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</row>
    <row r="1654" spans="1:19" s="11" customFormat="1" x14ac:dyDescent="0.15">
      <c r="A1654" s="13"/>
      <c r="B1654" s="13"/>
      <c r="C1654" s="13"/>
      <c r="D1654" s="13"/>
      <c r="E1654" s="13"/>
      <c r="F1654" s="13"/>
      <c r="G1654" s="13"/>
      <c r="H1654" s="14">
        <f>工资表!$I$1</f>
        <v>2017</v>
      </c>
      <c r="I1654" s="14" t="str">
        <f>工资表!$J$1</f>
        <v>年</v>
      </c>
      <c r="J1654" s="14" t="str">
        <f>工资表!$K$1</f>
        <v>2月</v>
      </c>
      <c r="K1654" s="14" t="str">
        <f>工资表!$L$1</f>
        <v>工资</v>
      </c>
      <c r="L1654" s="13"/>
      <c r="M1654" s="13"/>
      <c r="N1654" s="13"/>
      <c r="O1654" s="13"/>
      <c r="P1654" s="13"/>
      <c r="Q1654" s="13"/>
      <c r="R1654" s="13"/>
      <c r="S1654" s="13"/>
    </row>
    <row r="1655" spans="1:19" s="11" customFormat="1" x14ac:dyDescent="0.15">
      <c r="A1655" s="15" t="str">
        <f>工资表!$B$2</f>
        <v>序号</v>
      </c>
      <c r="B1655" s="15" t="str">
        <f>工资表!$C$2</f>
        <v>姓名</v>
      </c>
      <c r="C1655" s="15" t="str">
        <f>工资表!$D$2</f>
        <v>部门</v>
      </c>
      <c r="D1655" s="15" t="str">
        <f>工资表!$E$2</f>
        <v>基本工资</v>
      </c>
      <c r="E1655" s="15" t="str">
        <f>工资表!$F$2</f>
        <v>岗位工资</v>
      </c>
      <c r="F1655" s="15" t="str">
        <f>工资表!$G$2</f>
        <v>绩效工资</v>
      </c>
      <c r="G1655" s="15" t="str">
        <f>工资表!$H$2</f>
        <v>奖金</v>
      </c>
      <c r="H1655" s="15" t="str">
        <f>工资表!$I$2</f>
        <v>加班费</v>
      </c>
      <c r="I1655" s="15" t="str">
        <f>工资表!$J$2</f>
        <v>住房补助</v>
      </c>
      <c r="J1655" s="15" t="str">
        <f>工资表!$K$2</f>
        <v>交通补助</v>
      </c>
      <c r="K1655" s="15" t="str">
        <f>工资表!$L$2</f>
        <v>工龄工资</v>
      </c>
      <c r="L1655" s="15" t="str">
        <f>工资表!$M$2</f>
        <v>当月应发</v>
      </c>
      <c r="M1655" s="15" t="str">
        <f>工资表!$N$2</f>
        <v>养老保险</v>
      </c>
      <c r="N1655" s="15" t="str">
        <f>工资表!$O$2</f>
        <v>医疗保险</v>
      </c>
      <c r="O1655" s="15" t="str">
        <f>工资表!$P$2</f>
        <v>失业保险</v>
      </c>
      <c r="P1655" s="15" t="str">
        <f>工资表!$Q$2</f>
        <v>大病统筹</v>
      </c>
      <c r="Q1655" s="15" t="str">
        <f>工资表!$R$2</f>
        <v>公积金</v>
      </c>
      <c r="R1655" s="15" t="str">
        <f>工资表!$S$2</f>
        <v>个人所得税</v>
      </c>
      <c r="S1655" s="15" t="str">
        <f>工资表!$T$2</f>
        <v>实发工资</v>
      </c>
    </row>
    <row r="1656" spans="1:19" s="11" customFormat="1" x14ac:dyDescent="0.15">
      <c r="A1656" s="16">
        <f>工资表!B416</f>
        <v>414</v>
      </c>
      <c r="B1656" s="16" t="str">
        <f>工资表!C416</f>
        <v>N414</v>
      </c>
      <c r="C1656" s="16" t="str">
        <f>工资表!D416</f>
        <v>财务</v>
      </c>
      <c r="D1656" s="16">
        <f>工资表!E416</f>
        <v>2413</v>
      </c>
      <c r="E1656" s="16">
        <f>工资表!F416</f>
        <v>1413</v>
      </c>
      <c r="F1656" s="16">
        <f>工资表!G416</f>
        <v>1413</v>
      </c>
      <c r="G1656" s="16">
        <f>工资表!H416</f>
        <v>2413</v>
      </c>
      <c r="H1656" s="16">
        <f>工资表!I416</f>
        <v>1413</v>
      </c>
      <c r="I1656" s="16">
        <f>工资表!J416</f>
        <v>1013</v>
      </c>
      <c r="J1656" s="16">
        <f>工资表!K416</f>
        <v>713</v>
      </c>
      <c r="K1656" s="16">
        <f>工资表!L416</f>
        <v>613</v>
      </c>
      <c r="L1656" s="16">
        <f>工资表!M416</f>
        <v>11404</v>
      </c>
      <c r="M1656" s="16">
        <f>工资表!N416</f>
        <v>713</v>
      </c>
      <c r="N1656" s="16">
        <f>工资表!O416</f>
        <v>513</v>
      </c>
      <c r="O1656" s="16">
        <f>工资表!P416</f>
        <v>433</v>
      </c>
      <c r="P1656" s="16">
        <f>工资表!Q416</f>
        <v>443</v>
      </c>
      <c r="Q1656" s="16">
        <f>工资表!R416</f>
        <v>473</v>
      </c>
      <c r="R1656" s="16">
        <f>工资表!S416</f>
        <v>548</v>
      </c>
      <c r="S1656" s="16">
        <f>工资表!T416</f>
        <v>8281</v>
      </c>
    </row>
    <row r="1657" spans="1:19" s="11" customFormat="1" x14ac:dyDescent="0.15">
      <c r="A1657" s="12"/>
      <c r="B1657" s="12"/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</row>
    <row r="1658" spans="1:19" s="11" customFormat="1" x14ac:dyDescent="0.15">
      <c r="A1658" s="13"/>
      <c r="B1658" s="13"/>
      <c r="C1658" s="13"/>
      <c r="D1658" s="13"/>
      <c r="E1658" s="13"/>
      <c r="F1658" s="13"/>
      <c r="G1658" s="13"/>
      <c r="H1658" s="14">
        <f>工资表!$I$1</f>
        <v>2017</v>
      </c>
      <c r="I1658" s="14" t="str">
        <f>工资表!$J$1</f>
        <v>年</v>
      </c>
      <c r="J1658" s="14" t="str">
        <f>工资表!$K$1</f>
        <v>2月</v>
      </c>
      <c r="K1658" s="14" t="str">
        <f>工资表!$L$1</f>
        <v>工资</v>
      </c>
      <c r="L1658" s="13"/>
      <c r="M1658" s="13"/>
      <c r="N1658" s="13"/>
      <c r="O1658" s="13"/>
      <c r="P1658" s="13"/>
      <c r="Q1658" s="13"/>
      <c r="R1658" s="13"/>
      <c r="S1658" s="13"/>
    </row>
    <row r="1659" spans="1:19" s="11" customFormat="1" x14ac:dyDescent="0.15">
      <c r="A1659" s="15" t="str">
        <f>工资表!$B$2</f>
        <v>序号</v>
      </c>
      <c r="B1659" s="15" t="str">
        <f>工资表!$C$2</f>
        <v>姓名</v>
      </c>
      <c r="C1659" s="15" t="str">
        <f>工资表!$D$2</f>
        <v>部门</v>
      </c>
      <c r="D1659" s="15" t="str">
        <f>工资表!$E$2</f>
        <v>基本工资</v>
      </c>
      <c r="E1659" s="15" t="str">
        <f>工资表!$F$2</f>
        <v>岗位工资</v>
      </c>
      <c r="F1659" s="15" t="str">
        <f>工资表!$G$2</f>
        <v>绩效工资</v>
      </c>
      <c r="G1659" s="15" t="str">
        <f>工资表!$H$2</f>
        <v>奖金</v>
      </c>
      <c r="H1659" s="15" t="str">
        <f>工资表!$I$2</f>
        <v>加班费</v>
      </c>
      <c r="I1659" s="15" t="str">
        <f>工资表!$J$2</f>
        <v>住房补助</v>
      </c>
      <c r="J1659" s="15" t="str">
        <f>工资表!$K$2</f>
        <v>交通补助</v>
      </c>
      <c r="K1659" s="15" t="str">
        <f>工资表!$L$2</f>
        <v>工龄工资</v>
      </c>
      <c r="L1659" s="15" t="str">
        <f>工资表!$M$2</f>
        <v>当月应发</v>
      </c>
      <c r="M1659" s="15" t="str">
        <f>工资表!$N$2</f>
        <v>养老保险</v>
      </c>
      <c r="N1659" s="15" t="str">
        <f>工资表!$O$2</f>
        <v>医疗保险</v>
      </c>
      <c r="O1659" s="15" t="str">
        <f>工资表!$P$2</f>
        <v>失业保险</v>
      </c>
      <c r="P1659" s="15" t="str">
        <f>工资表!$Q$2</f>
        <v>大病统筹</v>
      </c>
      <c r="Q1659" s="15" t="str">
        <f>工资表!$R$2</f>
        <v>公积金</v>
      </c>
      <c r="R1659" s="15" t="str">
        <f>工资表!$S$2</f>
        <v>个人所得税</v>
      </c>
      <c r="S1659" s="15" t="str">
        <f>工资表!$T$2</f>
        <v>实发工资</v>
      </c>
    </row>
    <row r="1660" spans="1:19" s="11" customFormat="1" x14ac:dyDescent="0.15">
      <c r="A1660" s="16">
        <f>工资表!B417</f>
        <v>415</v>
      </c>
      <c r="B1660" s="16" t="str">
        <f>工资表!C417</f>
        <v>N415</v>
      </c>
      <c r="C1660" s="16" t="str">
        <f>工资表!D417</f>
        <v>人力</v>
      </c>
      <c r="D1660" s="16">
        <f>工资表!E417</f>
        <v>2414</v>
      </c>
      <c r="E1660" s="16">
        <f>工资表!F417</f>
        <v>1414</v>
      </c>
      <c r="F1660" s="16">
        <f>工资表!G417</f>
        <v>1414</v>
      </c>
      <c r="G1660" s="16">
        <f>工资表!H417</f>
        <v>2414</v>
      </c>
      <c r="H1660" s="16">
        <f>工资表!I417</f>
        <v>1414</v>
      </c>
      <c r="I1660" s="16">
        <f>工资表!J417</f>
        <v>1014</v>
      </c>
      <c r="J1660" s="16">
        <f>工资表!K417</f>
        <v>714</v>
      </c>
      <c r="K1660" s="16">
        <f>工资表!L417</f>
        <v>614</v>
      </c>
      <c r="L1660" s="16">
        <f>工资表!M417</f>
        <v>11412</v>
      </c>
      <c r="M1660" s="16">
        <f>工资表!N417</f>
        <v>714</v>
      </c>
      <c r="N1660" s="16">
        <f>工资表!O417</f>
        <v>514</v>
      </c>
      <c r="O1660" s="16">
        <f>工资表!P417</f>
        <v>434</v>
      </c>
      <c r="P1660" s="16">
        <f>工资表!Q417</f>
        <v>444</v>
      </c>
      <c r="Q1660" s="16">
        <f>工资表!R417</f>
        <v>474</v>
      </c>
      <c r="R1660" s="16">
        <f>工资表!S417</f>
        <v>549</v>
      </c>
      <c r="S1660" s="16">
        <f>工资表!T417</f>
        <v>8283</v>
      </c>
    </row>
    <row r="1661" spans="1:19" s="11" customFormat="1" x14ac:dyDescent="0.15">
      <c r="A1661" s="12"/>
      <c r="B1661" s="12"/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</row>
    <row r="1662" spans="1:19" s="11" customFormat="1" x14ac:dyDescent="0.15">
      <c r="A1662" s="13"/>
      <c r="B1662" s="13"/>
      <c r="C1662" s="13"/>
      <c r="D1662" s="13"/>
      <c r="E1662" s="13"/>
      <c r="F1662" s="13"/>
      <c r="G1662" s="13"/>
      <c r="H1662" s="14">
        <f>工资表!$I$1</f>
        <v>2017</v>
      </c>
      <c r="I1662" s="14" t="str">
        <f>工资表!$J$1</f>
        <v>年</v>
      </c>
      <c r="J1662" s="14" t="str">
        <f>工资表!$K$1</f>
        <v>2月</v>
      </c>
      <c r="K1662" s="14" t="str">
        <f>工资表!$L$1</f>
        <v>工资</v>
      </c>
      <c r="L1662" s="13"/>
      <c r="M1662" s="13"/>
      <c r="N1662" s="13"/>
      <c r="O1662" s="13"/>
      <c r="P1662" s="13"/>
      <c r="Q1662" s="13"/>
      <c r="R1662" s="13"/>
      <c r="S1662" s="13"/>
    </row>
    <row r="1663" spans="1:19" s="11" customFormat="1" x14ac:dyDescent="0.15">
      <c r="A1663" s="15" t="str">
        <f>工资表!$B$2</f>
        <v>序号</v>
      </c>
      <c r="B1663" s="15" t="str">
        <f>工资表!$C$2</f>
        <v>姓名</v>
      </c>
      <c r="C1663" s="15" t="str">
        <f>工资表!$D$2</f>
        <v>部门</v>
      </c>
      <c r="D1663" s="15" t="str">
        <f>工资表!$E$2</f>
        <v>基本工资</v>
      </c>
      <c r="E1663" s="15" t="str">
        <f>工资表!$F$2</f>
        <v>岗位工资</v>
      </c>
      <c r="F1663" s="15" t="str">
        <f>工资表!$G$2</f>
        <v>绩效工资</v>
      </c>
      <c r="G1663" s="15" t="str">
        <f>工资表!$H$2</f>
        <v>奖金</v>
      </c>
      <c r="H1663" s="15" t="str">
        <f>工资表!$I$2</f>
        <v>加班费</v>
      </c>
      <c r="I1663" s="15" t="str">
        <f>工资表!$J$2</f>
        <v>住房补助</v>
      </c>
      <c r="J1663" s="15" t="str">
        <f>工资表!$K$2</f>
        <v>交通补助</v>
      </c>
      <c r="K1663" s="15" t="str">
        <f>工资表!$L$2</f>
        <v>工龄工资</v>
      </c>
      <c r="L1663" s="15" t="str">
        <f>工资表!$M$2</f>
        <v>当月应发</v>
      </c>
      <c r="M1663" s="15" t="str">
        <f>工资表!$N$2</f>
        <v>养老保险</v>
      </c>
      <c r="N1663" s="15" t="str">
        <f>工资表!$O$2</f>
        <v>医疗保险</v>
      </c>
      <c r="O1663" s="15" t="str">
        <f>工资表!$P$2</f>
        <v>失业保险</v>
      </c>
      <c r="P1663" s="15" t="str">
        <f>工资表!$Q$2</f>
        <v>大病统筹</v>
      </c>
      <c r="Q1663" s="15" t="str">
        <f>工资表!$R$2</f>
        <v>公积金</v>
      </c>
      <c r="R1663" s="15" t="str">
        <f>工资表!$S$2</f>
        <v>个人所得税</v>
      </c>
      <c r="S1663" s="15" t="str">
        <f>工资表!$T$2</f>
        <v>实发工资</v>
      </c>
    </row>
    <row r="1664" spans="1:19" s="11" customFormat="1" x14ac:dyDescent="0.15">
      <c r="A1664" s="16">
        <f>工资表!B418</f>
        <v>416</v>
      </c>
      <c r="B1664" s="16" t="str">
        <f>工资表!C418</f>
        <v>N416</v>
      </c>
      <c r="C1664" s="16" t="str">
        <f>工资表!D418</f>
        <v>销售</v>
      </c>
      <c r="D1664" s="16">
        <f>工资表!E418</f>
        <v>2415</v>
      </c>
      <c r="E1664" s="16">
        <f>工资表!F418</f>
        <v>1415</v>
      </c>
      <c r="F1664" s="16">
        <f>工资表!G418</f>
        <v>1415</v>
      </c>
      <c r="G1664" s="16">
        <f>工资表!H418</f>
        <v>2415</v>
      </c>
      <c r="H1664" s="16">
        <f>工资表!I418</f>
        <v>1415</v>
      </c>
      <c r="I1664" s="16">
        <f>工资表!J418</f>
        <v>1015</v>
      </c>
      <c r="J1664" s="16">
        <f>工资表!K418</f>
        <v>715</v>
      </c>
      <c r="K1664" s="16">
        <f>工资表!L418</f>
        <v>615</v>
      </c>
      <c r="L1664" s="16">
        <f>工资表!M418</f>
        <v>11420</v>
      </c>
      <c r="M1664" s="16">
        <f>工资表!N418</f>
        <v>715</v>
      </c>
      <c r="N1664" s="16">
        <f>工资表!O418</f>
        <v>515</v>
      </c>
      <c r="O1664" s="16">
        <f>工资表!P418</f>
        <v>435</v>
      </c>
      <c r="P1664" s="16">
        <f>工资表!Q418</f>
        <v>445</v>
      </c>
      <c r="Q1664" s="16">
        <f>工资表!R418</f>
        <v>475</v>
      </c>
      <c r="R1664" s="16">
        <f>工资表!S418</f>
        <v>550</v>
      </c>
      <c r="S1664" s="16">
        <f>工资表!T418</f>
        <v>8285</v>
      </c>
    </row>
    <row r="1665" spans="1:19" s="11" customFormat="1" x14ac:dyDescent="0.15">
      <c r="A1665" s="12"/>
      <c r="B1665" s="12"/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</row>
    <row r="1666" spans="1:19" s="11" customFormat="1" x14ac:dyDescent="0.15">
      <c r="A1666" s="13"/>
      <c r="B1666" s="13"/>
      <c r="C1666" s="13"/>
      <c r="D1666" s="13"/>
      <c r="E1666" s="13"/>
      <c r="F1666" s="13"/>
      <c r="G1666" s="13"/>
      <c r="H1666" s="14">
        <f>工资表!$I$1</f>
        <v>2017</v>
      </c>
      <c r="I1666" s="14" t="str">
        <f>工资表!$J$1</f>
        <v>年</v>
      </c>
      <c r="J1666" s="14" t="str">
        <f>工资表!$K$1</f>
        <v>2月</v>
      </c>
      <c r="K1666" s="14" t="str">
        <f>工资表!$L$1</f>
        <v>工资</v>
      </c>
      <c r="L1666" s="13"/>
      <c r="M1666" s="13"/>
      <c r="N1666" s="13"/>
      <c r="O1666" s="13"/>
      <c r="P1666" s="13"/>
      <c r="Q1666" s="13"/>
      <c r="R1666" s="13"/>
      <c r="S1666" s="13"/>
    </row>
    <row r="1667" spans="1:19" s="11" customFormat="1" x14ac:dyDescent="0.15">
      <c r="A1667" s="15" t="str">
        <f>工资表!$B$2</f>
        <v>序号</v>
      </c>
      <c r="B1667" s="15" t="str">
        <f>工资表!$C$2</f>
        <v>姓名</v>
      </c>
      <c r="C1667" s="15" t="str">
        <f>工资表!$D$2</f>
        <v>部门</v>
      </c>
      <c r="D1667" s="15" t="str">
        <f>工资表!$E$2</f>
        <v>基本工资</v>
      </c>
      <c r="E1667" s="15" t="str">
        <f>工资表!$F$2</f>
        <v>岗位工资</v>
      </c>
      <c r="F1667" s="15" t="str">
        <f>工资表!$G$2</f>
        <v>绩效工资</v>
      </c>
      <c r="G1667" s="15" t="str">
        <f>工资表!$H$2</f>
        <v>奖金</v>
      </c>
      <c r="H1667" s="15" t="str">
        <f>工资表!$I$2</f>
        <v>加班费</v>
      </c>
      <c r="I1667" s="15" t="str">
        <f>工资表!$J$2</f>
        <v>住房补助</v>
      </c>
      <c r="J1667" s="15" t="str">
        <f>工资表!$K$2</f>
        <v>交通补助</v>
      </c>
      <c r="K1667" s="15" t="str">
        <f>工资表!$L$2</f>
        <v>工龄工资</v>
      </c>
      <c r="L1667" s="15" t="str">
        <f>工资表!$M$2</f>
        <v>当月应发</v>
      </c>
      <c r="M1667" s="15" t="str">
        <f>工资表!$N$2</f>
        <v>养老保险</v>
      </c>
      <c r="N1667" s="15" t="str">
        <f>工资表!$O$2</f>
        <v>医疗保险</v>
      </c>
      <c r="O1667" s="15" t="str">
        <f>工资表!$P$2</f>
        <v>失业保险</v>
      </c>
      <c r="P1667" s="15" t="str">
        <f>工资表!$Q$2</f>
        <v>大病统筹</v>
      </c>
      <c r="Q1667" s="15" t="str">
        <f>工资表!$R$2</f>
        <v>公积金</v>
      </c>
      <c r="R1667" s="15" t="str">
        <f>工资表!$S$2</f>
        <v>个人所得税</v>
      </c>
      <c r="S1667" s="15" t="str">
        <f>工资表!$T$2</f>
        <v>实发工资</v>
      </c>
    </row>
    <row r="1668" spans="1:19" s="11" customFormat="1" x14ac:dyDescent="0.15">
      <c r="A1668" s="16">
        <f>工资表!B419</f>
        <v>417</v>
      </c>
      <c r="B1668" s="16" t="str">
        <f>工资表!C419</f>
        <v>N417</v>
      </c>
      <c r="C1668" s="16" t="str">
        <f>工资表!D419</f>
        <v>研发A</v>
      </c>
      <c r="D1668" s="16">
        <f>工资表!E419</f>
        <v>2416</v>
      </c>
      <c r="E1668" s="16">
        <f>工资表!F419</f>
        <v>1416</v>
      </c>
      <c r="F1668" s="16">
        <f>工资表!G419</f>
        <v>1416</v>
      </c>
      <c r="G1668" s="16">
        <f>工资表!H419</f>
        <v>2416</v>
      </c>
      <c r="H1668" s="16">
        <f>工资表!I419</f>
        <v>1416</v>
      </c>
      <c r="I1668" s="16">
        <f>工资表!J419</f>
        <v>1016</v>
      </c>
      <c r="J1668" s="16">
        <f>工资表!K419</f>
        <v>716</v>
      </c>
      <c r="K1668" s="16">
        <f>工资表!L419</f>
        <v>616</v>
      </c>
      <c r="L1668" s="16">
        <f>工资表!M419</f>
        <v>11428</v>
      </c>
      <c r="M1668" s="16">
        <f>工资表!N419</f>
        <v>716</v>
      </c>
      <c r="N1668" s="16">
        <f>工资表!O419</f>
        <v>516</v>
      </c>
      <c r="O1668" s="16">
        <f>工资表!P419</f>
        <v>436</v>
      </c>
      <c r="P1668" s="16">
        <f>工资表!Q419</f>
        <v>446</v>
      </c>
      <c r="Q1668" s="16">
        <f>工资表!R419</f>
        <v>476</v>
      </c>
      <c r="R1668" s="16">
        <f>工资表!S419</f>
        <v>551</v>
      </c>
      <c r="S1668" s="16">
        <f>工资表!T419</f>
        <v>8287</v>
      </c>
    </row>
    <row r="1669" spans="1:19" s="11" customFormat="1" x14ac:dyDescent="0.15">
      <c r="A1669" s="12"/>
      <c r="B1669" s="12"/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</row>
    <row r="1670" spans="1:19" s="11" customFormat="1" x14ac:dyDescent="0.15">
      <c r="A1670" s="13"/>
      <c r="B1670" s="13"/>
      <c r="C1670" s="13"/>
      <c r="D1670" s="13"/>
      <c r="E1670" s="13"/>
      <c r="F1670" s="13"/>
      <c r="G1670" s="13"/>
      <c r="H1670" s="14">
        <f>工资表!$I$1</f>
        <v>2017</v>
      </c>
      <c r="I1670" s="14" t="str">
        <f>工资表!$J$1</f>
        <v>年</v>
      </c>
      <c r="J1670" s="14" t="str">
        <f>工资表!$K$1</f>
        <v>2月</v>
      </c>
      <c r="K1670" s="14" t="str">
        <f>工资表!$L$1</f>
        <v>工资</v>
      </c>
      <c r="L1670" s="13"/>
      <c r="M1670" s="13"/>
      <c r="N1670" s="13"/>
      <c r="O1670" s="13"/>
      <c r="P1670" s="13"/>
      <c r="Q1670" s="13"/>
      <c r="R1670" s="13"/>
      <c r="S1670" s="13"/>
    </row>
    <row r="1671" spans="1:19" s="11" customFormat="1" x14ac:dyDescent="0.15">
      <c r="A1671" s="15" t="str">
        <f>工资表!$B$2</f>
        <v>序号</v>
      </c>
      <c r="B1671" s="15" t="str">
        <f>工资表!$C$2</f>
        <v>姓名</v>
      </c>
      <c r="C1671" s="15" t="str">
        <f>工资表!$D$2</f>
        <v>部门</v>
      </c>
      <c r="D1671" s="15" t="str">
        <f>工资表!$E$2</f>
        <v>基本工资</v>
      </c>
      <c r="E1671" s="15" t="str">
        <f>工资表!$F$2</f>
        <v>岗位工资</v>
      </c>
      <c r="F1671" s="15" t="str">
        <f>工资表!$G$2</f>
        <v>绩效工资</v>
      </c>
      <c r="G1671" s="15" t="str">
        <f>工资表!$H$2</f>
        <v>奖金</v>
      </c>
      <c r="H1671" s="15" t="str">
        <f>工资表!$I$2</f>
        <v>加班费</v>
      </c>
      <c r="I1671" s="15" t="str">
        <f>工资表!$J$2</f>
        <v>住房补助</v>
      </c>
      <c r="J1671" s="15" t="str">
        <f>工资表!$K$2</f>
        <v>交通补助</v>
      </c>
      <c r="K1671" s="15" t="str">
        <f>工资表!$L$2</f>
        <v>工龄工资</v>
      </c>
      <c r="L1671" s="15" t="str">
        <f>工资表!$M$2</f>
        <v>当月应发</v>
      </c>
      <c r="M1671" s="15" t="str">
        <f>工资表!$N$2</f>
        <v>养老保险</v>
      </c>
      <c r="N1671" s="15" t="str">
        <f>工资表!$O$2</f>
        <v>医疗保险</v>
      </c>
      <c r="O1671" s="15" t="str">
        <f>工资表!$P$2</f>
        <v>失业保险</v>
      </c>
      <c r="P1671" s="15" t="str">
        <f>工资表!$Q$2</f>
        <v>大病统筹</v>
      </c>
      <c r="Q1671" s="15" t="str">
        <f>工资表!$R$2</f>
        <v>公积金</v>
      </c>
      <c r="R1671" s="15" t="str">
        <f>工资表!$S$2</f>
        <v>个人所得税</v>
      </c>
      <c r="S1671" s="15" t="str">
        <f>工资表!$T$2</f>
        <v>实发工资</v>
      </c>
    </row>
    <row r="1672" spans="1:19" s="11" customFormat="1" x14ac:dyDescent="0.15">
      <c r="A1672" s="16">
        <f>工资表!B420</f>
        <v>418</v>
      </c>
      <c r="B1672" s="16" t="str">
        <f>工资表!C420</f>
        <v>N418</v>
      </c>
      <c r="C1672" s="16" t="str">
        <f>工资表!D420</f>
        <v>研发B</v>
      </c>
      <c r="D1672" s="16">
        <f>工资表!E420</f>
        <v>2417</v>
      </c>
      <c r="E1672" s="16">
        <f>工资表!F420</f>
        <v>1417</v>
      </c>
      <c r="F1672" s="16">
        <f>工资表!G420</f>
        <v>1417</v>
      </c>
      <c r="G1672" s="16">
        <f>工资表!H420</f>
        <v>2417</v>
      </c>
      <c r="H1672" s="16">
        <f>工资表!I420</f>
        <v>1417</v>
      </c>
      <c r="I1672" s="16">
        <f>工资表!J420</f>
        <v>1017</v>
      </c>
      <c r="J1672" s="16">
        <f>工资表!K420</f>
        <v>717</v>
      </c>
      <c r="K1672" s="16">
        <f>工资表!L420</f>
        <v>617</v>
      </c>
      <c r="L1672" s="16">
        <f>工资表!M420</f>
        <v>11436</v>
      </c>
      <c r="M1672" s="16">
        <f>工资表!N420</f>
        <v>717</v>
      </c>
      <c r="N1672" s="16">
        <f>工资表!O420</f>
        <v>517</v>
      </c>
      <c r="O1672" s="16">
        <f>工资表!P420</f>
        <v>437</v>
      </c>
      <c r="P1672" s="16">
        <f>工资表!Q420</f>
        <v>447</v>
      </c>
      <c r="Q1672" s="16">
        <f>工资表!R420</f>
        <v>477</v>
      </c>
      <c r="R1672" s="16">
        <f>工资表!S420</f>
        <v>552</v>
      </c>
      <c r="S1672" s="16">
        <f>工资表!T420</f>
        <v>8289</v>
      </c>
    </row>
    <row r="1673" spans="1:19" s="11" customFormat="1" x14ac:dyDescent="0.15">
      <c r="A1673" s="12"/>
      <c r="B1673" s="12"/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</row>
    <row r="1674" spans="1:19" s="11" customFormat="1" x14ac:dyDescent="0.15">
      <c r="A1674" s="13"/>
      <c r="B1674" s="13"/>
      <c r="C1674" s="13"/>
      <c r="D1674" s="13"/>
      <c r="E1674" s="13"/>
      <c r="F1674" s="13"/>
      <c r="G1674" s="13"/>
      <c r="H1674" s="14">
        <f>工资表!$I$1</f>
        <v>2017</v>
      </c>
      <c r="I1674" s="14" t="str">
        <f>工资表!$J$1</f>
        <v>年</v>
      </c>
      <c r="J1674" s="14" t="str">
        <f>工资表!$K$1</f>
        <v>2月</v>
      </c>
      <c r="K1674" s="14" t="str">
        <f>工资表!$L$1</f>
        <v>工资</v>
      </c>
      <c r="L1674" s="13"/>
      <c r="M1674" s="13"/>
      <c r="N1674" s="13"/>
      <c r="O1674" s="13"/>
      <c r="P1674" s="13"/>
      <c r="Q1674" s="13"/>
      <c r="R1674" s="13"/>
      <c r="S1674" s="13"/>
    </row>
    <row r="1675" spans="1:19" s="11" customFormat="1" x14ac:dyDescent="0.15">
      <c r="A1675" s="15" t="str">
        <f>工资表!$B$2</f>
        <v>序号</v>
      </c>
      <c r="B1675" s="15" t="str">
        <f>工资表!$C$2</f>
        <v>姓名</v>
      </c>
      <c r="C1675" s="15" t="str">
        <f>工资表!$D$2</f>
        <v>部门</v>
      </c>
      <c r="D1675" s="15" t="str">
        <f>工资表!$E$2</f>
        <v>基本工资</v>
      </c>
      <c r="E1675" s="15" t="str">
        <f>工资表!$F$2</f>
        <v>岗位工资</v>
      </c>
      <c r="F1675" s="15" t="str">
        <f>工资表!$G$2</f>
        <v>绩效工资</v>
      </c>
      <c r="G1675" s="15" t="str">
        <f>工资表!$H$2</f>
        <v>奖金</v>
      </c>
      <c r="H1675" s="15" t="str">
        <f>工资表!$I$2</f>
        <v>加班费</v>
      </c>
      <c r="I1675" s="15" t="str">
        <f>工资表!$J$2</f>
        <v>住房补助</v>
      </c>
      <c r="J1675" s="15" t="str">
        <f>工资表!$K$2</f>
        <v>交通补助</v>
      </c>
      <c r="K1675" s="15" t="str">
        <f>工资表!$L$2</f>
        <v>工龄工资</v>
      </c>
      <c r="L1675" s="15" t="str">
        <f>工资表!$M$2</f>
        <v>当月应发</v>
      </c>
      <c r="M1675" s="15" t="str">
        <f>工资表!$N$2</f>
        <v>养老保险</v>
      </c>
      <c r="N1675" s="15" t="str">
        <f>工资表!$O$2</f>
        <v>医疗保险</v>
      </c>
      <c r="O1675" s="15" t="str">
        <f>工资表!$P$2</f>
        <v>失业保险</v>
      </c>
      <c r="P1675" s="15" t="str">
        <f>工资表!$Q$2</f>
        <v>大病统筹</v>
      </c>
      <c r="Q1675" s="15" t="str">
        <f>工资表!$R$2</f>
        <v>公积金</v>
      </c>
      <c r="R1675" s="15" t="str">
        <f>工资表!$S$2</f>
        <v>个人所得税</v>
      </c>
      <c r="S1675" s="15" t="str">
        <f>工资表!$T$2</f>
        <v>实发工资</v>
      </c>
    </row>
    <row r="1676" spans="1:19" s="11" customFormat="1" x14ac:dyDescent="0.15">
      <c r="A1676" s="16">
        <f>工资表!B421</f>
        <v>419</v>
      </c>
      <c r="B1676" s="16" t="str">
        <f>工资表!C421</f>
        <v>N419</v>
      </c>
      <c r="C1676" s="16" t="str">
        <f>工资表!D421</f>
        <v>投资A</v>
      </c>
      <c r="D1676" s="16">
        <f>工资表!E421</f>
        <v>2418</v>
      </c>
      <c r="E1676" s="16">
        <f>工资表!F421</f>
        <v>1418</v>
      </c>
      <c r="F1676" s="16">
        <f>工资表!G421</f>
        <v>1418</v>
      </c>
      <c r="G1676" s="16">
        <f>工资表!H421</f>
        <v>2418</v>
      </c>
      <c r="H1676" s="16">
        <f>工资表!I421</f>
        <v>1418</v>
      </c>
      <c r="I1676" s="16">
        <f>工资表!J421</f>
        <v>1018</v>
      </c>
      <c r="J1676" s="16">
        <f>工资表!K421</f>
        <v>718</v>
      </c>
      <c r="K1676" s="16">
        <f>工资表!L421</f>
        <v>618</v>
      </c>
      <c r="L1676" s="16">
        <f>工资表!M421</f>
        <v>11444</v>
      </c>
      <c r="M1676" s="16">
        <f>工资表!N421</f>
        <v>718</v>
      </c>
      <c r="N1676" s="16">
        <f>工资表!O421</f>
        <v>518</v>
      </c>
      <c r="O1676" s="16">
        <f>工资表!P421</f>
        <v>438</v>
      </c>
      <c r="P1676" s="16">
        <f>工资表!Q421</f>
        <v>448</v>
      </c>
      <c r="Q1676" s="16">
        <f>工资表!R421</f>
        <v>478</v>
      </c>
      <c r="R1676" s="16">
        <f>工资表!S421</f>
        <v>553</v>
      </c>
      <c r="S1676" s="16">
        <f>工资表!T421</f>
        <v>8291</v>
      </c>
    </row>
    <row r="1677" spans="1:19" s="11" customFormat="1" x14ac:dyDescent="0.15">
      <c r="A1677" s="12"/>
      <c r="B1677" s="12"/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</row>
    <row r="1678" spans="1:19" s="11" customFormat="1" x14ac:dyDescent="0.15">
      <c r="A1678" s="13"/>
      <c r="B1678" s="13"/>
      <c r="C1678" s="13"/>
      <c r="D1678" s="13"/>
      <c r="E1678" s="13"/>
      <c r="F1678" s="13"/>
      <c r="G1678" s="13"/>
      <c r="H1678" s="14">
        <f>工资表!$I$1</f>
        <v>2017</v>
      </c>
      <c r="I1678" s="14" t="str">
        <f>工资表!$J$1</f>
        <v>年</v>
      </c>
      <c r="J1678" s="14" t="str">
        <f>工资表!$K$1</f>
        <v>2月</v>
      </c>
      <c r="K1678" s="14" t="str">
        <f>工资表!$L$1</f>
        <v>工资</v>
      </c>
      <c r="L1678" s="13"/>
      <c r="M1678" s="13"/>
      <c r="N1678" s="13"/>
      <c r="O1678" s="13"/>
      <c r="P1678" s="13"/>
      <c r="Q1678" s="13"/>
      <c r="R1678" s="13"/>
      <c r="S1678" s="13"/>
    </row>
    <row r="1679" spans="1:19" s="11" customFormat="1" x14ac:dyDescent="0.15">
      <c r="A1679" s="15" t="str">
        <f>工资表!$B$2</f>
        <v>序号</v>
      </c>
      <c r="B1679" s="15" t="str">
        <f>工资表!$C$2</f>
        <v>姓名</v>
      </c>
      <c r="C1679" s="15" t="str">
        <f>工资表!$D$2</f>
        <v>部门</v>
      </c>
      <c r="D1679" s="15" t="str">
        <f>工资表!$E$2</f>
        <v>基本工资</v>
      </c>
      <c r="E1679" s="15" t="str">
        <f>工资表!$F$2</f>
        <v>岗位工资</v>
      </c>
      <c r="F1679" s="15" t="str">
        <f>工资表!$G$2</f>
        <v>绩效工资</v>
      </c>
      <c r="G1679" s="15" t="str">
        <f>工资表!$H$2</f>
        <v>奖金</v>
      </c>
      <c r="H1679" s="15" t="str">
        <f>工资表!$I$2</f>
        <v>加班费</v>
      </c>
      <c r="I1679" s="15" t="str">
        <f>工资表!$J$2</f>
        <v>住房补助</v>
      </c>
      <c r="J1679" s="15" t="str">
        <f>工资表!$K$2</f>
        <v>交通补助</v>
      </c>
      <c r="K1679" s="15" t="str">
        <f>工资表!$L$2</f>
        <v>工龄工资</v>
      </c>
      <c r="L1679" s="15" t="str">
        <f>工资表!$M$2</f>
        <v>当月应发</v>
      </c>
      <c r="M1679" s="15" t="str">
        <f>工资表!$N$2</f>
        <v>养老保险</v>
      </c>
      <c r="N1679" s="15" t="str">
        <f>工资表!$O$2</f>
        <v>医疗保险</v>
      </c>
      <c r="O1679" s="15" t="str">
        <f>工资表!$P$2</f>
        <v>失业保险</v>
      </c>
      <c r="P1679" s="15" t="str">
        <f>工资表!$Q$2</f>
        <v>大病统筹</v>
      </c>
      <c r="Q1679" s="15" t="str">
        <f>工资表!$R$2</f>
        <v>公积金</v>
      </c>
      <c r="R1679" s="15" t="str">
        <f>工资表!$S$2</f>
        <v>个人所得税</v>
      </c>
      <c r="S1679" s="15" t="str">
        <f>工资表!$T$2</f>
        <v>实发工资</v>
      </c>
    </row>
    <row r="1680" spans="1:19" s="11" customFormat="1" x14ac:dyDescent="0.15">
      <c r="A1680" s="16">
        <f>工资表!B422</f>
        <v>420</v>
      </c>
      <c r="B1680" s="16" t="str">
        <f>工资表!C422</f>
        <v>N420</v>
      </c>
      <c r="C1680" s="16" t="str">
        <f>工资表!D422</f>
        <v>投资B</v>
      </c>
      <c r="D1680" s="16">
        <f>工资表!E422</f>
        <v>2419</v>
      </c>
      <c r="E1680" s="16">
        <f>工资表!F422</f>
        <v>1419</v>
      </c>
      <c r="F1680" s="16">
        <f>工资表!G422</f>
        <v>1419</v>
      </c>
      <c r="G1680" s="16">
        <f>工资表!H422</f>
        <v>2419</v>
      </c>
      <c r="H1680" s="16">
        <f>工资表!I422</f>
        <v>1419</v>
      </c>
      <c r="I1680" s="16">
        <f>工资表!J422</f>
        <v>1019</v>
      </c>
      <c r="J1680" s="16">
        <f>工资表!K422</f>
        <v>719</v>
      </c>
      <c r="K1680" s="16">
        <f>工资表!L422</f>
        <v>619</v>
      </c>
      <c r="L1680" s="16">
        <f>工资表!M422</f>
        <v>11452</v>
      </c>
      <c r="M1680" s="16">
        <f>工资表!N422</f>
        <v>719</v>
      </c>
      <c r="N1680" s="16">
        <f>工资表!O422</f>
        <v>519</v>
      </c>
      <c r="O1680" s="16">
        <f>工资表!P422</f>
        <v>439</v>
      </c>
      <c r="P1680" s="16">
        <f>工资表!Q422</f>
        <v>449</v>
      </c>
      <c r="Q1680" s="16">
        <f>工资表!R422</f>
        <v>479</v>
      </c>
      <c r="R1680" s="16">
        <f>工资表!S422</f>
        <v>554</v>
      </c>
      <c r="S1680" s="16">
        <f>工资表!T422</f>
        <v>8293</v>
      </c>
    </row>
    <row r="1681" spans="1:19" s="11" customFormat="1" x14ac:dyDescent="0.15">
      <c r="A1681" s="12"/>
      <c r="B1681" s="12"/>
      <c r="C1681" s="12"/>
      <c r="D1681" s="12"/>
      <c r="E1681" s="12"/>
      <c r="F1681" s="12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</row>
    <row r="1682" spans="1:19" s="11" customFormat="1" x14ac:dyDescent="0.15">
      <c r="A1682" s="13"/>
      <c r="B1682" s="13"/>
      <c r="C1682" s="13"/>
      <c r="D1682" s="13"/>
      <c r="E1682" s="13"/>
      <c r="F1682" s="13"/>
      <c r="G1682" s="13"/>
      <c r="H1682" s="14">
        <f>工资表!$I$1</f>
        <v>2017</v>
      </c>
      <c r="I1682" s="14" t="str">
        <f>工资表!$J$1</f>
        <v>年</v>
      </c>
      <c r="J1682" s="14" t="str">
        <f>工资表!$K$1</f>
        <v>2月</v>
      </c>
      <c r="K1682" s="14" t="str">
        <f>工资表!$L$1</f>
        <v>工资</v>
      </c>
      <c r="L1682" s="13"/>
      <c r="M1682" s="13"/>
      <c r="N1682" s="13"/>
      <c r="O1682" s="13"/>
      <c r="P1682" s="13"/>
      <c r="Q1682" s="13"/>
      <c r="R1682" s="13"/>
      <c r="S1682" s="13"/>
    </row>
    <row r="1683" spans="1:19" s="11" customFormat="1" x14ac:dyDescent="0.15">
      <c r="A1683" s="15" t="str">
        <f>工资表!$B$2</f>
        <v>序号</v>
      </c>
      <c r="B1683" s="15" t="str">
        <f>工资表!$C$2</f>
        <v>姓名</v>
      </c>
      <c r="C1683" s="15" t="str">
        <f>工资表!$D$2</f>
        <v>部门</v>
      </c>
      <c r="D1683" s="15" t="str">
        <f>工资表!$E$2</f>
        <v>基本工资</v>
      </c>
      <c r="E1683" s="15" t="str">
        <f>工资表!$F$2</f>
        <v>岗位工资</v>
      </c>
      <c r="F1683" s="15" t="str">
        <f>工资表!$G$2</f>
        <v>绩效工资</v>
      </c>
      <c r="G1683" s="15" t="str">
        <f>工资表!$H$2</f>
        <v>奖金</v>
      </c>
      <c r="H1683" s="15" t="str">
        <f>工资表!$I$2</f>
        <v>加班费</v>
      </c>
      <c r="I1683" s="15" t="str">
        <f>工资表!$J$2</f>
        <v>住房补助</v>
      </c>
      <c r="J1683" s="15" t="str">
        <f>工资表!$K$2</f>
        <v>交通补助</v>
      </c>
      <c r="K1683" s="15" t="str">
        <f>工资表!$L$2</f>
        <v>工龄工资</v>
      </c>
      <c r="L1683" s="15" t="str">
        <f>工资表!$M$2</f>
        <v>当月应发</v>
      </c>
      <c r="M1683" s="15" t="str">
        <f>工资表!$N$2</f>
        <v>养老保险</v>
      </c>
      <c r="N1683" s="15" t="str">
        <f>工资表!$O$2</f>
        <v>医疗保险</v>
      </c>
      <c r="O1683" s="15" t="str">
        <f>工资表!$P$2</f>
        <v>失业保险</v>
      </c>
      <c r="P1683" s="15" t="str">
        <f>工资表!$Q$2</f>
        <v>大病统筹</v>
      </c>
      <c r="Q1683" s="15" t="str">
        <f>工资表!$R$2</f>
        <v>公积金</v>
      </c>
      <c r="R1683" s="15" t="str">
        <f>工资表!$S$2</f>
        <v>个人所得税</v>
      </c>
      <c r="S1683" s="15" t="str">
        <f>工资表!$T$2</f>
        <v>实发工资</v>
      </c>
    </row>
    <row r="1684" spans="1:19" s="11" customFormat="1" x14ac:dyDescent="0.15">
      <c r="A1684" s="16">
        <f>工资表!B423</f>
        <v>421</v>
      </c>
      <c r="B1684" s="16" t="str">
        <f>工资表!C423</f>
        <v>N421</v>
      </c>
      <c r="C1684" s="16" t="str">
        <f>工资表!D423</f>
        <v>采购</v>
      </c>
      <c r="D1684" s="16">
        <f>工资表!E423</f>
        <v>2420</v>
      </c>
      <c r="E1684" s="16">
        <f>工资表!F423</f>
        <v>1420</v>
      </c>
      <c r="F1684" s="16">
        <f>工资表!G423</f>
        <v>1420</v>
      </c>
      <c r="G1684" s="16">
        <f>工资表!H423</f>
        <v>2420</v>
      </c>
      <c r="H1684" s="16">
        <f>工资表!I423</f>
        <v>1420</v>
      </c>
      <c r="I1684" s="16">
        <f>工资表!J423</f>
        <v>1020</v>
      </c>
      <c r="J1684" s="16">
        <f>工资表!K423</f>
        <v>720</v>
      </c>
      <c r="K1684" s="16">
        <f>工资表!L423</f>
        <v>620</v>
      </c>
      <c r="L1684" s="16">
        <f>工资表!M423</f>
        <v>11460</v>
      </c>
      <c r="M1684" s="16">
        <f>工资表!N423</f>
        <v>720</v>
      </c>
      <c r="N1684" s="16">
        <f>工资表!O423</f>
        <v>520</v>
      </c>
      <c r="O1684" s="16">
        <f>工资表!P423</f>
        <v>440</v>
      </c>
      <c r="P1684" s="16">
        <f>工资表!Q423</f>
        <v>450</v>
      </c>
      <c r="Q1684" s="16">
        <f>工资表!R423</f>
        <v>480</v>
      </c>
      <c r="R1684" s="16">
        <f>工资表!S423</f>
        <v>555</v>
      </c>
      <c r="S1684" s="16">
        <f>工资表!T423</f>
        <v>8295</v>
      </c>
    </row>
    <row r="1685" spans="1:19" s="11" customFormat="1" x14ac:dyDescent="0.15">
      <c r="A1685" s="12"/>
      <c r="B1685" s="12"/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</row>
    <row r="1686" spans="1:19" s="11" customFormat="1" x14ac:dyDescent="0.15">
      <c r="A1686" s="13"/>
      <c r="B1686" s="13"/>
      <c r="C1686" s="13"/>
      <c r="D1686" s="13"/>
      <c r="E1686" s="13"/>
      <c r="F1686" s="13"/>
      <c r="G1686" s="13"/>
      <c r="H1686" s="14">
        <f>工资表!$I$1</f>
        <v>2017</v>
      </c>
      <c r="I1686" s="14" t="str">
        <f>工资表!$J$1</f>
        <v>年</v>
      </c>
      <c r="J1686" s="14" t="str">
        <f>工资表!$K$1</f>
        <v>2月</v>
      </c>
      <c r="K1686" s="14" t="str">
        <f>工资表!$L$1</f>
        <v>工资</v>
      </c>
      <c r="L1686" s="13"/>
      <c r="M1686" s="13"/>
      <c r="N1686" s="13"/>
      <c r="O1686" s="13"/>
      <c r="P1686" s="13"/>
      <c r="Q1686" s="13"/>
      <c r="R1686" s="13"/>
      <c r="S1686" s="13"/>
    </row>
    <row r="1687" spans="1:19" s="11" customFormat="1" x14ac:dyDescent="0.15">
      <c r="A1687" s="15" t="str">
        <f>工资表!$B$2</f>
        <v>序号</v>
      </c>
      <c r="B1687" s="15" t="str">
        <f>工资表!$C$2</f>
        <v>姓名</v>
      </c>
      <c r="C1687" s="15" t="str">
        <f>工资表!$D$2</f>
        <v>部门</v>
      </c>
      <c r="D1687" s="15" t="str">
        <f>工资表!$E$2</f>
        <v>基本工资</v>
      </c>
      <c r="E1687" s="15" t="str">
        <f>工资表!$F$2</f>
        <v>岗位工资</v>
      </c>
      <c r="F1687" s="15" t="str">
        <f>工资表!$G$2</f>
        <v>绩效工资</v>
      </c>
      <c r="G1687" s="15" t="str">
        <f>工资表!$H$2</f>
        <v>奖金</v>
      </c>
      <c r="H1687" s="15" t="str">
        <f>工资表!$I$2</f>
        <v>加班费</v>
      </c>
      <c r="I1687" s="15" t="str">
        <f>工资表!$J$2</f>
        <v>住房补助</v>
      </c>
      <c r="J1687" s="15" t="str">
        <f>工资表!$K$2</f>
        <v>交通补助</v>
      </c>
      <c r="K1687" s="15" t="str">
        <f>工资表!$L$2</f>
        <v>工龄工资</v>
      </c>
      <c r="L1687" s="15" t="str">
        <f>工资表!$M$2</f>
        <v>当月应发</v>
      </c>
      <c r="M1687" s="15" t="str">
        <f>工资表!$N$2</f>
        <v>养老保险</v>
      </c>
      <c r="N1687" s="15" t="str">
        <f>工资表!$O$2</f>
        <v>医疗保险</v>
      </c>
      <c r="O1687" s="15" t="str">
        <f>工资表!$P$2</f>
        <v>失业保险</v>
      </c>
      <c r="P1687" s="15" t="str">
        <f>工资表!$Q$2</f>
        <v>大病统筹</v>
      </c>
      <c r="Q1687" s="15" t="str">
        <f>工资表!$R$2</f>
        <v>公积金</v>
      </c>
      <c r="R1687" s="15" t="str">
        <f>工资表!$S$2</f>
        <v>个人所得税</v>
      </c>
      <c r="S1687" s="15" t="str">
        <f>工资表!$T$2</f>
        <v>实发工资</v>
      </c>
    </row>
    <row r="1688" spans="1:19" s="11" customFormat="1" x14ac:dyDescent="0.15">
      <c r="A1688" s="16">
        <f>工资表!B424</f>
        <v>422</v>
      </c>
      <c r="B1688" s="16" t="str">
        <f>工资表!C424</f>
        <v>N422</v>
      </c>
      <c r="C1688" s="16" t="str">
        <f>工资表!D424</f>
        <v>生产</v>
      </c>
      <c r="D1688" s="16">
        <f>工资表!E424</f>
        <v>2421</v>
      </c>
      <c r="E1688" s="16">
        <f>工资表!F424</f>
        <v>1421</v>
      </c>
      <c r="F1688" s="16">
        <f>工资表!G424</f>
        <v>1421</v>
      </c>
      <c r="G1688" s="16">
        <f>工资表!H424</f>
        <v>2421</v>
      </c>
      <c r="H1688" s="16">
        <f>工资表!I424</f>
        <v>1421</v>
      </c>
      <c r="I1688" s="16">
        <f>工资表!J424</f>
        <v>1021</v>
      </c>
      <c r="J1688" s="16">
        <f>工资表!K424</f>
        <v>721</v>
      </c>
      <c r="K1688" s="16">
        <f>工资表!L424</f>
        <v>621</v>
      </c>
      <c r="L1688" s="16">
        <f>工资表!M424</f>
        <v>11468</v>
      </c>
      <c r="M1688" s="16">
        <f>工资表!N424</f>
        <v>721</v>
      </c>
      <c r="N1688" s="16">
        <f>工资表!O424</f>
        <v>521</v>
      </c>
      <c r="O1688" s="16">
        <f>工资表!P424</f>
        <v>441</v>
      </c>
      <c r="P1688" s="16">
        <f>工资表!Q424</f>
        <v>451</v>
      </c>
      <c r="Q1688" s="16">
        <f>工资表!R424</f>
        <v>481</v>
      </c>
      <c r="R1688" s="16">
        <f>工资表!S424</f>
        <v>556</v>
      </c>
      <c r="S1688" s="16">
        <f>工资表!T424</f>
        <v>8297</v>
      </c>
    </row>
    <row r="1689" spans="1:19" s="11" customFormat="1" x14ac:dyDescent="0.15">
      <c r="A1689" s="12"/>
      <c r="B1689" s="12"/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</row>
    <row r="1690" spans="1:19" s="11" customFormat="1" x14ac:dyDescent="0.15">
      <c r="A1690" s="13"/>
      <c r="B1690" s="13"/>
      <c r="C1690" s="13"/>
      <c r="D1690" s="13"/>
      <c r="E1690" s="13"/>
      <c r="F1690" s="13"/>
      <c r="G1690" s="13"/>
      <c r="H1690" s="14">
        <f>工资表!$I$1</f>
        <v>2017</v>
      </c>
      <c r="I1690" s="14" t="str">
        <f>工资表!$J$1</f>
        <v>年</v>
      </c>
      <c r="J1690" s="14" t="str">
        <f>工资表!$K$1</f>
        <v>2月</v>
      </c>
      <c r="K1690" s="14" t="str">
        <f>工资表!$L$1</f>
        <v>工资</v>
      </c>
      <c r="L1690" s="13"/>
      <c r="M1690" s="13"/>
      <c r="N1690" s="13"/>
      <c r="O1690" s="13"/>
      <c r="P1690" s="13"/>
      <c r="Q1690" s="13"/>
      <c r="R1690" s="13"/>
      <c r="S1690" s="13"/>
    </row>
    <row r="1691" spans="1:19" s="11" customFormat="1" x14ac:dyDescent="0.15">
      <c r="A1691" s="15" t="str">
        <f>工资表!$B$2</f>
        <v>序号</v>
      </c>
      <c r="B1691" s="15" t="str">
        <f>工资表!$C$2</f>
        <v>姓名</v>
      </c>
      <c r="C1691" s="15" t="str">
        <f>工资表!$D$2</f>
        <v>部门</v>
      </c>
      <c r="D1691" s="15" t="str">
        <f>工资表!$E$2</f>
        <v>基本工资</v>
      </c>
      <c r="E1691" s="15" t="str">
        <f>工资表!$F$2</f>
        <v>岗位工资</v>
      </c>
      <c r="F1691" s="15" t="str">
        <f>工资表!$G$2</f>
        <v>绩效工资</v>
      </c>
      <c r="G1691" s="15" t="str">
        <f>工资表!$H$2</f>
        <v>奖金</v>
      </c>
      <c r="H1691" s="15" t="str">
        <f>工资表!$I$2</f>
        <v>加班费</v>
      </c>
      <c r="I1691" s="15" t="str">
        <f>工资表!$J$2</f>
        <v>住房补助</v>
      </c>
      <c r="J1691" s="15" t="str">
        <f>工资表!$K$2</f>
        <v>交通补助</v>
      </c>
      <c r="K1691" s="15" t="str">
        <f>工资表!$L$2</f>
        <v>工龄工资</v>
      </c>
      <c r="L1691" s="15" t="str">
        <f>工资表!$M$2</f>
        <v>当月应发</v>
      </c>
      <c r="M1691" s="15" t="str">
        <f>工资表!$N$2</f>
        <v>养老保险</v>
      </c>
      <c r="N1691" s="15" t="str">
        <f>工资表!$O$2</f>
        <v>医疗保险</v>
      </c>
      <c r="O1691" s="15" t="str">
        <f>工资表!$P$2</f>
        <v>失业保险</v>
      </c>
      <c r="P1691" s="15" t="str">
        <f>工资表!$Q$2</f>
        <v>大病统筹</v>
      </c>
      <c r="Q1691" s="15" t="str">
        <f>工资表!$R$2</f>
        <v>公积金</v>
      </c>
      <c r="R1691" s="15" t="str">
        <f>工资表!$S$2</f>
        <v>个人所得税</v>
      </c>
      <c r="S1691" s="15" t="str">
        <f>工资表!$T$2</f>
        <v>实发工资</v>
      </c>
    </row>
    <row r="1692" spans="1:19" s="11" customFormat="1" x14ac:dyDescent="0.15">
      <c r="A1692" s="16">
        <f>工资表!B425</f>
        <v>423</v>
      </c>
      <c r="B1692" s="16" t="str">
        <f>工资表!C425</f>
        <v>N423</v>
      </c>
      <c r="C1692" s="16" t="str">
        <f>工资表!D425</f>
        <v>运营</v>
      </c>
      <c r="D1692" s="16">
        <f>工资表!E425</f>
        <v>2422</v>
      </c>
      <c r="E1692" s="16">
        <f>工资表!F425</f>
        <v>1422</v>
      </c>
      <c r="F1692" s="16">
        <f>工资表!G425</f>
        <v>1422</v>
      </c>
      <c r="G1692" s="16">
        <f>工资表!H425</f>
        <v>2422</v>
      </c>
      <c r="H1692" s="16">
        <f>工资表!I425</f>
        <v>1422</v>
      </c>
      <c r="I1692" s="16">
        <f>工资表!J425</f>
        <v>1022</v>
      </c>
      <c r="J1692" s="16">
        <f>工资表!K425</f>
        <v>722</v>
      </c>
      <c r="K1692" s="16">
        <f>工资表!L425</f>
        <v>622</v>
      </c>
      <c r="L1692" s="16">
        <f>工资表!M425</f>
        <v>11476</v>
      </c>
      <c r="M1692" s="16">
        <f>工资表!N425</f>
        <v>722</v>
      </c>
      <c r="N1692" s="16">
        <f>工资表!O425</f>
        <v>522</v>
      </c>
      <c r="O1692" s="16">
        <f>工资表!P425</f>
        <v>442</v>
      </c>
      <c r="P1692" s="16">
        <f>工资表!Q425</f>
        <v>452</v>
      </c>
      <c r="Q1692" s="16">
        <f>工资表!R425</f>
        <v>482</v>
      </c>
      <c r="R1692" s="16">
        <f>工资表!S425</f>
        <v>557</v>
      </c>
      <c r="S1692" s="16">
        <f>工资表!T425</f>
        <v>8299</v>
      </c>
    </row>
    <row r="1693" spans="1:19" s="11" customFormat="1" x14ac:dyDescent="0.15">
      <c r="A1693" s="12"/>
      <c r="B1693" s="12"/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</row>
    <row r="1694" spans="1:19" s="11" customFormat="1" x14ac:dyDescent="0.15">
      <c r="A1694" s="13"/>
      <c r="B1694" s="13"/>
      <c r="C1694" s="13"/>
      <c r="D1694" s="13"/>
      <c r="E1694" s="13"/>
      <c r="F1694" s="13"/>
      <c r="G1694" s="13"/>
      <c r="H1694" s="14">
        <f>工资表!$I$1</f>
        <v>2017</v>
      </c>
      <c r="I1694" s="14" t="str">
        <f>工资表!$J$1</f>
        <v>年</v>
      </c>
      <c r="J1694" s="14" t="str">
        <f>工资表!$K$1</f>
        <v>2月</v>
      </c>
      <c r="K1694" s="14" t="str">
        <f>工资表!$L$1</f>
        <v>工资</v>
      </c>
      <c r="L1694" s="13"/>
      <c r="M1694" s="13"/>
      <c r="N1694" s="13"/>
      <c r="O1694" s="13"/>
      <c r="P1694" s="13"/>
      <c r="Q1694" s="13"/>
      <c r="R1694" s="13"/>
      <c r="S1694" s="13"/>
    </row>
    <row r="1695" spans="1:19" s="11" customFormat="1" x14ac:dyDescent="0.15">
      <c r="A1695" s="15" t="str">
        <f>工资表!$B$2</f>
        <v>序号</v>
      </c>
      <c r="B1695" s="15" t="str">
        <f>工资表!$C$2</f>
        <v>姓名</v>
      </c>
      <c r="C1695" s="15" t="str">
        <f>工资表!$D$2</f>
        <v>部门</v>
      </c>
      <c r="D1695" s="15" t="str">
        <f>工资表!$E$2</f>
        <v>基本工资</v>
      </c>
      <c r="E1695" s="15" t="str">
        <f>工资表!$F$2</f>
        <v>岗位工资</v>
      </c>
      <c r="F1695" s="15" t="str">
        <f>工资表!$G$2</f>
        <v>绩效工资</v>
      </c>
      <c r="G1695" s="15" t="str">
        <f>工资表!$H$2</f>
        <v>奖金</v>
      </c>
      <c r="H1695" s="15" t="str">
        <f>工资表!$I$2</f>
        <v>加班费</v>
      </c>
      <c r="I1695" s="15" t="str">
        <f>工资表!$J$2</f>
        <v>住房补助</v>
      </c>
      <c r="J1695" s="15" t="str">
        <f>工资表!$K$2</f>
        <v>交通补助</v>
      </c>
      <c r="K1695" s="15" t="str">
        <f>工资表!$L$2</f>
        <v>工龄工资</v>
      </c>
      <c r="L1695" s="15" t="str">
        <f>工资表!$M$2</f>
        <v>当月应发</v>
      </c>
      <c r="M1695" s="15" t="str">
        <f>工资表!$N$2</f>
        <v>养老保险</v>
      </c>
      <c r="N1695" s="15" t="str">
        <f>工资表!$O$2</f>
        <v>医疗保险</v>
      </c>
      <c r="O1695" s="15" t="str">
        <f>工资表!$P$2</f>
        <v>失业保险</v>
      </c>
      <c r="P1695" s="15" t="str">
        <f>工资表!$Q$2</f>
        <v>大病统筹</v>
      </c>
      <c r="Q1695" s="15" t="str">
        <f>工资表!$R$2</f>
        <v>公积金</v>
      </c>
      <c r="R1695" s="15" t="str">
        <f>工资表!$S$2</f>
        <v>个人所得税</v>
      </c>
      <c r="S1695" s="15" t="str">
        <f>工资表!$T$2</f>
        <v>实发工资</v>
      </c>
    </row>
    <row r="1696" spans="1:19" s="11" customFormat="1" x14ac:dyDescent="0.15">
      <c r="A1696" s="16">
        <f>工资表!B426</f>
        <v>424</v>
      </c>
      <c r="B1696" s="16" t="str">
        <f>工资表!C426</f>
        <v>N424</v>
      </c>
      <c r="C1696" s="16" t="str">
        <f>工资表!D426</f>
        <v>财务</v>
      </c>
      <c r="D1696" s="16">
        <f>工资表!E426</f>
        <v>2423</v>
      </c>
      <c r="E1696" s="16">
        <f>工资表!F426</f>
        <v>1423</v>
      </c>
      <c r="F1696" s="16">
        <f>工资表!G426</f>
        <v>1423</v>
      </c>
      <c r="G1696" s="16">
        <f>工资表!H426</f>
        <v>2423</v>
      </c>
      <c r="H1696" s="16">
        <f>工资表!I426</f>
        <v>1423</v>
      </c>
      <c r="I1696" s="16">
        <f>工资表!J426</f>
        <v>1023</v>
      </c>
      <c r="J1696" s="16">
        <f>工资表!K426</f>
        <v>723</v>
      </c>
      <c r="K1696" s="16">
        <f>工资表!L426</f>
        <v>623</v>
      </c>
      <c r="L1696" s="16">
        <f>工资表!M426</f>
        <v>11484</v>
      </c>
      <c r="M1696" s="16">
        <f>工资表!N426</f>
        <v>723</v>
      </c>
      <c r="N1696" s="16">
        <f>工资表!O426</f>
        <v>523</v>
      </c>
      <c r="O1696" s="16">
        <f>工资表!P426</f>
        <v>443</v>
      </c>
      <c r="P1696" s="16">
        <f>工资表!Q426</f>
        <v>453</v>
      </c>
      <c r="Q1696" s="16">
        <f>工资表!R426</f>
        <v>483</v>
      </c>
      <c r="R1696" s="16">
        <f>工资表!S426</f>
        <v>558</v>
      </c>
      <c r="S1696" s="16">
        <f>工资表!T426</f>
        <v>8301</v>
      </c>
    </row>
    <row r="1697" spans="1:19" s="11" customFormat="1" x14ac:dyDescent="0.15">
      <c r="A1697" s="12"/>
      <c r="B1697" s="12"/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</row>
    <row r="1698" spans="1:19" s="11" customFormat="1" x14ac:dyDescent="0.15">
      <c r="A1698" s="13"/>
      <c r="B1698" s="13"/>
      <c r="C1698" s="13"/>
      <c r="D1698" s="13"/>
      <c r="E1698" s="13"/>
      <c r="F1698" s="13"/>
      <c r="G1698" s="13"/>
      <c r="H1698" s="14">
        <f>工资表!$I$1</f>
        <v>2017</v>
      </c>
      <c r="I1698" s="14" t="str">
        <f>工资表!$J$1</f>
        <v>年</v>
      </c>
      <c r="J1698" s="14" t="str">
        <f>工资表!$K$1</f>
        <v>2月</v>
      </c>
      <c r="K1698" s="14" t="str">
        <f>工资表!$L$1</f>
        <v>工资</v>
      </c>
      <c r="L1698" s="13"/>
      <c r="M1698" s="13"/>
      <c r="N1698" s="13"/>
      <c r="O1698" s="13"/>
      <c r="P1698" s="13"/>
      <c r="Q1698" s="13"/>
      <c r="R1698" s="13"/>
      <c r="S1698" s="13"/>
    </row>
    <row r="1699" spans="1:19" s="11" customFormat="1" x14ac:dyDescent="0.15">
      <c r="A1699" s="15" t="str">
        <f>工资表!$B$2</f>
        <v>序号</v>
      </c>
      <c r="B1699" s="15" t="str">
        <f>工资表!$C$2</f>
        <v>姓名</v>
      </c>
      <c r="C1699" s="15" t="str">
        <f>工资表!$D$2</f>
        <v>部门</v>
      </c>
      <c r="D1699" s="15" t="str">
        <f>工资表!$E$2</f>
        <v>基本工资</v>
      </c>
      <c r="E1699" s="15" t="str">
        <f>工资表!$F$2</f>
        <v>岗位工资</v>
      </c>
      <c r="F1699" s="15" t="str">
        <f>工资表!$G$2</f>
        <v>绩效工资</v>
      </c>
      <c r="G1699" s="15" t="str">
        <f>工资表!$H$2</f>
        <v>奖金</v>
      </c>
      <c r="H1699" s="15" t="str">
        <f>工资表!$I$2</f>
        <v>加班费</v>
      </c>
      <c r="I1699" s="15" t="str">
        <f>工资表!$J$2</f>
        <v>住房补助</v>
      </c>
      <c r="J1699" s="15" t="str">
        <f>工资表!$K$2</f>
        <v>交通补助</v>
      </c>
      <c r="K1699" s="15" t="str">
        <f>工资表!$L$2</f>
        <v>工龄工资</v>
      </c>
      <c r="L1699" s="15" t="str">
        <f>工资表!$M$2</f>
        <v>当月应发</v>
      </c>
      <c r="M1699" s="15" t="str">
        <f>工资表!$N$2</f>
        <v>养老保险</v>
      </c>
      <c r="N1699" s="15" t="str">
        <f>工资表!$O$2</f>
        <v>医疗保险</v>
      </c>
      <c r="O1699" s="15" t="str">
        <f>工资表!$P$2</f>
        <v>失业保险</v>
      </c>
      <c r="P1699" s="15" t="str">
        <f>工资表!$Q$2</f>
        <v>大病统筹</v>
      </c>
      <c r="Q1699" s="15" t="str">
        <f>工资表!$R$2</f>
        <v>公积金</v>
      </c>
      <c r="R1699" s="15" t="str">
        <f>工资表!$S$2</f>
        <v>个人所得税</v>
      </c>
      <c r="S1699" s="15" t="str">
        <f>工资表!$T$2</f>
        <v>实发工资</v>
      </c>
    </row>
    <row r="1700" spans="1:19" s="11" customFormat="1" x14ac:dyDescent="0.15">
      <c r="A1700" s="16">
        <f>工资表!B427</f>
        <v>425</v>
      </c>
      <c r="B1700" s="16" t="str">
        <f>工资表!C427</f>
        <v>N425</v>
      </c>
      <c r="C1700" s="16" t="str">
        <f>工资表!D427</f>
        <v>人力</v>
      </c>
      <c r="D1700" s="16">
        <f>工资表!E427</f>
        <v>2424</v>
      </c>
      <c r="E1700" s="16">
        <f>工资表!F427</f>
        <v>1424</v>
      </c>
      <c r="F1700" s="16">
        <f>工资表!G427</f>
        <v>1424</v>
      </c>
      <c r="G1700" s="16">
        <f>工资表!H427</f>
        <v>2424</v>
      </c>
      <c r="H1700" s="16">
        <f>工资表!I427</f>
        <v>1424</v>
      </c>
      <c r="I1700" s="16">
        <f>工资表!J427</f>
        <v>1024</v>
      </c>
      <c r="J1700" s="16">
        <f>工资表!K427</f>
        <v>724</v>
      </c>
      <c r="K1700" s="16">
        <f>工资表!L427</f>
        <v>624</v>
      </c>
      <c r="L1700" s="16">
        <f>工资表!M427</f>
        <v>11492</v>
      </c>
      <c r="M1700" s="16">
        <f>工资表!N427</f>
        <v>724</v>
      </c>
      <c r="N1700" s="16">
        <f>工资表!O427</f>
        <v>524</v>
      </c>
      <c r="O1700" s="16">
        <f>工资表!P427</f>
        <v>444</v>
      </c>
      <c r="P1700" s="16">
        <f>工资表!Q427</f>
        <v>454</v>
      </c>
      <c r="Q1700" s="16">
        <f>工资表!R427</f>
        <v>484</v>
      </c>
      <c r="R1700" s="16">
        <f>工资表!S427</f>
        <v>559</v>
      </c>
      <c r="S1700" s="16">
        <f>工资表!T427</f>
        <v>8303</v>
      </c>
    </row>
    <row r="1701" spans="1:19" s="11" customFormat="1" x14ac:dyDescent="0.15">
      <c r="A1701" s="12"/>
      <c r="B1701" s="12"/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</row>
    <row r="1702" spans="1:19" s="11" customFormat="1" x14ac:dyDescent="0.15">
      <c r="A1702" s="13"/>
      <c r="B1702" s="13"/>
      <c r="C1702" s="13"/>
      <c r="D1702" s="13"/>
      <c r="E1702" s="13"/>
      <c r="F1702" s="13"/>
      <c r="G1702" s="13"/>
      <c r="H1702" s="14">
        <f>工资表!$I$1</f>
        <v>2017</v>
      </c>
      <c r="I1702" s="14" t="str">
        <f>工资表!$J$1</f>
        <v>年</v>
      </c>
      <c r="J1702" s="14" t="str">
        <f>工资表!$K$1</f>
        <v>2月</v>
      </c>
      <c r="K1702" s="14" t="str">
        <f>工资表!$L$1</f>
        <v>工资</v>
      </c>
      <c r="L1702" s="13"/>
      <c r="M1702" s="13"/>
      <c r="N1702" s="13"/>
      <c r="O1702" s="13"/>
      <c r="P1702" s="13"/>
      <c r="Q1702" s="13"/>
      <c r="R1702" s="13"/>
      <c r="S1702" s="13"/>
    </row>
    <row r="1703" spans="1:19" s="11" customFormat="1" x14ac:dyDescent="0.15">
      <c r="A1703" s="15" t="str">
        <f>工资表!$B$2</f>
        <v>序号</v>
      </c>
      <c r="B1703" s="15" t="str">
        <f>工资表!$C$2</f>
        <v>姓名</v>
      </c>
      <c r="C1703" s="15" t="str">
        <f>工资表!$D$2</f>
        <v>部门</v>
      </c>
      <c r="D1703" s="15" t="str">
        <f>工资表!$E$2</f>
        <v>基本工资</v>
      </c>
      <c r="E1703" s="15" t="str">
        <f>工资表!$F$2</f>
        <v>岗位工资</v>
      </c>
      <c r="F1703" s="15" t="str">
        <f>工资表!$G$2</f>
        <v>绩效工资</v>
      </c>
      <c r="G1703" s="15" t="str">
        <f>工资表!$H$2</f>
        <v>奖金</v>
      </c>
      <c r="H1703" s="15" t="str">
        <f>工资表!$I$2</f>
        <v>加班费</v>
      </c>
      <c r="I1703" s="15" t="str">
        <f>工资表!$J$2</f>
        <v>住房补助</v>
      </c>
      <c r="J1703" s="15" t="str">
        <f>工资表!$K$2</f>
        <v>交通补助</v>
      </c>
      <c r="K1703" s="15" t="str">
        <f>工资表!$L$2</f>
        <v>工龄工资</v>
      </c>
      <c r="L1703" s="15" t="str">
        <f>工资表!$M$2</f>
        <v>当月应发</v>
      </c>
      <c r="M1703" s="15" t="str">
        <f>工资表!$N$2</f>
        <v>养老保险</v>
      </c>
      <c r="N1703" s="15" t="str">
        <f>工资表!$O$2</f>
        <v>医疗保险</v>
      </c>
      <c r="O1703" s="15" t="str">
        <f>工资表!$P$2</f>
        <v>失业保险</v>
      </c>
      <c r="P1703" s="15" t="str">
        <f>工资表!$Q$2</f>
        <v>大病统筹</v>
      </c>
      <c r="Q1703" s="15" t="str">
        <f>工资表!$R$2</f>
        <v>公积金</v>
      </c>
      <c r="R1703" s="15" t="str">
        <f>工资表!$S$2</f>
        <v>个人所得税</v>
      </c>
      <c r="S1703" s="15" t="str">
        <f>工资表!$T$2</f>
        <v>实发工资</v>
      </c>
    </row>
    <row r="1704" spans="1:19" s="11" customFormat="1" x14ac:dyDescent="0.15">
      <c r="A1704" s="16">
        <f>工资表!B428</f>
        <v>426</v>
      </c>
      <c r="B1704" s="16" t="str">
        <f>工资表!C428</f>
        <v>N426</v>
      </c>
      <c r="C1704" s="16" t="str">
        <f>工资表!D428</f>
        <v>销售</v>
      </c>
      <c r="D1704" s="16">
        <f>工资表!E428</f>
        <v>2425</v>
      </c>
      <c r="E1704" s="16">
        <f>工资表!F428</f>
        <v>1425</v>
      </c>
      <c r="F1704" s="16">
        <f>工资表!G428</f>
        <v>1425</v>
      </c>
      <c r="G1704" s="16">
        <f>工资表!H428</f>
        <v>2425</v>
      </c>
      <c r="H1704" s="16">
        <f>工资表!I428</f>
        <v>1425</v>
      </c>
      <c r="I1704" s="16">
        <f>工资表!J428</f>
        <v>1025</v>
      </c>
      <c r="J1704" s="16">
        <f>工资表!K428</f>
        <v>725</v>
      </c>
      <c r="K1704" s="16">
        <f>工资表!L428</f>
        <v>625</v>
      </c>
      <c r="L1704" s="16">
        <f>工资表!M428</f>
        <v>11500</v>
      </c>
      <c r="M1704" s="16">
        <f>工资表!N428</f>
        <v>725</v>
      </c>
      <c r="N1704" s="16">
        <f>工资表!O428</f>
        <v>525</v>
      </c>
      <c r="O1704" s="16">
        <f>工资表!P428</f>
        <v>445</v>
      </c>
      <c r="P1704" s="16">
        <f>工资表!Q428</f>
        <v>455</v>
      </c>
      <c r="Q1704" s="16">
        <f>工资表!R428</f>
        <v>485</v>
      </c>
      <c r="R1704" s="16">
        <f>工资表!S428</f>
        <v>560</v>
      </c>
      <c r="S1704" s="16">
        <f>工资表!T428</f>
        <v>8305</v>
      </c>
    </row>
    <row r="1705" spans="1:19" s="11" customFormat="1" x14ac:dyDescent="0.15">
      <c r="A1705" s="12"/>
      <c r="B1705" s="12"/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</row>
    <row r="1706" spans="1:19" s="11" customFormat="1" x14ac:dyDescent="0.15">
      <c r="A1706" s="13"/>
      <c r="B1706" s="13"/>
      <c r="C1706" s="13"/>
      <c r="D1706" s="13"/>
      <c r="E1706" s="13"/>
      <c r="F1706" s="13"/>
      <c r="G1706" s="13"/>
      <c r="H1706" s="14">
        <f>工资表!$I$1</f>
        <v>2017</v>
      </c>
      <c r="I1706" s="14" t="str">
        <f>工资表!$J$1</f>
        <v>年</v>
      </c>
      <c r="J1706" s="14" t="str">
        <f>工资表!$K$1</f>
        <v>2月</v>
      </c>
      <c r="K1706" s="14" t="str">
        <f>工资表!$L$1</f>
        <v>工资</v>
      </c>
      <c r="L1706" s="13"/>
      <c r="M1706" s="13"/>
      <c r="N1706" s="13"/>
      <c r="O1706" s="13"/>
      <c r="P1706" s="13"/>
      <c r="Q1706" s="13"/>
      <c r="R1706" s="13"/>
      <c r="S1706" s="13"/>
    </row>
    <row r="1707" spans="1:19" s="11" customFormat="1" x14ac:dyDescent="0.15">
      <c r="A1707" s="15" t="str">
        <f>工资表!$B$2</f>
        <v>序号</v>
      </c>
      <c r="B1707" s="15" t="str">
        <f>工资表!$C$2</f>
        <v>姓名</v>
      </c>
      <c r="C1707" s="15" t="str">
        <f>工资表!$D$2</f>
        <v>部门</v>
      </c>
      <c r="D1707" s="15" t="str">
        <f>工资表!$E$2</f>
        <v>基本工资</v>
      </c>
      <c r="E1707" s="15" t="str">
        <f>工资表!$F$2</f>
        <v>岗位工资</v>
      </c>
      <c r="F1707" s="15" t="str">
        <f>工资表!$G$2</f>
        <v>绩效工资</v>
      </c>
      <c r="G1707" s="15" t="str">
        <f>工资表!$H$2</f>
        <v>奖金</v>
      </c>
      <c r="H1707" s="15" t="str">
        <f>工资表!$I$2</f>
        <v>加班费</v>
      </c>
      <c r="I1707" s="15" t="str">
        <f>工资表!$J$2</f>
        <v>住房补助</v>
      </c>
      <c r="J1707" s="15" t="str">
        <f>工资表!$K$2</f>
        <v>交通补助</v>
      </c>
      <c r="K1707" s="15" t="str">
        <f>工资表!$L$2</f>
        <v>工龄工资</v>
      </c>
      <c r="L1707" s="15" t="str">
        <f>工资表!$M$2</f>
        <v>当月应发</v>
      </c>
      <c r="M1707" s="15" t="str">
        <f>工资表!$N$2</f>
        <v>养老保险</v>
      </c>
      <c r="N1707" s="15" t="str">
        <f>工资表!$O$2</f>
        <v>医疗保险</v>
      </c>
      <c r="O1707" s="15" t="str">
        <f>工资表!$P$2</f>
        <v>失业保险</v>
      </c>
      <c r="P1707" s="15" t="str">
        <f>工资表!$Q$2</f>
        <v>大病统筹</v>
      </c>
      <c r="Q1707" s="15" t="str">
        <f>工资表!$R$2</f>
        <v>公积金</v>
      </c>
      <c r="R1707" s="15" t="str">
        <f>工资表!$S$2</f>
        <v>个人所得税</v>
      </c>
      <c r="S1707" s="15" t="str">
        <f>工资表!$T$2</f>
        <v>实发工资</v>
      </c>
    </row>
    <row r="1708" spans="1:19" s="11" customFormat="1" x14ac:dyDescent="0.15">
      <c r="A1708" s="16">
        <f>工资表!B429</f>
        <v>427</v>
      </c>
      <c r="B1708" s="16" t="str">
        <f>工资表!C429</f>
        <v>N427</v>
      </c>
      <c r="C1708" s="16" t="str">
        <f>工资表!D429</f>
        <v>研发A</v>
      </c>
      <c r="D1708" s="16">
        <f>工资表!E429</f>
        <v>2426</v>
      </c>
      <c r="E1708" s="16">
        <f>工资表!F429</f>
        <v>1426</v>
      </c>
      <c r="F1708" s="16">
        <f>工资表!G429</f>
        <v>1426</v>
      </c>
      <c r="G1708" s="16">
        <f>工资表!H429</f>
        <v>2426</v>
      </c>
      <c r="H1708" s="16">
        <f>工资表!I429</f>
        <v>1426</v>
      </c>
      <c r="I1708" s="16">
        <f>工资表!J429</f>
        <v>1026</v>
      </c>
      <c r="J1708" s="16">
        <f>工资表!K429</f>
        <v>726</v>
      </c>
      <c r="K1708" s="16">
        <f>工资表!L429</f>
        <v>626</v>
      </c>
      <c r="L1708" s="16">
        <f>工资表!M429</f>
        <v>11508</v>
      </c>
      <c r="M1708" s="16">
        <f>工资表!N429</f>
        <v>726</v>
      </c>
      <c r="N1708" s="16">
        <f>工资表!O429</f>
        <v>526</v>
      </c>
      <c r="O1708" s="16">
        <f>工资表!P429</f>
        <v>446</v>
      </c>
      <c r="P1708" s="16">
        <f>工资表!Q429</f>
        <v>456</v>
      </c>
      <c r="Q1708" s="16">
        <f>工资表!R429</f>
        <v>486</v>
      </c>
      <c r="R1708" s="16">
        <f>工资表!S429</f>
        <v>561</v>
      </c>
      <c r="S1708" s="16">
        <f>工资表!T429</f>
        <v>8307</v>
      </c>
    </row>
    <row r="1709" spans="1:19" s="11" customFormat="1" x14ac:dyDescent="0.15">
      <c r="A1709" s="12"/>
      <c r="B1709" s="12"/>
      <c r="C1709" s="12"/>
      <c r="D1709" s="12"/>
      <c r="E1709" s="12"/>
      <c r="F1709" s="12"/>
      <c r="G1709" s="12"/>
      <c r="H1709" s="12"/>
      <c r="I1709" s="12"/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</row>
    <row r="1710" spans="1:19" s="11" customFormat="1" x14ac:dyDescent="0.15">
      <c r="A1710" s="13"/>
      <c r="B1710" s="13"/>
      <c r="C1710" s="13"/>
      <c r="D1710" s="13"/>
      <c r="E1710" s="13"/>
      <c r="F1710" s="13"/>
      <c r="G1710" s="13"/>
      <c r="H1710" s="14">
        <f>工资表!$I$1</f>
        <v>2017</v>
      </c>
      <c r="I1710" s="14" t="str">
        <f>工资表!$J$1</f>
        <v>年</v>
      </c>
      <c r="J1710" s="14" t="str">
        <f>工资表!$K$1</f>
        <v>2月</v>
      </c>
      <c r="K1710" s="14" t="str">
        <f>工资表!$L$1</f>
        <v>工资</v>
      </c>
      <c r="L1710" s="13"/>
      <c r="M1710" s="13"/>
      <c r="N1710" s="13"/>
      <c r="O1710" s="13"/>
      <c r="P1710" s="13"/>
      <c r="Q1710" s="13"/>
      <c r="R1710" s="13"/>
      <c r="S1710" s="13"/>
    </row>
    <row r="1711" spans="1:19" s="11" customFormat="1" x14ac:dyDescent="0.15">
      <c r="A1711" s="15" t="str">
        <f>工资表!$B$2</f>
        <v>序号</v>
      </c>
      <c r="B1711" s="15" t="str">
        <f>工资表!$C$2</f>
        <v>姓名</v>
      </c>
      <c r="C1711" s="15" t="str">
        <f>工资表!$D$2</f>
        <v>部门</v>
      </c>
      <c r="D1711" s="15" t="str">
        <f>工资表!$E$2</f>
        <v>基本工资</v>
      </c>
      <c r="E1711" s="15" t="str">
        <f>工资表!$F$2</f>
        <v>岗位工资</v>
      </c>
      <c r="F1711" s="15" t="str">
        <f>工资表!$G$2</f>
        <v>绩效工资</v>
      </c>
      <c r="G1711" s="15" t="str">
        <f>工资表!$H$2</f>
        <v>奖金</v>
      </c>
      <c r="H1711" s="15" t="str">
        <f>工资表!$I$2</f>
        <v>加班费</v>
      </c>
      <c r="I1711" s="15" t="str">
        <f>工资表!$J$2</f>
        <v>住房补助</v>
      </c>
      <c r="J1711" s="15" t="str">
        <f>工资表!$K$2</f>
        <v>交通补助</v>
      </c>
      <c r="K1711" s="15" t="str">
        <f>工资表!$L$2</f>
        <v>工龄工资</v>
      </c>
      <c r="L1711" s="15" t="str">
        <f>工资表!$M$2</f>
        <v>当月应发</v>
      </c>
      <c r="M1711" s="15" t="str">
        <f>工资表!$N$2</f>
        <v>养老保险</v>
      </c>
      <c r="N1711" s="15" t="str">
        <f>工资表!$O$2</f>
        <v>医疗保险</v>
      </c>
      <c r="O1711" s="15" t="str">
        <f>工资表!$P$2</f>
        <v>失业保险</v>
      </c>
      <c r="P1711" s="15" t="str">
        <f>工资表!$Q$2</f>
        <v>大病统筹</v>
      </c>
      <c r="Q1711" s="15" t="str">
        <f>工资表!$R$2</f>
        <v>公积金</v>
      </c>
      <c r="R1711" s="15" t="str">
        <f>工资表!$S$2</f>
        <v>个人所得税</v>
      </c>
      <c r="S1711" s="15" t="str">
        <f>工资表!$T$2</f>
        <v>实发工资</v>
      </c>
    </row>
    <row r="1712" spans="1:19" s="11" customFormat="1" x14ac:dyDescent="0.15">
      <c r="A1712" s="16">
        <f>工资表!B430</f>
        <v>428</v>
      </c>
      <c r="B1712" s="16" t="str">
        <f>工资表!C430</f>
        <v>N428</v>
      </c>
      <c r="C1712" s="16" t="str">
        <f>工资表!D430</f>
        <v>研发B</v>
      </c>
      <c r="D1712" s="16">
        <f>工资表!E430</f>
        <v>2427</v>
      </c>
      <c r="E1712" s="16">
        <f>工资表!F430</f>
        <v>1427</v>
      </c>
      <c r="F1712" s="16">
        <f>工资表!G430</f>
        <v>1427</v>
      </c>
      <c r="G1712" s="16">
        <f>工资表!H430</f>
        <v>2427</v>
      </c>
      <c r="H1712" s="16">
        <f>工资表!I430</f>
        <v>1427</v>
      </c>
      <c r="I1712" s="16">
        <f>工资表!J430</f>
        <v>1027</v>
      </c>
      <c r="J1712" s="16">
        <f>工资表!K430</f>
        <v>727</v>
      </c>
      <c r="K1712" s="16">
        <f>工资表!L430</f>
        <v>627</v>
      </c>
      <c r="L1712" s="16">
        <f>工资表!M430</f>
        <v>11516</v>
      </c>
      <c r="M1712" s="16">
        <f>工资表!N430</f>
        <v>727</v>
      </c>
      <c r="N1712" s="16">
        <f>工资表!O430</f>
        <v>527</v>
      </c>
      <c r="O1712" s="16">
        <f>工资表!P430</f>
        <v>447</v>
      </c>
      <c r="P1712" s="16">
        <f>工资表!Q430</f>
        <v>457</v>
      </c>
      <c r="Q1712" s="16">
        <f>工资表!R430</f>
        <v>487</v>
      </c>
      <c r="R1712" s="16">
        <f>工资表!S430</f>
        <v>562</v>
      </c>
      <c r="S1712" s="16">
        <f>工资表!T430</f>
        <v>8309</v>
      </c>
    </row>
    <row r="1713" spans="1:19" s="11" customFormat="1" x14ac:dyDescent="0.15">
      <c r="A1713" s="12"/>
      <c r="B1713" s="12"/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</row>
    <row r="1714" spans="1:19" s="11" customFormat="1" x14ac:dyDescent="0.15">
      <c r="A1714" s="13"/>
      <c r="B1714" s="13"/>
      <c r="C1714" s="13"/>
      <c r="D1714" s="13"/>
      <c r="E1714" s="13"/>
      <c r="F1714" s="13"/>
      <c r="G1714" s="13"/>
      <c r="H1714" s="14">
        <f>工资表!$I$1</f>
        <v>2017</v>
      </c>
      <c r="I1714" s="14" t="str">
        <f>工资表!$J$1</f>
        <v>年</v>
      </c>
      <c r="J1714" s="14" t="str">
        <f>工资表!$K$1</f>
        <v>2月</v>
      </c>
      <c r="K1714" s="14" t="str">
        <f>工资表!$L$1</f>
        <v>工资</v>
      </c>
      <c r="L1714" s="13"/>
      <c r="M1714" s="13"/>
      <c r="N1714" s="13"/>
      <c r="O1714" s="13"/>
      <c r="P1714" s="13"/>
      <c r="Q1714" s="13"/>
      <c r="R1714" s="13"/>
      <c r="S1714" s="13"/>
    </row>
    <row r="1715" spans="1:19" s="11" customFormat="1" x14ac:dyDescent="0.15">
      <c r="A1715" s="15" t="str">
        <f>工资表!$B$2</f>
        <v>序号</v>
      </c>
      <c r="B1715" s="15" t="str">
        <f>工资表!$C$2</f>
        <v>姓名</v>
      </c>
      <c r="C1715" s="15" t="str">
        <f>工资表!$D$2</f>
        <v>部门</v>
      </c>
      <c r="D1715" s="15" t="str">
        <f>工资表!$E$2</f>
        <v>基本工资</v>
      </c>
      <c r="E1715" s="15" t="str">
        <f>工资表!$F$2</f>
        <v>岗位工资</v>
      </c>
      <c r="F1715" s="15" t="str">
        <f>工资表!$G$2</f>
        <v>绩效工资</v>
      </c>
      <c r="G1715" s="15" t="str">
        <f>工资表!$H$2</f>
        <v>奖金</v>
      </c>
      <c r="H1715" s="15" t="str">
        <f>工资表!$I$2</f>
        <v>加班费</v>
      </c>
      <c r="I1715" s="15" t="str">
        <f>工资表!$J$2</f>
        <v>住房补助</v>
      </c>
      <c r="J1715" s="15" t="str">
        <f>工资表!$K$2</f>
        <v>交通补助</v>
      </c>
      <c r="K1715" s="15" t="str">
        <f>工资表!$L$2</f>
        <v>工龄工资</v>
      </c>
      <c r="L1715" s="15" t="str">
        <f>工资表!$M$2</f>
        <v>当月应发</v>
      </c>
      <c r="M1715" s="15" t="str">
        <f>工资表!$N$2</f>
        <v>养老保险</v>
      </c>
      <c r="N1715" s="15" t="str">
        <f>工资表!$O$2</f>
        <v>医疗保险</v>
      </c>
      <c r="O1715" s="15" t="str">
        <f>工资表!$P$2</f>
        <v>失业保险</v>
      </c>
      <c r="P1715" s="15" t="str">
        <f>工资表!$Q$2</f>
        <v>大病统筹</v>
      </c>
      <c r="Q1715" s="15" t="str">
        <f>工资表!$R$2</f>
        <v>公积金</v>
      </c>
      <c r="R1715" s="15" t="str">
        <f>工资表!$S$2</f>
        <v>个人所得税</v>
      </c>
      <c r="S1715" s="15" t="str">
        <f>工资表!$T$2</f>
        <v>实发工资</v>
      </c>
    </row>
    <row r="1716" spans="1:19" s="11" customFormat="1" x14ac:dyDescent="0.15">
      <c r="A1716" s="16">
        <f>工资表!B431</f>
        <v>429</v>
      </c>
      <c r="B1716" s="16" t="str">
        <f>工资表!C431</f>
        <v>N429</v>
      </c>
      <c r="C1716" s="16" t="str">
        <f>工资表!D431</f>
        <v>投资A</v>
      </c>
      <c r="D1716" s="16">
        <f>工资表!E431</f>
        <v>2428</v>
      </c>
      <c r="E1716" s="16">
        <f>工资表!F431</f>
        <v>1428</v>
      </c>
      <c r="F1716" s="16">
        <f>工资表!G431</f>
        <v>1428</v>
      </c>
      <c r="G1716" s="16">
        <f>工资表!H431</f>
        <v>2428</v>
      </c>
      <c r="H1716" s="16">
        <f>工资表!I431</f>
        <v>1428</v>
      </c>
      <c r="I1716" s="16">
        <f>工资表!J431</f>
        <v>1028</v>
      </c>
      <c r="J1716" s="16">
        <f>工资表!K431</f>
        <v>728</v>
      </c>
      <c r="K1716" s="16">
        <f>工资表!L431</f>
        <v>628</v>
      </c>
      <c r="L1716" s="16">
        <f>工资表!M431</f>
        <v>11524</v>
      </c>
      <c r="M1716" s="16">
        <f>工资表!N431</f>
        <v>728</v>
      </c>
      <c r="N1716" s="16">
        <f>工资表!O431</f>
        <v>528</v>
      </c>
      <c r="O1716" s="16">
        <f>工资表!P431</f>
        <v>448</v>
      </c>
      <c r="P1716" s="16">
        <f>工资表!Q431</f>
        <v>458</v>
      </c>
      <c r="Q1716" s="16">
        <f>工资表!R431</f>
        <v>488</v>
      </c>
      <c r="R1716" s="16">
        <f>工资表!S431</f>
        <v>563</v>
      </c>
      <c r="S1716" s="16">
        <f>工资表!T431</f>
        <v>8311</v>
      </c>
    </row>
    <row r="1717" spans="1:19" s="11" customFormat="1" x14ac:dyDescent="0.15">
      <c r="A1717" s="12"/>
      <c r="B1717" s="12"/>
      <c r="C1717" s="12"/>
      <c r="D1717" s="12"/>
      <c r="E1717" s="12"/>
      <c r="F1717" s="12"/>
      <c r="G1717" s="12"/>
      <c r="H1717" s="12"/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</row>
    <row r="1718" spans="1:19" s="11" customFormat="1" x14ac:dyDescent="0.15">
      <c r="A1718" s="13"/>
      <c r="B1718" s="13"/>
      <c r="C1718" s="13"/>
      <c r="D1718" s="13"/>
      <c r="E1718" s="13"/>
      <c r="F1718" s="13"/>
      <c r="G1718" s="13"/>
      <c r="H1718" s="14">
        <f>工资表!$I$1</f>
        <v>2017</v>
      </c>
      <c r="I1718" s="14" t="str">
        <f>工资表!$J$1</f>
        <v>年</v>
      </c>
      <c r="J1718" s="14" t="str">
        <f>工资表!$K$1</f>
        <v>2月</v>
      </c>
      <c r="K1718" s="14" t="str">
        <f>工资表!$L$1</f>
        <v>工资</v>
      </c>
      <c r="L1718" s="13"/>
      <c r="M1718" s="13"/>
      <c r="N1718" s="13"/>
      <c r="O1718" s="13"/>
      <c r="P1718" s="13"/>
      <c r="Q1718" s="13"/>
      <c r="R1718" s="13"/>
      <c r="S1718" s="13"/>
    </row>
    <row r="1719" spans="1:19" s="11" customFormat="1" x14ac:dyDescent="0.15">
      <c r="A1719" s="15" t="str">
        <f>工资表!$B$2</f>
        <v>序号</v>
      </c>
      <c r="B1719" s="15" t="str">
        <f>工资表!$C$2</f>
        <v>姓名</v>
      </c>
      <c r="C1719" s="15" t="str">
        <f>工资表!$D$2</f>
        <v>部门</v>
      </c>
      <c r="D1719" s="15" t="str">
        <f>工资表!$E$2</f>
        <v>基本工资</v>
      </c>
      <c r="E1719" s="15" t="str">
        <f>工资表!$F$2</f>
        <v>岗位工资</v>
      </c>
      <c r="F1719" s="15" t="str">
        <f>工资表!$G$2</f>
        <v>绩效工资</v>
      </c>
      <c r="G1719" s="15" t="str">
        <f>工资表!$H$2</f>
        <v>奖金</v>
      </c>
      <c r="H1719" s="15" t="str">
        <f>工资表!$I$2</f>
        <v>加班费</v>
      </c>
      <c r="I1719" s="15" t="str">
        <f>工资表!$J$2</f>
        <v>住房补助</v>
      </c>
      <c r="J1719" s="15" t="str">
        <f>工资表!$K$2</f>
        <v>交通补助</v>
      </c>
      <c r="K1719" s="15" t="str">
        <f>工资表!$L$2</f>
        <v>工龄工资</v>
      </c>
      <c r="L1719" s="15" t="str">
        <f>工资表!$M$2</f>
        <v>当月应发</v>
      </c>
      <c r="M1719" s="15" t="str">
        <f>工资表!$N$2</f>
        <v>养老保险</v>
      </c>
      <c r="N1719" s="15" t="str">
        <f>工资表!$O$2</f>
        <v>医疗保险</v>
      </c>
      <c r="O1719" s="15" t="str">
        <f>工资表!$P$2</f>
        <v>失业保险</v>
      </c>
      <c r="P1719" s="15" t="str">
        <f>工资表!$Q$2</f>
        <v>大病统筹</v>
      </c>
      <c r="Q1719" s="15" t="str">
        <f>工资表!$R$2</f>
        <v>公积金</v>
      </c>
      <c r="R1719" s="15" t="str">
        <f>工资表!$S$2</f>
        <v>个人所得税</v>
      </c>
      <c r="S1719" s="15" t="str">
        <f>工资表!$T$2</f>
        <v>实发工资</v>
      </c>
    </row>
    <row r="1720" spans="1:19" s="11" customFormat="1" x14ac:dyDescent="0.15">
      <c r="A1720" s="16">
        <f>工资表!B432</f>
        <v>430</v>
      </c>
      <c r="B1720" s="16" t="str">
        <f>工资表!C432</f>
        <v>N430</v>
      </c>
      <c r="C1720" s="16" t="str">
        <f>工资表!D432</f>
        <v>投资B</v>
      </c>
      <c r="D1720" s="16">
        <f>工资表!E432</f>
        <v>2429</v>
      </c>
      <c r="E1720" s="16">
        <f>工资表!F432</f>
        <v>1429</v>
      </c>
      <c r="F1720" s="16">
        <f>工资表!G432</f>
        <v>1429</v>
      </c>
      <c r="G1720" s="16">
        <f>工资表!H432</f>
        <v>2429</v>
      </c>
      <c r="H1720" s="16">
        <f>工资表!I432</f>
        <v>1429</v>
      </c>
      <c r="I1720" s="16">
        <f>工资表!J432</f>
        <v>1029</v>
      </c>
      <c r="J1720" s="16">
        <f>工资表!K432</f>
        <v>729</v>
      </c>
      <c r="K1720" s="16">
        <f>工资表!L432</f>
        <v>629</v>
      </c>
      <c r="L1720" s="16">
        <f>工资表!M432</f>
        <v>11532</v>
      </c>
      <c r="M1720" s="16">
        <f>工资表!N432</f>
        <v>729</v>
      </c>
      <c r="N1720" s="16">
        <f>工资表!O432</f>
        <v>529</v>
      </c>
      <c r="O1720" s="16">
        <f>工资表!P432</f>
        <v>449</v>
      </c>
      <c r="P1720" s="16">
        <f>工资表!Q432</f>
        <v>459</v>
      </c>
      <c r="Q1720" s="16">
        <f>工资表!R432</f>
        <v>489</v>
      </c>
      <c r="R1720" s="16">
        <f>工资表!S432</f>
        <v>564</v>
      </c>
      <c r="S1720" s="16">
        <f>工资表!T432</f>
        <v>8313</v>
      </c>
    </row>
    <row r="1721" spans="1:19" s="11" customFormat="1" x14ac:dyDescent="0.15">
      <c r="A1721" s="12"/>
      <c r="B1721" s="12"/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</row>
    <row r="1722" spans="1:19" s="11" customFormat="1" x14ac:dyDescent="0.15">
      <c r="A1722" s="13"/>
      <c r="B1722" s="13"/>
      <c r="C1722" s="13"/>
      <c r="D1722" s="13"/>
      <c r="E1722" s="13"/>
      <c r="F1722" s="13"/>
      <c r="G1722" s="13"/>
      <c r="H1722" s="14">
        <f>工资表!$I$1</f>
        <v>2017</v>
      </c>
      <c r="I1722" s="14" t="str">
        <f>工资表!$J$1</f>
        <v>年</v>
      </c>
      <c r="J1722" s="14" t="str">
        <f>工资表!$K$1</f>
        <v>2月</v>
      </c>
      <c r="K1722" s="14" t="str">
        <f>工资表!$L$1</f>
        <v>工资</v>
      </c>
      <c r="L1722" s="13"/>
      <c r="M1722" s="13"/>
      <c r="N1722" s="13"/>
      <c r="O1722" s="13"/>
      <c r="P1722" s="13"/>
      <c r="Q1722" s="13"/>
      <c r="R1722" s="13"/>
      <c r="S1722" s="13"/>
    </row>
    <row r="1723" spans="1:19" s="11" customFormat="1" x14ac:dyDescent="0.15">
      <c r="A1723" s="15" t="str">
        <f>工资表!$B$2</f>
        <v>序号</v>
      </c>
      <c r="B1723" s="15" t="str">
        <f>工资表!$C$2</f>
        <v>姓名</v>
      </c>
      <c r="C1723" s="15" t="str">
        <f>工资表!$D$2</f>
        <v>部门</v>
      </c>
      <c r="D1723" s="15" t="str">
        <f>工资表!$E$2</f>
        <v>基本工资</v>
      </c>
      <c r="E1723" s="15" t="str">
        <f>工资表!$F$2</f>
        <v>岗位工资</v>
      </c>
      <c r="F1723" s="15" t="str">
        <f>工资表!$G$2</f>
        <v>绩效工资</v>
      </c>
      <c r="G1723" s="15" t="str">
        <f>工资表!$H$2</f>
        <v>奖金</v>
      </c>
      <c r="H1723" s="15" t="str">
        <f>工资表!$I$2</f>
        <v>加班费</v>
      </c>
      <c r="I1723" s="15" t="str">
        <f>工资表!$J$2</f>
        <v>住房补助</v>
      </c>
      <c r="J1723" s="15" t="str">
        <f>工资表!$K$2</f>
        <v>交通补助</v>
      </c>
      <c r="K1723" s="15" t="str">
        <f>工资表!$L$2</f>
        <v>工龄工资</v>
      </c>
      <c r="L1723" s="15" t="str">
        <f>工资表!$M$2</f>
        <v>当月应发</v>
      </c>
      <c r="M1723" s="15" t="str">
        <f>工资表!$N$2</f>
        <v>养老保险</v>
      </c>
      <c r="N1723" s="15" t="str">
        <f>工资表!$O$2</f>
        <v>医疗保险</v>
      </c>
      <c r="O1723" s="15" t="str">
        <f>工资表!$P$2</f>
        <v>失业保险</v>
      </c>
      <c r="P1723" s="15" t="str">
        <f>工资表!$Q$2</f>
        <v>大病统筹</v>
      </c>
      <c r="Q1723" s="15" t="str">
        <f>工资表!$R$2</f>
        <v>公积金</v>
      </c>
      <c r="R1723" s="15" t="str">
        <f>工资表!$S$2</f>
        <v>个人所得税</v>
      </c>
      <c r="S1723" s="15" t="str">
        <f>工资表!$T$2</f>
        <v>实发工资</v>
      </c>
    </row>
    <row r="1724" spans="1:19" s="11" customFormat="1" x14ac:dyDescent="0.15">
      <c r="A1724" s="16">
        <f>工资表!B433</f>
        <v>431</v>
      </c>
      <c r="B1724" s="16" t="str">
        <f>工资表!C433</f>
        <v>N431</v>
      </c>
      <c r="C1724" s="16" t="str">
        <f>工资表!D433</f>
        <v>采购</v>
      </c>
      <c r="D1724" s="16">
        <f>工资表!E433</f>
        <v>2430</v>
      </c>
      <c r="E1724" s="16">
        <f>工资表!F433</f>
        <v>1430</v>
      </c>
      <c r="F1724" s="16">
        <f>工资表!G433</f>
        <v>1430</v>
      </c>
      <c r="G1724" s="16">
        <f>工资表!H433</f>
        <v>2430</v>
      </c>
      <c r="H1724" s="16">
        <f>工资表!I433</f>
        <v>1430</v>
      </c>
      <c r="I1724" s="16">
        <f>工资表!J433</f>
        <v>1030</v>
      </c>
      <c r="J1724" s="16">
        <f>工资表!K433</f>
        <v>730</v>
      </c>
      <c r="K1724" s="16">
        <f>工资表!L433</f>
        <v>630</v>
      </c>
      <c r="L1724" s="16">
        <f>工资表!M433</f>
        <v>11540</v>
      </c>
      <c r="M1724" s="16">
        <f>工资表!N433</f>
        <v>730</v>
      </c>
      <c r="N1724" s="16">
        <f>工资表!O433</f>
        <v>530</v>
      </c>
      <c r="O1724" s="16">
        <f>工资表!P433</f>
        <v>450</v>
      </c>
      <c r="P1724" s="16">
        <f>工资表!Q433</f>
        <v>460</v>
      </c>
      <c r="Q1724" s="16">
        <f>工资表!R433</f>
        <v>490</v>
      </c>
      <c r="R1724" s="16">
        <f>工资表!S433</f>
        <v>565</v>
      </c>
      <c r="S1724" s="16">
        <f>工资表!T433</f>
        <v>8315</v>
      </c>
    </row>
    <row r="1725" spans="1:19" s="11" customFormat="1" x14ac:dyDescent="0.15">
      <c r="A1725" s="12"/>
      <c r="B1725" s="12"/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</row>
    <row r="1726" spans="1:19" s="11" customFormat="1" x14ac:dyDescent="0.15">
      <c r="A1726" s="13"/>
      <c r="B1726" s="13"/>
      <c r="C1726" s="13"/>
      <c r="D1726" s="13"/>
      <c r="E1726" s="13"/>
      <c r="F1726" s="13"/>
      <c r="G1726" s="13"/>
      <c r="H1726" s="14">
        <f>工资表!$I$1</f>
        <v>2017</v>
      </c>
      <c r="I1726" s="14" t="str">
        <f>工资表!$J$1</f>
        <v>年</v>
      </c>
      <c r="J1726" s="14" t="str">
        <f>工资表!$K$1</f>
        <v>2月</v>
      </c>
      <c r="K1726" s="14" t="str">
        <f>工资表!$L$1</f>
        <v>工资</v>
      </c>
      <c r="L1726" s="13"/>
      <c r="M1726" s="13"/>
      <c r="N1726" s="13"/>
      <c r="O1726" s="13"/>
      <c r="P1726" s="13"/>
      <c r="Q1726" s="13"/>
      <c r="R1726" s="13"/>
      <c r="S1726" s="13"/>
    </row>
    <row r="1727" spans="1:19" s="11" customFormat="1" x14ac:dyDescent="0.15">
      <c r="A1727" s="15" t="str">
        <f>工资表!$B$2</f>
        <v>序号</v>
      </c>
      <c r="B1727" s="15" t="str">
        <f>工资表!$C$2</f>
        <v>姓名</v>
      </c>
      <c r="C1727" s="15" t="str">
        <f>工资表!$D$2</f>
        <v>部门</v>
      </c>
      <c r="D1727" s="15" t="str">
        <f>工资表!$E$2</f>
        <v>基本工资</v>
      </c>
      <c r="E1727" s="15" t="str">
        <f>工资表!$F$2</f>
        <v>岗位工资</v>
      </c>
      <c r="F1727" s="15" t="str">
        <f>工资表!$G$2</f>
        <v>绩效工资</v>
      </c>
      <c r="G1727" s="15" t="str">
        <f>工资表!$H$2</f>
        <v>奖金</v>
      </c>
      <c r="H1727" s="15" t="str">
        <f>工资表!$I$2</f>
        <v>加班费</v>
      </c>
      <c r="I1727" s="15" t="str">
        <f>工资表!$J$2</f>
        <v>住房补助</v>
      </c>
      <c r="J1727" s="15" t="str">
        <f>工资表!$K$2</f>
        <v>交通补助</v>
      </c>
      <c r="K1727" s="15" t="str">
        <f>工资表!$L$2</f>
        <v>工龄工资</v>
      </c>
      <c r="L1727" s="15" t="str">
        <f>工资表!$M$2</f>
        <v>当月应发</v>
      </c>
      <c r="M1727" s="15" t="str">
        <f>工资表!$N$2</f>
        <v>养老保险</v>
      </c>
      <c r="N1727" s="15" t="str">
        <f>工资表!$O$2</f>
        <v>医疗保险</v>
      </c>
      <c r="O1727" s="15" t="str">
        <f>工资表!$P$2</f>
        <v>失业保险</v>
      </c>
      <c r="P1727" s="15" t="str">
        <f>工资表!$Q$2</f>
        <v>大病统筹</v>
      </c>
      <c r="Q1727" s="15" t="str">
        <f>工资表!$R$2</f>
        <v>公积金</v>
      </c>
      <c r="R1727" s="15" t="str">
        <f>工资表!$S$2</f>
        <v>个人所得税</v>
      </c>
      <c r="S1727" s="15" t="str">
        <f>工资表!$T$2</f>
        <v>实发工资</v>
      </c>
    </row>
    <row r="1728" spans="1:19" s="11" customFormat="1" x14ac:dyDescent="0.15">
      <c r="A1728" s="16">
        <f>工资表!B434</f>
        <v>432</v>
      </c>
      <c r="B1728" s="16" t="str">
        <f>工资表!C434</f>
        <v>N432</v>
      </c>
      <c r="C1728" s="16" t="str">
        <f>工资表!D434</f>
        <v>生产</v>
      </c>
      <c r="D1728" s="16">
        <f>工资表!E434</f>
        <v>2431</v>
      </c>
      <c r="E1728" s="16">
        <f>工资表!F434</f>
        <v>1431</v>
      </c>
      <c r="F1728" s="16">
        <f>工资表!G434</f>
        <v>1431</v>
      </c>
      <c r="G1728" s="16">
        <f>工资表!H434</f>
        <v>2431</v>
      </c>
      <c r="H1728" s="16">
        <f>工资表!I434</f>
        <v>1431</v>
      </c>
      <c r="I1728" s="16">
        <f>工资表!J434</f>
        <v>1031</v>
      </c>
      <c r="J1728" s="16">
        <f>工资表!K434</f>
        <v>731</v>
      </c>
      <c r="K1728" s="16">
        <f>工资表!L434</f>
        <v>631</v>
      </c>
      <c r="L1728" s="16">
        <f>工资表!M434</f>
        <v>11548</v>
      </c>
      <c r="M1728" s="16">
        <f>工资表!N434</f>
        <v>731</v>
      </c>
      <c r="N1728" s="16">
        <f>工资表!O434</f>
        <v>531</v>
      </c>
      <c r="O1728" s="16">
        <f>工资表!P434</f>
        <v>451</v>
      </c>
      <c r="P1728" s="16">
        <f>工资表!Q434</f>
        <v>461</v>
      </c>
      <c r="Q1728" s="16">
        <f>工资表!R434</f>
        <v>491</v>
      </c>
      <c r="R1728" s="16">
        <f>工资表!S434</f>
        <v>566</v>
      </c>
      <c r="S1728" s="16">
        <f>工资表!T434</f>
        <v>8317</v>
      </c>
    </row>
    <row r="1729" spans="1:19" s="11" customFormat="1" x14ac:dyDescent="0.15">
      <c r="A1729" s="12"/>
      <c r="B1729" s="12"/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</row>
    <row r="1730" spans="1:19" s="11" customFormat="1" x14ac:dyDescent="0.15">
      <c r="A1730" s="13"/>
      <c r="B1730" s="13"/>
      <c r="C1730" s="13"/>
      <c r="D1730" s="13"/>
      <c r="E1730" s="13"/>
      <c r="F1730" s="13"/>
      <c r="G1730" s="13"/>
      <c r="H1730" s="14">
        <f>工资表!$I$1</f>
        <v>2017</v>
      </c>
      <c r="I1730" s="14" t="str">
        <f>工资表!$J$1</f>
        <v>年</v>
      </c>
      <c r="J1730" s="14" t="str">
        <f>工资表!$K$1</f>
        <v>2月</v>
      </c>
      <c r="K1730" s="14" t="str">
        <f>工资表!$L$1</f>
        <v>工资</v>
      </c>
      <c r="L1730" s="13"/>
      <c r="M1730" s="13"/>
      <c r="N1730" s="13"/>
      <c r="O1730" s="13"/>
      <c r="P1730" s="13"/>
      <c r="Q1730" s="13"/>
      <c r="R1730" s="13"/>
      <c r="S1730" s="13"/>
    </row>
    <row r="1731" spans="1:19" s="11" customFormat="1" x14ac:dyDescent="0.15">
      <c r="A1731" s="15" t="str">
        <f>工资表!$B$2</f>
        <v>序号</v>
      </c>
      <c r="B1731" s="15" t="str">
        <f>工资表!$C$2</f>
        <v>姓名</v>
      </c>
      <c r="C1731" s="15" t="str">
        <f>工资表!$D$2</f>
        <v>部门</v>
      </c>
      <c r="D1731" s="15" t="str">
        <f>工资表!$E$2</f>
        <v>基本工资</v>
      </c>
      <c r="E1731" s="15" t="str">
        <f>工资表!$F$2</f>
        <v>岗位工资</v>
      </c>
      <c r="F1731" s="15" t="str">
        <f>工资表!$G$2</f>
        <v>绩效工资</v>
      </c>
      <c r="G1731" s="15" t="str">
        <f>工资表!$H$2</f>
        <v>奖金</v>
      </c>
      <c r="H1731" s="15" t="str">
        <f>工资表!$I$2</f>
        <v>加班费</v>
      </c>
      <c r="I1731" s="15" t="str">
        <f>工资表!$J$2</f>
        <v>住房补助</v>
      </c>
      <c r="J1731" s="15" t="str">
        <f>工资表!$K$2</f>
        <v>交通补助</v>
      </c>
      <c r="K1731" s="15" t="str">
        <f>工资表!$L$2</f>
        <v>工龄工资</v>
      </c>
      <c r="L1731" s="15" t="str">
        <f>工资表!$M$2</f>
        <v>当月应发</v>
      </c>
      <c r="M1731" s="15" t="str">
        <f>工资表!$N$2</f>
        <v>养老保险</v>
      </c>
      <c r="N1731" s="15" t="str">
        <f>工资表!$O$2</f>
        <v>医疗保险</v>
      </c>
      <c r="O1731" s="15" t="str">
        <f>工资表!$P$2</f>
        <v>失业保险</v>
      </c>
      <c r="P1731" s="15" t="str">
        <f>工资表!$Q$2</f>
        <v>大病统筹</v>
      </c>
      <c r="Q1731" s="15" t="str">
        <f>工资表!$R$2</f>
        <v>公积金</v>
      </c>
      <c r="R1731" s="15" t="str">
        <f>工资表!$S$2</f>
        <v>个人所得税</v>
      </c>
      <c r="S1731" s="15" t="str">
        <f>工资表!$T$2</f>
        <v>实发工资</v>
      </c>
    </row>
    <row r="1732" spans="1:19" s="11" customFormat="1" x14ac:dyDescent="0.15">
      <c r="A1732" s="16">
        <f>工资表!B435</f>
        <v>433</v>
      </c>
      <c r="B1732" s="16" t="str">
        <f>工资表!C435</f>
        <v>N433</v>
      </c>
      <c r="C1732" s="16" t="str">
        <f>工资表!D435</f>
        <v>运营</v>
      </c>
      <c r="D1732" s="16">
        <f>工资表!E435</f>
        <v>2432</v>
      </c>
      <c r="E1732" s="16">
        <f>工资表!F435</f>
        <v>1432</v>
      </c>
      <c r="F1732" s="16">
        <f>工资表!G435</f>
        <v>1432</v>
      </c>
      <c r="G1732" s="16">
        <f>工资表!H435</f>
        <v>2432</v>
      </c>
      <c r="H1732" s="16">
        <f>工资表!I435</f>
        <v>1432</v>
      </c>
      <c r="I1732" s="16">
        <f>工资表!J435</f>
        <v>1032</v>
      </c>
      <c r="J1732" s="16">
        <f>工资表!K435</f>
        <v>732</v>
      </c>
      <c r="K1732" s="16">
        <f>工资表!L435</f>
        <v>632</v>
      </c>
      <c r="L1732" s="16">
        <f>工资表!M435</f>
        <v>11556</v>
      </c>
      <c r="M1732" s="16">
        <f>工资表!N435</f>
        <v>732</v>
      </c>
      <c r="N1732" s="16">
        <f>工资表!O435</f>
        <v>532</v>
      </c>
      <c r="O1732" s="16">
        <f>工资表!P435</f>
        <v>452</v>
      </c>
      <c r="P1732" s="16">
        <f>工资表!Q435</f>
        <v>462</v>
      </c>
      <c r="Q1732" s="16">
        <f>工资表!R435</f>
        <v>492</v>
      </c>
      <c r="R1732" s="16">
        <f>工资表!S435</f>
        <v>567</v>
      </c>
      <c r="S1732" s="16">
        <f>工资表!T435</f>
        <v>8319</v>
      </c>
    </row>
    <row r="1733" spans="1:19" s="11" customFormat="1" x14ac:dyDescent="0.15">
      <c r="A1733" s="12"/>
      <c r="B1733" s="12"/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</row>
    <row r="1734" spans="1:19" s="11" customFormat="1" x14ac:dyDescent="0.15">
      <c r="A1734" s="13"/>
      <c r="B1734" s="13"/>
      <c r="C1734" s="13"/>
      <c r="D1734" s="13"/>
      <c r="E1734" s="13"/>
      <c r="F1734" s="13"/>
      <c r="G1734" s="13"/>
      <c r="H1734" s="14">
        <f>工资表!$I$1</f>
        <v>2017</v>
      </c>
      <c r="I1734" s="14" t="str">
        <f>工资表!$J$1</f>
        <v>年</v>
      </c>
      <c r="J1734" s="14" t="str">
        <f>工资表!$K$1</f>
        <v>2月</v>
      </c>
      <c r="K1734" s="14" t="str">
        <f>工资表!$L$1</f>
        <v>工资</v>
      </c>
      <c r="L1734" s="13"/>
      <c r="M1734" s="13"/>
      <c r="N1734" s="13"/>
      <c r="O1734" s="13"/>
      <c r="P1734" s="13"/>
      <c r="Q1734" s="13"/>
      <c r="R1734" s="13"/>
      <c r="S1734" s="13"/>
    </row>
    <row r="1735" spans="1:19" s="11" customFormat="1" x14ac:dyDescent="0.15">
      <c r="A1735" s="15" t="str">
        <f>工资表!$B$2</f>
        <v>序号</v>
      </c>
      <c r="B1735" s="15" t="str">
        <f>工资表!$C$2</f>
        <v>姓名</v>
      </c>
      <c r="C1735" s="15" t="str">
        <f>工资表!$D$2</f>
        <v>部门</v>
      </c>
      <c r="D1735" s="15" t="str">
        <f>工资表!$E$2</f>
        <v>基本工资</v>
      </c>
      <c r="E1735" s="15" t="str">
        <f>工资表!$F$2</f>
        <v>岗位工资</v>
      </c>
      <c r="F1735" s="15" t="str">
        <f>工资表!$G$2</f>
        <v>绩效工资</v>
      </c>
      <c r="G1735" s="15" t="str">
        <f>工资表!$H$2</f>
        <v>奖金</v>
      </c>
      <c r="H1735" s="15" t="str">
        <f>工资表!$I$2</f>
        <v>加班费</v>
      </c>
      <c r="I1735" s="15" t="str">
        <f>工资表!$J$2</f>
        <v>住房补助</v>
      </c>
      <c r="J1735" s="15" t="str">
        <f>工资表!$K$2</f>
        <v>交通补助</v>
      </c>
      <c r="K1735" s="15" t="str">
        <f>工资表!$L$2</f>
        <v>工龄工资</v>
      </c>
      <c r="L1735" s="15" t="str">
        <f>工资表!$M$2</f>
        <v>当月应发</v>
      </c>
      <c r="M1735" s="15" t="str">
        <f>工资表!$N$2</f>
        <v>养老保险</v>
      </c>
      <c r="N1735" s="15" t="str">
        <f>工资表!$O$2</f>
        <v>医疗保险</v>
      </c>
      <c r="O1735" s="15" t="str">
        <f>工资表!$P$2</f>
        <v>失业保险</v>
      </c>
      <c r="P1735" s="15" t="str">
        <f>工资表!$Q$2</f>
        <v>大病统筹</v>
      </c>
      <c r="Q1735" s="15" t="str">
        <f>工资表!$R$2</f>
        <v>公积金</v>
      </c>
      <c r="R1735" s="15" t="str">
        <f>工资表!$S$2</f>
        <v>个人所得税</v>
      </c>
      <c r="S1735" s="15" t="str">
        <f>工资表!$T$2</f>
        <v>实发工资</v>
      </c>
    </row>
    <row r="1736" spans="1:19" s="11" customFormat="1" x14ac:dyDescent="0.15">
      <c r="A1736" s="16">
        <f>工资表!B436</f>
        <v>434</v>
      </c>
      <c r="B1736" s="16" t="str">
        <f>工资表!C436</f>
        <v>N434</v>
      </c>
      <c r="C1736" s="16" t="str">
        <f>工资表!D436</f>
        <v>财务</v>
      </c>
      <c r="D1736" s="16">
        <f>工资表!E436</f>
        <v>2433</v>
      </c>
      <c r="E1736" s="16">
        <f>工资表!F436</f>
        <v>1433</v>
      </c>
      <c r="F1736" s="16">
        <f>工资表!G436</f>
        <v>1433</v>
      </c>
      <c r="G1736" s="16">
        <f>工资表!H436</f>
        <v>2433</v>
      </c>
      <c r="H1736" s="16">
        <f>工资表!I436</f>
        <v>1433</v>
      </c>
      <c r="I1736" s="16">
        <f>工资表!J436</f>
        <v>1033</v>
      </c>
      <c r="J1736" s="16">
        <f>工资表!K436</f>
        <v>733</v>
      </c>
      <c r="K1736" s="16">
        <f>工资表!L436</f>
        <v>633</v>
      </c>
      <c r="L1736" s="16">
        <f>工资表!M436</f>
        <v>11564</v>
      </c>
      <c r="M1736" s="16">
        <f>工资表!N436</f>
        <v>733</v>
      </c>
      <c r="N1736" s="16">
        <f>工资表!O436</f>
        <v>533</v>
      </c>
      <c r="O1736" s="16">
        <f>工资表!P436</f>
        <v>453</v>
      </c>
      <c r="P1736" s="16">
        <f>工资表!Q436</f>
        <v>463</v>
      </c>
      <c r="Q1736" s="16">
        <f>工资表!R436</f>
        <v>493</v>
      </c>
      <c r="R1736" s="16">
        <f>工资表!S436</f>
        <v>568</v>
      </c>
      <c r="S1736" s="16">
        <f>工资表!T436</f>
        <v>8321</v>
      </c>
    </row>
    <row r="1737" spans="1:19" s="11" customFormat="1" x14ac:dyDescent="0.15">
      <c r="A1737" s="12"/>
      <c r="B1737" s="12"/>
      <c r="C1737" s="12"/>
      <c r="D1737" s="12"/>
      <c r="E1737" s="12"/>
      <c r="F1737" s="12"/>
      <c r="G1737" s="12"/>
      <c r="H1737" s="12"/>
      <c r="I1737" s="12"/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</row>
    <row r="1738" spans="1:19" s="11" customFormat="1" x14ac:dyDescent="0.15">
      <c r="A1738" s="13"/>
      <c r="B1738" s="13"/>
      <c r="C1738" s="13"/>
      <c r="D1738" s="13"/>
      <c r="E1738" s="13"/>
      <c r="F1738" s="13"/>
      <c r="G1738" s="13"/>
      <c r="H1738" s="14">
        <f>工资表!$I$1</f>
        <v>2017</v>
      </c>
      <c r="I1738" s="14" t="str">
        <f>工资表!$J$1</f>
        <v>年</v>
      </c>
      <c r="J1738" s="14" t="str">
        <f>工资表!$K$1</f>
        <v>2月</v>
      </c>
      <c r="K1738" s="14" t="str">
        <f>工资表!$L$1</f>
        <v>工资</v>
      </c>
      <c r="L1738" s="13"/>
      <c r="M1738" s="13"/>
      <c r="N1738" s="13"/>
      <c r="O1738" s="13"/>
      <c r="P1738" s="13"/>
      <c r="Q1738" s="13"/>
      <c r="R1738" s="13"/>
      <c r="S1738" s="13"/>
    </row>
    <row r="1739" spans="1:19" s="11" customFormat="1" x14ac:dyDescent="0.15">
      <c r="A1739" s="15" t="str">
        <f>工资表!$B$2</f>
        <v>序号</v>
      </c>
      <c r="B1739" s="15" t="str">
        <f>工资表!$C$2</f>
        <v>姓名</v>
      </c>
      <c r="C1739" s="15" t="str">
        <f>工资表!$D$2</f>
        <v>部门</v>
      </c>
      <c r="D1739" s="15" t="str">
        <f>工资表!$E$2</f>
        <v>基本工资</v>
      </c>
      <c r="E1739" s="15" t="str">
        <f>工资表!$F$2</f>
        <v>岗位工资</v>
      </c>
      <c r="F1739" s="15" t="str">
        <f>工资表!$G$2</f>
        <v>绩效工资</v>
      </c>
      <c r="G1739" s="15" t="str">
        <f>工资表!$H$2</f>
        <v>奖金</v>
      </c>
      <c r="H1739" s="15" t="str">
        <f>工资表!$I$2</f>
        <v>加班费</v>
      </c>
      <c r="I1739" s="15" t="str">
        <f>工资表!$J$2</f>
        <v>住房补助</v>
      </c>
      <c r="J1739" s="15" t="str">
        <f>工资表!$K$2</f>
        <v>交通补助</v>
      </c>
      <c r="K1739" s="15" t="str">
        <f>工资表!$L$2</f>
        <v>工龄工资</v>
      </c>
      <c r="L1739" s="15" t="str">
        <f>工资表!$M$2</f>
        <v>当月应发</v>
      </c>
      <c r="M1739" s="15" t="str">
        <f>工资表!$N$2</f>
        <v>养老保险</v>
      </c>
      <c r="N1739" s="15" t="str">
        <f>工资表!$O$2</f>
        <v>医疗保险</v>
      </c>
      <c r="O1739" s="15" t="str">
        <f>工资表!$P$2</f>
        <v>失业保险</v>
      </c>
      <c r="P1739" s="15" t="str">
        <f>工资表!$Q$2</f>
        <v>大病统筹</v>
      </c>
      <c r="Q1739" s="15" t="str">
        <f>工资表!$R$2</f>
        <v>公积金</v>
      </c>
      <c r="R1739" s="15" t="str">
        <f>工资表!$S$2</f>
        <v>个人所得税</v>
      </c>
      <c r="S1739" s="15" t="str">
        <f>工资表!$T$2</f>
        <v>实发工资</v>
      </c>
    </row>
    <row r="1740" spans="1:19" s="11" customFormat="1" x14ac:dyDescent="0.15">
      <c r="A1740" s="16">
        <f>工资表!B437</f>
        <v>435</v>
      </c>
      <c r="B1740" s="16" t="str">
        <f>工资表!C437</f>
        <v>N435</v>
      </c>
      <c r="C1740" s="16" t="str">
        <f>工资表!D437</f>
        <v>人力</v>
      </c>
      <c r="D1740" s="16">
        <f>工资表!E437</f>
        <v>2434</v>
      </c>
      <c r="E1740" s="16">
        <f>工资表!F437</f>
        <v>1434</v>
      </c>
      <c r="F1740" s="16">
        <f>工资表!G437</f>
        <v>1434</v>
      </c>
      <c r="G1740" s="16">
        <f>工资表!H437</f>
        <v>2434</v>
      </c>
      <c r="H1740" s="16">
        <f>工资表!I437</f>
        <v>1434</v>
      </c>
      <c r="I1740" s="16">
        <f>工资表!J437</f>
        <v>1034</v>
      </c>
      <c r="J1740" s="16">
        <f>工资表!K437</f>
        <v>734</v>
      </c>
      <c r="K1740" s="16">
        <f>工资表!L437</f>
        <v>634</v>
      </c>
      <c r="L1740" s="16">
        <f>工资表!M437</f>
        <v>11572</v>
      </c>
      <c r="M1740" s="16">
        <f>工资表!N437</f>
        <v>734</v>
      </c>
      <c r="N1740" s="16">
        <f>工资表!O437</f>
        <v>534</v>
      </c>
      <c r="O1740" s="16">
        <f>工资表!P437</f>
        <v>454</v>
      </c>
      <c r="P1740" s="16">
        <f>工资表!Q437</f>
        <v>464</v>
      </c>
      <c r="Q1740" s="16">
        <f>工资表!R437</f>
        <v>494</v>
      </c>
      <c r="R1740" s="16">
        <f>工资表!S437</f>
        <v>569</v>
      </c>
      <c r="S1740" s="16">
        <f>工资表!T437</f>
        <v>8323</v>
      </c>
    </row>
    <row r="1741" spans="1:19" s="11" customFormat="1" x14ac:dyDescent="0.15">
      <c r="A1741" s="12"/>
      <c r="B1741" s="12"/>
      <c r="C1741" s="12"/>
      <c r="D1741" s="12"/>
      <c r="E1741" s="12"/>
      <c r="F1741" s="12"/>
      <c r="G1741" s="12"/>
      <c r="H1741" s="12"/>
      <c r="I1741" s="12"/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</row>
    <row r="1742" spans="1:19" s="11" customFormat="1" x14ac:dyDescent="0.15">
      <c r="A1742" s="13"/>
      <c r="B1742" s="13"/>
      <c r="C1742" s="13"/>
      <c r="D1742" s="13"/>
      <c r="E1742" s="13"/>
      <c r="F1742" s="13"/>
      <c r="G1742" s="13"/>
      <c r="H1742" s="14">
        <f>工资表!$I$1</f>
        <v>2017</v>
      </c>
      <c r="I1742" s="14" t="str">
        <f>工资表!$J$1</f>
        <v>年</v>
      </c>
      <c r="J1742" s="14" t="str">
        <f>工资表!$K$1</f>
        <v>2月</v>
      </c>
      <c r="K1742" s="14" t="str">
        <f>工资表!$L$1</f>
        <v>工资</v>
      </c>
      <c r="L1742" s="13"/>
      <c r="M1742" s="13"/>
      <c r="N1742" s="13"/>
      <c r="O1742" s="13"/>
      <c r="P1742" s="13"/>
      <c r="Q1742" s="13"/>
      <c r="R1742" s="13"/>
      <c r="S1742" s="13"/>
    </row>
    <row r="1743" spans="1:19" s="11" customFormat="1" x14ac:dyDescent="0.15">
      <c r="A1743" s="15" t="str">
        <f>工资表!$B$2</f>
        <v>序号</v>
      </c>
      <c r="B1743" s="15" t="str">
        <f>工资表!$C$2</f>
        <v>姓名</v>
      </c>
      <c r="C1743" s="15" t="str">
        <f>工资表!$D$2</f>
        <v>部门</v>
      </c>
      <c r="D1743" s="15" t="str">
        <f>工资表!$E$2</f>
        <v>基本工资</v>
      </c>
      <c r="E1743" s="15" t="str">
        <f>工资表!$F$2</f>
        <v>岗位工资</v>
      </c>
      <c r="F1743" s="15" t="str">
        <f>工资表!$G$2</f>
        <v>绩效工资</v>
      </c>
      <c r="G1743" s="15" t="str">
        <f>工资表!$H$2</f>
        <v>奖金</v>
      </c>
      <c r="H1743" s="15" t="str">
        <f>工资表!$I$2</f>
        <v>加班费</v>
      </c>
      <c r="I1743" s="15" t="str">
        <f>工资表!$J$2</f>
        <v>住房补助</v>
      </c>
      <c r="J1743" s="15" t="str">
        <f>工资表!$K$2</f>
        <v>交通补助</v>
      </c>
      <c r="K1743" s="15" t="str">
        <f>工资表!$L$2</f>
        <v>工龄工资</v>
      </c>
      <c r="L1743" s="15" t="str">
        <f>工资表!$M$2</f>
        <v>当月应发</v>
      </c>
      <c r="M1743" s="15" t="str">
        <f>工资表!$N$2</f>
        <v>养老保险</v>
      </c>
      <c r="N1743" s="15" t="str">
        <f>工资表!$O$2</f>
        <v>医疗保险</v>
      </c>
      <c r="O1743" s="15" t="str">
        <f>工资表!$P$2</f>
        <v>失业保险</v>
      </c>
      <c r="P1743" s="15" t="str">
        <f>工资表!$Q$2</f>
        <v>大病统筹</v>
      </c>
      <c r="Q1743" s="15" t="str">
        <f>工资表!$R$2</f>
        <v>公积金</v>
      </c>
      <c r="R1743" s="15" t="str">
        <f>工资表!$S$2</f>
        <v>个人所得税</v>
      </c>
      <c r="S1743" s="15" t="str">
        <f>工资表!$T$2</f>
        <v>实发工资</v>
      </c>
    </row>
    <row r="1744" spans="1:19" s="11" customFormat="1" x14ac:dyDescent="0.15">
      <c r="A1744" s="16">
        <f>工资表!B438</f>
        <v>436</v>
      </c>
      <c r="B1744" s="16" t="str">
        <f>工资表!C438</f>
        <v>N436</v>
      </c>
      <c r="C1744" s="16" t="str">
        <f>工资表!D438</f>
        <v>销售</v>
      </c>
      <c r="D1744" s="16">
        <f>工资表!E438</f>
        <v>2435</v>
      </c>
      <c r="E1744" s="16">
        <f>工资表!F438</f>
        <v>1435</v>
      </c>
      <c r="F1744" s="16">
        <f>工资表!G438</f>
        <v>1435</v>
      </c>
      <c r="G1744" s="16">
        <f>工资表!H438</f>
        <v>2435</v>
      </c>
      <c r="H1744" s="16">
        <f>工资表!I438</f>
        <v>1435</v>
      </c>
      <c r="I1744" s="16">
        <f>工资表!J438</f>
        <v>1035</v>
      </c>
      <c r="J1744" s="16">
        <f>工资表!K438</f>
        <v>735</v>
      </c>
      <c r="K1744" s="16">
        <f>工资表!L438</f>
        <v>635</v>
      </c>
      <c r="L1744" s="16">
        <f>工资表!M438</f>
        <v>11580</v>
      </c>
      <c r="M1744" s="16">
        <f>工资表!N438</f>
        <v>735</v>
      </c>
      <c r="N1744" s="16">
        <f>工资表!O438</f>
        <v>535</v>
      </c>
      <c r="O1744" s="16">
        <f>工资表!P438</f>
        <v>455</v>
      </c>
      <c r="P1744" s="16">
        <f>工资表!Q438</f>
        <v>465</v>
      </c>
      <c r="Q1744" s="16">
        <f>工资表!R438</f>
        <v>495</v>
      </c>
      <c r="R1744" s="16">
        <f>工资表!S438</f>
        <v>570</v>
      </c>
      <c r="S1744" s="16">
        <f>工资表!T438</f>
        <v>8325</v>
      </c>
    </row>
    <row r="1745" spans="1:19" s="11" customFormat="1" x14ac:dyDescent="0.15">
      <c r="A1745" s="12"/>
      <c r="B1745" s="12"/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</row>
    <row r="1746" spans="1:19" s="11" customFormat="1" x14ac:dyDescent="0.15">
      <c r="A1746" s="13"/>
      <c r="B1746" s="13"/>
      <c r="C1746" s="13"/>
      <c r="D1746" s="13"/>
      <c r="E1746" s="13"/>
      <c r="F1746" s="13"/>
      <c r="G1746" s="13"/>
      <c r="H1746" s="14">
        <f>工资表!$I$1</f>
        <v>2017</v>
      </c>
      <c r="I1746" s="14" t="str">
        <f>工资表!$J$1</f>
        <v>年</v>
      </c>
      <c r="J1746" s="14" t="str">
        <f>工资表!$K$1</f>
        <v>2月</v>
      </c>
      <c r="K1746" s="14" t="str">
        <f>工资表!$L$1</f>
        <v>工资</v>
      </c>
      <c r="L1746" s="13"/>
      <c r="M1746" s="13"/>
      <c r="N1746" s="13"/>
      <c r="O1746" s="13"/>
      <c r="P1746" s="13"/>
      <c r="Q1746" s="13"/>
      <c r="R1746" s="13"/>
      <c r="S1746" s="13"/>
    </row>
    <row r="1747" spans="1:19" s="11" customFormat="1" x14ac:dyDescent="0.15">
      <c r="A1747" s="15" t="str">
        <f>工资表!$B$2</f>
        <v>序号</v>
      </c>
      <c r="B1747" s="15" t="str">
        <f>工资表!$C$2</f>
        <v>姓名</v>
      </c>
      <c r="C1747" s="15" t="str">
        <f>工资表!$D$2</f>
        <v>部门</v>
      </c>
      <c r="D1747" s="15" t="str">
        <f>工资表!$E$2</f>
        <v>基本工资</v>
      </c>
      <c r="E1747" s="15" t="str">
        <f>工资表!$F$2</f>
        <v>岗位工资</v>
      </c>
      <c r="F1747" s="15" t="str">
        <f>工资表!$G$2</f>
        <v>绩效工资</v>
      </c>
      <c r="G1747" s="15" t="str">
        <f>工资表!$H$2</f>
        <v>奖金</v>
      </c>
      <c r="H1747" s="15" t="str">
        <f>工资表!$I$2</f>
        <v>加班费</v>
      </c>
      <c r="I1747" s="15" t="str">
        <f>工资表!$J$2</f>
        <v>住房补助</v>
      </c>
      <c r="J1747" s="15" t="str">
        <f>工资表!$K$2</f>
        <v>交通补助</v>
      </c>
      <c r="K1747" s="15" t="str">
        <f>工资表!$L$2</f>
        <v>工龄工资</v>
      </c>
      <c r="L1747" s="15" t="str">
        <f>工资表!$M$2</f>
        <v>当月应发</v>
      </c>
      <c r="M1747" s="15" t="str">
        <f>工资表!$N$2</f>
        <v>养老保险</v>
      </c>
      <c r="N1747" s="15" t="str">
        <f>工资表!$O$2</f>
        <v>医疗保险</v>
      </c>
      <c r="O1747" s="15" t="str">
        <f>工资表!$P$2</f>
        <v>失业保险</v>
      </c>
      <c r="P1747" s="15" t="str">
        <f>工资表!$Q$2</f>
        <v>大病统筹</v>
      </c>
      <c r="Q1747" s="15" t="str">
        <f>工资表!$R$2</f>
        <v>公积金</v>
      </c>
      <c r="R1747" s="15" t="str">
        <f>工资表!$S$2</f>
        <v>个人所得税</v>
      </c>
      <c r="S1747" s="15" t="str">
        <f>工资表!$T$2</f>
        <v>实发工资</v>
      </c>
    </row>
    <row r="1748" spans="1:19" s="11" customFormat="1" x14ac:dyDescent="0.15">
      <c r="A1748" s="16">
        <f>工资表!B439</f>
        <v>437</v>
      </c>
      <c r="B1748" s="16" t="str">
        <f>工资表!C439</f>
        <v>N437</v>
      </c>
      <c r="C1748" s="16" t="str">
        <f>工资表!D439</f>
        <v>研发A</v>
      </c>
      <c r="D1748" s="16">
        <f>工资表!E439</f>
        <v>2436</v>
      </c>
      <c r="E1748" s="16">
        <f>工资表!F439</f>
        <v>1436</v>
      </c>
      <c r="F1748" s="16">
        <f>工资表!G439</f>
        <v>1436</v>
      </c>
      <c r="G1748" s="16">
        <f>工资表!H439</f>
        <v>2436</v>
      </c>
      <c r="H1748" s="16">
        <f>工资表!I439</f>
        <v>1436</v>
      </c>
      <c r="I1748" s="16">
        <f>工资表!J439</f>
        <v>1036</v>
      </c>
      <c r="J1748" s="16">
        <f>工资表!K439</f>
        <v>736</v>
      </c>
      <c r="K1748" s="16">
        <f>工资表!L439</f>
        <v>636</v>
      </c>
      <c r="L1748" s="16">
        <f>工资表!M439</f>
        <v>11588</v>
      </c>
      <c r="M1748" s="16">
        <f>工资表!N439</f>
        <v>736</v>
      </c>
      <c r="N1748" s="16">
        <f>工资表!O439</f>
        <v>536</v>
      </c>
      <c r="O1748" s="16">
        <f>工资表!P439</f>
        <v>456</v>
      </c>
      <c r="P1748" s="16">
        <f>工资表!Q439</f>
        <v>466</v>
      </c>
      <c r="Q1748" s="16">
        <f>工资表!R439</f>
        <v>496</v>
      </c>
      <c r="R1748" s="16">
        <f>工资表!S439</f>
        <v>571</v>
      </c>
      <c r="S1748" s="16">
        <f>工资表!T439</f>
        <v>8327</v>
      </c>
    </row>
    <row r="1749" spans="1:19" s="11" customFormat="1" x14ac:dyDescent="0.15">
      <c r="A1749" s="12"/>
      <c r="B1749" s="12"/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</row>
    <row r="1750" spans="1:19" s="11" customFormat="1" x14ac:dyDescent="0.15">
      <c r="A1750" s="13"/>
      <c r="B1750" s="13"/>
      <c r="C1750" s="13"/>
      <c r="D1750" s="13"/>
      <c r="E1750" s="13"/>
      <c r="F1750" s="13"/>
      <c r="G1750" s="13"/>
      <c r="H1750" s="14">
        <f>工资表!$I$1</f>
        <v>2017</v>
      </c>
      <c r="I1750" s="14" t="str">
        <f>工资表!$J$1</f>
        <v>年</v>
      </c>
      <c r="J1750" s="14" t="str">
        <f>工资表!$K$1</f>
        <v>2月</v>
      </c>
      <c r="K1750" s="14" t="str">
        <f>工资表!$L$1</f>
        <v>工资</v>
      </c>
      <c r="L1750" s="13"/>
      <c r="M1750" s="13"/>
      <c r="N1750" s="13"/>
      <c r="O1750" s="13"/>
      <c r="P1750" s="13"/>
      <c r="Q1750" s="13"/>
      <c r="R1750" s="13"/>
      <c r="S1750" s="13"/>
    </row>
    <row r="1751" spans="1:19" s="11" customFormat="1" x14ac:dyDescent="0.15">
      <c r="A1751" s="15" t="str">
        <f>工资表!$B$2</f>
        <v>序号</v>
      </c>
      <c r="B1751" s="15" t="str">
        <f>工资表!$C$2</f>
        <v>姓名</v>
      </c>
      <c r="C1751" s="15" t="str">
        <f>工资表!$D$2</f>
        <v>部门</v>
      </c>
      <c r="D1751" s="15" t="str">
        <f>工资表!$E$2</f>
        <v>基本工资</v>
      </c>
      <c r="E1751" s="15" t="str">
        <f>工资表!$F$2</f>
        <v>岗位工资</v>
      </c>
      <c r="F1751" s="15" t="str">
        <f>工资表!$G$2</f>
        <v>绩效工资</v>
      </c>
      <c r="G1751" s="15" t="str">
        <f>工资表!$H$2</f>
        <v>奖金</v>
      </c>
      <c r="H1751" s="15" t="str">
        <f>工资表!$I$2</f>
        <v>加班费</v>
      </c>
      <c r="I1751" s="15" t="str">
        <f>工资表!$J$2</f>
        <v>住房补助</v>
      </c>
      <c r="J1751" s="15" t="str">
        <f>工资表!$K$2</f>
        <v>交通补助</v>
      </c>
      <c r="K1751" s="15" t="str">
        <f>工资表!$L$2</f>
        <v>工龄工资</v>
      </c>
      <c r="L1751" s="15" t="str">
        <f>工资表!$M$2</f>
        <v>当月应发</v>
      </c>
      <c r="M1751" s="15" t="str">
        <f>工资表!$N$2</f>
        <v>养老保险</v>
      </c>
      <c r="N1751" s="15" t="str">
        <f>工资表!$O$2</f>
        <v>医疗保险</v>
      </c>
      <c r="O1751" s="15" t="str">
        <f>工资表!$P$2</f>
        <v>失业保险</v>
      </c>
      <c r="P1751" s="15" t="str">
        <f>工资表!$Q$2</f>
        <v>大病统筹</v>
      </c>
      <c r="Q1751" s="15" t="str">
        <f>工资表!$R$2</f>
        <v>公积金</v>
      </c>
      <c r="R1751" s="15" t="str">
        <f>工资表!$S$2</f>
        <v>个人所得税</v>
      </c>
      <c r="S1751" s="15" t="str">
        <f>工资表!$T$2</f>
        <v>实发工资</v>
      </c>
    </row>
    <row r="1752" spans="1:19" s="11" customFormat="1" x14ac:dyDescent="0.15">
      <c r="A1752" s="16">
        <f>工资表!B440</f>
        <v>438</v>
      </c>
      <c r="B1752" s="16" t="str">
        <f>工资表!C440</f>
        <v>N438</v>
      </c>
      <c r="C1752" s="16" t="str">
        <f>工资表!D440</f>
        <v>研发B</v>
      </c>
      <c r="D1752" s="16">
        <f>工资表!E440</f>
        <v>2437</v>
      </c>
      <c r="E1752" s="16">
        <f>工资表!F440</f>
        <v>1437</v>
      </c>
      <c r="F1752" s="16">
        <f>工资表!G440</f>
        <v>1437</v>
      </c>
      <c r="G1752" s="16">
        <f>工资表!H440</f>
        <v>2437</v>
      </c>
      <c r="H1752" s="16">
        <f>工资表!I440</f>
        <v>1437</v>
      </c>
      <c r="I1752" s="16">
        <f>工资表!J440</f>
        <v>1037</v>
      </c>
      <c r="J1752" s="16">
        <f>工资表!K440</f>
        <v>737</v>
      </c>
      <c r="K1752" s="16">
        <f>工资表!L440</f>
        <v>637</v>
      </c>
      <c r="L1752" s="16">
        <f>工资表!M440</f>
        <v>11596</v>
      </c>
      <c r="M1752" s="16">
        <f>工资表!N440</f>
        <v>737</v>
      </c>
      <c r="N1752" s="16">
        <f>工资表!O440</f>
        <v>537</v>
      </c>
      <c r="O1752" s="16">
        <f>工资表!P440</f>
        <v>457</v>
      </c>
      <c r="P1752" s="16">
        <f>工资表!Q440</f>
        <v>467</v>
      </c>
      <c r="Q1752" s="16">
        <f>工资表!R440</f>
        <v>497</v>
      </c>
      <c r="R1752" s="16">
        <f>工资表!S440</f>
        <v>572</v>
      </c>
      <c r="S1752" s="16">
        <f>工资表!T440</f>
        <v>8329</v>
      </c>
    </row>
    <row r="1753" spans="1:19" s="11" customFormat="1" x14ac:dyDescent="0.15">
      <c r="A1753" s="12"/>
      <c r="B1753" s="12"/>
      <c r="C1753" s="12"/>
      <c r="D1753" s="12"/>
      <c r="E1753" s="12"/>
      <c r="F1753" s="12"/>
      <c r="G1753" s="12"/>
      <c r="H1753" s="12"/>
      <c r="I1753" s="12"/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</row>
    <row r="1754" spans="1:19" s="11" customFormat="1" x14ac:dyDescent="0.15">
      <c r="A1754" s="13"/>
      <c r="B1754" s="13"/>
      <c r="C1754" s="13"/>
      <c r="D1754" s="13"/>
      <c r="E1754" s="13"/>
      <c r="F1754" s="13"/>
      <c r="G1754" s="13"/>
      <c r="H1754" s="14">
        <f>工资表!$I$1</f>
        <v>2017</v>
      </c>
      <c r="I1754" s="14" t="str">
        <f>工资表!$J$1</f>
        <v>年</v>
      </c>
      <c r="J1754" s="14" t="str">
        <f>工资表!$K$1</f>
        <v>2月</v>
      </c>
      <c r="K1754" s="14" t="str">
        <f>工资表!$L$1</f>
        <v>工资</v>
      </c>
      <c r="L1754" s="13"/>
      <c r="M1754" s="13"/>
      <c r="N1754" s="13"/>
      <c r="O1754" s="13"/>
      <c r="P1754" s="13"/>
      <c r="Q1754" s="13"/>
      <c r="R1754" s="13"/>
      <c r="S1754" s="13"/>
    </row>
    <row r="1755" spans="1:19" s="11" customFormat="1" x14ac:dyDescent="0.15">
      <c r="A1755" s="15" t="str">
        <f>工资表!$B$2</f>
        <v>序号</v>
      </c>
      <c r="B1755" s="15" t="str">
        <f>工资表!$C$2</f>
        <v>姓名</v>
      </c>
      <c r="C1755" s="15" t="str">
        <f>工资表!$D$2</f>
        <v>部门</v>
      </c>
      <c r="D1755" s="15" t="str">
        <f>工资表!$E$2</f>
        <v>基本工资</v>
      </c>
      <c r="E1755" s="15" t="str">
        <f>工资表!$F$2</f>
        <v>岗位工资</v>
      </c>
      <c r="F1755" s="15" t="str">
        <f>工资表!$G$2</f>
        <v>绩效工资</v>
      </c>
      <c r="G1755" s="15" t="str">
        <f>工资表!$H$2</f>
        <v>奖金</v>
      </c>
      <c r="H1755" s="15" t="str">
        <f>工资表!$I$2</f>
        <v>加班费</v>
      </c>
      <c r="I1755" s="15" t="str">
        <f>工资表!$J$2</f>
        <v>住房补助</v>
      </c>
      <c r="J1755" s="15" t="str">
        <f>工资表!$K$2</f>
        <v>交通补助</v>
      </c>
      <c r="K1755" s="15" t="str">
        <f>工资表!$L$2</f>
        <v>工龄工资</v>
      </c>
      <c r="L1755" s="15" t="str">
        <f>工资表!$M$2</f>
        <v>当月应发</v>
      </c>
      <c r="M1755" s="15" t="str">
        <f>工资表!$N$2</f>
        <v>养老保险</v>
      </c>
      <c r="N1755" s="15" t="str">
        <f>工资表!$O$2</f>
        <v>医疗保险</v>
      </c>
      <c r="O1755" s="15" t="str">
        <f>工资表!$P$2</f>
        <v>失业保险</v>
      </c>
      <c r="P1755" s="15" t="str">
        <f>工资表!$Q$2</f>
        <v>大病统筹</v>
      </c>
      <c r="Q1755" s="15" t="str">
        <f>工资表!$R$2</f>
        <v>公积金</v>
      </c>
      <c r="R1755" s="15" t="str">
        <f>工资表!$S$2</f>
        <v>个人所得税</v>
      </c>
      <c r="S1755" s="15" t="str">
        <f>工资表!$T$2</f>
        <v>实发工资</v>
      </c>
    </row>
    <row r="1756" spans="1:19" s="11" customFormat="1" x14ac:dyDescent="0.15">
      <c r="A1756" s="16">
        <f>工资表!B441</f>
        <v>439</v>
      </c>
      <c r="B1756" s="16" t="str">
        <f>工资表!C441</f>
        <v>N439</v>
      </c>
      <c r="C1756" s="16" t="str">
        <f>工资表!D441</f>
        <v>投资A</v>
      </c>
      <c r="D1756" s="16">
        <f>工资表!E441</f>
        <v>2438</v>
      </c>
      <c r="E1756" s="16">
        <f>工资表!F441</f>
        <v>1438</v>
      </c>
      <c r="F1756" s="16">
        <f>工资表!G441</f>
        <v>1438</v>
      </c>
      <c r="G1756" s="16">
        <f>工资表!H441</f>
        <v>2438</v>
      </c>
      <c r="H1756" s="16">
        <f>工资表!I441</f>
        <v>1438</v>
      </c>
      <c r="I1756" s="16">
        <f>工资表!J441</f>
        <v>1038</v>
      </c>
      <c r="J1756" s="16">
        <f>工资表!K441</f>
        <v>738</v>
      </c>
      <c r="K1756" s="16">
        <f>工资表!L441</f>
        <v>638</v>
      </c>
      <c r="L1756" s="16">
        <f>工资表!M441</f>
        <v>11604</v>
      </c>
      <c r="M1756" s="16">
        <f>工资表!N441</f>
        <v>738</v>
      </c>
      <c r="N1756" s="16">
        <f>工资表!O441</f>
        <v>538</v>
      </c>
      <c r="O1756" s="16">
        <f>工资表!P441</f>
        <v>458</v>
      </c>
      <c r="P1756" s="16">
        <f>工资表!Q441</f>
        <v>468</v>
      </c>
      <c r="Q1756" s="16">
        <f>工资表!R441</f>
        <v>498</v>
      </c>
      <c r="R1756" s="16">
        <f>工资表!S441</f>
        <v>573</v>
      </c>
      <c r="S1756" s="16">
        <f>工资表!T441</f>
        <v>8331</v>
      </c>
    </row>
    <row r="1757" spans="1:19" s="11" customFormat="1" x14ac:dyDescent="0.15">
      <c r="A1757" s="12"/>
      <c r="B1757" s="12"/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</row>
    <row r="1758" spans="1:19" s="11" customFormat="1" x14ac:dyDescent="0.15">
      <c r="A1758" s="13"/>
      <c r="B1758" s="13"/>
      <c r="C1758" s="13"/>
      <c r="D1758" s="13"/>
      <c r="E1758" s="13"/>
      <c r="F1758" s="13"/>
      <c r="G1758" s="13"/>
      <c r="H1758" s="14">
        <f>工资表!$I$1</f>
        <v>2017</v>
      </c>
      <c r="I1758" s="14" t="str">
        <f>工资表!$J$1</f>
        <v>年</v>
      </c>
      <c r="J1758" s="14" t="str">
        <f>工资表!$K$1</f>
        <v>2月</v>
      </c>
      <c r="K1758" s="14" t="str">
        <f>工资表!$L$1</f>
        <v>工资</v>
      </c>
      <c r="L1758" s="13"/>
      <c r="M1758" s="13"/>
      <c r="N1758" s="13"/>
      <c r="O1758" s="13"/>
      <c r="P1758" s="13"/>
      <c r="Q1758" s="13"/>
      <c r="R1758" s="13"/>
      <c r="S1758" s="13"/>
    </row>
    <row r="1759" spans="1:19" s="11" customFormat="1" x14ac:dyDescent="0.15">
      <c r="A1759" s="15" t="str">
        <f>工资表!$B$2</f>
        <v>序号</v>
      </c>
      <c r="B1759" s="15" t="str">
        <f>工资表!$C$2</f>
        <v>姓名</v>
      </c>
      <c r="C1759" s="15" t="str">
        <f>工资表!$D$2</f>
        <v>部门</v>
      </c>
      <c r="D1759" s="15" t="str">
        <f>工资表!$E$2</f>
        <v>基本工资</v>
      </c>
      <c r="E1759" s="15" t="str">
        <f>工资表!$F$2</f>
        <v>岗位工资</v>
      </c>
      <c r="F1759" s="15" t="str">
        <f>工资表!$G$2</f>
        <v>绩效工资</v>
      </c>
      <c r="G1759" s="15" t="str">
        <f>工资表!$H$2</f>
        <v>奖金</v>
      </c>
      <c r="H1759" s="15" t="str">
        <f>工资表!$I$2</f>
        <v>加班费</v>
      </c>
      <c r="I1759" s="15" t="str">
        <f>工资表!$J$2</f>
        <v>住房补助</v>
      </c>
      <c r="J1759" s="15" t="str">
        <f>工资表!$K$2</f>
        <v>交通补助</v>
      </c>
      <c r="K1759" s="15" t="str">
        <f>工资表!$L$2</f>
        <v>工龄工资</v>
      </c>
      <c r="L1759" s="15" t="str">
        <f>工资表!$M$2</f>
        <v>当月应发</v>
      </c>
      <c r="M1759" s="15" t="str">
        <f>工资表!$N$2</f>
        <v>养老保险</v>
      </c>
      <c r="N1759" s="15" t="str">
        <f>工资表!$O$2</f>
        <v>医疗保险</v>
      </c>
      <c r="O1759" s="15" t="str">
        <f>工资表!$P$2</f>
        <v>失业保险</v>
      </c>
      <c r="P1759" s="15" t="str">
        <f>工资表!$Q$2</f>
        <v>大病统筹</v>
      </c>
      <c r="Q1759" s="15" t="str">
        <f>工资表!$R$2</f>
        <v>公积金</v>
      </c>
      <c r="R1759" s="15" t="str">
        <f>工资表!$S$2</f>
        <v>个人所得税</v>
      </c>
      <c r="S1759" s="15" t="str">
        <f>工资表!$T$2</f>
        <v>实发工资</v>
      </c>
    </row>
    <row r="1760" spans="1:19" s="11" customFormat="1" x14ac:dyDescent="0.15">
      <c r="A1760" s="16">
        <f>工资表!B442</f>
        <v>440</v>
      </c>
      <c r="B1760" s="16" t="str">
        <f>工资表!C442</f>
        <v>N440</v>
      </c>
      <c r="C1760" s="16" t="str">
        <f>工资表!D442</f>
        <v>投资B</v>
      </c>
      <c r="D1760" s="16">
        <f>工资表!E442</f>
        <v>2439</v>
      </c>
      <c r="E1760" s="16">
        <f>工资表!F442</f>
        <v>1439</v>
      </c>
      <c r="F1760" s="16">
        <f>工资表!G442</f>
        <v>1439</v>
      </c>
      <c r="G1760" s="16">
        <f>工资表!H442</f>
        <v>2439</v>
      </c>
      <c r="H1760" s="16">
        <f>工资表!I442</f>
        <v>1439</v>
      </c>
      <c r="I1760" s="16">
        <f>工资表!J442</f>
        <v>1039</v>
      </c>
      <c r="J1760" s="16">
        <f>工资表!K442</f>
        <v>739</v>
      </c>
      <c r="K1760" s="16">
        <f>工资表!L442</f>
        <v>639</v>
      </c>
      <c r="L1760" s="16">
        <f>工资表!M442</f>
        <v>11612</v>
      </c>
      <c r="M1760" s="16">
        <f>工资表!N442</f>
        <v>739</v>
      </c>
      <c r="N1760" s="16">
        <f>工资表!O442</f>
        <v>539</v>
      </c>
      <c r="O1760" s="16">
        <f>工资表!P442</f>
        <v>459</v>
      </c>
      <c r="P1760" s="16">
        <f>工资表!Q442</f>
        <v>469</v>
      </c>
      <c r="Q1760" s="16">
        <f>工资表!R442</f>
        <v>499</v>
      </c>
      <c r="R1760" s="16">
        <f>工资表!S442</f>
        <v>574</v>
      </c>
      <c r="S1760" s="16">
        <f>工资表!T442</f>
        <v>8333</v>
      </c>
    </row>
    <row r="1761" spans="1:19" s="11" customFormat="1" x14ac:dyDescent="0.15">
      <c r="A1761" s="12"/>
      <c r="B1761" s="12"/>
      <c r="C1761" s="12"/>
      <c r="D1761" s="12"/>
      <c r="E1761" s="12"/>
      <c r="F1761" s="12"/>
      <c r="G1761" s="12"/>
      <c r="H1761" s="12"/>
      <c r="I1761" s="12"/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</row>
    <row r="1762" spans="1:19" s="11" customFormat="1" x14ac:dyDescent="0.15">
      <c r="A1762" s="13"/>
      <c r="B1762" s="13"/>
      <c r="C1762" s="13"/>
      <c r="D1762" s="13"/>
      <c r="E1762" s="13"/>
      <c r="F1762" s="13"/>
      <c r="G1762" s="13"/>
      <c r="H1762" s="14">
        <f>工资表!$I$1</f>
        <v>2017</v>
      </c>
      <c r="I1762" s="14" t="str">
        <f>工资表!$J$1</f>
        <v>年</v>
      </c>
      <c r="J1762" s="14" t="str">
        <f>工资表!$K$1</f>
        <v>2月</v>
      </c>
      <c r="K1762" s="14" t="str">
        <f>工资表!$L$1</f>
        <v>工资</v>
      </c>
      <c r="L1762" s="13"/>
      <c r="M1762" s="13"/>
      <c r="N1762" s="13"/>
      <c r="O1762" s="13"/>
      <c r="P1762" s="13"/>
      <c r="Q1762" s="13"/>
      <c r="R1762" s="13"/>
      <c r="S1762" s="13"/>
    </row>
    <row r="1763" spans="1:19" s="11" customFormat="1" x14ac:dyDescent="0.15">
      <c r="A1763" s="15" t="str">
        <f>工资表!$B$2</f>
        <v>序号</v>
      </c>
      <c r="B1763" s="15" t="str">
        <f>工资表!$C$2</f>
        <v>姓名</v>
      </c>
      <c r="C1763" s="15" t="str">
        <f>工资表!$D$2</f>
        <v>部门</v>
      </c>
      <c r="D1763" s="15" t="str">
        <f>工资表!$E$2</f>
        <v>基本工资</v>
      </c>
      <c r="E1763" s="15" t="str">
        <f>工资表!$F$2</f>
        <v>岗位工资</v>
      </c>
      <c r="F1763" s="15" t="str">
        <f>工资表!$G$2</f>
        <v>绩效工资</v>
      </c>
      <c r="G1763" s="15" t="str">
        <f>工资表!$H$2</f>
        <v>奖金</v>
      </c>
      <c r="H1763" s="15" t="str">
        <f>工资表!$I$2</f>
        <v>加班费</v>
      </c>
      <c r="I1763" s="15" t="str">
        <f>工资表!$J$2</f>
        <v>住房补助</v>
      </c>
      <c r="J1763" s="15" t="str">
        <f>工资表!$K$2</f>
        <v>交通补助</v>
      </c>
      <c r="K1763" s="15" t="str">
        <f>工资表!$L$2</f>
        <v>工龄工资</v>
      </c>
      <c r="L1763" s="15" t="str">
        <f>工资表!$M$2</f>
        <v>当月应发</v>
      </c>
      <c r="M1763" s="15" t="str">
        <f>工资表!$N$2</f>
        <v>养老保险</v>
      </c>
      <c r="N1763" s="15" t="str">
        <f>工资表!$O$2</f>
        <v>医疗保险</v>
      </c>
      <c r="O1763" s="15" t="str">
        <f>工资表!$P$2</f>
        <v>失业保险</v>
      </c>
      <c r="P1763" s="15" t="str">
        <f>工资表!$Q$2</f>
        <v>大病统筹</v>
      </c>
      <c r="Q1763" s="15" t="str">
        <f>工资表!$R$2</f>
        <v>公积金</v>
      </c>
      <c r="R1763" s="15" t="str">
        <f>工资表!$S$2</f>
        <v>个人所得税</v>
      </c>
      <c r="S1763" s="15" t="str">
        <f>工资表!$T$2</f>
        <v>实发工资</v>
      </c>
    </row>
    <row r="1764" spans="1:19" s="11" customFormat="1" x14ac:dyDescent="0.15">
      <c r="A1764" s="16">
        <f>工资表!B443</f>
        <v>441</v>
      </c>
      <c r="B1764" s="16" t="str">
        <f>工资表!C443</f>
        <v>N441</v>
      </c>
      <c r="C1764" s="16" t="str">
        <f>工资表!D443</f>
        <v>采购</v>
      </c>
      <c r="D1764" s="16">
        <f>工资表!E443</f>
        <v>2440</v>
      </c>
      <c r="E1764" s="16">
        <f>工资表!F443</f>
        <v>1440</v>
      </c>
      <c r="F1764" s="16">
        <f>工资表!G443</f>
        <v>1440</v>
      </c>
      <c r="G1764" s="16">
        <f>工资表!H443</f>
        <v>2440</v>
      </c>
      <c r="H1764" s="16">
        <f>工资表!I443</f>
        <v>1440</v>
      </c>
      <c r="I1764" s="16">
        <f>工资表!J443</f>
        <v>1040</v>
      </c>
      <c r="J1764" s="16">
        <f>工资表!K443</f>
        <v>740</v>
      </c>
      <c r="K1764" s="16">
        <f>工资表!L443</f>
        <v>640</v>
      </c>
      <c r="L1764" s="16">
        <f>工资表!M443</f>
        <v>11620</v>
      </c>
      <c r="M1764" s="16">
        <f>工资表!N443</f>
        <v>740</v>
      </c>
      <c r="N1764" s="16">
        <f>工资表!O443</f>
        <v>540</v>
      </c>
      <c r="O1764" s="16">
        <f>工资表!P443</f>
        <v>460</v>
      </c>
      <c r="P1764" s="16">
        <f>工资表!Q443</f>
        <v>470</v>
      </c>
      <c r="Q1764" s="16">
        <f>工资表!R443</f>
        <v>500</v>
      </c>
      <c r="R1764" s="16">
        <f>工资表!S443</f>
        <v>575</v>
      </c>
      <c r="S1764" s="16">
        <f>工资表!T443</f>
        <v>8335</v>
      </c>
    </row>
    <row r="1765" spans="1:19" s="11" customFormat="1" x14ac:dyDescent="0.15">
      <c r="A1765" s="12"/>
      <c r="B1765" s="12"/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</row>
    <row r="1766" spans="1:19" s="11" customFormat="1" x14ac:dyDescent="0.15">
      <c r="A1766" s="13"/>
      <c r="B1766" s="13"/>
      <c r="C1766" s="13"/>
      <c r="D1766" s="13"/>
      <c r="E1766" s="13"/>
      <c r="F1766" s="13"/>
      <c r="G1766" s="13"/>
      <c r="H1766" s="14">
        <f>工资表!$I$1</f>
        <v>2017</v>
      </c>
      <c r="I1766" s="14" t="str">
        <f>工资表!$J$1</f>
        <v>年</v>
      </c>
      <c r="J1766" s="14" t="str">
        <f>工资表!$K$1</f>
        <v>2月</v>
      </c>
      <c r="K1766" s="14" t="str">
        <f>工资表!$L$1</f>
        <v>工资</v>
      </c>
      <c r="L1766" s="13"/>
      <c r="M1766" s="13"/>
      <c r="N1766" s="13"/>
      <c r="O1766" s="13"/>
      <c r="P1766" s="13"/>
      <c r="Q1766" s="13"/>
      <c r="R1766" s="13"/>
      <c r="S1766" s="13"/>
    </row>
    <row r="1767" spans="1:19" s="11" customFormat="1" x14ac:dyDescent="0.15">
      <c r="A1767" s="15" t="str">
        <f>工资表!$B$2</f>
        <v>序号</v>
      </c>
      <c r="B1767" s="15" t="str">
        <f>工资表!$C$2</f>
        <v>姓名</v>
      </c>
      <c r="C1767" s="15" t="str">
        <f>工资表!$D$2</f>
        <v>部门</v>
      </c>
      <c r="D1767" s="15" t="str">
        <f>工资表!$E$2</f>
        <v>基本工资</v>
      </c>
      <c r="E1767" s="15" t="str">
        <f>工资表!$F$2</f>
        <v>岗位工资</v>
      </c>
      <c r="F1767" s="15" t="str">
        <f>工资表!$G$2</f>
        <v>绩效工资</v>
      </c>
      <c r="G1767" s="15" t="str">
        <f>工资表!$H$2</f>
        <v>奖金</v>
      </c>
      <c r="H1767" s="15" t="str">
        <f>工资表!$I$2</f>
        <v>加班费</v>
      </c>
      <c r="I1767" s="15" t="str">
        <f>工资表!$J$2</f>
        <v>住房补助</v>
      </c>
      <c r="J1767" s="15" t="str">
        <f>工资表!$K$2</f>
        <v>交通补助</v>
      </c>
      <c r="K1767" s="15" t="str">
        <f>工资表!$L$2</f>
        <v>工龄工资</v>
      </c>
      <c r="L1767" s="15" t="str">
        <f>工资表!$M$2</f>
        <v>当月应发</v>
      </c>
      <c r="M1767" s="15" t="str">
        <f>工资表!$N$2</f>
        <v>养老保险</v>
      </c>
      <c r="N1767" s="15" t="str">
        <f>工资表!$O$2</f>
        <v>医疗保险</v>
      </c>
      <c r="O1767" s="15" t="str">
        <f>工资表!$P$2</f>
        <v>失业保险</v>
      </c>
      <c r="P1767" s="15" t="str">
        <f>工资表!$Q$2</f>
        <v>大病统筹</v>
      </c>
      <c r="Q1767" s="15" t="str">
        <f>工资表!$R$2</f>
        <v>公积金</v>
      </c>
      <c r="R1767" s="15" t="str">
        <f>工资表!$S$2</f>
        <v>个人所得税</v>
      </c>
      <c r="S1767" s="15" t="str">
        <f>工资表!$T$2</f>
        <v>实发工资</v>
      </c>
    </row>
    <row r="1768" spans="1:19" s="11" customFormat="1" x14ac:dyDescent="0.15">
      <c r="A1768" s="16">
        <f>工资表!B444</f>
        <v>442</v>
      </c>
      <c r="B1768" s="16" t="str">
        <f>工资表!C444</f>
        <v>N442</v>
      </c>
      <c r="C1768" s="16" t="str">
        <f>工资表!D444</f>
        <v>生产</v>
      </c>
      <c r="D1768" s="16">
        <f>工资表!E444</f>
        <v>2441</v>
      </c>
      <c r="E1768" s="16">
        <f>工资表!F444</f>
        <v>1441</v>
      </c>
      <c r="F1768" s="16">
        <f>工资表!G444</f>
        <v>1441</v>
      </c>
      <c r="G1768" s="16">
        <f>工资表!H444</f>
        <v>2441</v>
      </c>
      <c r="H1768" s="16">
        <f>工资表!I444</f>
        <v>1441</v>
      </c>
      <c r="I1768" s="16">
        <f>工资表!J444</f>
        <v>1041</v>
      </c>
      <c r="J1768" s="16">
        <f>工资表!K444</f>
        <v>741</v>
      </c>
      <c r="K1768" s="16">
        <f>工资表!L444</f>
        <v>641</v>
      </c>
      <c r="L1768" s="16">
        <f>工资表!M444</f>
        <v>11628</v>
      </c>
      <c r="M1768" s="16">
        <f>工资表!N444</f>
        <v>741</v>
      </c>
      <c r="N1768" s="16">
        <f>工资表!O444</f>
        <v>541</v>
      </c>
      <c r="O1768" s="16">
        <f>工资表!P444</f>
        <v>461</v>
      </c>
      <c r="P1768" s="16">
        <f>工资表!Q444</f>
        <v>471</v>
      </c>
      <c r="Q1768" s="16">
        <f>工资表!R444</f>
        <v>501</v>
      </c>
      <c r="R1768" s="16">
        <f>工资表!S444</f>
        <v>576</v>
      </c>
      <c r="S1768" s="16">
        <f>工资表!T444</f>
        <v>8337</v>
      </c>
    </row>
    <row r="1769" spans="1:19" s="11" customFormat="1" x14ac:dyDescent="0.15">
      <c r="A1769" s="12"/>
      <c r="B1769" s="12"/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</row>
    <row r="1770" spans="1:19" s="11" customFormat="1" x14ac:dyDescent="0.15">
      <c r="A1770" s="13"/>
      <c r="B1770" s="13"/>
      <c r="C1770" s="13"/>
      <c r="D1770" s="13"/>
      <c r="E1770" s="13"/>
      <c r="F1770" s="13"/>
      <c r="G1770" s="13"/>
      <c r="H1770" s="14">
        <f>工资表!$I$1</f>
        <v>2017</v>
      </c>
      <c r="I1770" s="14" t="str">
        <f>工资表!$J$1</f>
        <v>年</v>
      </c>
      <c r="J1770" s="14" t="str">
        <f>工资表!$K$1</f>
        <v>2月</v>
      </c>
      <c r="K1770" s="14" t="str">
        <f>工资表!$L$1</f>
        <v>工资</v>
      </c>
      <c r="L1770" s="13"/>
      <c r="M1770" s="13"/>
      <c r="N1770" s="13"/>
      <c r="O1770" s="13"/>
      <c r="P1770" s="13"/>
      <c r="Q1770" s="13"/>
      <c r="R1770" s="13"/>
      <c r="S1770" s="13"/>
    </row>
    <row r="1771" spans="1:19" s="11" customFormat="1" x14ac:dyDescent="0.15">
      <c r="A1771" s="15" t="str">
        <f>工资表!$B$2</f>
        <v>序号</v>
      </c>
      <c r="B1771" s="15" t="str">
        <f>工资表!$C$2</f>
        <v>姓名</v>
      </c>
      <c r="C1771" s="15" t="str">
        <f>工资表!$D$2</f>
        <v>部门</v>
      </c>
      <c r="D1771" s="15" t="str">
        <f>工资表!$E$2</f>
        <v>基本工资</v>
      </c>
      <c r="E1771" s="15" t="str">
        <f>工资表!$F$2</f>
        <v>岗位工资</v>
      </c>
      <c r="F1771" s="15" t="str">
        <f>工资表!$G$2</f>
        <v>绩效工资</v>
      </c>
      <c r="G1771" s="15" t="str">
        <f>工资表!$H$2</f>
        <v>奖金</v>
      </c>
      <c r="H1771" s="15" t="str">
        <f>工资表!$I$2</f>
        <v>加班费</v>
      </c>
      <c r="I1771" s="15" t="str">
        <f>工资表!$J$2</f>
        <v>住房补助</v>
      </c>
      <c r="J1771" s="15" t="str">
        <f>工资表!$K$2</f>
        <v>交通补助</v>
      </c>
      <c r="K1771" s="15" t="str">
        <f>工资表!$L$2</f>
        <v>工龄工资</v>
      </c>
      <c r="L1771" s="15" t="str">
        <f>工资表!$M$2</f>
        <v>当月应发</v>
      </c>
      <c r="M1771" s="15" t="str">
        <f>工资表!$N$2</f>
        <v>养老保险</v>
      </c>
      <c r="N1771" s="15" t="str">
        <f>工资表!$O$2</f>
        <v>医疗保险</v>
      </c>
      <c r="O1771" s="15" t="str">
        <f>工资表!$P$2</f>
        <v>失业保险</v>
      </c>
      <c r="P1771" s="15" t="str">
        <f>工资表!$Q$2</f>
        <v>大病统筹</v>
      </c>
      <c r="Q1771" s="15" t="str">
        <f>工资表!$R$2</f>
        <v>公积金</v>
      </c>
      <c r="R1771" s="15" t="str">
        <f>工资表!$S$2</f>
        <v>个人所得税</v>
      </c>
      <c r="S1771" s="15" t="str">
        <f>工资表!$T$2</f>
        <v>实发工资</v>
      </c>
    </row>
    <row r="1772" spans="1:19" s="11" customFormat="1" x14ac:dyDescent="0.15">
      <c r="A1772" s="16">
        <f>工资表!B445</f>
        <v>443</v>
      </c>
      <c r="B1772" s="16" t="str">
        <f>工资表!C445</f>
        <v>N443</v>
      </c>
      <c r="C1772" s="16" t="str">
        <f>工资表!D445</f>
        <v>运营</v>
      </c>
      <c r="D1772" s="16">
        <f>工资表!E445</f>
        <v>2442</v>
      </c>
      <c r="E1772" s="16">
        <f>工资表!F445</f>
        <v>1442</v>
      </c>
      <c r="F1772" s="16">
        <f>工资表!G445</f>
        <v>1442</v>
      </c>
      <c r="G1772" s="16">
        <f>工资表!H445</f>
        <v>2442</v>
      </c>
      <c r="H1772" s="16">
        <f>工资表!I445</f>
        <v>1442</v>
      </c>
      <c r="I1772" s="16">
        <f>工资表!J445</f>
        <v>1042</v>
      </c>
      <c r="J1772" s="16">
        <f>工资表!K445</f>
        <v>742</v>
      </c>
      <c r="K1772" s="16">
        <f>工资表!L445</f>
        <v>642</v>
      </c>
      <c r="L1772" s="16">
        <f>工资表!M445</f>
        <v>11636</v>
      </c>
      <c r="M1772" s="16">
        <f>工资表!N445</f>
        <v>742</v>
      </c>
      <c r="N1772" s="16">
        <f>工资表!O445</f>
        <v>542</v>
      </c>
      <c r="O1772" s="16">
        <f>工资表!P445</f>
        <v>462</v>
      </c>
      <c r="P1772" s="16">
        <f>工资表!Q445</f>
        <v>472</v>
      </c>
      <c r="Q1772" s="16">
        <f>工资表!R445</f>
        <v>502</v>
      </c>
      <c r="R1772" s="16">
        <f>工资表!S445</f>
        <v>577</v>
      </c>
      <c r="S1772" s="16">
        <f>工资表!T445</f>
        <v>8339</v>
      </c>
    </row>
    <row r="1773" spans="1:19" s="11" customFormat="1" x14ac:dyDescent="0.15">
      <c r="A1773" s="12"/>
      <c r="B1773" s="12"/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</row>
    <row r="1774" spans="1:19" s="11" customFormat="1" x14ac:dyDescent="0.15">
      <c r="A1774" s="13"/>
      <c r="B1774" s="13"/>
      <c r="C1774" s="13"/>
      <c r="D1774" s="13"/>
      <c r="E1774" s="13"/>
      <c r="F1774" s="13"/>
      <c r="G1774" s="13"/>
      <c r="H1774" s="14">
        <f>工资表!$I$1</f>
        <v>2017</v>
      </c>
      <c r="I1774" s="14" t="str">
        <f>工资表!$J$1</f>
        <v>年</v>
      </c>
      <c r="J1774" s="14" t="str">
        <f>工资表!$K$1</f>
        <v>2月</v>
      </c>
      <c r="K1774" s="14" t="str">
        <f>工资表!$L$1</f>
        <v>工资</v>
      </c>
      <c r="L1774" s="13"/>
      <c r="M1774" s="13"/>
      <c r="N1774" s="13"/>
      <c r="O1774" s="13"/>
      <c r="P1774" s="13"/>
      <c r="Q1774" s="13"/>
      <c r="R1774" s="13"/>
      <c r="S1774" s="13"/>
    </row>
    <row r="1775" spans="1:19" s="11" customFormat="1" x14ac:dyDescent="0.15">
      <c r="A1775" s="15" t="str">
        <f>工资表!$B$2</f>
        <v>序号</v>
      </c>
      <c r="B1775" s="15" t="str">
        <f>工资表!$C$2</f>
        <v>姓名</v>
      </c>
      <c r="C1775" s="15" t="str">
        <f>工资表!$D$2</f>
        <v>部门</v>
      </c>
      <c r="D1775" s="15" t="str">
        <f>工资表!$E$2</f>
        <v>基本工资</v>
      </c>
      <c r="E1775" s="15" t="str">
        <f>工资表!$F$2</f>
        <v>岗位工资</v>
      </c>
      <c r="F1775" s="15" t="str">
        <f>工资表!$G$2</f>
        <v>绩效工资</v>
      </c>
      <c r="G1775" s="15" t="str">
        <f>工资表!$H$2</f>
        <v>奖金</v>
      </c>
      <c r="H1775" s="15" t="str">
        <f>工资表!$I$2</f>
        <v>加班费</v>
      </c>
      <c r="I1775" s="15" t="str">
        <f>工资表!$J$2</f>
        <v>住房补助</v>
      </c>
      <c r="J1775" s="15" t="str">
        <f>工资表!$K$2</f>
        <v>交通补助</v>
      </c>
      <c r="K1775" s="15" t="str">
        <f>工资表!$L$2</f>
        <v>工龄工资</v>
      </c>
      <c r="L1775" s="15" t="str">
        <f>工资表!$M$2</f>
        <v>当月应发</v>
      </c>
      <c r="M1775" s="15" t="str">
        <f>工资表!$N$2</f>
        <v>养老保险</v>
      </c>
      <c r="N1775" s="15" t="str">
        <f>工资表!$O$2</f>
        <v>医疗保险</v>
      </c>
      <c r="O1775" s="15" t="str">
        <f>工资表!$P$2</f>
        <v>失业保险</v>
      </c>
      <c r="P1775" s="15" t="str">
        <f>工资表!$Q$2</f>
        <v>大病统筹</v>
      </c>
      <c r="Q1775" s="15" t="str">
        <f>工资表!$R$2</f>
        <v>公积金</v>
      </c>
      <c r="R1775" s="15" t="str">
        <f>工资表!$S$2</f>
        <v>个人所得税</v>
      </c>
      <c r="S1775" s="15" t="str">
        <f>工资表!$T$2</f>
        <v>实发工资</v>
      </c>
    </row>
    <row r="1776" spans="1:19" s="11" customFormat="1" x14ac:dyDescent="0.15">
      <c r="A1776" s="16">
        <f>工资表!B446</f>
        <v>444</v>
      </c>
      <c r="B1776" s="16" t="str">
        <f>工资表!C446</f>
        <v>N444</v>
      </c>
      <c r="C1776" s="16" t="str">
        <f>工资表!D446</f>
        <v>财务</v>
      </c>
      <c r="D1776" s="16">
        <f>工资表!E446</f>
        <v>2443</v>
      </c>
      <c r="E1776" s="16">
        <f>工资表!F446</f>
        <v>1443</v>
      </c>
      <c r="F1776" s="16">
        <f>工资表!G446</f>
        <v>1443</v>
      </c>
      <c r="G1776" s="16">
        <f>工资表!H446</f>
        <v>2443</v>
      </c>
      <c r="H1776" s="16">
        <f>工资表!I446</f>
        <v>1443</v>
      </c>
      <c r="I1776" s="16">
        <f>工资表!J446</f>
        <v>1043</v>
      </c>
      <c r="J1776" s="16">
        <f>工资表!K446</f>
        <v>743</v>
      </c>
      <c r="K1776" s="16">
        <f>工资表!L446</f>
        <v>643</v>
      </c>
      <c r="L1776" s="16">
        <f>工资表!M446</f>
        <v>11644</v>
      </c>
      <c r="M1776" s="16">
        <f>工资表!N446</f>
        <v>743</v>
      </c>
      <c r="N1776" s="16">
        <f>工资表!O446</f>
        <v>543</v>
      </c>
      <c r="O1776" s="16">
        <f>工资表!P446</f>
        <v>463</v>
      </c>
      <c r="P1776" s="16">
        <f>工资表!Q446</f>
        <v>473</v>
      </c>
      <c r="Q1776" s="16">
        <f>工资表!R446</f>
        <v>503</v>
      </c>
      <c r="R1776" s="16">
        <f>工资表!S446</f>
        <v>578</v>
      </c>
      <c r="S1776" s="16">
        <f>工资表!T446</f>
        <v>8341</v>
      </c>
    </row>
    <row r="1777" spans="1:19" s="11" customFormat="1" x14ac:dyDescent="0.15">
      <c r="A1777" s="12"/>
      <c r="B1777" s="12"/>
      <c r="C1777" s="12"/>
      <c r="D1777" s="12"/>
      <c r="E1777" s="12"/>
      <c r="F1777" s="12"/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</row>
    <row r="1778" spans="1:19" s="11" customFormat="1" x14ac:dyDescent="0.15">
      <c r="A1778" s="13"/>
      <c r="B1778" s="13"/>
      <c r="C1778" s="13"/>
      <c r="D1778" s="13"/>
      <c r="E1778" s="13"/>
      <c r="F1778" s="13"/>
      <c r="G1778" s="13"/>
      <c r="H1778" s="14">
        <f>工资表!$I$1</f>
        <v>2017</v>
      </c>
      <c r="I1778" s="14" t="str">
        <f>工资表!$J$1</f>
        <v>年</v>
      </c>
      <c r="J1778" s="14" t="str">
        <f>工资表!$K$1</f>
        <v>2月</v>
      </c>
      <c r="K1778" s="14" t="str">
        <f>工资表!$L$1</f>
        <v>工资</v>
      </c>
      <c r="L1778" s="13"/>
      <c r="M1778" s="13"/>
      <c r="N1778" s="13"/>
      <c r="O1778" s="13"/>
      <c r="P1778" s="13"/>
      <c r="Q1778" s="13"/>
      <c r="R1778" s="13"/>
      <c r="S1778" s="13"/>
    </row>
    <row r="1779" spans="1:19" s="11" customFormat="1" x14ac:dyDescent="0.15">
      <c r="A1779" s="15" t="str">
        <f>工资表!$B$2</f>
        <v>序号</v>
      </c>
      <c r="B1779" s="15" t="str">
        <f>工资表!$C$2</f>
        <v>姓名</v>
      </c>
      <c r="C1779" s="15" t="str">
        <f>工资表!$D$2</f>
        <v>部门</v>
      </c>
      <c r="D1779" s="15" t="str">
        <f>工资表!$E$2</f>
        <v>基本工资</v>
      </c>
      <c r="E1779" s="15" t="str">
        <f>工资表!$F$2</f>
        <v>岗位工资</v>
      </c>
      <c r="F1779" s="15" t="str">
        <f>工资表!$G$2</f>
        <v>绩效工资</v>
      </c>
      <c r="G1779" s="15" t="str">
        <f>工资表!$H$2</f>
        <v>奖金</v>
      </c>
      <c r="H1779" s="15" t="str">
        <f>工资表!$I$2</f>
        <v>加班费</v>
      </c>
      <c r="I1779" s="15" t="str">
        <f>工资表!$J$2</f>
        <v>住房补助</v>
      </c>
      <c r="J1779" s="15" t="str">
        <f>工资表!$K$2</f>
        <v>交通补助</v>
      </c>
      <c r="K1779" s="15" t="str">
        <f>工资表!$L$2</f>
        <v>工龄工资</v>
      </c>
      <c r="L1779" s="15" t="str">
        <f>工资表!$M$2</f>
        <v>当月应发</v>
      </c>
      <c r="M1779" s="15" t="str">
        <f>工资表!$N$2</f>
        <v>养老保险</v>
      </c>
      <c r="N1779" s="15" t="str">
        <f>工资表!$O$2</f>
        <v>医疗保险</v>
      </c>
      <c r="O1779" s="15" t="str">
        <f>工资表!$P$2</f>
        <v>失业保险</v>
      </c>
      <c r="P1779" s="15" t="str">
        <f>工资表!$Q$2</f>
        <v>大病统筹</v>
      </c>
      <c r="Q1779" s="15" t="str">
        <f>工资表!$R$2</f>
        <v>公积金</v>
      </c>
      <c r="R1779" s="15" t="str">
        <f>工资表!$S$2</f>
        <v>个人所得税</v>
      </c>
      <c r="S1779" s="15" t="str">
        <f>工资表!$T$2</f>
        <v>实发工资</v>
      </c>
    </row>
    <row r="1780" spans="1:19" s="11" customFormat="1" x14ac:dyDescent="0.15">
      <c r="A1780" s="16">
        <f>工资表!B447</f>
        <v>445</v>
      </c>
      <c r="B1780" s="16" t="str">
        <f>工资表!C447</f>
        <v>N445</v>
      </c>
      <c r="C1780" s="16" t="str">
        <f>工资表!D447</f>
        <v>人力</v>
      </c>
      <c r="D1780" s="16">
        <f>工资表!E447</f>
        <v>2444</v>
      </c>
      <c r="E1780" s="16">
        <f>工资表!F447</f>
        <v>1444</v>
      </c>
      <c r="F1780" s="16">
        <f>工资表!G447</f>
        <v>1444</v>
      </c>
      <c r="G1780" s="16">
        <f>工资表!H447</f>
        <v>2444</v>
      </c>
      <c r="H1780" s="16">
        <f>工资表!I447</f>
        <v>1444</v>
      </c>
      <c r="I1780" s="16">
        <f>工资表!J447</f>
        <v>1044</v>
      </c>
      <c r="J1780" s="16">
        <f>工资表!K447</f>
        <v>744</v>
      </c>
      <c r="K1780" s="16">
        <f>工资表!L447</f>
        <v>644</v>
      </c>
      <c r="L1780" s="16">
        <f>工资表!M447</f>
        <v>11652</v>
      </c>
      <c r="M1780" s="16">
        <f>工资表!N447</f>
        <v>744</v>
      </c>
      <c r="N1780" s="16">
        <f>工资表!O447</f>
        <v>544</v>
      </c>
      <c r="O1780" s="16">
        <f>工资表!P447</f>
        <v>464</v>
      </c>
      <c r="P1780" s="16">
        <f>工资表!Q447</f>
        <v>474</v>
      </c>
      <c r="Q1780" s="16">
        <f>工资表!R447</f>
        <v>504</v>
      </c>
      <c r="R1780" s="16">
        <f>工资表!S447</f>
        <v>579</v>
      </c>
      <c r="S1780" s="16">
        <f>工资表!T447</f>
        <v>8343</v>
      </c>
    </row>
    <row r="1781" spans="1:19" s="11" customFormat="1" x14ac:dyDescent="0.15">
      <c r="A1781" s="12"/>
      <c r="B1781" s="12"/>
      <c r="C1781" s="12"/>
      <c r="D1781" s="12"/>
      <c r="E1781" s="12"/>
      <c r="F1781" s="12"/>
      <c r="G1781" s="12"/>
      <c r="H1781" s="12"/>
      <c r="I1781" s="12"/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</row>
    <row r="1782" spans="1:19" s="11" customFormat="1" x14ac:dyDescent="0.15">
      <c r="A1782" s="13"/>
      <c r="B1782" s="13"/>
      <c r="C1782" s="13"/>
      <c r="D1782" s="13"/>
      <c r="E1782" s="13"/>
      <c r="F1782" s="13"/>
      <c r="G1782" s="13"/>
      <c r="H1782" s="14">
        <f>工资表!$I$1</f>
        <v>2017</v>
      </c>
      <c r="I1782" s="14" t="str">
        <f>工资表!$J$1</f>
        <v>年</v>
      </c>
      <c r="J1782" s="14" t="str">
        <f>工资表!$K$1</f>
        <v>2月</v>
      </c>
      <c r="K1782" s="14" t="str">
        <f>工资表!$L$1</f>
        <v>工资</v>
      </c>
      <c r="L1782" s="13"/>
      <c r="M1782" s="13"/>
      <c r="N1782" s="13"/>
      <c r="O1782" s="13"/>
      <c r="P1782" s="13"/>
      <c r="Q1782" s="13"/>
      <c r="R1782" s="13"/>
      <c r="S1782" s="13"/>
    </row>
    <row r="1783" spans="1:19" s="11" customFormat="1" x14ac:dyDescent="0.15">
      <c r="A1783" s="15" t="str">
        <f>工资表!$B$2</f>
        <v>序号</v>
      </c>
      <c r="B1783" s="15" t="str">
        <f>工资表!$C$2</f>
        <v>姓名</v>
      </c>
      <c r="C1783" s="15" t="str">
        <f>工资表!$D$2</f>
        <v>部门</v>
      </c>
      <c r="D1783" s="15" t="str">
        <f>工资表!$E$2</f>
        <v>基本工资</v>
      </c>
      <c r="E1783" s="15" t="str">
        <f>工资表!$F$2</f>
        <v>岗位工资</v>
      </c>
      <c r="F1783" s="15" t="str">
        <f>工资表!$G$2</f>
        <v>绩效工资</v>
      </c>
      <c r="G1783" s="15" t="str">
        <f>工资表!$H$2</f>
        <v>奖金</v>
      </c>
      <c r="H1783" s="15" t="str">
        <f>工资表!$I$2</f>
        <v>加班费</v>
      </c>
      <c r="I1783" s="15" t="str">
        <f>工资表!$J$2</f>
        <v>住房补助</v>
      </c>
      <c r="J1783" s="15" t="str">
        <f>工资表!$K$2</f>
        <v>交通补助</v>
      </c>
      <c r="K1783" s="15" t="str">
        <f>工资表!$L$2</f>
        <v>工龄工资</v>
      </c>
      <c r="L1783" s="15" t="str">
        <f>工资表!$M$2</f>
        <v>当月应发</v>
      </c>
      <c r="M1783" s="15" t="str">
        <f>工资表!$N$2</f>
        <v>养老保险</v>
      </c>
      <c r="N1783" s="15" t="str">
        <f>工资表!$O$2</f>
        <v>医疗保险</v>
      </c>
      <c r="O1783" s="15" t="str">
        <f>工资表!$P$2</f>
        <v>失业保险</v>
      </c>
      <c r="P1783" s="15" t="str">
        <f>工资表!$Q$2</f>
        <v>大病统筹</v>
      </c>
      <c r="Q1783" s="15" t="str">
        <f>工资表!$R$2</f>
        <v>公积金</v>
      </c>
      <c r="R1783" s="15" t="str">
        <f>工资表!$S$2</f>
        <v>个人所得税</v>
      </c>
      <c r="S1783" s="15" t="str">
        <f>工资表!$T$2</f>
        <v>实发工资</v>
      </c>
    </row>
    <row r="1784" spans="1:19" s="11" customFormat="1" x14ac:dyDescent="0.15">
      <c r="A1784" s="16">
        <f>工资表!B448</f>
        <v>446</v>
      </c>
      <c r="B1784" s="16" t="str">
        <f>工资表!C448</f>
        <v>N446</v>
      </c>
      <c r="C1784" s="16" t="str">
        <f>工资表!D448</f>
        <v>销售</v>
      </c>
      <c r="D1784" s="16">
        <f>工资表!E448</f>
        <v>2445</v>
      </c>
      <c r="E1784" s="16">
        <f>工资表!F448</f>
        <v>1445</v>
      </c>
      <c r="F1784" s="16">
        <f>工资表!G448</f>
        <v>1445</v>
      </c>
      <c r="G1784" s="16">
        <f>工资表!H448</f>
        <v>2445</v>
      </c>
      <c r="H1784" s="16">
        <f>工资表!I448</f>
        <v>1445</v>
      </c>
      <c r="I1784" s="16">
        <f>工资表!J448</f>
        <v>1045</v>
      </c>
      <c r="J1784" s="16">
        <f>工资表!K448</f>
        <v>745</v>
      </c>
      <c r="K1784" s="16">
        <f>工资表!L448</f>
        <v>645</v>
      </c>
      <c r="L1784" s="16">
        <f>工资表!M448</f>
        <v>11660</v>
      </c>
      <c r="M1784" s="16">
        <f>工资表!N448</f>
        <v>745</v>
      </c>
      <c r="N1784" s="16">
        <f>工资表!O448</f>
        <v>545</v>
      </c>
      <c r="O1784" s="16">
        <f>工资表!P448</f>
        <v>465</v>
      </c>
      <c r="P1784" s="16">
        <f>工资表!Q448</f>
        <v>475</v>
      </c>
      <c r="Q1784" s="16">
        <f>工资表!R448</f>
        <v>505</v>
      </c>
      <c r="R1784" s="16">
        <f>工资表!S448</f>
        <v>580</v>
      </c>
      <c r="S1784" s="16">
        <f>工资表!T448</f>
        <v>8345</v>
      </c>
    </row>
    <row r="1785" spans="1:19" s="11" customFormat="1" x14ac:dyDescent="0.15">
      <c r="A1785" s="12"/>
      <c r="B1785" s="12"/>
      <c r="C1785" s="12"/>
      <c r="D1785" s="12"/>
      <c r="E1785" s="12"/>
      <c r="F1785" s="12"/>
      <c r="G1785" s="12"/>
      <c r="H1785" s="12"/>
      <c r="I1785" s="12"/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</row>
    <row r="1786" spans="1:19" s="11" customFormat="1" x14ac:dyDescent="0.15">
      <c r="A1786" s="13"/>
      <c r="B1786" s="13"/>
      <c r="C1786" s="13"/>
      <c r="D1786" s="13"/>
      <c r="E1786" s="13"/>
      <c r="F1786" s="13"/>
      <c r="G1786" s="13"/>
      <c r="H1786" s="14">
        <f>工资表!$I$1</f>
        <v>2017</v>
      </c>
      <c r="I1786" s="14" t="str">
        <f>工资表!$J$1</f>
        <v>年</v>
      </c>
      <c r="J1786" s="14" t="str">
        <f>工资表!$K$1</f>
        <v>2月</v>
      </c>
      <c r="K1786" s="14" t="str">
        <f>工资表!$L$1</f>
        <v>工资</v>
      </c>
      <c r="L1786" s="13"/>
      <c r="M1786" s="13"/>
      <c r="N1786" s="13"/>
      <c r="O1786" s="13"/>
      <c r="P1786" s="13"/>
      <c r="Q1786" s="13"/>
      <c r="R1786" s="13"/>
      <c r="S1786" s="13"/>
    </row>
    <row r="1787" spans="1:19" s="11" customFormat="1" x14ac:dyDescent="0.15">
      <c r="A1787" s="15" t="str">
        <f>工资表!$B$2</f>
        <v>序号</v>
      </c>
      <c r="B1787" s="15" t="str">
        <f>工资表!$C$2</f>
        <v>姓名</v>
      </c>
      <c r="C1787" s="15" t="str">
        <f>工资表!$D$2</f>
        <v>部门</v>
      </c>
      <c r="D1787" s="15" t="str">
        <f>工资表!$E$2</f>
        <v>基本工资</v>
      </c>
      <c r="E1787" s="15" t="str">
        <f>工资表!$F$2</f>
        <v>岗位工资</v>
      </c>
      <c r="F1787" s="15" t="str">
        <f>工资表!$G$2</f>
        <v>绩效工资</v>
      </c>
      <c r="G1787" s="15" t="str">
        <f>工资表!$H$2</f>
        <v>奖金</v>
      </c>
      <c r="H1787" s="15" t="str">
        <f>工资表!$I$2</f>
        <v>加班费</v>
      </c>
      <c r="I1787" s="15" t="str">
        <f>工资表!$J$2</f>
        <v>住房补助</v>
      </c>
      <c r="J1787" s="15" t="str">
        <f>工资表!$K$2</f>
        <v>交通补助</v>
      </c>
      <c r="K1787" s="15" t="str">
        <f>工资表!$L$2</f>
        <v>工龄工资</v>
      </c>
      <c r="L1787" s="15" t="str">
        <f>工资表!$M$2</f>
        <v>当月应发</v>
      </c>
      <c r="M1787" s="15" t="str">
        <f>工资表!$N$2</f>
        <v>养老保险</v>
      </c>
      <c r="N1787" s="15" t="str">
        <f>工资表!$O$2</f>
        <v>医疗保险</v>
      </c>
      <c r="O1787" s="15" t="str">
        <f>工资表!$P$2</f>
        <v>失业保险</v>
      </c>
      <c r="P1787" s="15" t="str">
        <f>工资表!$Q$2</f>
        <v>大病统筹</v>
      </c>
      <c r="Q1787" s="15" t="str">
        <f>工资表!$R$2</f>
        <v>公积金</v>
      </c>
      <c r="R1787" s="15" t="str">
        <f>工资表!$S$2</f>
        <v>个人所得税</v>
      </c>
      <c r="S1787" s="15" t="str">
        <f>工资表!$T$2</f>
        <v>实发工资</v>
      </c>
    </row>
    <row r="1788" spans="1:19" s="11" customFormat="1" x14ac:dyDescent="0.15">
      <c r="A1788" s="16">
        <f>工资表!B449</f>
        <v>447</v>
      </c>
      <c r="B1788" s="16" t="str">
        <f>工资表!C449</f>
        <v>N447</v>
      </c>
      <c r="C1788" s="16" t="str">
        <f>工资表!D449</f>
        <v>研发A</v>
      </c>
      <c r="D1788" s="16">
        <f>工资表!E449</f>
        <v>2446</v>
      </c>
      <c r="E1788" s="16">
        <f>工资表!F449</f>
        <v>1446</v>
      </c>
      <c r="F1788" s="16">
        <f>工资表!G449</f>
        <v>1446</v>
      </c>
      <c r="G1788" s="16">
        <f>工资表!H449</f>
        <v>2446</v>
      </c>
      <c r="H1788" s="16">
        <f>工资表!I449</f>
        <v>1446</v>
      </c>
      <c r="I1788" s="16">
        <f>工资表!J449</f>
        <v>1046</v>
      </c>
      <c r="J1788" s="16">
        <f>工资表!K449</f>
        <v>746</v>
      </c>
      <c r="K1788" s="16">
        <f>工资表!L449</f>
        <v>646</v>
      </c>
      <c r="L1788" s="16">
        <f>工资表!M449</f>
        <v>11668</v>
      </c>
      <c r="M1788" s="16">
        <f>工资表!N449</f>
        <v>746</v>
      </c>
      <c r="N1788" s="16">
        <f>工资表!O449</f>
        <v>546</v>
      </c>
      <c r="O1788" s="16">
        <f>工资表!P449</f>
        <v>466</v>
      </c>
      <c r="P1788" s="16">
        <f>工资表!Q449</f>
        <v>476</v>
      </c>
      <c r="Q1788" s="16">
        <f>工资表!R449</f>
        <v>506</v>
      </c>
      <c r="R1788" s="16">
        <f>工资表!S449</f>
        <v>581</v>
      </c>
      <c r="S1788" s="16">
        <f>工资表!T449</f>
        <v>8347</v>
      </c>
    </row>
    <row r="1789" spans="1:19" s="11" customFormat="1" x14ac:dyDescent="0.15">
      <c r="A1789" s="12"/>
      <c r="B1789" s="12"/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</row>
    <row r="1790" spans="1:19" s="11" customFormat="1" x14ac:dyDescent="0.15">
      <c r="A1790" s="13"/>
      <c r="B1790" s="13"/>
      <c r="C1790" s="13"/>
      <c r="D1790" s="13"/>
      <c r="E1790" s="13"/>
      <c r="F1790" s="13"/>
      <c r="G1790" s="13"/>
      <c r="H1790" s="14">
        <f>工资表!$I$1</f>
        <v>2017</v>
      </c>
      <c r="I1790" s="14" t="str">
        <f>工资表!$J$1</f>
        <v>年</v>
      </c>
      <c r="J1790" s="14" t="str">
        <f>工资表!$K$1</f>
        <v>2月</v>
      </c>
      <c r="K1790" s="14" t="str">
        <f>工资表!$L$1</f>
        <v>工资</v>
      </c>
      <c r="L1790" s="13"/>
      <c r="M1790" s="13"/>
      <c r="N1790" s="13"/>
      <c r="O1790" s="13"/>
      <c r="P1790" s="13"/>
      <c r="Q1790" s="13"/>
      <c r="R1790" s="13"/>
      <c r="S1790" s="13"/>
    </row>
    <row r="1791" spans="1:19" s="11" customFormat="1" x14ac:dyDescent="0.15">
      <c r="A1791" s="15" t="str">
        <f>工资表!$B$2</f>
        <v>序号</v>
      </c>
      <c r="B1791" s="15" t="str">
        <f>工资表!$C$2</f>
        <v>姓名</v>
      </c>
      <c r="C1791" s="15" t="str">
        <f>工资表!$D$2</f>
        <v>部门</v>
      </c>
      <c r="D1791" s="15" t="str">
        <f>工资表!$E$2</f>
        <v>基本工资</v>
      </c>
      <c r="E1791" s="15" t="str">
        <f>工资表!$F$2</f>
        <v>岗位工资</v>
      </c>
      <c r="F1791" s="15" t="str">
        <f>工资表!$G$2</f>
        <v>绩效工资</v>
      </c>
      <c r="G1791" s="15" t="str">
        <f>工资表!$H$2</f>
        <v>奖金</v>
      </c>
      <c r="H1791" s="15" t="str">
        <f>工资表!$I$2</f>
        <v>加班费</v>
      </c>
      <c r="I1791" s="15" t="str">
        <f>工资表!$J$2</f>
        <v>住房补助</v>
      </c>
      <c r="J1791" s="15" t="str">
        <f>工资表!$K$2</f>
        <v>交通补助</v>
      </c>
      <c r="K1791" s="15" t="str">
        <f>工资表!$L$2</f>
        <v>工龄工资</v>
      </c>
      <c r="L1791" s="15" t="str">
        <f>工资表!$M$2</f>
        <v>当月应发</v>
      </c>
      <c r="M1791" s="15" t="str">
        <f>工资表!$N$2</f>
        <v>养老保险</v>
      </c>
      <c r="N1791" s="15" t="str">
        <f>工资表!$O$2</f>
        <v>医疗保险</v>
      </c>
      <c r="O1791" s="15" t="str">
        <f>工资表!$P$2</f>
        <v>失业保险</v>
      </c>
      <c r="P1791" s="15" t="str">
        <f>工资表!$Q$2</f>
        <v>大病统筹</v>
      </c>
      <c r="Q1791" s="15" t="str">
        <f>工资表!$R$2</f>
        <v>公积金</v>
      </c>
      <c r="R1791" s="15" t="str">
        <f>工资表!$S$2</f>
        <v>个人所得税</v>
      </c>
      <c r="S1791" s="15" t="str">
        <f>工资表!$T$2</f>
        <v>实发工资</v>
      </c>
    </row>
    <row r="1792" spans="1:19" s="11" customFormat="1" x14ac:dyDescent="0.15">
      <c r="A1792" s="16">
        <f>工资表!B450</f>
        <v>448</v>
      </c>
      <c r="B1792" s="16" t="str">
        <f>工资表!C450</f>
        <v>N448</v>
      </c>
      <c r="C1792" s="16" t="str">
        <f>工资表!D450</f>
        <v>研发B</v>
      </c>
      <c r="D1792" s="16">
        <f>工资表!E450</f>
        <v>2447</v>
      </c>
      <c r="E1792" s="16">
        <f>工资表!F450</f>
        <v>1447</v>
      </c>
      <c r="F1792" s="16">
        <f>工资表!G450</f>
        <v>1447</v>
      </c>
      <c r="G1792" s="16">
        <f>工资表!H450</f>
        <v>2447</v>
      </c>
      <c r="H1792" s="16">
        <f>工资表!I450</f>
        <v>1447</v>
      </c>
      <c r="I1792" s="16">
        <f>工资表!J450</f>
        <v>1047</v>
      </c>
      <c r="J1792" s="16">
        <f>工资表!K450</f>
        <v>747</v>
      </c>
      <c r="K1792" s="16">
        <f>工资表!L450</f>
        <v>647</v>
      </c>
      <c r="L1792" s="16">
        <f>工资表!M450</f>
        <v>11676</v>
      </c>
      <c r="M1792" s="16">
        <f>工资表!N450</f>
        <v>747</v>
      </c>
      <c r="N1792" s="16">
        <f>工资表!O450</f>
        <v>547</v>
      </c>
      <c r="O1792" s="16">
        <f>工资表!P450</f>
        <v>467</v>
      </c>
      <c r="P1792" s="16">
        <f>工资表!Q450</f>
        <v>477</v>
      </c>
      <c r="Q1792" s="16">
        <f>工资表!R450</f>
        <v>507</v>
      </c>
      <c r="R1792" s="16">
        <f>工资表!S450</f>
        <v>582</v>
      </c>
      <c r="S1792" s="16">
        <f>工资表!T450</f>
        <v>8349</v>
      </c>
    </row>
    <row r="1793" spans="1:19" s="11" customFormat="1" x14ac:dyDescent="0.15">
      <c r="A1793" s="12"/>
      <c r="B1793" s="12"/>
      <c r="C1793" s="12"/>
      <c r="D1793" s="12"/>
      <c r="E1793" s="12"/>
      <c r="F1793" s="12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</row>
    <row r="1794" spans="1:19" s="11" customFormat="1" x14ac:dyDescent="0.15">
      <c r="A1794" s="13"/>
      <c r="B1794" s="13"/>
      <c r="C1794" s="13"/>
      <c r="D1794" s="13"/>
      <c r="E1794" s="13"/>
      <c r="F1794" s="13"/>
      <c r="G1794" s="13"/>
      <c r="H1794" s="14">
        <f>工资表!$I$1</f>
        <v>2017</v>
      </c>
      <c r="I1794" s="14" t="str">
        <f>工资表!$J$1</f>
        <v>年</v>
      </c>
      <c r="J1794" s="14" t="str">
        <f>工资表!$K$1</f>
        <v>2月</v>
      </c>
      <c r="K1794" s="14" t="str">
        <f>工资表!$L$1</f>
        <v>工资</v>
      </c>
      <c r="L1794" s="13"/>
      <c r="M1794" s="13"/>
      <c r="N1794" s="13"/>
      <c r="O1794" s="13"/>
      <c r="P1794" s="13"/>
      <c r="Q1794" s="13"/>
      <c r="R1794" s="13"/>
      <c r="S1794" s="13"/>
    </row>
    <row r="1795" spans="1:19" s="11" customFormat="1" x14ac:dyDescent="0.15">
      <c r="A1795" s="15" t="str">
        <f>工资表!$B$2</f>
        <v>序号</v>
      </c>
      <c r="B1795" s="15" t="str">
        <f>工资表!$C$2</f>
        <v>姓名</v>
      </c>
      <c r="C1795" s="15" t="str">
        <f>工资表!$D$2</f>
        <v>部门</v>
      </c>
      <c r="D1795" s="15" t="str">
        <f>工资表!$E$2</f>
        <v>基本工资</v>
      </c>
      <c r="E1795" s="15" t="str">
        <f>工资表!$F$2</f>
        <v>岗位工资</v>
      </c>
      <c r="F1795" s="15" t="str">
        <f>工资表!$G$2</f>
        <v>绩效工资</v>
      </c>
      <c r="G1795" s="15" t="str">
        <f>工资表!$H$2</f>
        <v>奖金</v>
      </c>
      <c r="H1795" s="15" t="str">
        <f>工资表!$I$2</f>
        <v>加班费</v>
      </c>
      <c r="I1795" s="15" t="str">
        <f>工资表!$J$2</f>
        <v>住房补助</v>
      </c>
      <c r="J1795" s="15" t="str">
        <f>工资表!$K$2</f>
        <v>交通补助</v>
      </c>
      <c r="K1795" s="15" t="str">
        <f>工资表!$L$2</f>
        <v>工龄工资</v>
      </c>
      <c r="L1795" s="15" t="str">
        <f>工资表!$M$2</f>
        <v>当月应发</v>
      </c>
      <c r="M1795" s="15" t="str">
        <f>工资表!$N$2</f>
        <v>养老保险</v>
      </c>
      <c r="N1795" s="15" t="str">
        <f>工资表!$O$2</f>
        <v>医疗保险</v>
      </c>
      <c r="O1795" s="15" t="str">
        <f>工资表!$P$2</f>
        <v>失业保险</v>
      </c>
      <c r="P1795" s="15" t="str">
        <f>工资表!$Q$2</f>
        <v>大病统筹</v>
      </c>
      <c r="Q1795" s="15" t="str">
        <f>工资表!$R$2</f>
        <v>公积金</v>
      </c>
      <c r="R1795" s="15" t="str">
        <f>工资表!$S$2</f>
        <v>个人所得税</v>
      </c>
      <c r="S1795" s="15" t="str">
        <f>工资表!$T$2</f>
        <v>实发工资</v>
      </c>
    </row>
    <row r="1796" spans="1:19" s="11" customFormat="1" x14ac:dyDescent="0.15">
      <c r="A1796" s="16">
        <f>工资表!B451</f>
        <v>449</v>
      </c>
      <c r="B1796" s="16" t="str">
        <f>工资表!C451</f>
        <v>N449</v>
      </c>
      <c r="C1796" s="16" t="str">
        <f>工资表!D451</f>
        <v>投资A</v>
      </c>
      <c r="D1796" s="16">
        <f>工资表!E451</f>
        <v>2448</v>
      </c>
      <c r="E1796" s="16">
        <f>工资表!F451</f>
        <v>1448</v>
      </c>
      <c r="F1796" s="16">
        <f>工资表!G451</f>
        <v>1448</v>
      </c>
      <c r="G1796" s="16">
        <f>工资表!H451</f>
        <v>2448</v>
      </c>
      <c r="H1796" s="16">
        <f>工资表!I451</f>
        <v>1448</v>
      </c>
      <c r="I1796" s="16">
        <f>工资表!J451</f>
        <v>1048</v>
      </c>
      <c r="J1796" s="16">
        <f>工资表!K451</f>
        <v>748</v>
      </c>
      <c r="K1796" s="16">
        <f>工资表!L451</f>
        <v>648</v>
      </c>
      <c r="L1796" s="16">
        <f>工资表!M451</f>
        <v>11684</v>
      </c>
      <c r="M1796" s="16">
        <f>工资表!N451</f>
        <v>748</v>
      </c>
      <c r="N1796" s="16">
        <f>工资表!O451</f>
        <v>548</v>
      </c>
      <c r="O1796" s="16">
        <f>工资表!P451</f>
        <v>468</v>
      </c>
      <c r="P1796" s="16">
        <f>工资表!Q451</f>
        <v>478</v>
      </c>
      <c r="Q1796" s="16">
        <f>工资表!R451</f>
        <v>508</v>
      </c>
      <c r="R1796" s="16">
        <f>工资表!S451</f>
        <v>583</v>
      </c>
      <c r="S1796" s="16">
        <f>工资表!T451</f>
        <v>8351</v>
      </c>
    </row>
    <row r="1797" spans="1:19" s="11" customFormat="1" x14ac:dyDescent="0.15">
      <c r="A1797" s="12"/>
      <c r="B1797" s="12"/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</row>
    <row r="1798" spans="1:19" s="11" customFormat="1" x14ac:dyDescent="0.15">
      <c r="A1798" s="13"/>
      <c r="B1798" s="13"/>
      <c r="C1798" s="13"/>
      <c r="D1798" s="13"/>
      <c r="E1798" s="13"/>
      <c r="F1798" s="13"/>
      <c r="G1798" s="13"/>
      <c r="H1798" s="14">
        <f>工资表!$I$1</f>
        <v>2017</v>
      </c>
      <c r="I1798" s="14" t="str">
        <f>工资表!$J$1</f>
        <v>年</v>
      </c>
      <c r="J1798" s="14" t="str">
        <f>工资表!$K$1</f>
        <v>2月</v>
      </c>
      <c r="K1798" s="14" t="str">
        <f>工资表!$L$1</f>
        <v>工资</v>
      </c>
      <c r="L1798" s="13"/>
      <c r="M1798" s="13"/>
      <c r="N1798" s="13"/>
      <c r="O1798" s="13"/>
      <c r="P1798" s="13"/>
      <c r="Q1798" s="13"/>
      <c r="R1798" s="13"/>
      <c r="S1798" s="13"/>
    </row>
    <row r="1799" spans="1:19" s="11" customFormat="1" x14ac:dyDescent="0.15">
      <c r="A1799" s="15" t="str">
        <f>工资表!$B$2</f>
        <v>序号</v>
      </c>
      <c r="B1799" s="15" t="str">
        <f>工资表!$C$2</f>
        <v>姓名</v>
      </c>
      <c r="C1799" s="15" t="str">
        <f>工资表!$D$2</f>
        <v>部门</v>
      </c>
      <c r="D1799" s="15" t="str">
        <f>工资表!$E$2</f>
        <v>基本工资</v>
      </c>
      <c r="E1799" s="15" t="str">
        <f>工资表!$F$2</f>
        <v>岗位工资</v>
      </c>
      <c r="F1799" s="15" t="str">
        <f>工资表!$G$2</f>
        <v>绩效工资</v>
      </c>
      <c r="G1799" s="15" t="str">
        <f>工资表!$H$2</f>
        <v>奖金</v>
      </c>
      <c r="H1799" s="15" t="str">
        <f>工资表!$I$2</f>
        <v>加班费</v>
      </c>
      <c r="I1799" s="15" t="str">
        <f>工资表!$J$2</f>
        <v>住房补助</v>
      </c>
      <c r="J1799" s="15" t="str">
        <f>工资表!$K$2</f>
        <v>交通补助</v>
      </c>
      <c r="K1799" s="15" t="str">
        <f>工资表!$L$2</f>
        <v>工龄工资</v>
      </c>
      <c r="L1799" s="15" t="str">
        <f>工资表!$M$2</f>
        <v>当月应发</v>
      </c>
      <c r="M1799" s="15" t="str">
        <f>工资表!$N$2</f>
        <v>养老保险</v>
      </c>
      <c r="N1799" s="15" t="str">
        <f>工资表!$O$2</f>
        <v>医疗保险</v>
      </c>
      <c r="O1799" s="15" t="str">
        <f>工资表!$P$2</f>
        <v>失业保险</v>
      </c>
      <c r="P1799" s="15" t="str">
        <f>工资表!$Q$2</f>
        <v>大病统筹</v>
      </c>
      <c r="Q1799" s="15" t="str">
        <f>工资表!$R$2</f>
        <v>公积金</v>
      </c>
      <c r="R1799" s="15" t="str">
        <f>工资表!$S$2</f>
        <v>个人所得税</v>
      </c>
      <c r="S1799" s="15" t="str">
        <f>工资表!$T$2</f>
        <v>实发工资</v>
      </c>
    </row>
    <row r="1800" spans="1:19" s="11" customFormat="1" x14ac:dyDescent="0.15">
      <c r="A1800" s="16">
        <f>工资表!B452</f>
        <v>450</v>
      </c>
      <c r="B1800" s="16" t="str">
        <f>工资表!C452</f>
        <v>N450</v>
      </c>
      <c r="C1800" s="16" t="str">
        <f>工资表!D452</f>
        <v>投资B</v>
      </c>
      <c r="D1800" s="16">
        <f>工资表!E452</f>
        <v>2449</v>
      </c>
      <c r="E1800" s="16">
        <f>工资表!F452</f>
        <v>1449</v>
      </c>
      <c r="F1800" s="16">
        <f>工资表!G452</f>
        <v>1449</v>
      </c>
      <c r="G1800" s="16">
        <f>工资表!H452</f>
        <v>2449</v>
      </c>
      <c r="H1800" s="16">
        <f>工资表!I452</f>
        <v>1449</v>
      </c>
      <c r="I1800" s="16">
        <f>工资表!J452</f>
        <v>1049</v>
      </c>
      <c r="J1800" s="16">
        <f>工资表!K452</f>
        <v>749</v>
      </c>
      <c r="K1800" s="16">
        <f>工资表!L452</f>
        <v>649</v>
      </c>
      <c r="L1800" s="16">
        <f>工资表!M452</f>
        <v>11692</v>
      </c>
      <c r="M1800" s="16">
        <f>工资表!N452</f>
        <v>749</v>
      </c>
      <c r="N1800" s="16">
        <f>工资表!O452</f>
        <v>549</v>
      </c>
      <c r="O1800" s="16">
        <f>工资表!P452</f>
        <v>469</v>
      </c>
      <c r="P1800" s="16">
        <f>工资表!Q452</f>
        <v>479</v>
      </c>
      <c r="Q1800" s="16">
        <f>工资表!R452</f>
        <v>509</v>
      </c>
      <c r="R1800" s="16">
        <f>工资表!S452</f>
        <v>584</v>
      </c>
      <c r="S1800" s="16">
        <f>工资表!T452</f>
        <v>8353</v>
      </c>
    </row>
    <row r="1801" spans="1:19" s="11" customFormat="1" x14ac:dyDescent="0.15">
      <c r="A1801" s="12"/>
      <c r="B1801" s="12"/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</row>
    <row r="1802" spans="1:19" s="11" customFormat="1" x14ac:dyDescent="0.15">
      <c r="A1802" s="13"/>
      <c r="B1802" s="13"/>
      <c r="C1802" s="13"/>
      <c r="D1802" s="13"/>
      <c r="E1802" s="13"/>
      <c r="F1802" s="13"/>
      <c r="G1802" s="13"/>
      <c r="H1802" s="14">
        <f>工资表!$I$1</f>
        <v>2017</v>
      </c>
      <c r="I1802" s="14" t="str">
        <f>工资表!$J$1</f>
        <v>年</v>
      </c>
      <c r="J1802" s="14" t="str">
        <f>工资表!$K$1</f>
        <v>2月</v>
      </c>
      <c r="K1802" s="14" t="str">
        <f>工资表!$L$1</f>
        <v>工资</v>
      </c>
      <c r="L1802" s="13"/>
      <c r="M1802" s="13"/>
      <c r="N1802" s="13"/>
      <c r="O1802" s="13"/>
      <c r="P1802" s="13"/>
      <c r="Q1802" s="13"/>
      <c r="R1802" s="13"/>
      <c r="S1802" s="13"/>
    </row>
    <row r="1803" spans="1:19" s="11" customFormat="1" x14ac:dyDescent="0.15">
      <c r="A1803" s="15" t="str">
        <f>工资表!$B$2</f>
        <v>序号</v>
      </c>
      <c r="B1803" s="15" t="str">
        <f>工资表!$C$2</f>
        <v>姓名</v>
      </c>
      <c r="C1803" s="15" t="str">
        <f>工资表!$D$2</f>
        <v>部门</v>
      </c>
      <c r="D1803" s="15" t="str">
        <f>工资表!$E$2</f>
        <v>基本工资</v>
      </c>
      <c r="E1803" s="15" t="str">
        <f>工资表!$F$2</f>
        <v>岗位工资</v>
      </c>
      <c r="F1803" s="15" t="str">
        <f>工资表!$G$2</f>
        <v>绩效工资</v>
      </c>
      <c r="G1803" s="15" t="str">
        <f>工资表!$H$2</f>
        <v>奖金</v>
      </c>
      <c r="H1803" s="15" t="str">
        <f>工资表!$I$2</f>
        <v>加班费</v>
      </c>
      <c r="I1803" s="15" t="str">
        <f>工资表!$J$2</f>
        <v>住房补助</v>
      </c>
      <c r="J1803" s="15" t="str">
        <f>工资表!$K$2</f>
        <v>交通补助</v>
      </c>
      <c r="K1803" s="15" t="str">
        <f>工资表!$L$2</f>
        <v>工龄工资</v>
      </c>
      <c r="L1803" s="15" t="str">
        <f>工资表!$M$2</f>
        <v>当月应发</v>
      </c>
      <c r="M1803" s="15" t="str">
        <f>工资表!$N$2</f>
        <v>养老保险</v>
      </c>
      <c r="N1803" s="15" t="str">
        <f>工资表!$O$2</f>
        <v>医疗保险</v>
      </c>
      <c r="O1803" s="15" t="str">
        <f>工资表!$P$2</f>
        <v>失业保险</v>
      </c>
      <c r="P1803" s="15" t="str">
        <f>工资表!$Q$2</f>
        <v>大病统筹</v>
      </c>
      <c r="Q1803" s="15" t="str">
        <f>工资表!$R$2</f>
        <v>公积金</v>
      </c>
      <c r="R1803" s="15" t="str">
        <f>工资表!$S$2</f>
        <v>个人所得税</v>
      </c>
      <c r="S1803" s="15" t="str">
        <f>工资表!$T$2</f>
        <v>实发工资</v>
      </c>
    </row>
    <row r="1804" spans="1:19" s="11" customFormat="1" x14ac:dyDescent="0.15">
      <c r="A1804" s="16">
        <f>工资表!B453</f>
        <v>451</v>
      </c>
      <c r="B1804" s="16" t="str">
        <f>工资表!C453</f>
        <v>N451</v>
      </c>
      <c r="C1804" s="16" t="str">
        <f>工资表!D453</f>
        <v>采购</v>
      </c>
      <c r="D1804" s="16">
        <f>工资表!E453</f>
        <v>2450</v>
      </c>
      <c r="E1804" s="16">
        <f>工资表!F453</f>
        <v>1450</v>
      </c>
      <c r="F1804" s="16">
        <f>工资表!G453</f>
        <v>1450</v>
      </c>
      <c r="G1804" s="16">
        <f>工资表!H453</f>
        <v>2450</v>
      </c>
      <c r="H1804" s="16">
        <f>工资表!I453</f>
        <v>1450</v>
      </c>
      <c r="I1804" s="16">
        <f>工资表!J453</f>
        <v>1050</v>
      </c>
      <c r="J1804" s="16">
        <f>工资表!K453</f>
        <v>750</v>
      </c>
      <c r="K1804" s="16">
        <f>工资表!L453</f>
        <v>650</v>
      </c>
      <c r="L1804" s="16">
        <f>工资表!M453</f>
        <v>11700</v>
      </c>
      <c r="M1804" s="16">
        <f>工资表!N453</f>
        <v>750</v>
      </c>
      <c r="N1804" s="16">
        <f>工资表!O453</f>
        <v>550</v>
      </c>
      <c r="O1804" s="16">
        <f>工资表!P453</f>
        <v>470</v>
      </c>
      <c r="P1804" s="16">
        <f>工资表!Q453</f>
        <v>480</v>
      </c>
      <c r="Q1804" s="16">
        <f>工资表!R453</f>
        <v>510</v>
      </c>
      <c r="R1804" s="16">
        <f>工资表!S453</f>
        <v>585</v>
      </c>
      <c r="S1804" s="16">
        <f>工资表!T453</f>
        <v>8355</v>
      </c>
    </row>
    <row r="1805" spans="1:19" s="11" customFormat="1" x14ac:dyDescent="0.15">
      <c r="A1805" s="12"/>
      <c r="B1805" s="12"/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</row>
    <row r="1806" spans="1:19" s="11" customFormat="1" x14ac:dyDescent="0.15">
      <c r="A1806" s="13"/>
      <c r="B1806" s="13"/>
      <c r="C1806" s="13"/>
      <c r="D1806" s="13"/>
      <c r="E1806" s="13"/>
      <c r="F1806" s="13"/>
      <c r="G1806" s="13"/>
      <c r="H1806" s="14">
        <f>工资表!$I$1</f>
        <v>2017</v>
      </c>
      <c r="I1806" s="14" t="str">
        <f>工资表!$J$1</f>
        <v>年</v>
      </c>
      <c r="J1806" s="14" t="str">
        <f>工资表!$K$1</f>
        <v>2月</v>
      </c>
      <c r="K1806" s="14" t="str">
        <f>工资表!$L$1</f>
        <v>工资</v>
      </c>
      <c r="L1806" s="13"/>
      <c r="M1806" s="13"/>
      <c r="N1806" s="13"/>
      <c r="O1806" s="13"/>
      <c r="P1806" s="13"/>
      <c r="Q1806" s="13"/>
      <c r="R1806" s="13"/>
      <c r="S1806" s="13"/>
    </row>
    <row r="1807" spans="1:19" s="11" customFormat="1" x14ac:dyDescent="0.15">
      <c r="A1807" s="15" t="str">
        <f>工资表!$B$2</f>
        <v>序号</v>
      </c>
      <c r="B1807" s="15" t="str">
        <f>工资表!$C$2</f>
        <v>姓名</v>
      </c>
      <c r="C1807" s="15" t="str">
        <f>工资表!$D$2</f>
        <v>部门</v>
      </c>
      <c r="D1807" s="15" t="str">
        <f>工资表!$E$2</f>
        <v>基本工资</v>
      </c>
      <c r="E1807" s="15" t="str">
        <f>工资表!$F$2</f>
        <v>岗位工资</v>
      </c>
      <c r="F1807" s="15" t="str">
        <f>工资表!$G$2</f>
        <v>绩效工资</v>
      </c>
      <c r="G1807" s="15" t="str">
        <f>工资表!$H$2</f>
        <v>奖金</v>
      </c>
      <c r="H1807" s="15" t="str">
        <f>工资表!$I$2</f>
        <v>加班费</v>
      </c>
      <c r="I1807" s="15" t="str">
        <f>工资表!$J$2</f>
        <v>住房补助</v>
      </c>
      <c r="J1807" s="15" t="str">
        <f>工资表!$K$2</f>
        <v>交通补助</v>
      </c>
      <c r="K1807" s="15" t="str">
        <f>工资表!$L$2</f>
        <v>工龄工资</v>
      </c>
      <c r="L1807" s="15" t="str">
        <f>工资表!$M$2</f>
        <v>当月应发</v>
      </c>
      <c r="M1807" s="15" t="str">
        <f>工资表!$N$2</f>
        <v>养老保险</v>
      </c>
      <c r="N1807" s="15" t="str">
        <f>工资表!$O$2</f>
        <v>医疗保险</v>
      </c>
      <c r="O1807" s="15" t="str">
        <f>工资表!$P$2</f>
        <v>失业保险</v>
      </c>
      <c r="P1807" s="15" t="str">
        <f>工资表!$Q$2</f>
        <v>大病统筹</v>
      </c>
      <c r="Q1807" s="15" t="str">
        <f>工资表!$R$2</f>
        <v>公积金</v>
      </c>
      <c r="R1807" s="15" t="str">
        <f>工资表!$S$2</f>
        <v>个人所得税</v>
      </c>
      <c r="S1807" s="15" t="str">
        <f>工资表!$T$2</f>
        <v>实发工资</v>
      </c>
    </row>
    <row r="1808" spans="1:19" s="11" customFormat="1" x14ac:dyDescent="0.15">
      <c r="A1808" s="16">
        <f>工资表!B454</f>
        <v>452</v>
      </c>
      <c r="B1808" s="16" t="str">
        <f>工资表!C454</f>
        <v>N452</v>
      </c>
      <c r="C1808" s="16" t="str">
        <f>工资表!D454</f>
        <v>生产</v>
      </c>
      <c r="D1808" s="16">
        <f>工资表!E454</f>
        <v>2451</v>
      </c>
      <c r="E1808" s="16">
        <f>工资表!F454</f>
        <v>1451</v>
      </c>
      <c r="F1808" s="16">
        <f>工资表!G454</f>
        <v>1451</v>
      </c>
      <c r="G1808" s="16">
        <f>工资表!H454</f>
        <v>2451</v>
      </c>
      <c r="H1808" s="16">
        <f>工资表!I454</f>
        <v>1451</v>
      </c>
      <c r="I1808" s="16">
        <f>工资表!J454</f>
        <v>1051</v>
      </c>
      <c r="J1808" s="16">
        <f>工资表!K454</f>
        <v>751</v>
      </c>
      <c r="K1808" s="16">
        <f>工资表!L454</f>
        <v>651</v>
      </c>
      <c r="L1808" s="16">
        <f>工资表!M454</f>
        <v>11708</v>
      </c>
      <c r="M1808" s="16">
        <f>工资表!N454</f>
        <v>751</v>
      </c>
      <c r="N1808" s="16">
        <f>工资表!O454</f>
        <v>551</v>
      </c>
      <c r="O1808" s="16">
        <f>工资表!P454</f>
        <v>471</v>
      </c>
      <c r="P1808" s="16">
        <f>工资表!Q454</f>
        <v>481</v>
      </c>
      <c r="Q1808" s="16">
        <f>工资表!R454</f>
        <v>511</v>
      </c>
      <c r="R1808" s="16">
        <f>工资表!S454</f>
        <v>586</v>
      </c>
      <c r="S1808" s="16">
        <f>工资表!T454</f>
        <v>8357</v>
      </c>
    </row>
    <row r="1809" spans="1:19" s="11" customFormat="1" x14ac:dyDescent="0.15">
      <c r="A1809" s="12"/>
      <c r="B1809" s="12"/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</row>
    <row r="1810" spans="1:19" s="11" customFormat="1" x14ac:dyDescent="0.15">
      <c r="A1810" s="13"/>
      <c r="B1810" s="13"/>
      <c r="C1810" s="13"/>
      <c r="D1810" s="13"/>
      <c r="E1810" s="13"/>
      <c r="F1810" s="13"/>
      <c r="G1810" s="13"/>
      <c r="H1810" s="14">
        <f>工资表!$I$1</f>
        <v>2017</v>
      </c>
      <c r="I1810" s="14" t="str">
        <f>工资表!$J$1</f>
        <v>年</v>
      </c>
      <c r="J1810" s="14" t="str">
        <f>工资表!$K$1</f>
        <v>2月</v>
      </c>
      <c r="K1810" s="14" t="str">
        <f>工资表!$L$1</f>
        <v>工资</v>
      </c>
      <c r="L1810" s="13"/>
      <c r="M1810" s="13"/>
      <c r="N1810" s="13"/>
      <c r="O1810" s="13"/>
      <c r="P1810" s="13"/>
      <c r="Q1810" s="13"/>
      <c r="R1810" s="13"/>
      <c r="S1810" s="13"/>
    </row>
    <row r="1811" spans="1:19" s="11" customFormat="1" x14ac:dyDescent="0.15">
      <c r="A1811" s="15" t="str">
        <f>工资表!$B$2</f>
        <v>序号</v>
      </c>
      <c r="B1811" s="15" t="str">
        <f>工资表!$C$2</f>
        <v>姓名</v>
      </c>
      <c r="C1811" s="15" t="str">
        <f>工资表!$D$2</f>
        <v>部门</v>
      </c>
      <c r="D1811" s="15" t="str">
        <f>工资表!$E$2</f>
        <v>基本工资</v>
      </c>
      <c r="E1811" s="15" t="str">
        <f>工资表!$F$2</f>
        <v>岗位工资</v>
      </c>
      <c r="F1811" s="15" t="str">
        <f>工资表!$G$2</f>
        <v>绩效工资</v>
      </c>
      <c r="G1811" s="15" t="str">
        <f>工资表!$H$2</f>
        <v>奖金</v>
      </c>
      <c r="H1811" s="15" t="str">
        <f>工资表!$I$2</f>
        <v>加班费</v>
      </c>
      <c r="I1811" s="15" t="str">
        <f>工资表!$J$2</f>
        <v>住房补助</v>
      </c>
      <c r="J1811" s="15" t="str">
        <f>工资表!$K$2</f>
        <v>交通补助</v>
      </c>
      <c r="K1811" s="15" t="str">
        <f>工资表!$L$2</f>
        <v>工龄工资</v>
      </c>
      <c r="L1811" s="15" t="str">
        <f>工资表!$M$2</f>
        <v>当月应发</v>
      </c>
      <c r="M1811" s="15" t="str">
        <f>工资表!$N$2</f>
        <v>养老保险</v>
      </c>
      <c r="N1811" s="15" t="str">
        <f>工资表!$O$2</f>
        <v>医疗保险</v>
      </c>
      <c r="O1811" s="15" t="str">
        <f>工资表!$P$2</f>
        <v>失业保险</v>
      </c>
      <c r="P1811" s="15" t="str">
        <f>工资表!$Q$2</f>
        <v>大病统筹</v>
      </c>
      <c r="Q1811" s="15" t="str">
        <f>工资表!$R$2</f>
        <v>公积金</v>
      </c>
      <c r="R1811" s="15" t="str">
        <f>工资表!$S$2</f>
        <v>个人所得税</v>
      </c>
      <c r="S1811" s="15" t="str">
        <f>工资表!$T$2</f>
        <v>实发工资</v>
      </c>
    </row>
    <row r="1812" spans="1:19" s="11" customFormat="1" x14ac:dyDescent="0.15">
      <c r="A1812" s="16">
        <f>工资表!B455</f>
        <v>453</v>
      </c>
      <c r="B1812" s="16" t="str">
        <f>工资表!C455</f>
        <v>N453</v>
      </c>
      <c r="C1812" s="16" t="str">
        <f>工资表!D455</f>
        <v>运营</v>
      </c>
      <c r="D1812" s="16">
        <f>工资表!E455</f>
        <v>2452</v>
      </c>
      <c r="E1812" s="16">
        <f>工资表!F455</f>
        <v>1452</v>
      </c>
      <c r="F1812" s="16">
        <f>工资表!G455</f>
        <v>1452</v>
      </c>
      <c r="G1812" s="16">
        <f>工资表!H455</f>
        <v>2452</v>
      </c>
      <c r="H1812" s="16">
        <f>工资表!I455</f>
        <v>1452</v>
      </c>
      <c r="I1812" s="16">
        <f>工资表!J455</f>
        <v>1052</v>
      </c>
      <c r="J1812" s="16">
        <f>工资表!K455</f>
        <v>752</v>
      </c>
      <c r="K1812" s="16">
        <f>工资表!L455</f>
        <v>652</v>
      </c>
      <c r="L1812" s="16">
        <f>工资表!M455</f>
        <v>11716</v>
      </c>
      <c r="M1812" s="16">
        <f>工资表!N455</f>
        <v>752</v>
      </c>
      <c r="N1812" s="16">
        <f>工资表!O455</f>
        <v>552</v>
      </c>
      <c r="O1812" s="16">
        <f>工资表!P455</f>
        <v>472</v>
      </c>
      <c r="P1812" s="16">
        <f>工资表!Q455</f>
        <v>482</v>
      </c>
      <c r="Q1812" s="16">
        <f>工资表!R455</f>
        <v>512</v>
      </c>
      <c r="R1812" s="16">
        <f>工资表!S455</f>
        <v>587</v>
      </c>
      <c r="S1812" s="16">
        <f>工资表!T455</f>
        <v>8359</v>
      </c>
    </row>
    <row r="1813" spans="1:19" s="11" customFormat="1" x14ac:dyDescent="0.15">
      <c r="A1813" s="12"/>
      <c r="B1813" s="12"/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</row>
    <row r="1814" spans="1:19" s="11" customFormat="1" x14ac:dyDescent="0.15">
      <c r="A1814" s="13"/>
      <c r="B1814" s="13"/>
      <c r="C1814" s="13"/>
      <c r="D1814" s="13"/>
      <c r="E1814" s="13"/>
      <c r="F1814" s="13"/>
      <c r="G1814" s="13"/>
      <c r="H1814" s="14">
        <f>工资表!$I$1</f>
        <v>2017</v>
      </c>
      <c r="I1814" s="14" t="str">
        <f>工资表!$J$1</f>
        <v>年</v>
      </c>
      <c r="J1814" s="14" t="str">
        <f>工资表!$K$1</f>
        <v>2月</v>
      </c>
      <c r="K1814" s="14" t="str">
        <f>工资表!$L$1</f>
        <v>工资</v>
      </c>
      <c r="L1814" s="13"/>
      <c r="M1814" s="13"/>
      <c r="N1814" s="13"/>
      <c r="O1814" s="13"/>
      <c r="P1814" s="13"/>
      <c r="Q1814" s="13"/>
      <c r="R1814" s="13"/>
      <c r="S1814" s="13"/>
    </row>
    <row r="1815" spans="1:19" s="11" customFormat="1" x14ac:dyDescent="0.15">
      <c r="A1815" s="15" t="str">
        <f>工资表!$B$2</f>
        <v>序号</v>
      </c>
      <c r="B1815" s="15" t="str">
        <f>工资表!$C$2</f>
        <v>姓名</v>
      </c>
      <c r="C1815" s="15" t="str">
        <f>工资表!$D$2</f>
        <v>部门</v>
      </c>
      <c r="D1815" s="15" t="str">
        <f>工资表!$E$2</f>
        <v>基本工资</v>
      </c>
      <c r="E1815" s="15" t="str">
        <f>工资表!$F$2</f>
        <v>岗位工资</v>
      </c>
      <c r="F1815" s="15" t="str">
        <f>工资表!$G$2</f>
        <v>绩效工资</v>
      </c>
      <c r="G1815" s="15" t="str">
        <f>工资表!$H$2</f>
        <v>奖金</v>
      </c>
      <c r="H1815" s="15" t="str">
        <f>工资表!$I$2</f>
        <v>加班费</v>
      </c>
      <c r="I1815" s="15" t="str">
        <f>工资表!$J$2</f>
        <v>住房补助</v>
      </c>
      <c r="J1815" s="15" t="str">
        <f>工资表!$K$2</f>
        <v>交通补助</v>
      </c>
      <c r="K1815" s="15" t="str">
        <f>工资表!$L$2</f>
        <v>工龄工资</v>
      </c>
      <c r="L1815" s="15" t="str">
        <f>工资表!$M$2</f>
        <v>当月应发</v>
      </c>
      <c r="M1815" s="15" t="str">
        <f>工资表!$N$2</f>
        <v>养老保险</v>
      </c>
      <c r="N1815" s="15" t="str">
        <f>工资表!$O$2</f>
        <v>医疗保险</v>
      </c>
      <c r="O1815" s="15" t="str">
        <f>工资表!$P$2</f>
        <v>失业保险</v>
      </c>
      <c r="P1815" s="15" t="str">
        <f>工资表!$Q$2</f>
        <v>大病统筹</v>
      </c>
      <c r="Q1815" s="15" t="str">
        <f>工资表!$R$2</f>
        <v>公积金</v>
      </c>
      <c r="R1815" s="15" t="str">
        <f>工资表!$S$2</f>
        <v>个人所得税</v>
      </c>
      <c r="S1815" s="15" t="str">
        <f>工资表!$T$2</f>
        <v>实发工资</v>
      </c>
    </row>
    <row r="1816" spans="1:19" s="11" customFormat="1" x14ac:dyDescent="0.15">
      <c r="A1816" s="16">
        <f>工资表!B456</f>
        <v>454</v>
      </c>
      <c r="B1816" s="16" t="str">
        <f>工资表!C456</f>
        <v>N454</v>
      </c>
      <c r="C1816" s="16" t="str">
        <f>工资表!D456</f>
        <v>财务</v>
      </c>
      <c r="D1816" s="16">
        <f>工资表!E456</f>
        <v>2453</v>
      </c>
      <c r="E1816" s="16">
        <f>工资表!F456</f>
        <v>1453</v>
      </c>
      <c r="F1816" s="16">
        <f>工资表!G456</f>
        <v>1453</v>
      </c>
      <c r="G1816" s="16">
        <f>工资表!H456</f>
        <v>2453</v>
      </c>
      <c r="H1816" s="16">
        <f>工资表!I456</f>
        <v>1453</v>
      </c>
      <c r="I1816" s="16">
        <f>工资表!J456</f>
        <v>1053</v>
      </c>
      <c r="J1816" s="16">
        <f>工资表!K456</f>
        <v>753</v>
      </c>
      <c r="K1816" s="16">
        <f>工资表!L456</f>
        <v>653</v>
      </c>
      <c r="L1816" s="16">
        <f>工资表!M456</f>
        <v>11724</v>
      </c>
      <c r="M1816" s="16">
        <f>工资表!N456</f>
        <v>753</v>
      </c>
      <c r="N1816" s="16">
        <f>工资表!O456</f>
        <v>553</v>
      </c>
      <c r="O1816" s="16">
        <f>工资表!P456</f>
        <v>473</v>
      </c>
      <c r="P1816" s="16">
        <f>工资表!Q456</f>
        <v>483</v>
      </c>
      <c r="Q1816" s="16">
        <f>工资表!R456</f>
        <v>513</v>
      </c>
      <c r="R1816" s="16">
        <f>工资表!S456</f>
        <v>588</v>
      </c>
      <c r="S1816" s="16">
        <f>工资表!T456</f>
        <v>8361</v>
      </c>
    </row>
    <row r="1817" spans="1:19" s="11" customFormat="1" x14ac:dyDescent="0.15">
      <c r="A1817" s="12"/>
      <c r="B1817" s="12"/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</row>
    <row r="1818" spans="1:19" s="11" customFormat="1" x14ac:dyDescent="0.15">
      <c r="A1818" s="13"/>
      <c r="B1818" s="13"/>
      <c r="C1818" s="13"/>
      <c r="D1818" s="13"/>
      <c r="E1818" s="13"/>
      <c r="F1818" s="13"/>
      <c r="G1818" s="13"/>
      <c r="H1818" s="14">
        <f>工资表!$I$1</f>
        <v>2017</v>
      </c>
      <c r="I1818" s="14" t="str">
        <f>工资表!$J$1</f>
        <v>年</v>
      </c>
      <c r="J1818" s="14" t="str">
        <f>工资表!$K$1</f>
        <v>2月</v>
      </c>
      <c r="K1818" s="14" t="str">
        <f>工资表!$L$1</f>
        <v>工资</v>
      </c>
      <c r="L1818" s="13"/>
      <c r="M1818" s="13"/>
      <c r="N1818" s="13"/>
      <c r="O1818" s="13"/>
      <c r="P1818" s="13"/>
      <c r="Q1818" s="13"/>
      <c r="R1818" s="13"/>
      <c r="S1818" s="13"/>
    </row>
    <row r="1819" spans="1:19" s="11" customFormat="1" x14ac:dyDescent="0.15">
      <c r="A1819" s="15" t="str">
        <f>工资表!$B$2</f>
        <v>序号</v>
      </c>
      <c r="B1819" s="15" t="str">
        <f>工资表!$C$2</f>
        <v>姓名</v>
      </c>
      <c r="C1819" s="15" t="str">
        <f>工资表!$D$2</f>
        <v>部门</v>
      </c>
      <c r="D1819" s="15" t="str">
        <f>工资表!$E$2</f>
        <v>基本工资</v>
      </c>
      <c r="E1819" s="15" t="str">
        <f>工资表!$F$2</f>
        <v>岗位工资</v>
      </c>
      <c r="F1819" s="15" t="str">
        <f>工资表!$G$2</f>
        <v>绩效工资</v>
      </c>
      <c r="G1819" s="15" t="str">
        <f>工资表!$H$2</f>
        <v>奖金</v>
      </c>
      <c r="H1819" s="15" t="str">
        <f>工资表!$I$2</f>
        <v>加班费</v>
      </c>
      <c r="I1819" s="15" t="str">
        <f>工资表!$J$2</f>
        <v>住房补助</v>
      </c>
      <c r="J1819" s="15" t="str">
        <f>工资表!$K$2</f>
        <v>交通补助</v>
      </c>
      <c r="K1819" s="15" t="str">
        <f>工资表!$L$2</f>
        <v>工龄工资</v>
      </c>
      <c r="L1819" s="15" t="str">
        <f>工资表!$M$2</f>
        <v>当月应发</v>
      </c>
      <c r="M1819" s="15" t="str">
        <f>工资表!$N$2</f>
        <v>养老保险</v>
      </c>
      <c r="N1819" s="15" t="str">
        <f>工资表!$O$2</f>
        <v>医疗保险</v>
      </c>
      <c r="O1819" s="15" t="str">
        <f>工资表!$P$2</f>
        <v>失业保险</v>
      </c>
      <c r="P1819" s="15" t="str">
        <f>工资表!$Q$2</f>
        <v>大病统筹</v>
      </c>
      <c r="Q1819" s="15" t="str">
        <f>工资表!$R$2</f>
        <v>公积金</v>
      </c>
      <c r="R1819" s="15" t="str">
        <f>工资表!$S$2</f>
        <v>个人所得税</v>
      </c>
      <c r="S1819" s="15" t="str">
        <f>工资表!$T$2</f>
        <v>实发工资</v>
      </c>
    </row>
    <row r="1820" spans="1:19" s="11" customFormat="1" x14ac:dyDescent="0.15">
      <c r="A1820" s="16">
        <f>工资表!B457</f>
        <v>455</v>
      </c>
      <c r="B1820" s="16" t="str">
        <f>工资表!C457</f>
        <v>N455</v>
      </c>
      <c r="C1820" s="16" t="str">
        <f>工资表!D457</f>
        <v>人力</v>
      </c>
      <c r="D1820" s="16">
        <f>工资表!E457</f>
        <v>2454</v>
      </c>
      <c r="E1820" s="16">
        <f>工资表!F457</f>
        <v>1454</v>
      </c>
      <c r="F1820" s="16">
        <f>工资表!G457</f>
        <v>1454</v>
      </c>
      <c r="G1820" s="16">
        <f>工资表!H457</f>
        <v>2454</v>
      </c>
      <c r="H1820" s="16">
        <f>工资表!I457</f>
        <v>1454</v>
      </c>
      <c r="I1820" s="16">
        <f>工资表!J457</f>
        <v>1054</v>
      </c>
      <c r="J1820" s="16">
        <f>工资表!K457</f>
        <v>754</v>
      </c>
      <c r="K1820" s="16">
        <f>工资表!L457</f>
        <v>654</v>
      </c>
      <c r="L1820" s="16">
        <f>工资表!M457</f>
        <v>11732</v>
      </c>
      <c r="M1820" s="16">
        <f>工资表!N457</f>
        <v>754</v>
      </c>
      <c r="N1820" s="16">
        <f>工资表!O457</f>
        <v>554</v>
      </c>
      <c r="O1820" s="16">
        <f>工资表!P457</f>
        <v>474</v>
      </c>
      <c r="P1820" s="16">
        <f>工资表!Q457</f>
        <v>484</v>
      </c>
      <c r="Q1820" s="16">
        <f>工资表!R457</f>
        <v>514</v>
      </c>
      <c r="R1820" s="16">
        <f>工资表!S457</f>
        <v>589</v>
      </c>
      <c r="S1820" s="16">
        <f>工资表!T457</f>
        <v>8363</v>
      </c>
    </row>
    <row r="1821" spans="1:19" s="11" customFormat="1" x14ac:dyDescent="0.15">
      <c r="A1821" s="12"/>
      <c r="B1821" s="12"/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</row>
    <row r="1822" spans="1:19" s="11" customFormat="1" x14ac:dyDescent="0.15">
      <c r="A1822" s="13"/>
      <c r="B1822" s="13"/>
      <c r="C1822" s="13"/>
      <c r="D1822" s="13"/>
      <c r="E1822" s="13"/>
      <c r="F1822" s="13"/>
      <c r="G1822" s="13"/>
      <c r="H1822" s="14">
        <f>工资表!$I$1</f>
        <v>2017</v>
      </c>
      <c r="I1822" s="14" t="str">
        <f>工资表!$J$1</f>
        <v>年</v>
      </c>
      <c r="J1822" s="14" t="str">
        <f>工资表!$K$1</f>
        <v>2月</v>
      </c>
      <c r="K1822" s="14" t="str">
        <f>工资表!$L$1</f>
        <v>工资</v>
      </c>
      <c r="L1822" s="13"/>
      <c r="M1822" s="13"/>
      <c r="N1822" s="13"/>
      <c r="O1822" s="13"/>
      <c r="P1822" s="13"/>
      <c r="Q1822" s="13"/>
      <c r="R1822" s="13"/>
      <c r="S1822" s="13"/>
    </row>
    <row r="1823" spans="1:19" s="11" customFormat="1" x14ac:dyDescent="0.15">
      <c r="A1823" s="15" t="str">
        <f>工资表!$B$2</f>
        <v>序号</v>
      </c>
      <c r="B1823" s="15" t="str">
        <f>工资表!$C$2</f>
        <v>姓名</v>
      </c>
      <c r="C1823" s="15" t="str">
        <f>工资表!$D$2</f>
        <v>部门</v>
      </c>
      <c r="D1823" s="15" t="str">
        <f>工资表!$E$2</f>
        <v>基本工资</v>
      </c>
      <c r="E1823" s="15" t="str">
        <f>工资表!$F$2</f>
        <v>岗位工资</v>
      </c>
      <c r="F1823" s="15" t="str">
        <f>工资表!$G$2</f>
        <v>绩效工资</v>
      </c>
      <c r="G1823" s="15" t="str">
        <f>工资表!$H$2</f>
        <v>奖金</v>
      </c>
      <c r="H1823" s="15" t="str">
        <f>工资表!$I$2</f>
        <v>加班费</v>
      </c>
      <c r="I1823" s="15" t="str">
        <f>工资表!$J$2</f>
        <v>住房补助</v>
      </c>
      <c r="J1823" s="15" t="str">
        <f>工资表!$K$2</f>
        <v>交通补助</v>
      </c>
      <c r="K1823" s="15" t="str">
        <f>工资表!$L$2</f>
        <v>工龄工资</v>
      </c>
      <c r="L1823" s="15" t="str">
        <f>工资表!$M$2</f>
        <v>当月应发</v>
      </c>
      <c r="M1823" s="15" t="str">
        <f>工资表!$N$2</f>
        <v>养老保险</v>
      </c>
      <c r="N1823" s="15" t="str">
        <f>工资表!$O$2</f>
        <v>医疗保险</v>
      </c>
      <c r="O1823" s="15" t="str">
        <f>工资表!$P$2</f>
        <v>失业保险</v>
      </c>
      <c r="P1823" s="15" t="str">
        <f>工资表!$Q$2</f>
        <v>大病统筹</v>
      </c>
      <c r="Q1823" s="15" t="str">
        <f>工资表!$R$2</f>
        <v>公积金</v>
      </c>
      <c r="R1823" s="15" t="str">
        <f>工资表!$S$2</f>
        <v>个人所得税</v>
      </c>
      <c r="S1823" s="15" t="str">
        <f>工资表!$T$2</f>
        <v>实发工资</v>
      </c>
    </row>
    <row r="1824" spans="1:19" s="11" customFormat="1" x14ac:dyDescent="0.15">
      <c r="A1824" s="16">
        <f>工资表!B458</f>
        <v>456</v>
      </c>
      <c r="B1824" s="16" t="str">
        <f>工资表!C458</f>
        <v>N456</v>
      </c>
      <c r="C1824" s="16" t="str">
        <f>工资表!D458</f>
        <v>销售</v>
      </c>
      <c r="D1824" s="16">
        <f>工资表!E458</f>
        <v>2455</v>
      </c>
      <c r="E1824" s="16">
        <f>工资表!F458</f>
        <v>1455</v>
      </c>
      <c r="F1824" s="16">
        <f>工资表!G458</f>
        <v>1455</v>
      </c>
      <c r="G1824" s="16">
        <f>工资表!H458</f>
        <v>2455</v>
      </c>
      <c r="H1824" s="16">
        <f>工资表!I458</f>
        <v>1455</v>
      </c>
      <c r="I1824" s="16">
        <f>工资表!J458</f>
        <v>1055</v>
      </c>
      <c r="J1824" s="16">
        <f>工资表!K458</f>
        <v>755</v>
      </c>
      <c r="K1824" s="16">
        <f>工资表!L458</f>
        <v>655</v>
      </c>
      <c r="L1824" s="16">
        <f>工资表!M458</f>
        <v>11740</v>
      </c>
      <c r="M1824" s="16">
        <f>工资表!N458</f>
        <v>755</v>
      </c>
      <c r="N1824" s="16">
        <f>工资表!O458</f>
        <v>555</v>
      </c>
      <c r="O1824" s="16">
        <f>工资表!P458</f>
        <v>475</v>
      </c>
      <c r="P1824" s="16">
        <f>工资表!Q458</f>
        <v>485</v>
      </c>
      <c r="Q1824" s="16">
        <f>工资表!R458</f>
        <v>515</v>
      </c>
      <c r="R1824" s="16">
        <f>工资表!S458</f>
        <v>590</v>
      </c>
      <c r="S1824" s="16">
        <f>工资表!T458</f>
        <v>8365</v>
      </c>
    </row>
    <row r="1825" spans="1:19" s="11" customFormat="1" x14ac:dyDescent="0.15">
      <c r="A1825" s="12"/>
      <c r="B1825" s="12"/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</row>
    <row r="1826" spans="1:19" s="11" customFormat="1" x14ac:dyDescent="0.15">
      <c r="A1826" s="13"/>
      <c r="B1826" s="13"/>
      <c r="C1826" s="13"/>
      <c r="D1826" s="13"/>
      <c r="E1826" s="13"/>
      <c r="F1826" s="13"/>
      <c r="G1826" s="13"/>
      <c r="H1826" s="14">
        <f>工资表!$I$1</f>
        <v>2017</v>
      </c>
      <c r="I1826" s="14" t="str">
        <f>工资表!$J$1</f>
        <v>年</v>
      </c>
      <c r="J1826" s="14" t="str">
        <f>工资表!$K$1</f>
        <v>2月</v>
      </c>
      <c r="K1826" s="14" t="str">
        <f>工资表!$L$1</f>
        <v>工资</v>
      </c>
      <c r="L1826" s="13"/>
      <c r="M1826" s="13"/>
      <c r="N1826" s="13"/>
      <c r="O1826" s="13"/>
      <c r="P1826" s="13"/>
      <c r="Q1826" s="13"/>
      <c r="R1826" s="13"/>
      <c r="S1826" s="13"/>
    </row>
    <row r="1827" spans="1:19" s="11" customFormat="1" x14ac:dyDescent="0.15">
      <c r="A1827" s="15" t="str">
        <f>工资表!$B$2</f>
        <v>序号</v>
      </c>
      <c r="B1827" s="15" t="str">
        <f>工资表!$C$2</f>
        <v>姓名</v>
      </c>
      <c r="C1827" s="15" t="str">
        <f>工资表!$D$2</f>
        <v>部门</v>
      </c>
      <c r="D1827" s="15" t="str">
        <f>工资表!$E$2</f>
        <v>基本工资</v>
      </c>
      <c r="E1827" s="15" t="str">
        <f>工资表!$F$2</f>
        <v>岗位工资</v>
      </c>
      <c r="F1827" s="15" t="str">
        <f>工资表!$G$2</f>
        <v>绩效工资</v>
      </c>
      <c r="G1827" s="15" t="str">
        <f>工资表!$H$2</f>
        <v>奖金</v>
      </c>
      <c r="H1827" s="15" t="str">
        <f>工资表!$I$2</f>
        <v>加班费</v>
      </c>
      <c r="I1827" s="15" t="str">
        <f>工资表!$J$2</f>
        <v>住房补助</v>
      </c>
      <c r="J1827" s="15" t="str">
        <f>工资表!$K$2</f>
        <v>交通补助</v>
      </c>
      <c r="K1827" s="15" t="str">
        <f>工资表!$L$2</f>
        <v>工龄工资</v>
      </c>
      <c r="L1827" s="15" t="str">
        <f>工资表!$M$2</f>
        <v>当月应发</v>
      </c>
      <c r="M1827" s="15" t="str">
        <f>工资表!$N$2</f>
        <v>养老保险</v>
      </c>
      <c r="N1827" s="15" t="str">
        <f>工资表!$O$2</f>
        <v>医疗保险</v>
      </c>
      <c r="O1827" s="15" t="str">
        <f>工资表!$P$2</f>
        <v>失业保险</v>
      </c>
      <c r="P1827" s="15" t="str">
        <f>工资表!$Q$2</f>
        <v>大病统筹</v>
      </c>
      <c r="Q1827" s="15" t="str">
        <f>工资表!$R$2</f>
        <v>公积金</v>
      </c>
      <c r="R1827" s="15" t="str">
        <f>工资表!$S$2</f>
        <v>个人所得税</v>
      </c>
      <c r="S1827" s="15" t="str">
        <f>工资表!$T$2</f>
        <v>实发工资</v>
      </c>
    </row>
    <row r="1828" spans="1:19" s="11" customFormat="1" x14ac:dyDescent="0.15">
      <c r="A1828" s="16">
        <f>工资表!B459</f>
        <v>457</v>
      </c>
      <c r="B1828" s="16" t="str">
        <f>工资表!C459</f>
        <v>N457</v>
      </c>
      <c r="C1828" s="16" t="str">
        <f>工资表!D459</f>
        <v>研发A</v>
      </c>
      <c r="D1828" s="16">
        <f>工资表!E459</f>
        <v>2456</v>
      </c>
      <c r="E1828" s="16">
        <f>工资表!F459</f>
        <v>1456</v>
      </c>
      <c r="F1828" s="16">
        <f>工资表!G459</f>
        <v>1456</v>
      </c>
      <c r="G1828" s="16">
        <f>工资表!H459</f>
        <v>2456</v>
      </c>
      <c r="H1828" s="16">
        <f>工资表!I459</f>
        <v>1456</v>
      </c>
      <c r="I1828" s="16">
        <f>工资表!J459</f>
        <v>1056</v>
      </c>
      <c r="J1828" s="16">
        <f>工资表!K459</f>
        <v>756</v>
      </c>
      <c r="K1828" s="16">
        <f>工资表!L459</f>
        <v>656</v>
      </c>
      <c r="L1828" s="16">
        <f>工资表!M459</f>
        <v>11748</v>
      </c>
      <c r="M1828" s="16">
        <f>工资表!N459</f>
        <v>756</v>
      </c>
      <c r="N1828" s="16">
        <f>工资表!O459</f>
        <v>556</v>
      </c>
      <c r="O1828" s="16">
        <f>工资表!P459</f>
        <v>476</v>
      </c>
      <c r="P1828" s="16">
        <f>工资表!Q459</f>
        <v>486</v>
      </c>
      <c r="Q1828" s="16">
        <f>工资表!R459</f>
        <v>516</v>
      </c>
      <c r="R1828" s="16">
        <f>工资表!S459</f>
        <v>591</v>
      </c>
      <c r="S1828" s="16">
        <f>工资表!T459</f>
        <v>8367</v>
      </c>
    </row>
    <row r="1829" spans="1:19" s="11" customFormat="1" x14ac:dyDescent="0.15">
      <c r="A1829" s="12"/>
      <c r="B1829" s="12"/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</row>
    <row r="1830" spans="1:19" s="11" customFormat="1" x14ac:dyDescent="0.15">
      <c r="A1830" s="13"/>
      <c r="B1830" s="13"/>
      <c r="C1830" s="13"/>
      <c r="D1830" s="13"/>
      <c r="E1830" s="13"/>
      <c r="F1830" s="13"/>
      <c r="G1830" s="13"/>
      <c r="H1830" s="14">
        <f>工资表!$I$1</f>
        <v>2017</v>
      </c>
      <c r="I1830" s="14" t="str">
        <f>工资表!$J$1</f>
        <v>年</v>
      </c>
      <c r="J1830" s="14" t="str">
        <f>工资表!$K$1</f>
        <v>2月</v>
      </c>
      <c r="K1830" s="14" t="str">
        <f>工资表!$L$1</f>
        <v>工资</v>
      </c>
      <c r="L1830" s="13"/>
      <c r="M1830" s="13"/>
      <c r="N1830" s="13"/>
      <c r="O1830" s="13"/>
      <c r="P1830" s="13"/>
      <c r="Q1830" s="13"/>
      <c r="R1830" s="13"/>
      <c r="S1830" s="13"/>
    </row>
    <row r="1831" spans="1:19" s="11" customFormat="1" x14ac:dyDescent="0.15">
      <c r="A1831" s="15" t="str">
        <f>工资表!$B$2</f>
        <v>序号</v>
      </c>
      <c r="B1831" s="15" t="str">
        <f>工资表!$C$2</f>
        <v>姓名</v>
      </c>
      <c r="C1831" s="15" t="str">
        <f>工资表!$D$2</f>
        <v>部门</v>
      </c>
      <c r="D1831" s="15" t="str">
        <f>工资表!$E$2</f>
        <v>基本工资</v>
      </c>
      <c r="E1831" s="15" t="str">
        <f>工资表!$F$2</f>
        <v>岗位工资</v>
      </c>
      <c r="F1831" s="15" t="str">
        <f>工资表!$G$2</f>
        <v>绩效工资</v>
      </c>
      <c r="G1831" s="15" t="str">
        <f>工资表!$H$2</f>
        <v>奖金</v>
      </c>
      <c r="H1831" s="15" t="str">
        <f>工资表!$I$2</f>
        <v>加班费</v>
      </c>
      <c r="I1831" s="15" t="str">
        <f>工资表!$J$2</f>
        <v>住房补助</v>
      </c>
      <c r="J1831" s="15" t="str">
        <f>工资表!$K$2</f>
        <v>交通补助</v>
      </c>
      <c r="K1831" s="15" t="str">
        <f>工资表!$L$2</f>
        <v>工龄工资</v>
      </c>
      <c r="L1831" s="15" t="str">
        <f>工资表!$M$2</f>
        <v>当月应发</v>
      </c>
      <c r="M1831" s="15" t="str">
        <f>工资表!$N$2</f>
        <v>养老保险</v>
      </c>
      <c r="N1831" s="15" t="str">
        <f>工资表!$O$2</f>
        <v>医疗保险</v>
      </c>
      <c r="O1831" s="15" t="str">
        <f>工资表!$P$2</f>
        <v>失业保险</v>
      </c>
      <c r="P1831" s="15" t="str">
        <f>工资表!$Q$2</f>
        <v>大病统筹</v>
      </c>
      <c r="Q1831" s="15" t="str">
        <f>工资表!$R$2</f>
        <v>公积金</v>
      </c>
      <c r="R1831" s="15" t="str">
        <f>工资表!$S$2</f>
        <v>个人所得税</v>
      </c>
      <c r="S1831" s="15" t="str">
        <f>工资表!$T$2</f>
        <v>实发工资</v>
      </c>
    </row>
    <row r="1832" spans="1:19" s="11" customFormat="1" x14ac:dyDescent="0.15">
      <c r="A1832" s="16">
        <f>工资表!B460</f>
        <v>458</v>
      </c>
      <c r="B1832" s="16" t="str">
        <f>工资表!C460</f>
        <v>N458</v>
      </c>
      <c r="C1832" s="16" t="str">
        <f>工资表!D460</f>
        <v>研发B</v>
      </c>
      <c r="D1832" s="16">
        <f>工资表!E460</f>
        <v>2457</v>
      </c>
      <c r="E1832" s="16">
        <f>工资表!F460</f>
        <v>1457</v>
      </c>
      <c r="F1832" s="16">
        <f>工资表!G460</f>
        <v>1457</v>
      </c>
      <c r="G1832" s="16">
        <f>工资表!H460</f>
        <v>2457</v>
      </c>
      <c r="H1832" s="16">
        <f>工资表!I460</f>
        <v>1457</v>
      </c>
      <c r="I1832" s="16">
        <f>工资表!J460</f>
        <v>1057</v>
      </c>
      <c r="J1832" s="16">
        <f>工资表!K460</f>
        <v>757</v>
      </c>
      <c r="K1832" s="16">
        <f>工资表!L460</f>
        <v>657</v>
      </c>
      <c r="L1832" s="16">
        <f>工资表!M460</f>
        <v>11756</v>
      </c>
      <c r="M1832" s="16">
        <f>工资表!N460</f>
        <v>757</v>
      </c>
      <c r="N1832" s="16">
        <f>工资表!O460</f>
        <v>557</v>
      </c>
      <c r="O1832" s="16">
        <f>工资表!P460</f>
        <v>477</v>
      </c>
      <c r="P1832" s="16">
        <f>工资表!Q460</f>
        <v>487</v>
      </c>
      <c r="Q1832" s="16">
        <f>工资表!R460</f>
        <v>517</v>
      </c>
      <c r="R1832" s="16">
        <f>工资表!S460</f>
        <v>592</v>
      </c>
      <c r="S1832" s="16">
        <f>工资表!T460</f>
        <v>8369</v>
      </c>
    </row>
    <row r="1833" spans="1:19" s="11" customFormat="1" x14ac:dyDescent="0.15">
      <c r="A1833" s="12"/>
      <c r="B1833" s="12"/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</row>
    <row r="1834" spans="1:19" s="11" customFormat="1" x14ac:dyDescent="0.15">
      <c r="A1834" s="13"/>
      <c r="B1834" s="13"/>
      <c r="C1834" s="13"/>
      <c r="D1834" s="13"/>
      <c r="E1834" s="13"/>
      <c r="F1834" s="13"/>
      <c r="G1834" s="13"/>
      <c r="H1834" s="14">
        <f>工资表!$I$1</f>
        <v>2017</v>
      </c>
      <c r="I1834" s="14" t="str">
        <f>工资表!$J$1</f>
        <v>年</v>
      </c>
      <c r="J1834" s="14" t="str">
        <f>工资表!$K$1</f>
        <v>2月</v>
      </c>
      <c r="K1834" s="14" t="str">
        <f>工资表!$L$1</f>
        <v>工资</v>
      </c>
      <c r="L1834" s="13"/>
      <c r="M1834" s="13"/>
      <c r="N1834" s="13"/>
      <c r="O1834" s="13"/>
      <c r="P1834" s="13"/>
      <c r="Q1834" s="13"/>
      <c r="R1834" s="13"/>
      <c r="S1834" s="13"/>
    </row>
    <row r="1835" spans="1:19" s="11" customFormat="1" x14ac:dyDescent="0.15">
      <c r="A1835" s="15" t="str">
        <f>工资表!$B$2</f>
        <v>序号</v>
      </c>
      <c r="B1835" s="15" t="str">
        <f>工资表!$C$2</f>
        <v>姓名</v>
      </c>
      <c r="C1835" s="15" t="str">
        <f>工资表!$D$2</f>
        <v>部门</v>
      </c>
      <c r="D1835" s="15" t="str">
        <f>工资表!$E$2</f>
        <v>基本工资</v>
      </c>
      <c r="E1835" s="15" t="str">
        <f>工资表!$F$2</f>
        <v>岗位工资</v>
      </c>
      <c r="F1835" s="15" t="str">
        <f>工资表!$G$2</f>
        <v>绩效工资</v>
      </c>
      <c r="G1835" s="15" t="str">
        <f>工资表!$H$2</f>
        <v>奖金</v>
      </c>
      <c r="H1835" s="15" t="str">
        <f>工资表!$I$2</f>
        <v>加班费</v>
      </c>
      <c r="I1835" s="15" t="str">
        <f>工资表!$J$2</f>
        <v>住房补助</v>
      </c>
      <c r="J1835" s="15" t="str">
        <f>工资表!$K$2</f>
        <v>交通补助</v>
      </c>
      <c r="K1835" s="15" t="str">
        <f>工资表!$L$2</f>
        <v>工龄工资</v>
      </c>
      <c r="L1835" s="15" t="str">
        <f>工资表!$M$2</f>
        <v>当月应发</v>
      </c>
      <c r="M1835" s="15" t="str">
        <f>工资表!$N$2</f>
        <v>养老保险</v>
      </c>
      <c r="N1835" s="15" t="str">
        <f>工资表!$O$2</f>
        <v>医疗保险</v>
      </c>
      <c r="O1835" s="15" t="str">
        <f>工资表!$P$2</f>
        <v>失业保险</v>
      </c>
      <c r="P1835" s="15" t="str">
        <f>工资表!$Q$2</f>
        <v>大病统筹</v>
      </c>
      <c r="Q1835" s="15" t="str">
        <f>工资表!$R$2</f>
        <v>公积金</v>
      </c>
      <c r="R1835" s="15" t="str">
        <f>工资表!$S$2</f>
        <v>个人所得税</v>
      </c>
      <c r="S1835" s="15" t="str">
        <f>工资表!$T$2</f>
        <v>实发工资</v>
      </c>
    </row>
    <row r="1836" spans="1:19" s="11" customFormat="1" x14ac:dyDescent="0.15">
      <c r="A1836" s="16">
        <f>工资表!B461</f>
        <v>459</v>
      </c>
      <c r="B1836" s="16" t="str">
        <f>工资表!C461</f>
        <v>N459</v>
      </c>
      <c r="C1836" s="16" t="str">
        <f>工资表!D461</f>
        <v>投资A</v>
      </c>
      <c r="D1836" s="16">
        <f>工资表!E461</f>
        <v>2458</v>
      </c>
      <c r="E1836" s="16">
        <f>工资表!F461</f>
        <v>1458</v>
      </c>
      <c r="F1836" s="16">
        <f>工资表!G461</f>
        <v>1458</v>
      </c>
      <c r="G1836" s="16">
        <f>工资表!H461</f>
        <v>2458</v>
      </c>
      <c r="H1836" s="16">
        <f>工资表!I461</f>
        <v>1458</v>
      </c>
      <c r="I1836" s="16">
        <f>工资表!J461</f>
        <v>1058</v>
      </c>
      <c r="J1836" s="16">
        <f>工资表!K461</f>
        <v>758</v>
      </c>
      <c r="K1836" s="16">
        <f>工资表!L461</f>
        <v>658</v>
      </c>
      <c r="L1836" s="16">
        <f>工资表!M461</f>
        <v>11764</v>
      </c>
      <c r="M1836" s="16">
        <f>工资表!N461</f>
        <v>758</v>
      </c>
      <c r="N1836" s="16">
        <f>工资表!O461</f>
        <v>558</v>
      </c>
      <c r="O1836" s="16">
        <f>工资表!P461</f>
        <v>478</v>
      </c>
      <c r="P1836" s="16">
        <f>工资表!Q461</f>
        <v>488</v>
      </c>
      <c r="Q1836" s="16">
        <f>工资表!R461</f>
        <v>518</v>
      </c>
      <c r="R1836" s="16">
        <f>工资表!S461</f>
        <v>593</v>
      </c>
      <c r="S1836" s="16">
        <f>工资表!T461</f>
        <v>8371</v>
      </c>
    </row>
    <row r="1837" spans="1:19" s="11" customFormat="1" x14ac:dyDescent="0.15">
      <c r="A1837" s="12"/>
      <c r="B1837" s="12"/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</row>
    <row r="1838" spans="1:19" s="11" customFormat="1" x14ac:dyDescent="0.15">
      <c r="A1838" s="13"/>
      <c r="B1838" s="13"/>
      <c r="C1838" s="13"/>
      <c r="D1838" s="13"/>
      <c r="E1838" s="13"/>
      <c r="F1838" s="13"/>
      <c r="G1838" s="13"/>
      <c r="H1838" s="14">
        <f>工资表!$I$1</f>
        <v>2017</v>
      </c>
      <c r="I1838" s="14" t="str">
        <f>工资表!$J$1</f>
        <v>年</v>
      </c>
      <c r="J1838" s="14" t="str">
        <f>工资表!$K$1</f>
        <v>2月</v>
      </c>
      <c r="K1838" s="14" t="str">
        <f>工资表!$L$1</f>
        <v>工资</v>
      </c>
      <c r="L1838" s="13"/>
      <c r="M1838" s="13"/>
      <c r="N1838" s="13"/>
      <c r="O1838" s="13"/>
      <c r="P1838" s="13"/>
      <c r="Q1838" s="13"/>
      <c r="R1838" s="13"/>
      <c r="S1838" s="13"/>
    </row>
    <row r="1839" spans="1:19" s="11" customFormat="1" x14ac:dyDescent="0.15">
      <c r="A1839" s="15" t="str">
        <f>工资表!$B$2</f>
        <v>序号</v>
      </c>
      <c r="B1839" s="15" t="str">
        <f>工资表!$C$2</f>
        <v>姓名</v>
      </c>
      <c r="C1839" s="15" t="str">
        <f>工资表!$D$2</f>
        <v>部门</v>
      </c>
      <c r="D1839" s="15" t="str">
        <f>工资表!$E$2</f>
        <v>基本工资</v>
      </c>
      <c r="E1839" s="15" t="str">
        <f>工资表!$F$2</f>
        <v>岗位工资</v>
      </c>
      <c r="F1839" s="15" t="str">
        <f>工资表!$G$2</f>
        <v>绩效工资</v>
      </c>
      <c r="G1839" s="15" t="str">
        <f>工资表!$H$2</f>
        <v>奖金</v>
      </c>
      <c r="H1839" s="15" t="str">
        <f>工资表!$I$2</f>
        <v>加班费</v>
      </c>
      <c r="I1839" s="15" t="str">
        <f>工资表!$J$2</f>
        <v>住房补助</v>
      </c>
      <c r="J1839" s="15" t="str">
        <f>工资表!$K$2</f>
        <v>交通补助</v>
      </c>
      <c r="K1839" s="15" t="str">
        <f>工资表!$L$2</f>
        <v>工龄工资</v>
      </c>
      <c r="L1839" s="15" t="str">
        <f>工资表!$M$2</f>
        <v>当月应发</v>
      </c>
      <c r="M1839" s="15" t="str">
        <f>工资表!$N$2</f>
        <v>养老保险</v>
      </c>
      <c r="N1839" s="15" t="str">
        <f>工资表!$O$2</f>
        <v>医疗保险</v>
      </c>
      <c r="O1839" s="15" t="str">
        <f>工资表!$P$2</f>
        <v>失业保险</v>
      </c>
      <c r="P1839" s="15" t="str">
        <f>工资表!$Q$2</f>
        <v>大病统筹</v>
      </c>
      <c r="Q1839" s="15" t="str">
        <f>工资表!$R$2</f>
        <v>公积金</v>
      </c>
      <c r="R1839" s="15" t="str">
        <f>工资表!$S$2</f>
        <v>个人所得税</v>
      </c>
      <c r="S1839" s="15" t="str">
        <f>工资表!$T$2</f>
        <v>实发工资</v>
      </c>
    </row>
    <row r="1840" spans="1:19" s="11" customFormat="1" x14ac:dyDescent="0.15">
      <c r="A1840" s="16">
        <f>工资表!B462</f>
        <v>460</v>
      </c>
      <c r="B1840" s="16" t="str">
        <f>工资表!C462</f>
        <v>N460</v>
      </c>
      <c r="C1840" s="16" t="str">
        <f>工资表!D462</f>
        <v>投资B</v>
      </c>
      <c r="D1840" s="16">
        <f>工资表!E462</f>
        <v>2459</v>
      </c>
      <c r="E1840" s="16">
        <f>工资表!F462</f>
        <v>1459</v>
      </c>
      <c r="F1840" s="16">
        <f>工资表!G462</f>
        <v>1459</v>
      </c>
      <c r="G1840" s="16">
        <f>工资表!H462</f>
        <v>2459</v>
      </c>
      <c r="H1840" s="16">
        <f>工资表!I462</f>
        <v>1459</v>
      </c>
      <c r="I1840" s="16">
        <f>工资表!J462</f>
        <v>1059</v>
      </c>
      <c r="J1840" s="16">
        <f>工资表!K462</f>
        <v>759</v>
      </c>
      <c r="K1840" s="16">
        <f>工资表!L462</f>
        <v>659</v>
      </c>
      <c r="L1840" s="16">
        <f>工资表!M462</f>
        <v>11772</v>
      </c>
      <c r="M1840" s="16">
        <f>工资表!N462</f>
        <v>759</v>
      </c>
      <c r="N1840" s="16">
        <f>工资表!O462</f>
        <v>559</v>
      </c>
      <c r="O1840" s="16">
        <f>工资表!P462</f>
        <v>479</v>
      </c>
      <c r="P1840" s="16">
        <f>工资表!Q462</f>
        <v>489</v>
      </c>
      <c r="Q1840" s="16">
        <f>工资表!R462</f>
        <v>519</v>
      </c>
      <c r="R1840" s="16">
        <f>工资表!S462</f>
        <v>594</v>
      </c>
      <c r="S1840" s="16">
        <f>工资表!T462</f>
        <v>8373</v>
      </c>
    </row>
    <row r="1841" spans="1:19" s="11" customFormat="1" x14ac:dyDescent="0.15">
      <c r="A1841" s="12"/>
      <c r="B1841" s="12"/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</row>
    <row r="1842" spans="1:19" s="11" customFormat="1" x14ac:dyDescent="0.15">
      <c r="A1842" s="13"/>
      <c r="B1842" s="13"/>
      <c r="C1842" s="13"/>
      <c r="D1842" s="13"/>
      <c r="E1842" s="13"/>
      <c r="F1842" s="13"/>
      <c r="G1842" s="13"/>
      <c r="H1842" s="14">
        <f>工资表!$I$1</f>
        <v>2017</v>
      </c>
      <c r="I1842" s="14" t="str">
        <f>工资表!$J$1</f>
        <v>年</v>
      </c>
      <c r="J1842" s="14" t="str">
        <f>工资表!$K$1</f>
        <v>2月</v>
      </c>
      <c r="K1842" s="14" t="str">
        <f>工资表!$L$1</f>
        <v>工资</v>
      </c>
      <c r="L1842" s="13"/>
      <c r="M1842" s="13"/>
      <c r="N1842" s="13"/>
      <c r="O1842" s="13"/>
      <c r="P1842" s="13"/>
      <c r="Q1842" s="13"/>
      <c r="R1842" s="13"/>
      <c r="S1842" s="13"/>
    </row>
    <row r="1843" spans="1:19" s="11" customFormat="1" x14ac:dyDescent="0.15">
      <c r="A1843" s="15" t="str">
        <f>工资表!$B$2</f>
        <v>序号</v>
      </c>
      <c r="B1843" s="15" t="str">
        <f>工资表!$C$2</f>
        <v>姓名</v>
      </c>
      <c r="C1843" s="15" t="str">
        <f>工资表!$D$2</f>
        <v>部门</v>
      </c>
      <c r="D1843" s="15" t="str">
        <f>工资表!$E$2</f>
        <v>基本工资</v>
      </c>
      <c r="E1843" s="15" t="str">
        <f>工资表!$F$2</f>
        <v>岗位工资</v>
      </c>
      <c r="F1843" s="15" t="str">
        <f>工资表!$G$2</f>
        <v>绩效工资</v>
      </c>
      <c r="G1843" s="15" t="str">
        <f>工资表!$H$2</f>
        <v>奖金</v>
      </c>
      <c r="H1843" s="15" t="str">
        <f>工资表!$I$2</f>
        <v>加班费</v>
      </c>
      <c r="I1843" s="15" t="str">
        <f>工资表!$J$2</f>
        <v>住房补助</v>
      </c>
      <c r="J1843" s="15" t="str">
        <f>工资表!$K$2</f>
        <v>交通补助</v>
      </c>
      <c r="K1843" s="15" t="str">
        <f>工资表!$L$2</f>
        <v>工龄工资</v>
      </c>
      <c r="L1843" s="15" t="str">
        <f>工资表!$M$2</f>
        <v>当月应发</v>
      </c>
      <c r="M1843" s="15" t="str">
        <f>工资表!$N$2</f>
        <v>养老保险</v>
      </c>
      <c r="N1843" s="15" t="str">
        <f>工资表!$O$2</f>
        <v>医疗保险</v>
      </c>
      <c r="O1843" s="15" t="str">
        <f>工资表!$P$2</f>
        <v>失业保险</v>
      </c>
      <c r="P1843" s="15" t="str">
        <f>工资表!$Q$2</f>
        <v>大病统筹</v>
      </c>
      <c r="Q1843" s="15" t="str">
        <f>工资表!$R$2</f>
        <v>公积金</v>
      </c>
      <c r="R1843" s="15" t="str">
        <f>工资表!$S$2</f>
        <v>个人所得税</v>
      </c>
      <c r="S1843" s="15" t="str">
        <f>工资表!$T$2</f>
        <v>实发工资</v>
      </c>
    </row>
    <row r="1844" spans="1:19" s="11" customFormat="1" x14ac:dyDescent="0.15">
      <c r="A1844" s="16">
        <f>工资表!B463</f>
        <v>461</v>
      </c>
      <c r="B1844" s="16" t="str">
        <f>工资表!C463</f>
        <v>N461</v>
      </c>
      <c r="C1844" s="16" t="str">
        <f>工资表!D463</f>
        <v>采购</v>
      </c>
      <c r="D1844" s="16">
        <f>工资表!E463</f>
        <v>2460</v>
      </c>
      <c r="E1844" s="16">
        <f>工资表!F463</f>
        <v>1460</v>
      </c>
      <c r="F1844" s="16">
        <f>工资表!G463</f>
        <v>1460</v>
      </c>
      <c r="G1844" s="16">
        <f>工资表!H463</f>
        <v>2460</v>
      </c>
      <c r="H1844" s="16">
        <f>工资表!I463</f>
        <v>1460</v>
      </c>
      <c r="I1844" s="16">
        <f>工资表!J463</f>
        <v>1060</v>
      </c>
      <c r="J1844" s="16">
        <f>工资表!K463</f>
        <v>760</v>
      </c>
      <c r="K1844" s="16">
        <f>工资表!L463</f>
        <v>660</v>
      </c>
      <c r="L1844" s="16">
        <f>工资表!M463</f>
        <v>11780</v>
      </c>
      <c r="M1844" s="16">
        <f>工资表!N463</f>
        <v>760</v>
      </c>
      <c r="N1844" s="16">
        <f>工资表!O463</f>
        <v>560</v>
      </c>
      <c r="O1844" s="16">
        <f>工资表!P463</f>
        <v>480</v>
      </c>
      <c r="P1844" s="16">
        <f>工资表!Q463</f>
        <v>490</v>
      </c>
      <c r="Q1844" s="16">
        <f>工资表!R463</f>
        <v>520</v>
      </c>
      <c r="R1844" s="16">
        <f>工资表!S463</f>
        <v>595</v>
      </c>
      <c r="S1844" s="16">
        <f>工资表!T463</f>
        <v>8375</v>
      </c>
    </row>
    <row r="1845" spans="1:19" s="11" customFormat="1" x14ac:dyDescent="0.15">
      <c r="A1845" s="12"/>
      <c r="B1845" s="12"/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</row>
    <row r="1846" spans="1:19" s="11" customFormat="1" x14ac:dyDescent="0.15">
      <c r="A1846" s="13"/>
      <c r="B1846" s="13"/>
      <c r="C1846" s="13"/>
      <c r="D1846" s="13"/>
      <c r="E1846" s="13"/>
      <c r="F1846" s="13"/>
      <c r="G1846" s="13"/>
      <c r="H1846" s="14">
        <f>工资表!$I$1</f>
        <v>2017</v>
      </c>
      <c r="I1846" s="14" t="str">
        <f>工资表!$J$1</f>
        <v>年</v>
      </c>
      <c r="J1846" s="14" t="str">
        <f>工资表!$K$1</f>
        <v>2月</v>
      </c>
      <c r="K1846" s="14" t="str">
        <f>工资表!$L$1</f>
        <v>工资</v>
      </c>
      <c r="L1846" s="13"/>
      <c r="M1846" s="13"/>
      <c r="N1846" s="13"/>
      <c r="O1846" s="13"/>
      <c r="P1846" s="13"/>
      <c r="Q1846" s="13"/>
      <c r="R1846" s="13"/>
      <c r="S1846" s="13"/>
    </row>
    <row r="1847" spans="1:19" s="11" customFormat="1" x14ac:dyDescent="0.15">
      <c r="A1847" s="15" t="str">
        <f>工资表!$B$2</f>
        <v>序号</v>
      </c>
      <c r="B1847" s="15" t="str">
        <f>工资表!$C$2</f>
        <v>姓名</v>
      </c>
      <c r="C1847" s="15" t="str">
        <f>工资表!$D$2</f>
        <v>部门</v>
      </c>
      <c r="D1847" s="15" t="str">
        <f>工资表!$E$2</f>
        <v>基本工资</v>
      </c>
      <c r="E1847" s="15" t="str">
        <f>工资表!$F$2</f>
        <v>岗位工资</v>
      </c>
      <c r="F1847" s="15" t="str">
        <f>工资表!$G$2</f>
        <v>绩效工资</v>
      </c>
      <c r="G1847" s="15" t="str">
        <f>工资表!$H$2</f>
        <v>奖金</v>
      </c>
      <c r="H1847" s="15" t="str">
        <f>工资表!$I$2</f>
        <v>加班费</v>
      </c>
      <c r="I1847" s="15" t="str">
        <f>工资表!$J$2</f>
        <v>住房补助</v>
      </c>
      <c r="J1847" s="15" t="str">
        <f>工资表!$K$2</f>
        <v>交通补助</v>
      </c>
      <c r="K1847" s="15" t="str">
        <f>工资表!$L$2</f>
        <v>工龄工资</v>
      </c>
      <c r="L1847" s="15" t="str">
        <f>工资表!$M$2</f>
        <v>当月应发</v>
      </c>
      <c r="M1847" s="15" t="str">
        <f>工资表!$N$2</f>
        <v>养老保险</v>
      </c>
      <c r="N1847" s="15" t="str">
        <f>工资表!$O$2</f>
        <v>医疗保险</v>
      </c>
      <c r="O1847" s="15" t="str">
        <f>工资表!$P$2</f>
        <v>失业保险</v>
      </c>
      <c r="P1847" s="15" t="str">
        <f>工资表!$Q$2</f>
        <v>大病统筹</v>
      </c>
      <c r="Q1847" s="15" t="str">
        <f>工资表!$R$2</f>
        <v>公积金</v>
      </c>
      <c r="R1847" s="15" t="str">
        <f>工资表!$S$2</f>
        <v>个人所得税</v>
      </c>
      <c r="S1847" s="15" t="str">
        <f>工资表!$T$2</f>
        <v>实发工资</v>
      </c>
    </row>
    <row r="1848" spans="1:19" s="11" customFormat="1" x14ac:dyDescent="0.15">
      <c r="A1848" s="16">
        <f>工资表!B464</f>
        <v>462</v>
      </c>
      <c r="B1848" s="16" t="str">
        <f>工资表!C464</f>
        <v>N462</v>
      </c>
      <c r="C1848" s="16" t="str">
        <f>工资表!D464</f>
        <v>生产</v>
      </c>
      <c r="D1848" s="16">
        <f>工资表!E464</f>
        <v>2461</v>
      </c>
      <c r="E1848" s="16">
        <f>工资表!F464</f>
        <v>1461</v>
      </c>
      <c r="F1848" s="16">
        <f>工资表!G464</f>
        <v>1461</v>
      </c>
      <c r="G1848" s="16">
        <f>工资表!H464</f>
        <v>2461</v>
      </c>
      <c r="H1848" s="16">
        <f>工资表!I464</f>
        <v>1461</v>
      </c>
      <c r="I1848" s="16">
        <f>工资表!J464</f>
        <v>1061</v>
      </c>
      <c r="J1848" s="16">
        <f>工资表!K464</f>
        <v>761</v>
      </c>
      <c r="K1848" s="16">
        <f>工资表!L464</f>
        <v>661</v>
      </c>
      <c r="L1848" s="16">
        <f>工资表!M464</f>
        <v>11788</v>
      </c>
      <c r="M1848" s="16">
        <f>工资表!N464</f>
        <v>761</v>
      </c>
      <c r="N1848" s="16">
        <f>工资表!O464</f>
        <v>561</v>
      </c>
      <c r="O1848" s="16">
        <f>工资表!P464</f>
        <v>481</v>
      </c>
      <c r="P1848" s="16">
        <f>工资表!Q464</f>
        <v>491</v>
      </c>
      <c r="Q1848" s="16">
        <f>工资表!R464</f>
        <v>521</v>
      </c>
      <c r="R1848" s="16">
        <f>工资表!S464</f>
        <v>596</v>
      </c>
      <c r="S1848" s="16">
        <f>工资表!T464</f>
        <v>8377</v>
      </c>
    </row>
    <row r="1849" spans="1:19" s="11" customFormat="1" x14ac:dyDescent="0.15">
      <c r="A1849" s="12"/>
      <c r="B1849" s="12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</row>
    <row r="1850" spans="1:19" s="11" customFormat="1" x14ac:dyDescent="0.15">
      <c r="A1850" s="13"/>
      <c r="B1850" s="13"/>
      <c r="C1850" s="13"/>
      <c r="D1850" s="13"/>
      <c r="E1850" s="13"/>
      <c r="F1850" s="13"/>
      <c r="G1850" s="13"/>
      <c r="H1850" s="14">
        <f>工资表!$I$1</f>
        <v>2017</v>
      </c>
      <c r="I1850" s="14" t="str">
        <f>工资表!$J$1</f>
        <v>年</v>
      </c>
      <c r="J1850" s="14" t="str">
        <f>工资表!$K$1</f>
        <v>2月</v>
      </c>
      <c r="K1850" s="14" t="str">
        <f>工资表!$L$1</f>
        <v>工资</v>
      </c>
      <c r="L1850" s="13"/>
      <c r="M1850" s="13"/>
      <c r="N1850" s="13"/>
      <c r="O1850" s="13"/>
      <c r="P1850" s="13"/>
      <c r="Q1850" s="13"/>
      <c r="R1850" s="13"/>
      <c r="S1850" s="13"/>
    </row>
    <row r="1851" spans="1:19" s="11" customFormat="1" x14ac:dyDescent="0.15">
      <c r="A1851" s="15" t="str">
        <f>工资表!$B$2</f>
        <v>序号</v>
      </c>
      <c r="B1851" s="15" t="str">
        <f>工资表!$C$2</f>
        <v>姓名</v>
      </c>
      <c r="C1851" s="15" t="str">
        <f>工资表!$D$2</f>
        <v>部门</v>
      </c>
      <c r="D1851" s="15" t="str">
        <f>工资表!$E$2</f>
        <v>基本工资</v>
      </c>
      <c r="E1851" s="15" t="str">
        <f>工资表!$F$2</f>
        <v>岗位工资</v>
      </c>
      <c r="F1851" s="15" t="str">
        <f>工资表!$G$2</f>
        <v>绩效工资</v>
      </c>
      <c r="G1851" s="15" t="str">
        <f>工资表!$H$2</f>
        <v>奖金</v>
      </c>
      <c r="H1851" s="15" t="str">
        <f>工资表!$I$2</f>
        <v>加班费</v>
      </c>
      <c r="I1851" s="15" t="str">
        <f>工资表!$J$2</f>
        <v>住房补助</v>
      </c>
      <c r="J1851" s="15" t="str">
        <f>工资表!$K$2</f>
        <v>交通补助</v>
      </c>
      <c r="K1851" s="15" t="str">
        <f>工资表!$L$2</f>
        <v>工龄工资</v>
      </c>
      <c r="L1851" s="15" t="str">
        <f>工资表!$M$2</f>
        <v>当月应发</v>
      </c>
      <c r="M1851" s="15" t="str">
        <f>工资表!$N$2</f>
        <v>养老保险</v>
      </c>
      <c r="N1851" s="15" t="str">
        <f>工资表!$O$2</f>
        <v>医疗保险</v>
      </c>
      <c r="O1851" s="15" t="str">
        <f>工资表!$P$2</f>
        <v>失业保险</v>
      </c>
      <c r="P1851" s="15" t="str">
        <f>工资表!$Q$2</f>
        <v>大病统筹</v>
      </c>
      <c r="Q1851" s="15" t="str">
        <f>工资表!$R$2</f>
        <v>公积金</v>
      </c>
      <c r="R1851" s="15" t="str">
        <f>工资表!$S$2</f>
        <v>个人所得税</v>
      </c>
      <c r="S1851" s="15" t="str">
        <f>工资表!$T$2</f>
        <v>实发工资</v>
      </c>
    </row>
    <row r="1852" spans="1:19" s="11" customFormat="1" x14ac:dyDescent="0.15">
      <c r="A1852" s="16">
        <f>工资表!B465</f>
        <v>463</v>
      </c>
      <c r="B1852" s="16" t="str">
        <f>工资表!C465</f>
        <v>N463</v>
      </c>
      <c r="C1852" s="16" t="str">
        <f>工资表!D465</f>
        <v>运营</v>
      </c>
      <c r="D1852" s="16">
        <f>工资表!E465</f>
        <v>2462</v>
      </c>
      <c r="E1852" s="16">
        <f>工资表!F465</f>
        <v>1462</v>
      </c>
      <c r="F1852" s="16">
        <f>工资表!G465</f>
        <v>1462</v>
      </c>
      <c r="G1852" s="16">
        <f>工资表!H465</f>
        <v>2462</v>
      </c>
      <c r="H1852" s="16">
        <f>工资表!I465</f>
        <v>1462</v>
      </c>
      <c r="I1852" s="16">
        <f>工资表!J465</f>
        <v>1062</v>
      </c>
      <c r="J1852" s="16">
        <f>工资表!K465</f>
        <v>762</v>
      </c>
      <c r="K1852" s="16">
        <f>工资表!L465</f>
        <v>662</v>
      </c>
      <c r="L1852" s="16">
        <f>工资表!M465</f>
        <v>11796</v>
      </c>
      <c r="M1852" s="16">
        <f>工资表!N465</f>
        <v>762</v>
      </c>
      <c r="N1852" s="16">
        <f>工资表!O465</f>
        <v>562</v>
      </c>
      <c r="O1852" s="16">
        <f>工资表!P465</f>
        <v>482</v>
      </c>
      <c r="P1852" s="16">
        <f>工资表!Q465</f>
        <v>492</v>
      </c>
      <c r="Q1852" s="16">
        <f>工资表!R465</f>
        <v>522</v>
      </c>
      <c r="R1852" s="16">
        <f>工资表!S465</f>
        <v>597</v>
      </c>
      <c r="S1852" s="16">
        <f>工资表!T465</f>
        <v>8379</v>
      </c>
    </row>
    <row r="1853" spans="1:19" s="11" customFormat="1" x14ac:dyDescent="0.15">
      <c r="A1853" s="12"/>
      <c r="B1853" s="12"/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</row>
    <row r="1854" spans="1:19" s="11" customFormat="1" x14ac:dyDescent="0.15">
      <c r="A1854" s="13"/>
      <c r="B1854" s="13"/>
      <c r="C1854" s="13"/>
      <c r="D1854" s="13"/>
      <c r="E1854" s="13"/>
      <c r="F1854" s="13"/>
      <c r="G1854" s="13"/>
      <c r="H1854" s="14">
        <f>工资表!$I$1</f>
        <v>2017</v>
      </c>
      <c r="I1854" s="14" t="str">
        <f>工资表!$J$1</f>
        <v>年</v>
      </c>
      <c r="J1854" s="14" t="str">
        <f>工资表!$K$1</f>
        <v>2月</v>
      </c>
      <c r="K1854" s="14" t="str">
        <f>工资表!$L$1</f>
        <v>工资</v>
      </c>
      <c r="L1854" s="13"/>
      <c r="M1854" s="13"/>
      <c r="N1854" s="13"/>
      <c r="O1854" s="13"/>
      <c r="P1854" s="13"/>
      <c r="Q1854" s="13"/>
      <c r="R1854" s="13"/>
      <c r="S1854" s="13"/>
    </row>
    <row r="1855" spans="1:19" s="11" customFormat="1" x14ac:dyDescent="0.15">
      <c r="A1855" s="15" t="str">
        <f>工资表!$B$2</f>
        <v>序号</v>
      </c>
      <c r="B1855" s="15" t="str">
        <f>工资表!$C$2</f>
        <v>姓名</v>
      </c>
      <c r="C1855" s="15" t="str">
        <f>工资表!$D$2</f>
        <v>部门</v>
      </c>
      <c r="D1855" s="15" t="str">
        <f>工资表!$E$2</f>
        <v>基本工资</v>
      </c>
      <c r="E1855" s="15" t="str">
        <f>工资表!$F$2</f>
        <v>岗位工资</v>
      </c>
      <c r="F1855" s="15" t="str">
        <f>工资表!$G$2</f>
        <v>绩效工资</v>
      </c>
      <c r="G1855" s="15" t="str">
        <f>工资表!$H$2</f>
        <v>奖金</v>
      </c>
      <c r="H1855" s="15" t="str">
        <f>工资表!$I$2</f>
        <v>加班费</v>
      </c>
      <c r="I1855" s="15" t="str">
        <f>工资表!$J$2</f>
        <v>住房补助</v>
      </c>
      <c r="J1855" s="15" t="str">
        <f>工资表!$K$2</f>
        <v>交通补助</v>
      </c>
      <c r="K1855" s="15" t="str">
        <f>工资表!$L$2</f>
        <v>工龄工资</v>
      </c>
      <c r="L1855" s="15" t="str">
        <f>工资表!$M$2</f>
        <v>当月应发</v>
      </c>
      <c r="M1855" s="15" t="str">
        <f>工资表!$N$2</f>
        <v>养老保险</v>
      </c>
      <c r="N1855" s="15" t="str">
        <f>工资表!$O$2</f>
        <v>医疗保险</v>
      </c>
      <c r="O1855" s="15" t="str">
        <f>工资表!$P$2</f>
        <v>失业保险</v>
      </c>
      <c r="P1855" s="15" t="str">
        <f>工资表!$Q$2</f>
        <v>大病统筹</v>
      </c>
      <c r="Q1855" s="15" t="str">
        <f>工资表!$R$2</f>
        <v>公积金</v>
      </c>
      <c r="R1855" s="15" t="str">
        <f>工资表!$S$2</f>
        <v>个人所得税</v>
      </c>
      <c r="S1855" s="15" t="str">
        <f>工资表!$T$2</f>
        <v>实发工资</v>
      </c>
    </row>
    <row r="1856" spans="1:19" s="11" customFormat="1" x14ac:dyDescent="0.15">
      <c r="A1856" s="16">
        <f>工资表!B466</f>
        <v>464</v>
      </c>
      <c r="B1856" s="16" t="str">
        <f>工资表!C466</f>
        <v>N464</v>
      </c>
      <c r="C1856" s="16" t="str">
        <f>工资表!D466</f>
        <v>财务</v>
      </c>
      <c r="D1856" s="16">
        <f>工资表!E466</f>
        <v>2463</v>
      </c>
      <c r="E1856" s="16">
        <f>工资表!F466</f>
        <v>1463</v>
      </c>
      <c r="F1856" s="16">
        <f>工资表!G466</f>
        <v>1463</v>
      </c>
      <c r="G1856" s="16">
        <f>工资表!H466</f>
        <v>2463</v>
      </c>
      <c r="H1856" s="16">
        <f>工资表!I466</f>
        <v>1463</v>
      </c>
      <c r="I1856" s="16">
        <f>工资表!J466</f>
        <v>1063</v>
      </c>
      <c r="J1856" s="16">
        <f>工资表!K466</f>
        <v>763</v>
      </c>
      <c r="K1856" s="16">
        <f>工资表!L466</f>
        <v>663</v>
      </c>
      <c r="L1856" s="16">
        <f>工资表!M466</f>
        <v>11804</v>
      </c>
      <c r="M1856" s="16">
        <f>工资表!N466</f>
        <v>763</v>
      </c>
      <c r="N1856" s="16">
        <f>工资表!O466</f>
        <v>563</v>
      </c>
      <c r="O1856" s="16">
        <f>工资表!P466</f>
        <v>483</v>
      </c>
      <c r="P1856" s="16">
        <f>工资表!Q466</f>
        <v>493</v>
      </c>
      <c r="Q1856" s="16">
        <f>工资表!R466</f>
        <v>523</v>
      </c>
      <c r="R1856" s="16">
        <f>工资表!S466</f>
        <v>598</v>
      </c>
      <c r="S1856" s="16">
        <f>工资表!T466</f>
        <v>8381</v>
      </c>
    </row>
    <row r="1857" spans="1:19" s="11" customFormat="1" x14ac:dyDescent="0.15">
      <c r="A1857" s="12"/>
      <c r="B1857" s="12"/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</row>
    <row r="1858" spans="1:19" s="11" customFormat="1" x14ac:dyDescent="0.15">
      <c r="A1858" s="13"/>
      <c r="B1858" s="13"/>
      <c r="C1858" s="13"/>
      <c r="D1858" s="13"/>
      <c r="E1858" s="13"/>
      <c r="F1858" s="13"/>
      <c r="G1858" s="13"/>
      <c r="H1858" s="14">
        <f>工资表!$I$1</f>
        <v>2017</v>
      </c>
      <c r="I1858" s="14" t="str">
        <f>工资表!$J$1</f>
        <v>年</v>
      </c>
      <c r="J1858" s="14" t="str">
        <f>工资表!$K$1</f>
        <v>2月</v>
      </c>
      <c r="K1858" s="14" t="str">
        <f>工资表!$L$1</f>
        <v>工资</v>
      </c>
      <c r="L1858" s="13"/>
      <c r="M1858" s="13"/>
      <c r="N1858" s="13"/>
      <c r="O1858" s="13"/>
      <c r="P1858" s="13"/>
      <c r="Q1858" s="13"/>
      <c r="R1858" s="13"/>
      <c r="S1858" s="13"/>
    </row>
    <row r="1859" spans="1:19" s="11" customFormat="1" x14ac:dyDescent="0.15">
      <c r="A1859" s="15" t="str">
        <f>工资表!$B$2</f>
        <v>序号</v>
      </c>
      <c r="B1859" s="15" t="str">
        <f>工资表!$C$2</f>
        <v>姓名</v>
      </c>
      <c r="C1859" s="15" t="str">
        <f>工资表!$D$2</f>
        <v>部门</v>
      </c>
      <c r="D1859" s="15" t="str">
        <f>工资表!$E$2</f>
        <v>基本工资</v>
      </c>
      <c r="E1859" s="15" t="str">
        <f>工资表!$F$2</f>
        <v>岗位工资</v>
      </c>
      <c r="F1859" s="15" t="str">
        <f>工资表!$G$2</f>
        <v>绩效工资</v>
      </c>
      <c r="G1859" s="15" t="str">
        <f>工资表!$H$2</f>
        <v>奖金</v>
      </c>
      <c r="H1859" s="15" t="str">
        <f>工资表!$I$2</f>
        <v>加班费</v>
      </c>
      <c r="I1859" s="15" t="str">
        <f>工资表!$J$2</f>
        <v>住房补助</v>
      </c>
      <c r="J1859" s="15" t="str">
        <f>工资表!$K$2</f>
        <v>交通补助</v>
      </c>
      <c r="K1859" s="15" t="str">
        <f>工资表!$L$2</f>
        <v>工龄工资</v>
      </c>
      <c r="L1859" s="15" t="str">
        <f>工资表!$M$2</f>
        <v>当月应发</v>
      </c>
      <c r="M1859" s="15" t="str">
        <f>工资表!$N$2</f>
        <v>养老保险</v>
      </c>
      <c r="N1859" s="15" t="str">
        <f>工资表!$O$2</f>
        <v>医疗保险</v>
      </c>
      <c r="O1859" s="15" t="str">
        <f>工资表!$P$2</f>
        <v>失业保险</v>
      </c>
      <c r="P1859" s="15" t="str">
        <f>工资表!$Q$2</f>
        <v>大病统筹</v>
      </c>
      <c r="Q1859" s="15" t="str">
        <f>工资表!$R$2</f>
        <v>公积金</v>
      </c>
      <c r="R1859" s="15" t="str">
        <f>工资表!$S$2</f>
        <v>个人所得税</v>
      </c>
      <c r="S1859" s="15" t="str">
        <f>工资表!$T$2</f>
        <v>实发工资</v>
      </c>
    </row>
    <row r="1860" spans="1:19" s="11" customFormat="1" x14ac:dyDescent="0.15">
      <c r="A1860" s="16">
        <f>工资表!B467</f>
        <v>465</v>
      </c>
      <c r="B1860" s="16" t="str">
        <f>工资表!C467</f>
        <v>N465</v>
      </c>
      <c r="C1860" s="16" t="str">
        <f>工资表!D467</f>
        <v>人力</v>
      </c>
      <c r="D1860" s="16">
        <f>工资表!E467</f>
        <v>2464</v>
      </c>
      <c r="E1860" s="16">
        <f>工资表!F467</f>
        <v>1464</v>
      </c>
      <c r="F1860" s="16">
        <f>工资表!G467</f>
        <v>1464</v>
      </c>
      <c r="G1860" s="16">
        <f>工资表!H467</f>
        <v>2464</v>
      </c>
      <c r="H1860" s="16">
        <f>工资表!I467</f>
        <v>1464</v>
      </c>
      <c r="I1860" s="16">
        <f>工资表!J467</f>
        <v>1064</v>
      </c>
      <c r="J1860" s="16">
        <f>工资表!K467</f>
        <v>764</v>
      </c>
      <c r="K1860" s="16">
        <f>工资表!L467</f>
        <v>664</v>
      </c>
      <c r="L1860" s="16">
        <f>工资表!M467</f>
        <v>11812</v>
      </c>
      <c r="M1860" s="16">
        <f>工资表!N467</f>
        <v>764</v>
      </c>
      <c r="N1860" s="16">
        <f>工资表!O467</f>
        <v>564</v>
      </c>
      <c r="O1860" s="16">
        <f>工资表!P467</f>
        <v>484</v>
      </c>
      <c r="P1860" s="16">
        <f>工资表!Q467</f>
        <v>494</v>
      </c>
      <c r="Q1860" s="16">
        <f>工资表!R467</f>
        <v>524</v>
      </c>
      <c r="R1860" s="16">
        <f>工资表!S467</f>
        <v>599</v>
      </c>
      <c r="S1860" s="16">
        <f>工资表!T467</f>
        <v>8383</v>
      </c>
    </row>
    <row r="1861" spans="1:19" s="11" customFormat="1" x14ac:dyDescent="0.15">
      <c r="A1861" s="12"/>
      <c r="B1861" s="12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</row>
    <row r="1862" spans="1:19" s="11" customFormat="1" x14ac:dyDescent="0.15">
      <c r="A1862" s="13"/>
      <c r="B1862" s="13"/>
      <c r="C1862" s="13"/>
      <c r="D1862" s="13"/>
      <c r="E1862" s="13"/>
      <c r="F1862" s="13"/>
      <c r="G1862" s="13"/>
      <c r="H1862" s="14">
        <f>工资表!$I$1</f>
        <v>2017</v>
      </c>
      <c r="I1862" s="14" t="str">
        <f>工资表!$J$1</f>
        <v>年</v>
      </c>
      <c r="J1862" s="14" t="str">
        <f>工资表!$K$1</f>
        <v>2月</v>
      </c>
      <c r="K1862" s="14" t="str">
        <f>工资表!$L$1</f>
        <v>工资</v>
      </c>
      <c r="L1862" s="13"/>
      <c r="M1862" s="13"/>
      <c r="N1862" s="13"/>
      <c r="O1862" s="13"/>
      <c r="P1862" s="13"/>
      <c r="Q1862" s="13"/>
      <c r="R1862" s="13"/>
      <c r="S1862" s="13"/>
    </row>
    <row r="1863" spans="1:19" s="11" customFormat="1" x14ac:dyDescent="0.15">
      <c r="A1863" s="15" t="str">
        <f>工资表!$B$2</f>
        <v>序号</v>
      </c>
      <c r="B1863" s="15" t="str">
        <f>工资表!$C$2</f>
        <v>姓名</v>
      </c>
      <c r="C1863" s="15" t="str">
        <f>工资表!$D$2</f>
        <v>部门</v>
      </c>
      <c r="D1863" s="15" t="str">
        <f>工资表!$E$2</f>
        <v>基本工资</v>
      </c>
      <c r="E1863" s="15" t="str">
        <f>工资表!$F$2</f>
        <v>岗位工资</v>
      </c>
      <c r="F1863" s="15" t="str">
        <f>工资表!$G$2</f>
        <v>绩效工资</v>
      </c>
      <c r="G1863" s="15" t="str">
        <f>工资表!$H$2</f>
        <v>奖金</v>
      </c>
      <c r="H1863" s="15" t="str">
        <f>工资表!$I$2</f>
        <v>加班费</v>
      </c>
      <c r="I1863" s="15" t="str">
        <f>工资表!$J$2</f>
        <v>住房补助</v>
      </c>
      <c r="J1863" s="15" t="str">
        <f>工资表!$K$2</f>
        <v>交通补助</v>
      </c>
      <c r="K1863" s="15" t="str">
        <f>工资表!$L$2</f>
        <v>工龄工资</v>
      </c>
      <c r="L1863" s="15" t="str">
        <f>工资表!$M$2</f>
        <v>当月应发</v>
      </c>
      <c r="M1863" s="15" t="str">
        <f>工资表!$N$2</f>
        <v>养老保险</v>
      </c>
      <c r="N1863" s="15" t="str">
        <f>工资表!$O$2</f>
        <v>医疗保险</v>
      </c>
      <c r="O1863" s="15" t="str">
        <f>工资表!$P$2</f>
        <v>失业保险</v>
      </c>
      <c r="P1863" s="15" t="str">
        <f>工资表!$Q$2</f>
        <v>大病统筹</v>
      </c>
      <c r="Q1863" s="15" t="str">
        <f>工资表!$R$2</f>
        <v>公积金</v>
      </c>
      <c r="R1863" s="15" t="str">
        <f>工资表!$S$2</f>
        <v>个人所得税</v>
      </c>
      <c r="S1863" s="15" t="str">
        <f>工资表!$T$2</f>
        <v>实发工资</v>
      </c>
    </row>
    <row r="1864" spans="1:19" s="11" customFormat="1" x14ac:dyDescent="0.15">
      <c r="A1864" s="16">
        <f>工资表!B468</f>
        <v>466</v>
      </c>
      <c r="B1864" s="16" t="str">
        <f>工资表!C468</f>
        <v>N466</v>
      </c>
      <c r="C1864" s="16" t="str">
        <f>工资表!D468</f>
        <v>销售</v>
      </c>
      <c r="D1864" s="16">
        <f>工资表!E468</f>
        <v>2465</v>
      </c>
      <c r="E1864" s="16">
        <f>工资表!F468</f>
        <v>1465</v>
      </c>
      <c r="F1864" s="16">
        <f>工资表!G468</f>
        <v>1465</v>
      </c>
      <c r="G1864" s="16">
        <f>工资表!H468</f>
        <v>2465</v>
      </c>
      <c r="H1864" s="16">
        <f>工资表!I468</f>
        <v>1465</v>
      </c>
      <c r="I1864" s="16">
        <f>工资表!J468</f>
        <v>1065</v>
      </c>
      <c r="J1864" s="16">
        <f>工资表!K468</f>
        <v>765</v>
      </c>
      <c r="K1864" s="16">
        <f>工资表!L468</f>
        <v>665</v>
      </c>
      <c r="L1864" s="16">
        <f>工资表!M468</f>
        <v>11820</v>
      </c>
      <c r="M1864" s="16">
        <f>工资表!N468</f>
        <v>765</v>
      </c>
      <c r="N1864" s="16">
        <f>工资表!O468</f>
        <v>565</v>
      </c>
      <c r="O1864" s="16">
        <f>工资表!P468</f>
        <v>485</v>
      </c>
      <c r="P1864" s="16">
        <f>工资表!Q468</f>
        <v>495</v>
      </c>
      <c r="Q1864" s="16">
        <f>工资表!R468</f>
        <v>525</v>
      </c>
      <c r="R1864" s="16">
        <f>工资表!S468</f>
        <v>600</v>
      </c>
      <c r="S1864" s="16">
        <f>工资表!T468</f>
        <v>8385</v>
      </c>
    </row>
    <row r="1865" spans="1:19" s="11" customFormat="1" x14ac:dyDescent="0.15">
      <c r="A1865" s="12"/>
      <c r="B1865" s="12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</row>
    <row r="1866" spans="1:19" s="11" customFormat="1" x14ac:dyDescent="0.15">
      <c r="A1866" s="13"/>
      <c r="B1866" s="13"/>
      <c r="C1866" s="13"/>
      <c r="D1866" s="13"/>
      <c r="E1866" s="13"/>
      <c r="F1866" s="13"/>
      <c r="G1866" s="13"/>
      <c r="H1866" s="14">
        <f>工资表!$I$1</f>
        <v>2017</v>
      </c>
      <c r="I1866" s="14" t="str">
        <f>工资表!$J$1</f>
        <v>年</v>
      </c>
      <c r="J1866" s="14" t="str">
        <f>工资表!$K$1</f>
        <v>2月</v>
      </c>
      <c r="K1866" s="14" t="str">
        <f>工资表!$L$1</f>
        <v>工资</v>
      </c>
      <c r="L1866" s="13"/>
      <c r="M1866" s="13"/>
      <c r="N1866" s="13"/>
      <c r="O1866" s="13"/>
      <c r="P1866" s="13"/>
      <c r="Q1866" s="13"/>
      <c r="R1866" s="13"/>
      <c r="S1866" s="13"/>
    </row>
    <row r="1867" spans="1:19" s="11" customFormat="1" x14ac:dyDescent="0.15">
      <c r="A1867" s="15" t="str">
        <f>工资表!$B$2</f>
        <v>序号</v>
      </c>
      <c r="B1867" s="15" t="str">
        <f>工资表!$C$2</f>
        <v>姓名</v>
      </c>
      <c r="C1867" s="15" t="str">
        <f>工资表!$D$2</f>
        <v>部门</v>
      </c>
      <c r="D1867" s="15" t="str">
        <f>工资表!$E$2</f>
        <v>基本工资</v>
      </c>
      <c r="E1867" s="15" t="str">
        <f>工资表!$F$2</f>
        <v>岗位工资</v>
      </c>
      <c r="F1867" s="15" t="str">
        <f>工资表!$G$2</f>
        <v>绩效工资</v>
      </c>
      <c r="G1867" s="15" t="str">
        <f>工资表!$H$2</f>
        <v>奖金</v>
      </c>
      <c r="H1867" s="15" t="str">
        <f>工资表!$I$2</f>
        <v>加班费</v>
      </c>
      <c r="I1867" s="15" t="str">
        <f>工资表!$J$2</f>
        <v>住房补助</v>
      </c>
      <c r="J1867" s="15" t="str">
        <f>工资表!$K$2</f>
        <v>交通补助</v>
      </c>
      <c r="K1867" s="15" t="str">
        <f>工资表!$L$2</f>
        <v>工龄工资</v>
      </c>
      <c r="L1867" s="15" t="str">
        <f>工资表!$M$2</f>
        <v>当月应发</v>
      </c>
      <c r="M1867" s="15" t="str">
        <f>工资表!$N$2</f>
        <v>养老保险</v>
      </c>
      <c r="N1867" s="15" t="str">
        <f>工资表!$O$2</f>
        <v>医疗保险</v>
      </c>
      <c r="O1867" s="15" t="str">
        <f>工资表!$P$2</f>
        <v>失业保险</v>
      </c>
      <c r="P1867" s="15" t="str">
        <f>工资表!$Q$2</f>
        <v>大病统筹</v>
      </c>
      <c r="Q1867" s="15" t="str">
        <f>工资表!$R$2</f>
        <v>公积金</v>
      </c>
      <c r="R1867" s="15" t="str">
        <f>工资表!$S$2</f>
        <v>个人所得税</v>
      </c>
      <c r="S1867" s="15" t="str">
        <f>工资表!$T$2</f>
        <v>实发工资</v>
      </c>
    </row>
    <row r="1868" spans="1:19" s="11" customFormat="1" x14ac:dyDescent="0.15">
      <c r="A1868" s="16">
        <f>工资表!B469</f>
        <v>467</v>
      </c>
      <c r="B1868" s="16" t="str">
        <f>工资表!C469</f>
        <v>N467</v>
      </c>
      <c r="C1868" s="16" t="str">
        <f>工资表!D469</f>
        <v>研发A</v>
      </c>
      <c r="D1868" s="16">
        <f>工资表!E469</f>
        <v>2466</v>
      </c>
      <c r="E1868" s="16">
        <f>工资表!F469</f>
        <v>1466</v>
      </c>
      <c r="F1868" s="16">
        <f>工资表!G469</f>
        <v>1466</v>
      </c>
      <c r="G1868" s="16">
        <f>工资表!H469</f>
        <v>2466</v>
      </c>
      <c r="H1868" s="16">
        <f>工资表!I469</f>
        <v>1466</v>
      </c>
      <c r="I1868" s="16">
        <f>工资表!J469</f>
        <v>1066</v>
      </c>
      <c r="J1868" s="16">
        <f>工资表!K469</f>
        <v>766</v>
      </c>
      <c r="K1868" s="16">
        <f>工资表!L469</f>
        <v>666</v>
      </c>
      <c r="L1868" s="16">
        <f>工资表!M469</f>
        <v>11828</v>
      </c>
      <c r="M1868" s="16">
        <f>工资表!N469</f>
        <v>766</v>
      </c>
      <c r="N1868" s="16">
        <f>工资表!O469</f>
        <v>566</v>
      </c>
      <c r="O1868" s="16">
        <f>工资表!P469</f>
        <v>486</v>
      </c>
      <c r="P1868" s="16">
        <f>工资表!Q469</f>
        <v>496</v>
      </c>
      <c r="Q1868" s="16">
        <f>工资表!R469</f>
        <v>526</v>
      </c>
      <c r="R1868" s="16">
        <f>工资表!S469</f>
        <v>601</v>
      </c>
      <c r="S1868" s="16">
        <f>工资表!T469</f>
        <v>8387</v>
      </c>
    </row>
    <row r="1869" spans="1:19" s="11" customFormat="1" x14ac:dyDescent="0.15">
      <c r="A1869" s="12"/>
      <c r="B1869" s="12"/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</row>
    <row r="1870" spans="1:19" s="11" customFormat="1" x14ac:dyDescent="0.15">
      <c r="A1870" s="13"/>
      <c r="B1870" s="13"/>
      <c r="C1870" s="13"/>
      <c r="D1870" s="13"/>
      <c r="E1870" s="13"/>
      <c r="F1870" s="13"/>
      <c r="G1870" s="13"/>
      <c r="H1870" s="14">
        <f>工资表!$I$1</f>
        <v>2017</v>
      </c>
      <c r="I1870" s="14" t="str">
        <f>工资表!$J$1</f>
        <v>年</v>
      </c>
      <c r="J1870" s="14" t="str">
        <f>工资表!$K$1</f>
        <v>2月</v>
      </c>
      <c r="K1870" s="14" t="str">
        <f>工资表!$L$1</f>
        <v>工资</v>
      </c>
      <c r="L1870" s="13"/>
      <c r="M1870" s="13"/>
      <c r="N1870" s="13"/>
      <c r="O1870" s="13"/>
      <c r="P1870" s="13"/>
      <c r="Q1870" s="13"/>
      <c r="R1870" s="13"/>
      <c r="S1870" s="13"/>
    </row>
    <row r="1871" spans="1:19" s="11" customFormat="1" x14ac:dyDescent="0.15">
      <c r="A1871" s="15" t="str">
        <f>工资表!$B$2</f>
        <v>序号</v>
      </c>
      <c r="B1871" s="15" t="str">
        <f>工资表!$C$2</f>
        <v>姓名</v>
      </c>
      <c r="C1871" s="15" t="str">
        <f>工资表!$D$2</f>
        <v>部门</v>
      </c>
      <c r="D1871" s="15" t="str">
        <f>工资表!$E$2</f>
        <v>基本工资</v>
      </c>
      <c r="E1871" s="15" t="str">
        <f>工资表!$F$2</f>
        <v>岗位工资</v>
      </c>
      <c r="F1871" s="15" t="str">
        <f>工资表!$G$2</f>
        <v>绩效工资</v>
      </c>
      <c r="G1871" s="15" t="str">
        <f>工资表!$H$2</f>
        <v>奖金</v>
      </c>
      <c r="H1871" s="15" t="str">
        <f>工资表!$I$2</f>
        <v>加班费</v>
      </c>
      <c r="I1871" s="15" t="str">
        <f>工资表!$J$2</f>
        <v>住房补助</v>
      </c>
      <c r="J1871" s="15" t="str">
        <f>工资表!$K$2</f>
        <v>交通补助</v>
      </c>
      <c r="K1871" s="15" t="str">
        <f>工资表!$L$2</f>
        <v>工龄工资</v>
      </c>
      <c r="L1871" s="15" t="str">
        <f>工资表!$M$2</f>
        <v>当月应发</v>
      </c>
      <c r="M1871" s="15" t="str">
        <f>工资表!$N$2</f>
        <v>养老保险</v>
      </c>
      <c r="N1871" s="15" t="str">
        <f>工资表!$O$2</f>
        <v>医疗保险</v>
      </c>
      <c r="O1871" s="15" t="str">
        <f>工资表!$P$2</f>
        <v>失业保险</v>
      </c>
      <c r="P1871" s="15" t="str">
        <f>工资表!$Q$2</f>
        <v>大病统筹</v>
      </c>
      <c r="Q1871" s="15" t="str">
        <f>工资表!$R$2</f>
        <v>公积金</v>
      </c>
      <c r="R1871" s="15" t="str">
        <f>工资表!$S$2</f>
        <v>个人所得税</v>
      </c>
      <c r="S1871" s="15" t="str">
        <f>工资表!$T$2</f>
        <v>实发工资</v>
      </c>
    </row>
    <row r="1872" spans="1:19" s="11" customFormat="1" x14ac:dyDescent="0.15">
      <c r="A1872" s="16">
        <f>工资表!B470</f>
        <v>468</v>
      </c>
      <c r="B1872" s="16" t="str">
        <f>工资表!C470</f>
        <v>N468</v>
      </c>
      <c r="C1872" s="16" t="str">
        <f>工资表!D470</f>
        <v>研发B</v>
      </c>
      <c r="D1872" s="16">
        <f>工资表!E470</f>
        <v>2467</v>
      </c>
      <c r="E1872" s="16">
        <f>工资表!F470</f>
        <v>1467</v>
      </c>
      <c r="F1872" s="16">
        <f>工资表!G470</f>
        <v>1467</v>
      </c>
      <c r="G1872" s="16">
        <f>工资表!H470</f>
        <v>2467</v>
      </c>
      <c r="H1872" s="16">
        <f>工资表!I470</f>
        <v>1467</v>
      </c>
      <c r="I1872" s="16">
        <f>工资表!J470</f>
        <v>1067</v>
      </c>
      <c r="J1872" s="16">
        <f>工资表!K470</f>
        <v>767</v>
      </c>
      <c r="K1872" s="16">
        <f>工资表!L470</f>
        <v>667</v>
      </c>
      <c r="L1872" s="16">
        <f>工资表!M470</f>
        <v>11836</v>
      </c>
      <c r="M1872" s="16">
        <f>工资表!N470</f>
        <v>767</v>
      </c>
      <c r="N1872" s="16">
        <f>工资表!O470</f>
        <v>567</v>
      </c>
      <c r="O1872" s="16">
        <f>工资表!P470</f>
        <v>487</v>
      </c>
      <c r="P1872" s="16">
        <f>工资表!Q470</f>
        <v>497</v>
      </c>
      <c r="Q1872" s="16">
        <f>工资表!R470</f>
        <v>527</v>
      </c>
      <c r="R1872" s="16">
        <f>工资表!S470</f>
        <v>602</v>
      </c>
      <c r="S1872" s="16">
        <f>工资表!T470</f>
        <v>8389</v>
      </c>
    </row>
    <row r="1873" spans="1:19" s="11" customFormat="1" x14ac:dyDescent="0.15">
      <c r="A1873" s="12"/>
      <c r="B1873" s="12"/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</row>
    <row r="1874" spans="1:19" s="11" customFormat="1" x14ac:dyDescent="0.15">
      <c r="A1874" s="13"/>
      <c r="B1874" s="13"/>
      <c r="C1874" s="13"/>
      <c r="D1874" s="13"/>
      <c r="E1874" s="13"/>
      <c r="F1874" s="13"/>
      <c r="G1874" s="13"/>
      <c r="H1874" s="14">
        <f>工资表!$I$1</f>
        <v>2017</v>
      </c>
      <c r="I1874" s="14" t="str">
        <f>工资表!$J$1</f>
        <v>年</v>
      </c>
      <c r="J1874" s="14" t="str">
        <f>工资表!$K$1</f>
        <v>2月</v>
      </c>
      <c r="K1874" s="14" t="str">
        <f>工资表!$L$1</f>
        <v>工资</v>
      </c>
      <c r="L1874" s="13"/>
      <c r="M1874" s="13"/>
      <c r="N1874" s="13"/>
      <c r="O1874" s="13"/>
      <c r="P1874" s="13"/>
      <c r="Q1874" s="13"/>
      <c r="R1874" s="13"/>
      <c r="S1874" s="13"/>
    </row>
    <row r="1875" spans="1:19" s="11" customFormat="1" x14ac:dyDescent="0.15">
      <c r="A1875" s="15" t="str">
        <f>工资表!$B$2</f>
        <v>序号</v>
      </c>
      <c r="B1875" s="15" t="str">
        <f>工资表!$C$2</f>
        <v>姓名</v>
      </c>
      <c r="C1875" s="15" t="str">
        <f>工资表!$D$2</f>
        <v>部门</v>
      </c>
      <c r="D1875" s="15" t="str">
        <f>工资表!$E$2</f>
        <v>基本工资</v>
      </c>
      <c r="E1875" s="15" t="str">
        <f>工资表!$F$2</f>
        <v>岗位工资</v>
      </c>
      <c r="F1875" s="15" t="str">
        <f>工资表!$G$2</f>
        <v>绩效工资</v>
      </c>
      <c r="G1875" s="15" t="str">
        <f>工资表!$H$2</f>
        <v>奖金</v>
      </c>
      <c r="H1875" s="15" t="str">
        <f>工资表!$I$2</f>
        <v>加班费</v>
      </c>
      <c r="I1875" s="15" t="str">
        <f>工资表!$J$2</f>
        <v>住房补助</v>
      </c>
      <c r="J1875" s="15" t="str">
        <f>工资表!$K$2</f>
        <v>交通补助</v>
      </c>
      <c r="K1875" s="15" t="str">
        <f>工资表!$L$2</f>
        <v>工龄工资</v>
      </c>
      <c r="L1875" s="15" t="str">
        <f>工资表!$M$2</f>
        <v>当月应发</v>
      </c>
      <c r="M1875" s="15" t="str">
        <f>工资表!$N$2</f>
        <v>养老保险</v>
      </c>
      <c r="N1875" s="15" t="str">
        <f>工资表!$O$2</f>
        <v>医疗保险</v>
      </c>
      <c r="O1875" s="15" t="str">
        <f>工资表!$P$2</f>
        <v>失业保险</v>
      </c>
      <c r="P1875" s="15" t="str">
        <f>工资表!$Q$2</f>
        <v>大病统筹</v>
      </c>
      <c r="Q1875" s="15" t="str">
        <f>工资表!$R$2</f>
        <v>公积金</v>
      </c>
      <c r="R1875" s="15" t="str">
        <f>工资表!$S$2</f>
        <v>个人所得税</v>
      </c>
      <c r="S1875" s="15" t="str">
        <f>工资表!$T$2</f>
        <v>实发工资</v>
      </c>
    </row>
    <row r="1876" spans="1:19" s="11" customFormat="1" x14ac:dyDescent="0.15">
      <c r="A1876" s="16">
        <f>工资表!B471</f>
        <v>469</v>
      </c>
      <c r="B1876" s="16" t="str">
        <f>工资表!C471</f>
        <v>N469</v>
      </c>
      <c r="C1876" s="16" t="str">
        <f>工资表!D471</f>
        <v>投资A</v>
      </c>
      <c r="D1876" s="16">
        <f>工资表!E471</f>
        <v>2468</v>
      </c>
      <c r="E1876" s="16">
        <f>工资表!F471</f>
        <v>1468</v>
      </c>
      <c r="F1876" s="16">
        <f>工资表!G471</f>
        <v>1468</v>
      </c>
      <c r="G1876" s="16">
        <f>工资表!H471</f>
        <v>2468</v>
      </c>
      <c r="H1876" s="16">
        <f>工资表!I471</f>
        <v>1468</v>
      </c>
      <c r="I1876" s="16">
        <f>工资表!J471</f>
        <v>1068</v>
      </c>
      <c r="J1876" s="16">
        <f>工资表!K471</f>
        <v>768</v>
      </c>
      <c r="K1876" s="16">
        <f>工资表!L471</f>
        <v>668</v>
      </c>
      <c r="L1876" s="16">
        <f>工资表!M471</f>
        <v>11844</v>
      </c>
      <c r="M1876" s="16">
        <f>工资表!N471</f>
        <v>768</v>
      </c>
      <c r="N1876" s="16">
        <f>工资表!O471</f>
        <v>568</v>
      </c>
      <c r="O1876" s="16">
        <f>工资表!P471</f>
        <v>488</v>
      </c>
      <c r="P1876" s="16">
        <f>工资表!Q471</f>
        <v>498</v>
      </c>
      <c r="Q1876" s="16">
        <f>工资表!R471</f>
        <v>528</v>
      </c>
      <c r="R1876" s="16">
        <f>工资表!S471</f>
        <v>603</v>
      </c>
      <c r="S1876" s="16">
        <f>工资表!T471</f>
        <v>8391</v>
      </c>
    </row>
    <row r="1877" spans="1:19" s="11" customFormat="1" x14ac:dyDescent="0.15">
      <c r="A1877" s="12"/>
      <c r="B1877" s="12"/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</row>
    <row r="1878" spans="1:19" s="11" customFormat="1" x14ac:dyDescent="0.15">
      <c r="A1878" s="13"/>
      <c r="B1878" s="13"/>
      <c r="C1878" s="13"/>
      <c r="D1878" s="13"/>
      <c r="E1878" s="13"/>
      <c r="F1878" s="13"/>
      <c r="G1878" s="13"/>
      <c r="H1878" s="14">
        <f>工资表!$I$1</f>
        <v>2017</v>
      </c>
      <c r="I1878" s="14" t="str">
        <f>工资表!$J$1</f>
        <v>年</v>
      </c>
      <c r="J1878" s="14" t="str">
        <f>工资表!$K$1</f>
        <v>2月</v>
      </c>
      <c r="K1878" s="14" t="str">
        <f>工资表!$L$1</f>
        <v>工资</v>
      </c>
      <c r="L1878" s="13"/>
      <c r="M1878" s="13"/>
      <c r="N1878" s="13"/>
      <c r="O1878" s="13"/>
      <c r="P1878" s="13"/>
      <c r="Q1878" s="13"/>
      <c r="R1878" s="13"/>
      <c r="S1878" s="13"/>
    </row>
    <row r="1879" spans="1:19" s="11" customFormat="1" x14ac:dyDescent="0.15">
      <c r="A1879" s="15" t="str">
        <f>工资表!$B$2</f>
        <v>序号</v>
      </c>
      <c r="B1879" s="15" t="str">
        <f>工资表!$C$2</f>
        <v>姓名</v>
      </c>
      <c r="C1879" s="15" t="str">
        <f>工资表!$D$2</f>
        <v>部门</v>
      </c>
      <c r="D1879" s="15" t="str">
        <f>工资表!$E$2</f>
        <v>基本工资</v>
      </c>
      <c r="E1879" s="15" t="str">
        <f>工资表!$F$2</f>
        <v>岗位工资</v>
      </c>
      <c r="F1879" s="15" t="str">
        <f>工资表!$G$2</f>
        <v>绩效工资</v>
      </c>
      <c r="G1879" s="15" t="str">
        <f>工资表!$H$2</f>
        <v>奖金</v>
      </c>
      <c r="H1879" s="15" t="str">
        <f>工资表!$I$2</f>
        <v>加班费</v>
      </c>
      <c r="I1879" s="15" t="str">
        <f>工资表!$J$2</f>
        <v>住房补助</v>
      </c>
      <c r="J1879" s="15" t="str">
        <f>工资表!$K$2</f>
        <v>交通补助</v>
      </c>
      <c r="K1879" s="15" t="str">
        <f>工资表!$L$2</f>
        <v>工龄工资</v>
      </c>
      <c r="L1879" s="15" t="str">
        <f>工资表!$M$2</f>
        <v>当月应发</v>
      </c>
      <c r="M1879" s="15" t="str">
        <f>工资表!$N$2</f>
        <v>养老保险</v>
      </c>
      <c r="N1879" s="15" t="str">
        <f>工资表!$O$2</f>
        <v>医疗保险</v>
      </c>
      <c r="O1879" s="15" t="str">
        <f>工资表!$P$2</f>
        <v>失业保险</v>
      </c>
      <c r="P1879" s="15" t="str">
        <f>工资表!$Q$2</f>
        <v>大病统筹</v>
      </c>
      <c r="Q1879" s="15" t="str">
        <f>工资表!$R$2</f>
        <v>公积金</v>
      </c>
      <c r="R1879" s="15" t="str">
        <f>工资表!$S$2</f>
        <v>个人所得税</v>
      </c>
      <c r="S1879" s="15" t="str">
        <f>工资表!$T$2</f>
        <v>实发工资</v>
      </c>
    </row>
    <row r="1880" spans="1:19" s="11" customFormat="1" x14ac:dyDescent="0.15">
      <c r="A1880" s="16">
        <f>工资表!B472</f>
        <v>470</v>
      </c>
      <c r="B1880" s="16" t="str">
        <f>工资表!C472</f>
        <v>N470</v>
      </c>
      <c r="C1880" s="16" t="str">
        <f>工资表!D472</f>
        <v>投资B</v>
      </c>
      <c r="D1880" s="16">
        <f>工资表!E472</f>
        <v>2469</v>
      </c>
      <c r="E1880" s="16">
        <f>工资表!F472</f>
        <v>1469</v>
      </c>
      <c r="F1880" s="16">
        <f>工资表!G472</f>
        <v>1469</v>
      </c>
      <c r="G1880" s="16">
        <f>工资表!H472</f>
        <v>2469</v>
      </c>
      <c r="H1880" s="16">
        <f>工资表!I472</f>
        <v>1469</v>
      </c>
      <c r="I1880" s="16">
        <f>工资表!J472</f>
        <v>1069</v>
      </c>
      <c r="J1880" s="16">
        <f>工资表!K472</f>
        <v>769</v>
      </c>
      <c r="K1880" s="16">
        <f>工资表!L472</f>
        <v>669</v>
      </c>
      <c r="L1880" s="16">
        <f>工资表!M472</f>
        <v>11852</v>
      </c>
      <c r="M1880" s="16">
        <f>工资表!N472</f>
        <v>769</v>
      </c>
      <c r="N1880" s="16">
        <f>工资表!O472</f>
        <v>569</v>
      </c>
      <c r="O1880" s="16">
        <f>工资表!P472</f>
        <v>489</v>
      </c>
      <c r="P1880" s="16">
        <f>工资表!Q472</f>
        <v>499</v>
      </c>
      <c r="Q1880" s="16">
        <f>工资表!R472</f>
        <v>529</v>
      </c>
      <c r="R1880" s="16">
        <f>工资表!S472</f>
        <v>604</v>
      </c>
      <c r="S1880" s="16">
        <f>工资表!T472</f>
        <v>8393</v>
      </c>
    </row>
    <row r="1881" spans="1:19" s="11" customFormat="1" x14ac:dyDescent="0.15">
      <c r="A1881" s="12"/>
      <c r="B1881" s="12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</row>
    <row r="1882" spans="1:19" s="11" customFormat="1" x14ac:dyDescent="0.15">
      <c r="A1882" s="13"/>
      <c r="B1882" s="13"/>
      <c r="C1882" s="13"/>
      <c r="D1882" s="13"/>
      <c r="E1882" s="13"/>
      <c r="F1882" s="13"/>
      <c r="G1882" s="13"/>
      <c r="H1882" s="14">
        <f>工资表!$I$1</f>
        <v>2017</v>
      </c>
      <c r="I1882" s="14" t="str">
        <f>工资表!$J$1</f>
        <v>年</v>
      </c>
      <c r="J1882" s="14" t="str">
        <f>工资表!$K$1</f>
        <v>2月</v>
      </c>
      <c r="K1882" s="14" t="str">
        <f>工资表!$L$1</f>
        <v>工资</v>
      </c>
      <c r="L1882" s="13"/>
      <c r="M1882" s="13"/>
      <c r="N1882" s="13"/>
      <c r="O1882" s="13"/>
      <c r="P1882" s="13"/>
      <c r="Q1882" s="13"/>
      <c r="R1882" s="13"/>
      <c r="S1882" s="13"/>
    </row>
    <row r="1883" spans="1:19" s="11" customFormat="1" x14ac:dyDescent="0.15">
      <c r="A1883" s="15" t="str">
        <f>工资表!$B$2</f>
        <v>序号</v>
      </c>
      <c r="B1883" s="15" t="str">
        <f>工资表!$C$2</f>
        <v>姓名</v>
      </c>
      <c r="C1883" s="15" t="str">
        <f>工资表!$D$2</f>
        <v>部门</v>
      </c>
      <c r="D1883" s="15" t="str">
        <f>工资表!$E$2</f>
        <v>基本工资</v>
      </c>
      <c r="E1883" s="15" t="str">
        <f>工资表!$F$2</f>
        <v>岗位工资</v>
      </c>
      <c r="F1883" s="15" t="str">
        <f>工资表!$G$2</f>
        <v>绩效工资</v>
      </c>
      <c r="G1883" s="15" t="str">
        <f>工资表!$H$2</f>
        <v>奖金</v>
      </c>
      <c r="H1883" s="15" t="str">
        <f>工资表!$I$2</f>
        <v>加班费</v>
      </c>
      <c r="I1883" s="15" t="str">
        <f>工资表!$J$2</f>
        <v>住房补助</v>
      </c>
      <c r="J1883" s="15" t="str">
        <f>工资表!$K$2</f>
        <v>交通补助</v>
      </c>
      <c r="K1883" s="15" t="str">
        <f>工资表!$L$2</f>
        <v>工龄工资</v>
      </c>
      <c r="L1883" s="15" t="str">
        <f>工资表!$M$2</f>
        <v>当月应发</v>
      </c>
      <c r="M1883" s="15" t="str">
        <f>工资表!$N$2</f>
        <v>养老保险</v>
      </c>
      <c r="N1883" s="15" t="str">
        <f>工资表!$O$2</f>
        <v>医疗保险</v>
      </c>
      <c r="O1883" s="15" t="str">
        <f>工资表!$P$2</f>
        <v>失业保险</v>
      </c>
      <c r="P1883" s="15" t="str">
        <f>工资表!$Q$2</f>
        <v>大病统筹</v>
      </c>
      <c r="Q1883" s="15" t="str">
        <f>工资表!$R$2</f>
        <v>公积金</v>
      </c>
      <c r="R1883" s="15" t="str">
        <f>工资表!$S$2</f>
        <v>个人所得税</v>
      </c>
      <c r="S1883" s="15" t="str">
        <f>工资表!$T$2</f>
        <v>实发工资</v>
      </c>
    </row>
    <row r="1884" spans="1:19" s="11" customFormat="1" x14ac:dyDescent="0.15">
      <c r="A1884" s="16">
        <f>工资表!B473</f>
        <v>471</v>
      </c>
      <c r="B1884" s="16" t="str">
        <f>工资表!C473</f>
        <v>N471</v>
      </c>
      <c r="C1884" s="16" t="str">
        <f>工资表!D473</f>
        <v>采购</v>
      </c>
      <c r="D1884" s="16">
        <f>工资表!E473</f>
        <v>2470</v>
      </c>
      <c r="E1884" s="16">
        <f>工资表!F473</f>
        <v>1470</v>
      </c>
      <c r="F1884" s="16">
        <f>工资表!G473</f>
        <v>1470</v>
      </c>
      <c r="G1884" s="16">
        <f>工资表!H473</f>
        <v>2470</v>
      </c>
      <c r="H1884" s="16">
        <f>工资表!I473</f>
        <v>1470</v>
      </c>
      <c r="I1884" s="16">
        <f>工资表!J473</f>
        <v>1070</v>
      </c>
      <c r="J1884" s="16">
        <f>工资表!K473</f>
        <v>770</v>
      </c>
      <c r="K1884" s="16">
        <f>工资表!L473</f>
        <v>670</v>
      </c>
      <c r="L1884" s="16">
        <f>工资表!M473</f>
        <v>11860</v>
      </c>
      <c r="M1884" s="16">
        <f>工资表!N473</f>
        <v>770</v>
      </c>
      <c r="N1884" s="16">
        <f>工资表!O473</f>
        <v>570</v>
      </c>
      <c r="O1884" s="16">
        <f>工资表!P473</f>
        <v>490</v>
      </c>
      <c r="P1884" s="16">
        <f>工资表!Q473</f>
        <v>500</v>
      </c>
      <c r="Q1884" s="16">
        <f>工资表!R473</f>
        <v>530</v>
      </c>
      <c r="R1884" s="16">
        <f>工资表!S473</f>
        <v>605</v>
      </c>
      <c r="S1884" s="16">
        <f>工资表!T473</f>
        <v>8395</v>
      </c>
    </row>
    <row r="1885" spans="1:19" s="11" customFormat="1" x14ac:dyDescent="0.15">
      <c r="A1885" s="12"/>
      <c r="B1885" s="12"/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</row>
    <row r="1886" spans="1:19" s="11" customFormat="1" x14ac:dyDescent="0.15">
      <c r="A1886" s="13"/>
      <c r="B1886" s="13"/>
      <c r="C1886" s="13"/>
      <c r="D1886" s="13"/>
      <c r="E1886" s="13"/>
      <c r="F1886" s="13"/>
      <c r="G1886" s="13"/>
      <c r="H1886" s="14">
        <f>工资表!$I$1</f>
        <v>2017</v>
      </c>
      <c r="I1886" s="14" t="str">
        <f>工资表!$J$1</f>
        <v>年</v>
      </c>
      <c r="J1886" s="14" t="str">
        <f>工资表!$K$1</f>
        <v>2月</v>
      </c>
      <c r="K1886" s="14" t="str">
        <f>工资表!$L$1</f>
        <v>工资</v>
      </c>
      <c r="L1886" s="13"/>
      <c r="M1886" s="13"/>
      <c r="N1886" s="13"/>
      <c r="O1886" s="13"/>
      <c r="P1886" s="13"/>
      <c r="Q1886" s="13"/>
      <c r="R1886" s="13"/>
      <c r="S1886" s="13"/>
    </row>
    <row r="1887" spans="1:19" s="11" customFormat="1" x14ac:dyDescent="0.15">
      <c r="A1887" s="15" t="str">
        <f>工资表!$B$2</f>
        <v>序号</v>
      </c>
      <c r="B1887" s="15" t="str">
        <f>工资表!$C$2</f>
        <v>姓名</v>
      </c>
      <c r="C1887" s="15" t="str">
        <f>工资表!$D$2</f>
        <v>部门</v>
      </c>
      <c r="D1887" s="15" t="str">
        <f>工资表!$E$2</f>
        <v>基本工资</v>
      </c>
      <c r="E1887" s="15" t="str">
        <f>工资表!$F$2</f>
        <v>岗位工资</v>
      </c>
      <c r="F1887" s="15" t="str">
        <f>工资表!$G$2</f>
        <v>绩效工资</v>
      </c>
      <c r="G1887" s="15" t="str">
        <f>工资表!$H$2</f>
        <v>奖金</v>
      </c>
      <c r="H1887" s="15" t="str">
        <f>工资表!$I$2</f>
        <v>加班费</v>
      </c>
      <c r="I1887" s="15" t="str">
        <f>工资表!$J$2</f>
        <v>住房补助</v>
      </c>
      <c r="J1887" s="15" t="str">
        <f>工资表!$K$2</f>
        <v>交通补助</v>
      </c>
      <c r="K1887" s="15" t="str">
        <f>工资表!$L$2</f>
        <v>工龄工资</v>
      </c>
      <c r="L1887" s="15" t="str">
        <f>工资表!$M$2</f>
        <v>当月应发</v>
      </c>
      <c r="M1887" s="15" t="str">
        <f>工资表!$N$2</f>
        <v>养老保险</v>
      </c>
      <c r="N1887" s="15" t="str">
        <f>工资表!$O$2</f>
        <v>医疗保险</v>
      </c>
      <c r="O1887" s="15" t="str">
        <f>工资表!$P$2</f>
        <v>失业保险</v>
      </c>
      <c r="P1887" s="15" t="str">
        <f>工资表!$Q$2</f>
        <v>大病统筹</v>
      </c>
      <c r="Q1887" s="15" t="str">
        <f>工资表!$R$2</f>
        <v>公积金</v>
      </c>
      <c r="R1887" s="15" t="str">
        <f>工资表!$S$2</f>
        <v>个人所得税</v>
      </c>
      <c r="S1887" s="15" t="str">
        <f>工资表!$T$2</f>
        <v>实发工资</v>
      </c>
    </row>
    <row r="1888" spans="1:19" s="11" customFormat="1" x14ac:dyDescent="0.15">
      <c r="A1888" s="16">
        <f>工资表!B474</f>
        <v>472</v>
      </c>
      <c r="B1888" s="16" t="str">
        <f>工资表!C474</f>
        <v>N472</v>
      </c>
      <c r="C1888" s="16" t="str">
        <f>工资表!D474</f>
        <v>生产</v>
      </c>
      <c r="D1888" s="16">
        <f>工资表!E474</f>
        <v>2471</v>
      </c>
      <c r="E1888" s="16">
        <f>工资表!F474</f>
        <v>1471</v>
      </c>
      <c r="F1888" s="16">
        <f>工资表!G474</f>
        <v>1471</v>
      </c>
      <c r="G1888" s="16">
        <f>工资表!H474</f>
        <v>2471</v>
      </c>
      <c r="H1888" s="16">
        <f>工资表!I474</f>
        <v>1471</v>
      </c>
      <c r="I1888" s="16">
        <f>工资表!J474</f>
        <v>1071</v>
      </c>
      <c r="J1888" s="16">
        <f>工资表!K474</f>
        <v>771</v>
      </c>
      <c r="K1888" s="16">
        <f>工资表!L474</f>
        <v>671</v>
      </c>
      <c r="L1888" s="16">
        <f>工资表!M474</f>
        <v>11868</v>
      </c>
      <c r="M1888" s="16">
        <f>工资表!N474</f>
        <v>771</v>
      </c>
      <c r="N1888" s="16">
        <f>工资表!O474</f>
        <v>571</v>
      </c>
      <c r="O1888" s="16">
        <f>工资表!P474</f>
        <v>491</v>
      </c>
      <c r="P1888" s="16">
        <f>工资表!Q474</f>
        <v>501</v>
      </c>
      <c r="Q1888" s="16">
        <f>工资表!R474</f>
        <v>531</v>
      </c>
      <c r="R1888" s="16">
        <f>工资表!S474</f>
        <v>606</v>
      </c>
      <c r="S1888" s="16">
        <f>工资表!T474</f>
        <v>8397</v>
      </c>
    </row>
    <row r="1889" spans="1:19" s="11" customFormat="1" x14ac:dyDescent="0.15">
      <c r="A1889" s="12"/>
      <c r="B1889" s="12"/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</row>
    <row r="1890" spans="1:19" s="11" customFormat="1" x14ac:dyDescent="0.15">
      <c r="A1890" s="13"/>
      <c r="B1890" s="13"/>
      <c r="C1890" s="13"/>
      <c r="D1890" s="13"/>
      <c r="E1890" s="13"/>
      <c r="F1890" s="13"/>
      <c r="G1890" s="13"/>
      <c r="H1890" s="14">
        <f>工资表!$I$1</f>
        <v>2017</v>
      </c>
      <c r="I1890" s="14" t="str">
        <f>工资表!$J$1</f>
        <v>年</v>
      </c>
      <c r="J1890" s="14" t="str">
        <f>工资表!$K$1</f>
        <v>2月</v>
      </c>
      <c r="K1890" s="14" t="str">
        <f>工资表!$L$1</f>
        <v>工资</v>
      </c>
      <c r="L1890" s="13"/>
      <c r="M1890" s="13"/>
      <c r="N1890" s="13"/>
      <c r="O1890" s="13"/>
      <c r="P1890" s="13"/>
      <c r="Q1890" s="13"/>
      <c r="R1890" s="13"/>
      <c r="S1890" s="13"/>
    </row>
    <row r="1891" spans="1:19" s="11" customFormat="1" x14ac:dyDescent="0.15">
      <c r="A1891" s="15" t="str">
        <f>工资表!$B$2</f>
        <v>序号</v>
      </c>
      <c r="B1891" s="15" t="str">
        <f>工资表!$C$2</f>
        <v>姓名</v>
      </c>
      <c r="C1891" s="15" t="str">
        <f>工资表!$D$2</f>
        <v>部门</v>
      </c>
      <c r="D1891" s="15" t="str">
        <f>工资表!$E$2</f>
        <v>基本工资</v>
      </c>
      <c r="E1891" s="15" t="str">
        <f>工资表!$F$2</f>
        <v>岗位工资</v>
      </c>
      <c r="F1891" s="15" t="str">
        <f>工资表!$G$2</f>
        <v>绩效工资</v>
      </c>
      <c r="G1891" s="15" t="str">
        <f>工资表!$H$2</f>
        <v>奖金</v>
      </c>
      <c r="H1891" s="15" t="str">
        <f>工资表!$I$2</f>
        <v>加班费</v>
      </c>
      <c r="I1891" s="15" t="str">
        <f>工资表!$J$2</f>
        <v>住房补助</v>
      </c>
      <c r="J1891" s="15" t="str">
        <f>工资表!$K$2</f>
        <v>交通补助</v>
      </c>
      <c r="K1891" s="15" t="str">
        <f>工资表!$L$2</f>
        <v>工龄工资</v>
      </c>
      <c r="L1891" s="15" t="str">
        <f>工资表!$M$2</f>
        <v>当月应发</v>
      </c>
      <c r="M1891" s="15" t="str">
        <f>工资表!$N$2</f>
        <v>养老保险</v>
      </c>
      <c r="N1891" s="15" t="str">
        <f>工资表!$O$2</f>
        <v>医疗保险</v>
      </c>
      <c r="O1891" s="15" t="str">
        <f>工资表!$P$2</f>
        <v>失业保险</v>
      </c>
      <c r="P1891" s="15" t="str">
        <f>工资表!$Q$2</f>
        <v>大病统筹</v>
      </c>
      <c r="Q1891" s="15" t="str">
        <f>工资表!$R$2</f>
        <v>公积金</v>
      </c>
      <c r="R1891" s="15" t="str">
        <f>工资表!$S$2</f>
        <v>个人所得税</v>
      </c>
      <c r="S1891" s="15" t="str">
        <f>工资表!$T$2</f>
        <v>实发工资</v>
      </c>
    </row>
    <row r="1892" spans="1:19" s="11" customFormat="1" x14ac:dyDescent="0.15">
      <c r="A1892" s="16">
        <f>工资表!B475</f>
        <v>473</v>
      </c>
      <c r="B1892" s="16" t="str">
        <f>工资表!C475</f>
        <v>N473</v>
      </c>
      <c r="C1892" s="16" t="str">
        <f>工资表!D475</f>
        <v>运营</v>
      </c>
      <c r="D1892" s="16">
        <f>工资表!E475</f>
        <v>2472</v>
      </c>
      <c r="E1892" s="16">
        <f>工资表!F475</f>
        <v>1472</v>
      </c>
      <c r="F1892" s="16">
        <f>工资表!G475</f>
        <v>1472</v>
      </c>
      <c r="G1892" s="16">
        <f>工资表!H475</f>
        <v>2472</v>
      </c>
      <c r="H1892" s="16">
        <f>工资表!I475</f>
        <v>1472</v>
      </c>
      <c r="I1892" s="16">
        <f>工资表!J475</f>
        <v>1072</v>
      </c>
      <c r="J1892" s="16">
        <f>工资表!K475</f>
        <v>772</v>
      </c>
      <c r="K1892" s="16">
        <f>工资表!L475</f>
        <v>672</v>
      </c>
      <c r="L1892" s="16">
        <f>工资表!M475</f>
        <v>11876</v>
      </c>
      <c r="M1892" s="16">
        <f>工资表!N475</f>
        <v>772</v>
      </c>
      <c r="N1892" s="16">
        <f>工资表!O475</f>
        <v>572</v>
      </c>
      <c r="O1892" s="16">
        <f>工资表!P475</f>
        <v>492</v>
      </c>
      <c r="P1892" s="16">
        <f>工资表!Q475</f>
        <v>502</v>
      </c>
      <c r="Q1892" s="16">
        <f>工资表!R475</f>
        <v>532</v>
      </c>
      <c r="R1892" s="16">
        <f>工资表!S475</f>
        <v>607</v>
      </c>
      <c r="S1892" s="16">
        <f>工资表!T475</f>
        <v>8399</v>
      </c>
    </row>
    <row r="1893" spans="1:19" s="11" customFormat="1" x14ac:dyDescent="0.15">
      <c r="A1893" s="12"/>
      <c r="B1893" s="12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</row>
    <row r="1894" spans="1:19" s="11" customFormat="1" x14ac:dyDescent="0.15">
      <c r="A1894" s="13"/>
      <c r="B1894" s="13"/>
      <c r="C1894" s="13"/>
      <c r="D1894" s="13"/>
      <c r="E1894" s="13"/>
      <c r="F1894" s="13"/>
      <c r="G1894" s="13"/>
      <c r="H1894" s="14">
        <f>工资表!$I$1</f>
        <v>2017</v>
      </c>
      <c r="I1894" s="14" t="str">
        <f>工资表!$J$1</f>
        <v>年</v>
      </c>
      <c r="J1894" s="14" t="str">
        <f>工资表!$K$1</f>
        <v>2月</v>
      </c>
      <c r="K1894" s="14" t="str">
        <f>工资表!$L$1</f>
        <v>工资</v>
      </c>
      <c r="L1894" s="13"/>
      <c r="M1894" s="13"/>
      <c r="N1894" s="13"/>
      <c r="O1894" s="13"/>
      <c r="P1894" s="13"/>
      <c r="Q1894" s="13"/>
      <c r="R1894" s="13"/>
      <c r="S1894" s="13"/>
    </row>
    <row r="1895" spans="1:19" s="11" customFormat="1" x14ac:dyDescent="0.15">
      <c r="A1895" s="15" t="str">
        <f>工资表!$B$2</f>
        <v>序号</v>
      </c>
      <c r="B1895" s="15" t="str">
        <f>工资表!$C$2</f>
        <v>姓名</v>
      </c>
      <c r="C1895" s="15" t="str">
        <f>工资表!$D$2</f>
        <v>部门</v>
      </c>
      <c r="D1895" s="15" t="str">
        <f>工资表!$E$2</f>
        <v>基本工资</v>
      </c>
      <c r="E1895" s="15" t="str">
        <f>工资表!$F$2</f>
        <v>岗位工资</v>
      </c>
      <c r="F1895" s="15" t="str">
        <f>工资表!$G$2</f>
        <v>绩效工资</v>
      </c>
      <c r="G1895" s="15" t="str">
        <f>工资表!$H$2</f>
        <v>奖金</v>
      </c>
      <c r="H1895" s="15" t="str">
        <f>工资表!$I$2</f>
        <v>加班费</v>
      </c>
      <c r="I1895" s="15" t="str">
        <f>工资表!$J$2</f>
        <v>住房补助</v>
      </c>
      <c r="J1895" s="15" t="str">
        <f>工资表!$K$2</f>
        <v>交通补助</v>
      </c>
      <c r="K1895" s="15" t="str">
        <f>工资表!$L$2</f>
        <v>工龄工资</v>
      </c>
      <c r="L1895" s="15" t="str">
        <f>工资表!$M$2</f>
        <v>当月应发</v>
      </c>
      <c r="M1895" s="15" t="str">
        <f>工资表!$N$2</f>
        <v>养老保险</v>
      </c>
      <c r="N1895" s="15" t="str">
        <f>工资表!$O$2</f>
        <v>医疗保险</v>
      </c>
      <c r="O1895" s="15" t="str">
        <f>工资表!$P$2</f>
        <v>失业保险</v>
      </c>
      <c r="P1895" s="15" t="str">
        <f>工资表!$Q$2</f>
        <v>大病统筹</v>
      </c>
      <c r="Q1895" s="15" t="str">
        <f>工资表!$R$2</f>
        <v>公积金</v>
      </c>
      <c r="R1895" s="15" t="str">
        <f>工资表!$S$2</f>
        <v>个人所得税</v>
      </c>
      <c r="S1895" s="15" t="str">
        <f>工资表!$T$2</f>
        <v>实发工资</v>
      </c>
    </row>
    <row r="1896" spans="1:19" s="11" customFormat="1" x14ac:dyDescent="0.15">
      <c r="A1896" s="16">
        <f>工资表!B476</f>
        <v>474</v>
      </c>
      <c r="B1896" s="16" t="str">
        <f>工资表!C476</f>
        <v>N474</v>
      </c>
      <c r="C1896" s="16" t="str">
        <f>工资表!D476</f>
        <v>财务</v>
      </c>
      <c r="D1896" s="16">
        <f>工资表!E476</f>
        <v>2473</v>
      </c>
      <c r="E1896" s="16">
        <f>工资表!F476</f>
        <v>1473</v>
      </c>
      <c r="F1896" s="16">
        <f>工资表!G476</f>
        <v>1473</v>
      </c>
      <c r="G1896" s="16">
        <f>工资表!H476</f>
        <v>2473</v>
      </c>
      <c r="H1896" s="16">
        <f>工资表!I476</f>
        <v>1473</v>
      </c>
      <c r="I1896" s="16">
        <f>工资表!J476</f>
        <v>1073</v>
      </c>
      <c r="J1896" s="16">
        <f>工资表!K476</f>
        <v>773</v>
      </c>
      <c r="K1896" s="16">
        <f>工资表!L476</f>
        <v>673</v>
      </c>
      <c r="L1896" s="16">
        <f>工资表!M476</f>
        <v>11884</v>
      </c>
      <c r="M1896" s="16">
        <f>工资表!N476</f>
        <v>773</v>
      </c>
      <c r="N1896" s="16">
        <f>工资表!O476</f>
        <v>573</v>
      </c>
      <c r="O1896" s="16">
        <f>工资表!P476</f>
        <v>493</v>
      </c>
      <c r="P1896" s="16">
        <f>工资表!Q476</f>
        <v>503</v>
      </c>
      <c r="Q1896" s="16">
        <f>工资表!R476</f>
        <v>533</v>
      </c>
      <c r="R1896" s="16">
        <f>工资表!S476</f>
        <v>608</v>
      </c>
      <c r="S1896" s="16">
        <f>工资表!T476</f>
        <v>8401</v>
      </c>
    </row>
    <row r="1897" spans="1:19" s="11" customFormat="1" x14ac:dyDescent="0.15">
      <c r="A1897" s="12"/>
      <c r="B1897" s="12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</row>
    <row r="1898" spans="1:19" s="11" customFormat="1" x14ac:dyDescent="0.15">
      <c r="A1898" s="13"/>
      <c r="B1898" s="13"/>
      <c r="C1898" s="13"/>
      <c r="D1898" s="13"/>
      <c r="E1898" s="13"/>
      <c r="F1898" s="13"/>
      <c r="G1898" s="13"/>
      <c r="H1898" s="14">
        <f>工资表!$I$1</f>
        <v>2017</v>
      </c>
      <c r="I1898" s="14" t="str">
        <f>工资表!$J$1</f>
        <v>年</v>
      </c>
      <c r="J1898" s="14" t="str">
        <f>工资表!$K$1</f>
        <v>2月</v>
      </c>
      <c r="K1898" s="14" t="str">
        <f>工资表!$L$1</f>
        <v>工资</v>
      </c>
      <c r="L1898" s="13"/>
      <c r="M1898" s="13"/>
      <c r="N1898" s="13"/>
      <c r="O1898" s="13"/>
      <c r="P1898" s="13"/>
      <c r="Q1898" s="13"/>
      <c r="R1898" s="13"/>
      <c r="S1898" s="13"/>
    </row>
    <row r="1899" spans="1:19" s="11" customFormat="1" x14ac:dyDescent="0.15">
      <c r="A1899" s="15" t="str">
        <f>工资表!$B$2</f>
        <v>序号</v>
      </c>
      <c r="B1899" s="15" t="str">
        <f>工资表!$C$2</f>
        <v>姓名</v>
      </c>
      <c r="C1899" s="15" t="str">
        <f>工资表!$D$2</f>
        <v>部门</v>
      </c>
      <c r="D1899" s="15" t="str">
        <f>工资表!$E$2</f>
        <v>基本工资</v>
      </c>
      <c r="E1899" s="15" t="str">
        <f>工资表!$F$2</f>
        <v>岗位工资</v>
      </c>
      <c r="F1899" s="15" t="str">
        <f>工资表!$G$2</f>
        <v>绩效工资</v>
      </c>
      <c r="G1899" s="15" t="str">
        <f>工资表!$H$2</f>
        <v>奖金</v>
      </c>
      <c r="H1899" s="15" t="str">
        <f>工资表!$I$2</f>
        <v>加班费</v>
      </c>
      <c r="I1899" s="15" t="str">
        <f>工资表!$J$2</f>
        <v>住房补助</v>
      </c>
      <c r="J1899" s="15" t="str">
        <f>工资表!$K$2</f>
        <v>交通补助</v>
      </c>
      <c r="K1899" s="15" t="str">
        <f>工资表!$L$2</f>
        <v>工龄工资</v>
      </c>
      <c r="L1899" s="15" t="str">
        <f>工资表!$M$2</f>
        <v>当月应发</v>
      </c>
      <c r="M1899" s="15" t="str">
        <f>工资表!$N$2</f>
        <v>养老保险</v>
      </c>
      <c r="N1899" s="15" t="str">
        <f>工资表!$O$2</f>
        <v>医疗保险</v>
      </c>
      <c r="O1899" s="15" t="str">
        <f>工资表!$P$2</f>
        <v>失业保险</v>
      </c>
      <c r="P1899" s="15" t="str">
        <f>工资表!$Q$2</f>
        <v>大病统筹</v>
      </c>
      <c r="Q1899" s="15" t="str">
        <f>工资表!$R$2</f>
        <v>公积金</v>
      </c>
      <c r="R1899" s="15" t="str">
        <f>工资表!$S$2</f>
        <v>个人所得税</v>
      </c>
      <c r="S1899" s="15" t="str">
        <f>工资表!$T$2</f>
        <v>实发工资</v>
      </c>
    </row>
    <row r="1900" spans="1:19" s="11" customFormat="1" x14ac:dyDescent="0.15">
      <c r="A1900" s="16">
        <f>工资表!B477</f>
        <v>475</v>
      </c>
      <c r="B1900" s="16" t="str">
        <f>工资表!C477</f>
        <v>N475</v>
      </c>
      <c r="C1900" s="16" t="str">
        <f>工资表!D477</f>
        <v>人力</v>
      </c>
      <c r="D1900" s="16">
        <f>工资表!E477</f>
        <v>2474</v>
      </c>
      <c r="E1900" s="16">
        <f>工资表!F477</f>
        <v>1474</v>
      </c>
      <c r="F1900" s="16">
        <f>工资表!G477</f>
        <v>1474</v>
      </c>
      <c r="G1900" s="16">
        <f>工资表!H477</f>
        <v>2474</v>
      </c>
      <c r="H1900" s="16">
        <f>工资表!I477</f>
        <v>1474</v>
      </c>
      <c r="I1900" s="16">
        <f>工资表!J477</f>
        <v>1074</v>
      </c>
      <c r="J1900" s="16">
        <f>工资表!K477</f>
        <v>774</v>
      </c>
      <c r="K1900" s="16">
        <f>工资表!L477</f>
        <v>674</v>
      </c>
      <c r="L1900" s="16">
        <f>工资表!M477</f>
        <v>11892</v>
      </c>
      <c r="M1900" s="16">
        <f>工资表!N477</f>
        <v>774</v>
      </c>
      <c r="N1900" s="16">
        <f>工资表!O477</f>
        <v>574</v>
      </c>
      <c r="O1900" s="16">
        <f>工资表!P477</f>
        <v>494</v>
      </c>
      <c r="P1900" s="16">
        <f>工资表!Q477</f>
        <v>504</v>
      </c>
      <c r="Q1900" s="16">
        <f>工资表!R477</f>
        <v>534</v>
      </c>
      <c r="R1900" s="16">
        <f>工资表!S477</f>
        <v>609</v>
      </c>
      <c r="S1900" s="16">
        <f>工资表!T477</f>
        <v>8403</v>
      </c>
    </row>
    <row r="1901" spans="1:19" s="11" customFormat="1" x14ac:dyDescent="0.15">
      <c r="A1901" s="12"/>
      <c r="B1901" s="12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</row>
    <row r="1902" spans="1:19" s="11" customFormat="1" x14ac:dyDescent="0.15">
      <c r="A1902" s="13"/>
      <c r="B1902" s="13"/>
      <c r="C1902" s="13"/>
      <c r="D1902" s="13"/>
      <c r="E1902" s="13"/>
      <c r="F1902" s="13"/>
      <c r="G1902" s="13"/>
      <c r="H1902" s="14">
        <f>工资表!$I$1</f>
        <v>2017</v>
      </c>
      <c r="I1902" s="14" t="str">
        <f>工资表!$J$1</f>
        <v>年</v>
      </c>
      <c r="J1902" s="14" t="str">
        <f>工资表!$K$1</f>
        <v>2月</v>
      </c>
      <c r="K1902" s="14" t="str">
        <f>工资表!$L$1</f>
        <v>工资</v>
      </c>
      <c r="L1902" s="13"/>
      <c r="M1902" s="13"/>
      <c r="N1902" s="13"/>
      <c r="O1902" s="13"/>
      <c r="P1902" s="13"/>
      <c r="Q1902" s="13"/>
      <c r="R1902" s="13"/>
      <c r="S1902" s="13"/>
    </row>
    <row r="1903" spans="1:19" s="11" customFormat="1" x14ac:dyDescent="0.15">
      <c r="A1903" s="15" t="str">
        <f>工资表!$B$2</f>
        <v>序号</v>
      </c>
      <c r="B1903" s="15" t="str">
        <f>工资表!$C$2</f>
        <v>姓名</v>
      </c>
      <c r="C1903" s="15" t="str">
        <f>工资表!$D$2</f>
        <v>部门</v>
      </c>
      <c r="D1903" s="15" t="str">
        <f>工资表!$E$2</f>
        <v>基本工资</v>
      </c>
      <c r="E1903" s="15" t="str">
        <f>工资表!$F$2</f>
        <v>岗位工资</v>
      </c>
      <c r="F1903" s="15" t="str">
        <f>工资表!$G$2</f>
        <v>绩效工资</v>
      </c>
      <c r="G1903" s="15" t="str">
        <f>工资表!$H$2</f>
        <v>奖金</v>
      </c>
      <c r="H1903" s="15" t="str">
        <f>工资表!$I$2</f>
        <v>加班费</v>
      </c>
      <c r="I1903" s="15" t="str">
        <f>工资表!$J$2</f>
        <v>住房补助</v>
      </c>
      <c r="J1903" s="15" t="str">
        <f>工资表!$K$2</f>
        <v>交通补助</v>
      </c>
      <c r="K1903" s="15" t="str">
        <f>工资表!$L$2</f>
        <v>工龄工资</v>
      </c>
      <c r="L1903" s="15" t="str">
        <f>工资表!$M$2</f>
        <v>当月应发</v>
      </c>
      <c r="M1903" s="15" t="str">
        <f>工资表!$N$2</f>
        <v>养老保险</v>
      </c>
      <c r="N1903" s="15" t="str">
        <f>工资表!$O$2</f>
        <v>医疗保险</v>
      </c>
      <c r="O1903" s="15" t="str">
        <f>工资表!$P$2</f>
        <v>失业保险</v>
      </c>
      <c r="P1903" s="15" t="str">
        <f>工资表!$Q$2</f>
        <v>大病统筹</v>
      </c>
      <c r="Q1903" s="15" t="str">
        <f>工资表!$R$2</f>
        <v>公积金</v>
      </c>
      <c r="R1903" s="15" t="str">
        <f>工资表!$S$2</f>
        <v>个人所得税</v>
      </c>
      <c r="S1903" s="15" t="str">
        <f>工资表!$T$2</f>
        <v>实发工资</v>
      </c>
    </row>
    <row r="1904" spans="1:19" s="11" customFormat="1" x14ac:dyDescent="0.15">
      <c r="A1904" s="16">
        <f>工资表!B478</f>
        <v>476</v>
      </c>
      <c r="B1904" s="16" t="str">
        <f>工资表!C478</f>
        <v>N476</v>
      </c>
      <c r="C1904" s="16" t="str">
        <f>工资表!D478</f>
        <v>销售</v>
      </c>
      <c r="D1904" s="16">
        <f>工资表!E478</f>
        <v>2475</v>
      </c>
      <c r="E1904" s="16">
        <f>工资表!F478</f>
        <v>1475</v>
      </c>
      <c r="F1904" s="16">
        <f>工资表!G478</f>
        <v>1475</v>
      </c>
      <c r="G1904" s="16">
        <f>工资表!H478</f>
        <v>2475</v>
      </c>
      <c r="H1904" s="16">
        <f>工资表!I478</f>
        <v>1475</v>
      </c>
      <c r="I1904" s="16">
        <f>工资表!J478</f>
        <v>1075</v>
      </c>
      <c r="J1904" s="16">
        <f>工资表!K478</f>
        <v>775</v>
      </c>
      <c r="K1904" s="16">
        <f>工资表!L478</f>
        <v>675</v>
      </c>
      <c r="L1904" s="16">
        <f>工资表!M478</f>
        <v>11900</v>
      </c>
      <c r="M1904" s="16">
        <f>工资表!N478</f>
        <v>775</v>
      </c>
      <c r="N1904" s="16">
        <f>工资表!O478</f>
        <v>575</v>
      </c>
      <c r="O1904" s="16">
        <f>工资表!P478</f>
        <v>495</v>
      </c>
      <c r="P1904" s="16">
        <f>工资表!Q478</f>
        <v>505</v>
      </c>
      <c r="Q1904" s="16">
        <f>工资表!R478</f>
        <v>535</v>
      </c>
      <c r="R1904" s="16">
        <f>工资表!S478</f>
        <v>610</v>
      </c>
      <c r="S1904" s="16">
        <f>工资表!T478</f>
        <v>8405</v>
      </c>
    </row>
    <row r="1905" spans="1:19" s="11" customFormat="1" x14ac:dyDescent="0.15">
      <c r="A1905" s="12"/>
      <c r="B1905" s="12"/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</row>
    <row r="1906" spans="1:19" s="11" customFormat="1" x14ac:dyDescent="0.15">
      <c r="A1906" s="13"/>
      <c r="B1906" s="13"/>
      <c r="C1906" s="13"/>
      <c r="D1906" s="13"/>
      <c r="E1906" s="13"/>
      <c r="F1906" s="13"/>
      <c r="G1906" s="13"/>
      <c r="H1906" s="14">
        <f>工资表!$I$1</f>
        <v>2017</v>
      </c>
      <c r="I1906" s="14" t="str">
        <f>工资表!$J$1</f>
        <v>年</v>
      </c>
      <c r="J1906" s="14" t="str">
        <f>工资表!$K$1</f>
        <v>2月</v>
      </c>
      <c r="K1906" s="14" t="str">
        <f>工资表!$L$1</f>
        <v>工资</v>
      </c>
      <c r="L1906" s="13"/>
      <c r="M1906" s="13"/>
      <c r="N1906" s="13"/>
      <c r="O1906" s="13"/>
      <c r="P1906" s="13"/>
      <c r="Q1906" s="13"/>
      <c r="R1906" s="13"/>
      <c r="S1906" s="13"/>
    </row>
    <row r="1907" spans="1:19" s="11" customFormat="1" x14ac:dyDescent="0.15">
      <c r="A1907" s="15" t="str">
        <f>工资表!$B$2</f>
        <v>序号</v>
      </c>
      <c r="B1907" s="15" t="str">
        <f>工资表!$C$2</f>
        <v>姓名</v>
      </c>
      <c r="C1907" s="15" t="str">
        <f>工资表!$D$2</f>
        <v>部门</v>
      </c>
      <c r="D1907" s="15" t="str">
        <f>工资表!$E$2</f>
        <v>基本工资</v>
      </c>
      <c r="E1907" s="15" t="str">
        <f>工资表!$F$2</f>
        <v>岗位工资</v>
      </c>
      <c r="F1907" s="15" t="str">
        <f>工资表!$G$2</f>
        <v>绩效工资</v>
      </c>
      <c r="G1907" s="15" t="str">
        <f>工资表!$H$2</f>
        <v>奖金</v>
      </c>
      <c r="H1907" s="15" t="str">
        <f>工资表!$I$2</f>
        <v>加班费</v>
      </c>
      <c r="I1907" s="15" t="str">
        <f>工资表!$J$2</f>
        <v>住房补助</v>
      </c>
      <c r="J1907" s="15" t="str">
        <f>工资表!$K$2</f>
        <v>交通补助</v>
      </c>
      <c r="K1907" s="15" t="str">
        <f>工资表!$L$2</f>
        <v>工龄工资</v>
      </c>
      <c r="L1907" s="15" t="str">
        <f>工资表!$M$2</f>
        <v>当月应发</v>
      </c>
      <c r="M1907" s="15" t="str">
        <f>工资表!$N$2</f>
        <v>养老保险</v>
      </c>
      <c r="N1907" s="15" t="str">
        <f>工资表!$O$2</f>
        <v>医疗保险</v>
      </c>
      <c r="O1907" s="15" t="str">
        <f>工资表!$P$2</f>
        <v>失业保险</v>
      </c>
      <c r="P1907" s="15" t="str">
        <f>工资表!$Q$2</f>
        <v>大病统筹</v>
      </c>
      <c r="Q1907" s="15" t="str">
        <f>工资表!$R$2</f>
        <v>公积金</v>
      </c>
      <c r="R1907" s="15" t="str">
        <f>工资表!$S$2</f>
        <v>个人所得税</v>
      </c>
      <c r="S1907" s="15" t="str">
        <f>工资表!$T$2</f>
        <v>实发工资</v>
      </c>
    </row>
    <row r="1908" spans="1:19" s="11" customFormat="1" x14ac:dyDescent="0.15">
      <c r="A1908" s="16">
        <f>工资表!B479</f>
        <v>477</v>
      </c>
      <c r="B1908" s="16" t="str">
        <f>工资表!C479</f>
        <v>N477</v>
      </c>
      <c r="C1908" s="16" t="str">
        <f>工资表!D479</f>
        <v>研发A</v>
      </c>
      <c r="D1908" s="16">
        <f>工资表!E479</f>
        <v>2476</v>
      </c>
      <c r="E1908" s="16">
        <f>工资表!F479</f>
        <v>1476</v>
      </c>
      <c r="F1908" s="16">
        <f>工资表!G479</f>
        <v>1476</v>
      </c>
      <c r="G1908" s="16">
        <f>工资表!H479</f>
        <v>2476</v>
      </c>
      <c r="H1908" s="16">
        <f>工资表!I479</f>
        <v>1476</v>
      </c>
      <c r="I1908" s="16">
        <f>工资表!J479</f>
        <v>1076</v>
      </c>
      <c r="J1908" s="16">
        <f>工资表!K479</f>
        <v>776</v>
      </c>
      <c r="K1908" s="16">
        <f>工资表!L479</f>
        <v>676</v>
      </c>
      <c r="L1908" s="16">
        <f>工资表!M479</f>
        <v>11908</v>
      </c>
      <c r="M1908" s="16">
        <f>工资表!N479</f>
        <v>776</v>
      </c>
      <c r="N1908" s="16">
        <f>工资表!O479</f>
        <v>576</v>
      </c>
      <c r="O1908" s="16">
        <f>工资表!P479</f>
        <v>496</v>
      </c>
      <c r="P1908" s="16">
        <f>工资表!Q479</f>
        <v>506</v>
      </c>
      <c r="Q1908" s="16">
        <f>工资表!R479</f>
        <v>536</v>
      </c>
      <c r="R1908" s="16">
        <f>工资表!S479</f>
        <v>611</v>
      </c>
      <c r="S1908" s="16">
        <f>工资表!T479</f>
        <v>8407</v>
      </c>
    </row>
    <row r="1909" spans="1:19" s="11" customFormat="1" x14ac:dyDescent="0.15">
      <c r="A1909" s="12"/>
      <c r="B1909" s="12"/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</row>
    <row r="1910" spans="1:19" s="11" customFormat="1" x14ac:dyDescent="0.15">
      <c r="A1910" s="13"/>
      <c r="B1910" s="13"/>
      <c r="C1910" s="13"/>
      <c r="D1910" s="13"/>
      <c r="E1910" s="13"/>
      <c r="F1910" s="13"/>
      <c r="G1910" s="13"/>
      <c r="H1910" s="14">
        <f>工资表!$I$1</f>
        <v>2017</v>
      </c>
      <c r="I1910" s="14" t="str">
        <f>工资表!$J$1</f>
        <v>年</v>
      </c>
      <c r="J1910" s="14" t="str">
        <f>工资表!$K$1</f>
        <v>2月</v>
      </c>
      <c r="K1910" s="14" t="str">
        <f>工资表!$L$1</f>
        <v>工资</v>
      </c>
      <c r="L1910" s="13"/>
      <c r="M1910" s="13"/>
      <c r="N1910" s="13"/>
      <c r="O1910" s="13"/>
      <c r="P1910" s="13"/>
      <c r="Q1910" s="13"/>
      <c r="R1910" s="13"/>
      <c r="S1910" s="13"/>
    </row>
    <row r="1911" spans="1:19" s="11" customFormat="1" x14ac:dyDescent="0.15">
      <c r="A1911" s="15" t="str">
        <f>工资表!$B$2</f>
        <v>序号</v>
      </c>
      <c r="B1911" s="15" t="str">
        <f>工资表!$C$2</f>
        <v>姓名</v>
      </c>
      <c r="C1911" s="15" t="str">
        <f>工资表!$D$2</f>
        <v>部门</v>
      </c>
      <c r="D1911" s="15" t="str">
        <f>工资表!$E$2</f>
        <v>基本工资</v>
      </c>
      <c r="E1911" s="15" t="str">
        <f>工资表!$F$2</f>
        <v>岗位工资</v>
      </c>
      <c r="F1911" s="15" t="str">
        <f>工资表!$G$2</f>
        <v>绩效工资</v>
      </c>
      <c r="G1911" s="15" t="str">
        <f>工资表!$H$2</f>
        <v>奖金</v>
      </c>
      <c r="H1911" s="15" t="str">
        <f>工资表!$I$2</f>
        <v>加班费</v>
      </c>
      <c r="I1911" s="15" t="str">
        <f>工资表!$J$2</f>
        <v>住房补助</v>
      </c>
      <c r="J1911" s="15" t="str">
        <f>工资表!$K$2</f>
        <v>交通补助</v>
      </c>
      <c r="K1911" s="15" t="str">
        <f>工资表!$L$2</f>
        <v>工龄工资</v>
      </c>
      <c r="L1911" s="15" t="str">
        <f>工资表!$M$2</f>
        <v>当月应发</v>
      </c>
      <c r="M1911" s="15" t="str">
        <f>工资表!$N$2</f>
        <v>养老保险</v>
      </c>
      <c r="N1911" s="15" t="str">
        <f>工资表!$O$2</f>
        <v>医疗保险</v>
      </c>
      <c r="O1911" s="15" t="str">
        <f>工资表!$P$2</f>
        <v>失业保险</v>
      </c>
      <c r="P1911" s="15" t="str">
        <f>工资表!$Q$2</f>
        <v>大病统筹</v>
      </c>
      <c r="Q1911" s="15" t="str">
        <f>工资表!$R$2</f>
        <v>公积金</v>
      </c>
      <c r="R1911" s="15" t="str">
        <f>工资表!$S$2</f>
        <v>个人所得税</v>
      </c>
      <c r="S1911" s="15" t="str">
        <f>工资表!$T$2</f>
        <v>实发工资</v>
      </c>
    </row>
    <row r="1912" spans="1:19" s="11" customFormat="1" x14ac:dyDescent="0.15">
      <c r="A1912" s="16">
        <f>工资表!B480</f>
        <v>478</v>
      </c>
      <c r="B1912" s="16" t="str">
        <f>工资表!C480</f>
        <v>N478</v>
      </c>
      <c r="C1912" s="16" t="str">
        <f>工资表!D480</f>
        <v>研发B</v>
      </c>
      <c r="D1912" s="16">
        <f>工资表!E480</f>
        <v>2477</v>
      </c>
      <c r="E1912" s="16">
        <f>工资表!F480</f>
        <v>1477</v>
      </c>
      <c r="F1912" s="16">
        <f>工资表!G480</f>
        <v>1477</v>
      </c>
      <c r="G1912" s="16">
        <f>工资表!H480</f>
        <v>2477</v>
      </c>
      <c r="H1912" s="16">
        <f>工资表!I480</f>
        <v>1477</v>
      </c>
      <c r="I1912" s="16">
        <f>工资表!J480</f>
        <v>1077</v>
      </c>
      <c r="J1912" s="16">
        <f>工资表!K480</f>
        <v>777</v>
      </c>
      <c r="K1912" s="16">
        <f>工资表!L480</f>
        <v>677</v>
      </c>
      <c r="L1912" s="16">
        <f>工资表!M480</f>
        <v>11916</v>
      </c>
      <c r="M1912" s="16">
        <f>工资表!N480</f>
        <v>777</v>
      </c>
      <c r="N1912" s="16">
        <f>工资表!O480</f>
        <v>577</v>
      </c>
      <c r="O1912" s="16">
        <f>工资表!P480</f>
        <v>497</v>
      </c>
      <c r="P1912" s="16">
        <f>工资表!Q480</f>
        <v>507</v>
      </c>
      <c r="Q1912" s="16">
        <f>工资表!R480</f>
        <v>537</v>
      </c>
      <c r="R1912" s="16">
        <f>工资表!S480</f>
        <v>612</v>
      </c>
      <c r="S1912" s="16">
        <f>工资表!T480</f>
        <v>8409</v>
      </c>
    </row>
    <row r="1913" spans="1:19" s="11" customFormat="1" x14ac:dyDescent="0.15">
      <c r="A1913" s="12"/>
      <c r="B1913" s="12"/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</row>
    <row r="1914" spans="1:19" s="11" customFormat="1" x14ac:dyDescent="0.15">
      <c r="A1914" s="13"/>
      <c r="B1914" s="13"/>
      <c r="C1914" s="13"/>
      <c r="D1914" s="13"/>
      <c r="E1914" s="13"/>
      <c r="F1914" s="13"/>
      <c r="G1914" s="13"/>
      <c r="H1914" s="14">
        <f>工资表!$I$1</f>
        <v>2017</v>
      </c>
      <c r="I1914" s="14" t="str">
        <f>工资表!$J$1</f>
        <v>年</v>
      </c>
      <c r="J1914" s="14" t="str">
        <f>工资表!$K$1</f>
        <v>2月</v>
      </c>
      <c r="K1914" s="14" t="str">
        <f>工资表!$L$1</f>
        <v>工资</v>
      </c>
      <c r="L1914" s="13"/>
      <c r="M1914" s="13"/>
      <c r="N1914" s="13"/>
      <c r="O1914" s="13"/>
      <c r="P1914" s="13"/>
      <c r="Q1914" s="13"/>
      <c r="R1914" s="13"/>
      <c r="S1914" s="13"/>
    </row>
    <row r="1915" spans="1:19" s="11" customFormat="1" x14ac:dyDescent="0.15">
      <c r="A1915" s="15" t="str">
        <f>工资表!$B$2</f>
        <v>序号</v>
      </c>
      <c r="B1915" s="15" t="str">
        <f>工资表!$C$2</f>
        <v>姓名</v>
      </c>
      <c r="C1915" s="15" t="str">
        <f>工资表!$D$2</f>
        <v>部门</v>
      </c>
      <c r="D1915" s="15" t="str">
        <f>工资表!$E$2</f>
        <v>基本工资</v>
      </c>
      <c r="E1915" s="15" t="str">
        <f>工资表!$F$2</f>
        <v>岗位工资</v>
      </c>
      <c r="F1915" s="15" t="str">
        <f>工资表!$G$2</f>
        <v>绩效工资</v>
      </c>
      <c r="G1915" s="15" t="str">
        <f>工资表!$H$2</f>
        <v>奖金</v>
      </c>
      <c r="H1915" s="15" t="str">
        <f>工资表!$I$2</f>
        <v>加班费</v>
      </c>
      <c r="I1915" s="15" t="str">
        <f>工资表!$J$2</f>
        <v>住房补助</v>
      </c>
      <c r="J1915" s="15" t="str">
        <f>工资表!$K$2</f>
        <v>交通补助</v>
      </c>
      <c r="K1915" s="15" t="str">
        <f>工资表!$L$2</f>
        <v>工龄工资</v>
      </c>
      <c r="L1915" s="15" t="str">
        <f>工资表!$M$2</f>
        <v>当月应发</v>
      </c>
      <c r="M1915" s="15" t="str">
        <f>工资表!$N$2</f>
        <v>养老保险</v>
      </c>
      <c r="N1915" s="15" t="str">
        <f>工资表!$O$2</f>
        <v>医疗保险</v>
      </c>
      <c r="O1915" s="15" t="str">
        <f>工资表!$P$2</f>
        <v>失业保险</v>
      </c>
      <c r="P1915" s="15" t="str">
        <f>工资表!$Q$2</f>
        <v>大病统筹</v>
      </c>
      <c r="Q1915" s="15" t="str">
        <f>工资表!$R$2</f>
        <v>公积金</v>
      </c>
      <c r="R1915" s="15" t="str">
        <f>工资表!$S$2</f>
        <v>个人所得税</v>
      </c>
      <c r="S1915" s="15" t="str">
        <f>工资表!$T$2</f>
        <v>实发工资</v>
      </c>
    </row>
    <row r="1916" spans="1:19" s="11" customFormat="1" x14ac:dyDescent="0.15">
      <c r="A1916" s="16">
        <f>工资表!B481</f>
        <v>479</v>
      </c>
      <c r="B1916" s="16" t="str">
        <f>工资表!C481</f>
        <v>N479</v>
      </c>
      <c r="C1916" s="16" t="str">
        <f>工资表!D481</f>
        <v>投资A</v>
      </c>
      <c r="D1916" s="16">
        <f>工资表!E481</f>
        <v>2478</v>
      </c>
      <c r="E1916" s="16">
        <f>工资表!F481</f>
        <v>1478</v>
      </c>
      <c r="F1916" s="16">
        <f>工资表!G481</f>
        <v>1478</v>
      </c>
      <c r="G1916" s="16">
        <f>工资表!H481</f>
        <v>2478</v>
      </c>
      <c r="H1916" s="16">
        <f>工资表!I481</f>
        <v>1478</v>
      </c>
      <c r="I1916" s="16">
        <f>工资表!J481</f>
        <v>1078</v>
      </c>
      <c r="J1916" s="16">
        <f>工资表!K481</f>
        <v>778</v>
      </c>
      <c r="K1916" s="16">
        <f>工资表!L481</f>
        <v>678</v>
      </c>
      <c r="L1916" s="16">
        <f>工资表!M481</f>
        <v>11924</v>
      </c>
      <c r="M1916" s="16">
        <f>工资表!N481</f>
        <v>778</v>
      </c>
      <c r="N1916" s="16">
        <f>工资表!O481</f>
        <v>578</v>
      </c>
      <c r="O1916" s="16">
        <f>工资表!P481</f>
        <v>498</v>
      </c>
      <c r="P1916" s="16">
        <f>工资表!Q481</f>
        <v>508</v>
      </c>
      <c r="Q1916" s="16">
        <f>工资表!R481</f>
        <v>538</v>
      </c>
      <c r="R1916" s="16">
        <f>工资表!S481</f>
        <v>613</v>
      </c>
      <c r="S1916" s="16">
        <f>工资表!T481</f>
        <v>8411</v>
      </c>
    </row>
    <row r="1917" spans="1:19" s="11" customFormat="1" x14ac:dyDescent="0.15">
      <c r="A1917" s="12"/>
      <c r="B1917" s="12"/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</row>
    <row r="1918" spans="1:19" s="11" customFormat="1" x14ac:dyDescent="0.15">
      <c r="A1918" s="13"/>
      <c r="B1918" s="13"/>
      <c r="C1918" s="13"/>
      <c r="D1918" s="13"/>
      <c r="E1918" s="13"/>
      <c r="F1918" s="13"/>
      <c r="G1918" s="13"/>
      <c r="H1918" s="14">
        <f>工资表!$I$1</f>
        <v>2017</v>
      </c>
      <c r="I1918" s="14" t="str">
        <f>工资表!$J$1</f>
        <v>年</v>
      </c>
      <c r="J1918" s="14" t="str">
        <f>工资表!$K$1</f>
        <v>2月</v>
      </c>
      <c r="K1918" s="14" t="str">
        <f>工资表!$L$1</f>
        <v>工资</v>
      </c>
      <c r="L1918" s="13"/>
      <c r="M1918" s="13"/>
      <c r="N1918" s="13"/>
      <c r="O1918" s="13"/>
      <c r="P1918" s="13"/>
      <c r="Q1918" s="13"/>
      <c r="R1918" s="13"/>
      <c r="S1918" s="13"/>
    </row>
    <row r="1919" spans="1:19" s="11" customFormat="1" x14ac:dyDescent="0.15">
      <c r="A1919" s="15" t="str">
        <f>工资表!$B$2</f>
        <v>序号</v>
      </c>
      <c r="B1919" s="15" t="str">
        <f>工资表!$C$2</f>
        <v>姓名</v>
      </c>
      <c r="C1919" s="15" t="str">
        <f>工资表!$D$2</f>
        <v>部门</v>
      </c>
      <c r="D1919" s="15" t="str">
        <f>工资表!$E$2</f>
        <v>基本工资</v>
      </c>
      <c r="E1919" s="15" t="str">
        <f>工资表!$F$2</f>
        <v>岗位工资</v>
      </c>
      <c r="F1919" s="15" t="str">
        <f>工资表!$G$2</f>
        <v>绩效工资</v>
      </c>
      <c r="G1919" s="15" t="str">
        <f>工资表!$H$2</f>
        <v>奖金</v>
      </c>
      <c r="H1919" s="15" t="str">
        <f>工资表!$I$2</f>
        <v>加班费</v>
      </c>
      <c r="I1919" s="15" t="str">
        <f>工资表!$J$2</f>
        <v>住房补助</v>
      </c>
      <c r="J1919" s="15" t="str">
        <f>工资表!$K$2</f>
        <v>交通补助</v>
      </c>
      <c r="K1919" s="15" t="str">
        <f>工资表!$L$2</f>
        <v>工龄工资</v>
      </c>
      <c r="L1919" s="15" t="str">
        <f>工资表!$M$2</f>
        <v>当月应发</v>
      </c>
      <c r="M1919" s="15" t="str">
        <f>工资表!$N$2</f>
        <v>养老保险</v>
      </c>
      <c r="N1919" s="15" t="str">
        <f>工资表!$O$2</f>
        <v>医疗保险</v>
      </c>
      <c r="O1919" s="15" t="str">
        <f>工资表!$P$2</f>
        <v>失业保险</v>
      </c>
      <c r="P1919" s="15" t="str">
        <f>工资表!$Q$2</f>
        <v>大病统筹</v>
      </c>
      <c r="Q1919" s="15" t="str">
        <f>工资表!$R$2</f>
        <v>公积金</v>
      </c>
      <c r="R1919" s="15" t="str">
        <f>工资表!$S$2</f>
        <v>个人所得税</v>
      </c>
      <c r="S1919" s="15" t="str">
        <f>工资表!$T$2</f>
        <v>实发工资</v>
      </c>
    </row>
    <row r="1920" spans="1:19" s="11" customFormat="1" x14ac:dyDescent="0.15">
      <c r="A1920" s="16">
        <f>工资表!B482</f>
        <v>480</v>
      </c>
      <c r="B1920" s="16" t="str">
        <f>工资表!C482</f>
        <v>N480</v>
      </c>
      <c r="C1920" s="16" t="str">
        <f>工资表!D482</f>
        <v>投资B</v>
      </c>
      <c r="D1920" s="16">
        <f>工资表!E482</f>
        <v>2479</v>
      </c>
      <c r="E1920" s="16">
        <f>工资表!F482</f>
        <v>1479</v>
      </c>
      <c r="F1920" s="16">
        <f>工资表!G482</f>
        <v>1479</v>
      </c>
      <c r="G1920" s="16">
        <f>工资表!H482</f>
        <v>2479</v>
      </c>
      <c r="H1920" s="16">
        <f>工资表!I482</f>
        <v>1479</v>
      </c>
      <c r="I1920" s="16">
        <f>工资表!J482</f>
        <v>1079</v>
      </c>
      <c r="J1920" s="16">
        <f>工资表!K482</f>
        <v>779</v>
      </c>
      <c r="K1920" s="16">
        <f>工资表!L482</f>
        <v>679</v>
      </c>
      <c r="L1920" s="16">
        <f>工资表!M482</f>
        <v>11932</v>
      </c>
      <c r="M1920" s="16">
        <f>工资表!N482</f>
        <v>779</v>
      </c>
      <c r="N1920" s="16">
        <f>工资表!O482</f>
        <v>579</v>
      </c>
      <c r="O1920" s="16">
        <f>工资表!P482</f>
        <v>499</v>
      </c>
      <c r="P1920" s="16">
        <f>工资表!Q482</f>
        <v>509</v>
      </c>
      <c r="Q1920" s="16">
        <f>工资表!R482</f>
        <v>539</v>
      </c>
      <c r="R1920" s="16">
        <f>工资表!S482</f>
        <v>614</v>
      </c>
      <c r="S1920" s="16">
        <f>工资表!T482</f>
        <v>8413</v>
      </c>
    </row>
    <row r="1921" spans="1:19" s="11" customFormat="1" x14ac:dyDescent="0.15">
      <c r="A1921" s="12"/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</row>
    <row r="1922" spans="1:19" s="11" customFormat="1" x14ac:dyDescent="0.15">
      <c r="A1922" s="13"/>
      <c r="B1922" s="13"/>
      <c r="C1922" s="13"/>
      <c r="D1922" s="13"/>
      <c r="E1922" s="13"/>
      <c r="F1922" s="13"/>
      <c r="G1922" s="13"/>
      <c r="H1922" s="14">
        <f>工资表!$I$1</f>
        <v>2017</v>
      </c>
      <c r="I1922" s="14" t="str">
        <f>工资表!$J$1</f>
        <v>年</v>
      </c>
      <c r="J1922" s="14" t="str">
        <f>工资表!$K$1</f>
        <v>2月</v>
      </c>
      <c r="K1922" s="14" t="str">
        <f>工资表!$L$1</f>
        <v>工资</v>
      </c>
      <c r="L1922" s="13"/>
      <c r="M1922" s="13"/>
      <c r="N1922" s="13"/>
      <c r="O1922" s="13"/>
      <c r="P1922" s="13"/>
      <c r="Q1922" s="13"/>
      <c r="R1922" s="13"/>
      <c r="S1922" s="13"/>
    </row>
    <row r="1923" spans="1:19" s="11" customFormat="1" x14ac:dyDescent="0.15">
      <c r="A1923" s="15" t="str">
        <f>工资表!$B$2</f>
        <v>序号</v>
      </c>
      <c r="B1923" s="15" t="str">
        <f>工资表!$C$2</f>
        <v>姓名</v>
      </c>
      <c r="C1923" s="15" t="str">
        <f>工资表!$D$2</f>
        <v>部门</v>
      </c>
      <c r="D1923" s="15" t="str">
        <f>工资表!$E$2</f>
        <v>基本工资</v>
      </c>
      <c r="E1923" s="15" t="str">
        <f>工资表!$F$2</f>
        <v>岗位工资</v>
      </c>
      <c r="F1923" s="15" t="str">
        <f>工资表!$G$2</f>
        <v>绩效工资</v>
      </c>
      <c r="G1923" s="15" t="str">
        <f>工资表!$H$2</f>
        <v>奖金</v>
      </c>
      <c r="H1923" s="15" t="str">
        <f>工资表!$I$2</f>
        <v>加班费</v>
      </c>
      <c r="I1923" s="15" t="str">
        <f>工资表!$J$2</f>
        <v>住房补助</v>
      </c>
      <c r="J1923" s="15" t="str">
        <f>工资表!$K$2</f>
        <v>交通补助</v>
      </c>
      <c r="K1923" s="15" t="str">
        <f>工资表!$L$2</f>
        <v>工龄工资</v>
      </c>
      <c r="L1923" s="15" t="str">
        <f>工资表!$M$2</f>
        <v>当月应发</v>
      </c>
      <c r="M1923" s="15" t="str">
        <f>工资表!$N$2</f>
        <v>养老保险</v>
      </c>
      <c r="N1923" s="15" t="str">
        <f>工资表!$O$2</f>
        <v>医疗保险</v>
      </c>
      <c r="O1923" s="15" t="str">
        <f>工资表!$P$2</f>
        <v>失业保险</v>
      </c>
      <c r="P1923" s="15" t="str">
        <f>工资表!$Q$2</f>
        <v>大病统筹</v>
      </c>
      <c r="Q1923" s="15" t="str">
        <f>工资表!$R$2</f>
        <v>公积金</v>
      </c>
      <c r="R1923" s="15" t="str">
        <f>工资表!$S$2</f>
        <v>个人所得税</v>
      </c>
      <c r="S1923" s="15" t="str">
        <f>工资表!$T$2</f>
        <v>实发工资</v>
      </c>
    </row>
    <row r="1924" spans="1:19" s="11" customFormat="1" x14ac:dyDescent="0.15">
      <c r="A1924" s="16">
        <f>工资表!B483</f>
        <v>481</v>
      </c>
      <c r="B1924" s="16" t="str">
        <f>工资表!C483</f>
        <v>N481</v>
      </c>
      <c r="C1924" s="16" t="str">
        <f>工资表!D483</f>
        <v>采购</v>
      </c>
      <c r="D1924" s="16">
        <f>工资表!E483</f>
        <v>2480</v>
      </c>
      <c r="E1924" s="16">
        <f>工资表!F483</f>
        <v>1480</v>
      </c>
      <c r="F1924" s="16">
        <f>工资表!G483</f>
        <v>1480</v>
      </c>
      <c r="G1924" s="16">
        <f>工资表!H483</f>
        <v>2480</v>
      </c>
      <c r="H1924" s="16">
        <f>工资表!I483</f>
        <v>1480</v>
      </c>
      <c r="I1924" s="16">
        <f>工资表!J483</f>
        <v>1080</v>
      </c>
      <c r="J1924" s="16">
        <f>工资表!K483</f>
        <v>780</v>
      </c>
      <c r="K1924" s="16">
        <f>工资表!L483</f>
        <v>680</v>
      </c>
      <c r="L1924" s="16">
        <f>工资表!M483</f>
        <v>11940</v>
      </c>
      <c r="M1924" s="16">
        <f>工资表!N483</f>
        <v>780</v>
      </c>
      <c r="N1924" s="16">
        <f>工资表!O483</f>
        <v>580</v>
      </c>
      <c r="O1924" s="16">
        <f>工资表!P483</f>
        <v>500</v>
      </c>
      <c r="P1924" s="16">
        <f>工资表!Q483</f>
        <v>510</v>
      </c>
      <c r="Q1924" s="16">
        <f>工资表!R483</f>
        <v>540</v>
      </c>
      <c r="R1924" s="16">
        <f>工资表!S483</f>
        <v>615</v>
      </c>
      <c r="S1924" s="16">
        <f>工资表!T483</f>
        <v>8415</v>
      </c>
    </row>
    <row r="1925" spans="1:19" s="11" customFormat="1" x14ac:dyDescent="0.15">
      <c r="A1925" s="12"/>
      <c r="B1925" s="12"/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</row>
    <row r="1926" spans="1:19" s="11" customFormat="1" x14ac:dyDescent="0.15">
      <c r="A1926" s="13"/>
      <c r="B1926" s="13"/>
      <c r="C1926" s="13"/>
      <c r="D1926" s="13"/>
      <c r="E1926" s="13"/>
      <c r="F1926" s="13"/>
      <c r="G1926" s="13"/>
      <c r="H1926" s="14">
        <f>工资表!$I$1</f>
        <v>2017</v>
      </c>
      <c r="I1926" s="14" t="str">
        <f>工资表!$J$1</f>
        <v>年</v>
      </c>
      <c r="J1926" s="14" t="str">
        <f>工资表!$K$1</f>
        <v>2月</v>
      </c>
      <c r="K1926" s="14" t="str">
        <f>工资表!$L$1</f>
        <v>工资</v>
      </c>
      <c r="L1926" s="13"/>
      <c r="M1926" s="13"/>
      <c r="N1926" s="13"/>
      <c r="O1926" s="13"/>
      <c r="P1926" s="13"/>
      <c r="Q1926" s="13"/>
      <c r="R1926" s="13"/>
      <c r="S1926" s="13"/>
    </row>
    <row r="1927" spans="1:19" s="11" customFormat="1" x14ac:dyDescent="0.15">
      <c r="A1927" s="15" t="str">
        <f>工资表!$B$2</f>
        <v>序号</v>
      </c>
      <c r="B1927" s="15" t="str">
        <f>工资表!$C$2</f>
        <v>姓名</v>
      </c>
      <c r="C1927" s="15" t="str">
        <f>工资表!$D$2</f>
        <v>部门</v>
      </c>
      <c r="D1927" s="15" t="str">
        <f>工资表!$E$2</f>
        <v>基本工资</v>
      </c>
      <c r="E1927" s="15" t="str">
        <f>工资表!$F$2</f>
        <v>岗位工资</v>
      </c>
      <c r="F1927" s="15" t="str">
        <f>工资表!$G$2</f>
        <v>绩效工资</v>
      </c>
      <c r="G1927" s="15" t="str">
        <f>工资表!$H$2</f>
        <v>奖金</v>
      </c>
      <c r="H1927" s="15" t="str">
        <f>工资表!$I$2</f>
        <v>加班费</v>
      </c>
      <c r="I1927" s="15" t="str">
        <f>工资表!$J$2</f>
        <v>住房补助</v>
      </c>
      <c r="J1927" s="15" t="str">
        <f>工资表!$K$2</f>
        <v>交通补助</v>
      </c>
      <c r="K1927" s="15" t="str">
        <f>工资表!$L$2</f>
        <v>工龄工资</v>
      </c>
      <c r="L1927" s="15" t="str">
        <f>工资表!$M$2</f>
        <v>当月应发</v>
      </c>
      <c r="M1927" s="15" t="str">
        <f>工资表!$N$2</f>
        <v>养老保险</v>
      </c>
      <c r="N1927" s="15" t="str">
        <f>工资表!$O$2</f>
        <v>医疗保险</v>
      </c>
      <c r="O1927" s="15" t="str">
        <f>工资表!$P$2</f>
        <v>失业保险</v>
      </c>
      <c r="P1927" s="15" t="str">
        <f>工资表!$Q$2</f>
        <v>大病统筹</v>
      </c>
      <c r="Q1927" s="15" t="str">
        <f>工资表!$R$2</f>
        <v>公积金</v>
      </c>
      <c r="R1927" s="15" t="str">
        <f>工资表!$S$2</f>
        <v>个人所得税</v>
      </c>
      <c r="S1927" s="15" t="str">
        <f>工资表!$T$2</f>
        <v>实发工资</v>
      </c>
    </row>
    <row r="1928" spans="1:19" s="11" customFormat="1" x14ac:dyDescent="0.15">
      <c r="A1928" s="16">
        <f>工资表!B484</f>
        <v>482</v>
      </c>
      <c r="B1928" s="16" t="str">
        <f>工资表!C484</f>
        <v>N482</v>
      </c>
      <c r="C1928" s="16" t="str">
        <f>工资表!D484</f>
        <v>生产</v>
      </c>
      <c r="D1928" s="16">
        <f>工资表!E484</f>
        <v>2481</v>
      </c>
      <c r="E1928" s="16">
        <f>工资表!F484</f>
        <v>1481</v>
      </c>
      <c r="F1928" s="16">
        <f>工资表!G484</f>
        <v>1481</v>
      </c>
      <c r="G1928" s="16">
        <f>工资表!H484</f>
        <v>2481</v>
      </c>
      <c r="H1928" s="16">
        <f>工资表!I484</f>
        <v>1481</v>
      </c>
      <c r="I1928" s="16">
        <f>工资表!J484</f>
        <v>1081</v>
      </c>
      <c r="J1928" s="16">
        <f>工资表!K484</f>
        <v>781</v>
      </c>
      <c r="K1928" s="16">
        <f>工资表!L484</f>
        <v>681</v>
      </c>
      <c r="L1928" s="16">
        <f>工资表!M484</f>
        <v>11948</v>
      </c>
      <c r="M1928" s="16">
        <f>工资表!N484</f>
        <v>781</v>
      </c>
      <c r="N1928" s="16">
        <f>工资表!O484</f>
        <v>581</v>
      </c>
      <c r="O1928" s="16">
        <f>工资表!P484</f>
        <v>501</v>
      </c>
      <c r="P1928" s="16">
        <f>工资表!Q484</f>
        <v>511</v>
      </c>
      <c r="Q1928" s="16">
        <f>工资表!R484</f>
        <v>541</v>
      </c>
      <c r="R1928" s="16">
        <f>工资表!S484</f>
        <v>616</v>
      </c>
      <c r="S1928" s="16">
        <f>工资表!T484</f>
        <v>8417</v>
      </c>
    </row>
    <row r="1929" spans="1:19" s="11" customFormat="1" x14ac:dyDescent="0.15">
      <c r="A1929" s="12"/>
      <c r="B1929" s="12"/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</row>
    <row r="1930" spans="1:19" s="11" customFormat="1" x14ac:dyDescent="0.15">
      <c r="A1930" s="13"/>
      <c r="B1930" s="13"/>
      <c r="C1930" s="13"/>
      <c r="D1930" s="13"/>
      <c r="E1930" s="13"/>
      <c r="F1930" s="13"/>
      <c r="G1930" s="13"/>
      <c r="H1930" s="14">
        <f>工资表!$I$1</f>
        <v>2017</v>
      </c>
      <c r="I1930" s="14" t="str">
        <f>工资表!$J$1</f>
        <v>年</v>
      </c>
      <c r="J1930" s="14" t="str">
        <f>工资表!$K$1</f>
        <v>2月</v>
      </c>
      <c r="K1930" s="14" t="str">
        <f>工资表!$L$1</f>
        <v>工资</v>
      </c>
      <c r="L1930" s="13"/>
      <c r="M1930" s="13"/>
      <c r="N1930" s="13"/>
      <c r="O1930" s="13"/>
      <c r="P1930" s="13"/>
      <c r="Q1930" s="13"/>
      <c r="R1930" s="13"/>
      <c r="S1930" s="13"/>
    </row>
    <row r="1931" spans="1:19" s="11" customFormat="1" x14ac:dyDescent="0.15">
      <c r="A1931" s="15" t="str">
        <f>工资表!$B$2</f>
        <v>序号</v>
      </c>
      <c r="B1931" s="15" t="str">
        <f>工资表!$C$2</f>
        <v>姓名</v>
      </c>
      <c r="C1931" s="15" t="str">
        <f>工资表!$D$2</f>
        <v>部门</v>
      </c>
      <c r="D1931" s="15" t="str">
        <f>工资表!$E$2</f>
        <v>基本工资</v>
      </c>
      <c r="E1931" s="15" t="str">
        <f>工资表!$F$2</f>
        <v>岗位工资</v>
      </c>
      <c r="F1931" s="15" t="str">
        <f>工资表!$G$2</f>
        <v>绩效工资</v>
      </c>
      <c r="G1931" s="15" t="str">
        <f>工资表!$H$2</f>
        <v>奖金</v>
      </c>
      <c r="H1931" s="15" t="str">
        <f>工资表!$I$2</f>
        <v>加班费</v>
      </c>
      <c r="I1931" s="15" t="str">
        <f>工资表!$J$2</f>
        <v>住房补助</v>
      </c>
      <c r="J1931" s="15" t="str">
        <f>工资表!$K$2</f>
        <v>交通补助</v>
      </c>
      <c r="K1931" s="15" t="str">
        <f>工资表!$L$2</f>
        <v>工龄工资</v>
      </c>
      <c r="L1931" s="15" t="str">
        <f>工资表!$M$2</f>
        <v>当月应发</v>
      </c>
      <c r="M1931" s="15" t="str">
        <f>工资表!$N$2</f>
        <v>养老保险</v>
      </c>
      <c r="N1931" s="15" t="str">
        <f>工资表!$O$2</f>
        <v>医疗保险</v>
      </c>
      <c r="O1931" s="15" t="str">
        <f>工资表!$P$2</f>
        <v>失业保险</v>
      </c>
      <c r="P1931" s="15" t="str">
        <f>工资表!$Q$2</f>
        <v>大病统筹</v>
      </c>
      <c r="Q1931" s="15" t="str">
        <f>工资表!$R$2</f>
        <v>公积金</v>
      </c>
      <c r="R1931" s="15" t="str">
        <f>工资表!$S$2</f>
        <v>个人所得税</v>
      </c>
      <c r="S1931" s="15" t="str">
        <f>工资表!$T$2</f>
        <v>实发工资</v>
      </c>
    </row>
    <row r="1932" spans="1:19" s="11" customFormat="1" x14ac:dyDescent="0.15">
      <c r="A1932" s="16">
        <f>工资表!B485</f>
        <v>483</v>
      </c>
      <c r="B1932" s="16" t="str">
        <f>工资表!C485</f>
        <v>N483</v>
      </c>
      <c r="C1932" s="16" t="str">
        <f>工资表!D485</f>
        <v>运营</v>
      </c>
      <c r="D1932" s="16">
        <f>工资表!E485</f>
        <v>2482</v>
      </c>
      <c r="E1932" s="16">
        <f>工资表!F485</f>
        <v>1482</v>
      </c>
      <c r="F1932" s="16">
        <f>工资表!G485</f>
        <v>1482</v>
      </c>
      <c r="G1932" s="16">
        <f>工资表!H485</f>
        <v>2482</v>
      </c>
      <c r="H1932" s="16">
        <f>工资表!I485</f>
        <v>1482</v>
      </c>
      <c r="I1932" s="16">
        <f>工资表!J485</f>
        <v>1082</v>
      </c>
      <c r="J1932" s="16">
        <f>工资表!K485</f>
        <v>782</v>
      </c>
      <c r="K1932" s="16">
        <f>工资表!L485</f>
        <v>682</v>
      </c>
      <c r="L1932" s="16">
        <f>工资表!M485</f>
        <v>11956</v>
      </c>
      <c r="M1932" s="16">
        <f>工资表!N485</f>
        <v>782</v>
      </c>
      <c r="N1932" s="16">
        <f>工资表!O485</f>
        <v>582</v>
      </c>
      <c r="O1932" s="16">
        <f>工资表!P485</f>
        <v>502</v>
      </c>
      <c r="P1932" s="16">
        <f>工资表!Q485</f>
        <v>512</v>
      </c>
      <c r="Q1932" s="16">
        <f>工资表!R485</f>
        <v>542</v>
      </c>
      <c r="R1932" s="16">
        <f>工资表!S485</f>
        <v>617</v>
      </c>
      <c r="S1932" s="16">
        <f>工资表!T485</f>
        <v>8419</v>
      </c>
    </row>
    <row r="1933" spans="1:19" s="11" customFormat="1" x14ac:dyDescent="0.15">
      <c r="A1933" s="12"/>
      <c r="B1933" s="12"/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</row>
    <row r="1934" spans="1:19" s="11" customFormat="1" x14ac:dyDescent="0.15">
      <c r="A1934" s="13"/>
      <c r="B1934" s="13"/>
      <c r="C1934" s="13"/>
      <c r="D1934" s="13"/>
      <c r="E1934" s="13"/>
      <c r="F1934" s="13"/>
      <c r="G1934" s="13"/>
      <c r="H1934" s="14">
        <f>工资表!$I$1</f>
        <v>2017</v>
      </c>
      <c r="I1934" s="14" t="str">
        <f>工资表!$J$1</f>
        <v>年</v>
      </c>
      <c r="J1934" s="14" t="str">
        <f>工资表!$K$1</f>
        <v>2月</v>
      </c>
      <c r="K1934" s="14" t="str">
        <f>工资表!$L$1</f>
        <v>工资</v>
      </c>
      <c r="L1934" s="13"/>
      <c r="M1934" s="13"/>
      <c r="N1934" s="13"/>
      <c r="O1934" s="13"/>
      <c r="P1934" s="13"/>
      <c r="Q1934" s="13"/>
      <c r="R1934" s="13"/>
      <c r="S1934" s="13"/>
    </row>
    <row r="1935" spans="1:19" s="11" customFormat="1" x14ac:dyDescent="0.15">
      <c r="A1935" s="15" t="str">
        <f>工资表!$B$2</f>
        <v>序号</v>
      </c>
      <c r="B1935" s="15" t="str">
        <f>工资表!$C$2</f>
        <v>姓名</v>
      </c>
      <c r="C1935" s="15" t="str">
        <f>工资表!$D$2</f>
        <v>部门</v>
      </c>
      <c r="D1935" s="15" t="str">
        <f>工资表!$E$2</f>
        <v>基本工资</v>
      </c>
      <c r="E1935" s="15" t="str">
        <f>工资表!$F$2</f>
        <v>岗位工资</v>
      </c>
      <c r="F1935" s="15" t="str">
        <f>工资表!$G$2</f>
        <v>绩效工资</v>
      </c>
      <c r="G1935" s="15" t="str">
        <f>工资表!$H$2</f>
        <v>奖金</v>
      </c>
      <c r="H1935" s="15" t="str">
        <f>工资表!$I$2</f>
        <v>加班费</v>
      </c>
      <c r="I1935" s="15" t="str">
        <f>工资表!$J$2</f>
        <v>住房补助</v>
      </c>
      <c r="J1935" s="15" t="str">
        <f>工资表!$K$2</f>
        <v>交通补助</v>
      </c>
      <c r="K1935" s="15" t="str">
        <f>工资表!$L$2</f>
        <v>工龄工资</v>
      </c>
      <c r="L1935" s="15" t="str">
        <f>工资表!$M$2</f>
        <v>当月应发</v>
      </c>
      <c r="M1935" s="15" t="str">
        <f>工资表!$N$2</f>
        <v>养老保险</v>
      </c>
      <c r="N1935" s="15" t="str">
        <f>工资表!$O$2</f>
        <v>医疗保险</v>
      </c>
      <c r="O1935" s="15" t="str">
        <f>工资表!$P$2</f>
        <v>失业保险</v>
      </c>
      <c r="P1935" s="15" t="str">
        <f>工资表!$Q$2</f>
        <v>大病统筹</v>
      </c>
      <c r="Q1935" s="15" t="str">
        <f>工资表!$R$2</f>
        <v>公积金</v>
      </c>
      <c r="R1935" s="15" t="str">
        <f>工资表!$S$2</f>
        <v>个人所得税</v>
      </c>
      <c r="S1935" s="15" t="str">
        <f>工资表!$T$2</f>
        <v>实发工资</v>
      </c>
    </row>
    <row r="1936" spans="1:19" s="11" customFormat="1" x14ac:dyDescent="0.15">
      <c r="A1936" s="16">
        <f>工资表!B486</f>
        <v>484</v>
      </c>
      <c r="B1936" s="16" t="str">
        <f>工资表!C486</f>
        <v>N484</v>
      </c>
      <c r="C1936" s="16" t="str">
        <f>工资表!D486</f>
        <v>财务</v>
      </c>
      <c r="D1936" s="16">
        <f>工资表!E486</f>
        <v>2483</v>
      </c>
      <c r="E1936" s="16">
        <f>工资表!F486</f>
        <v>1483</v>
      </c>
      <c r="F1936" s="16">
        <f>工资表!G486</f>
        <v>1483</v>
      </c>
      <c r="G1936" s="16">
        <f>工资表!H486</f>
        <v>2483</v>
      </c>
      <c r="H1936" s="16">
        <f>工资表!I486</f>
        <v>1483</v>
      </c>
      <c r="I1936" s="16">
        <f>工资表!J486</f>
        <v>1083</v>
      </c>
      <c r="J1936" s="16">
        <f>工资表!K486</f>
        <v>783</v>
      </c>
      <c r="K1936" s="16">
        <f>工资表!L486</f>
        <v>683</v>
      </c>
      <c r="L1936" s="16">
        <f>工资表!M486</f>
        <v>11964</v>
      </c>
      <c r="M1936" s="16">
        <f>工资表!N486</f>
        <v>783</v>
      </c>
      <c r="N1936" s="16">
        <f>工资表!O486</f>
        <v>583</v>
      </c>
      <c r="O1936" s="16">
        <f>工资表!P486</f>
        <v>503</v>
      </c>
      <c r="P1936" s="16">
        <f>工资表!Q486</f>
        <v>513</v>
      </c>
      <c r="Q1936" s="16">
        <f>工资表!R486</f>
        <v>543</v>
      </c>
      <c r="R1936" s="16">
        <f>工资表!S486</f>
        <v>618</v>
      </c>
      <c r="S1936" s="16">
        <f>工资表!T486</f>
        <v>8421</v>
      </c>
    </row>
    <row r="1937" spans="1:19" s="11" customFormat="1" x14ac:dyDescent="0.15">
      <c r="A1937" s="12"/>
      <c r="B1937" s="12"/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</row>
    <row r="1938" spans="1:19" s="11" customFormat="1" x14ac:dyDescent="0.15">
      <c r="A1938" s="13"/>
      <c r="B1938" s="13"/>
      <c r="C1938" s="13"/>
      <c r="D1938" s="13"/>
      <c r="E1938" s="13"/>
      <c r="F1938" s="13"/>
      <c r="G1938" s="13"/>
      <c r="H1938" s="14">
        <f>工资表!$I$1</f>
        <v>2017</v>
      </c>
      <c r="I1938" s="14" t="str">
        <f>工资表!$J$1</f>
        <v>年</v>
      </c>
      <c r="J1938" s="14" t="str">
        <f>工资表!$K$1</f>
        <v>2月</v>
      </c>
      <c r="K1938" s="14" t="str">
        <f>工资表!$L$1</f>
        <v>工资</v>
      </c>
      <c r="L1938" s="13"/>
      <c r="M1938" s="13"/>
      <c r="N1938" s="13"/>
      <c r="O1938" s="13"/>
      <c r="P1938" s="13"/>
      <c r="Q1938" s="13"/>
      <c r="R1938" s="13"/>
      <c r="S1938" s="13"/>
    </row>
    <row r="1939" spans="1:19" s="11" customFormat="1" x14ac:dyDescent="0.15">
      <c r="A1939" s="15" t="str">
        <f>工资表!$B$2</f>
        <v>序号</v>
      </c>
      <c r="B1939" s="15" t="str">
        <f>工资表!$C$2</f>
        <v>姓名</v>
      </c>
      <c r="C1939" s="15" t="str">
        <f>工资表!$D$2</f>
        <v>部门</v>
      </c>
      <c r="D1939" s="15" t="str">
        <f>工资表!$E$2</f>
        <v>基本工资</v>
      </c>
      <c r="E1939" s="15" t="str">
        <f>工资表!$F$2</f>
        <v>岗位工资</v>
      </c>
      <c r="F1939" s="15" t="str">
        <f>工资表!$G$2</f>
        <v>绩效工资</v>
      </c>
      <c r="G1939" s="15" t="str">
        <f>工资表!$H$2</f>
        <v>奖金</v>
      </c>
      <c r="H1939" s="15" t="str">
        <f>工资表!$I$2</f>
        <v>加班费</v>
      </c>
      <c r="I1939" s="15" t="str">
        <f>工资表!$J$2</f>
        <v>住房补助</v>
      </c>
      <c r="J1939" s="15" t="str">
        <f>工资表!$K$2</f>
        <v>交通补助</v>
      </c>
      <c r="K1939" s="15" t="str">
        <f>工资表!$L$2</f>
        <v>工龄工资</v>
      </c>
      <c r="L1939" s="15" t="str">
        <f>工资表!$M$2</f>
        <v>当月应发</v>
      </c>
      <c r="M1939" s="15" t="str">
        <f>工资表!$N$2</f>
        <v>养老保险</v>
      </c>
      <c r="N1939" s="15" t="str">
        <f>工资表!$O$2</f>
        <v>医疗保险</v>
      </c>
      <c r="O1939" s="15" t="str">
        <f>工资表!$P$2</f>
        <v>失业保险</v>
      </c>
      <c r="P1939" s="15" t="str">
        <f>工资表!$Q$2</f>
        <v>大病统筹</v>
      </c>
      <c r="Q1939" s="15" t="str">
        <f>工资表!$R$2</f>
        <v>公积金</v>
      </c>
      <c r="R1939" s="15" t="str">
        <f>工资表!$S$2</f>
        <v>个人所得税</v>
      </c>
      <c r="S1939" s="15" t="str">
        <f>工资表!$T$2</f>
        <v>实发工资</v>
      </c>
    </row>
    <row r="1940" spans="1:19" s="11" customFormat="1" x14ac:dyDescent="0.15">
      <c r="A1940" s="16">
        <f>工资表!B487</f>
        <v>485</v>
      </c>
      <c r="B1940" s="16" t="str">
        <f>工资表!C487</f>
        <v>N485</v>
      </c>
      <c r="C1940" s="16" t="str">
        <f>工资表!D487</f>
        <v>人力</v>
      </c>
      <c r="D1940" s="16">
        <f>工资表!E487</f>
        <v>2484</v>
      </c>
      <c r="E1940" s="16">
        <f>工资表!F487</f>
        <v>1484</v>
      </c>
      <c r="F1940" s="16">
        <f>工资表!G487</f>
        <v>1484</v>
      </c>
      <c r="G1940" s="16">
        <f>工资表!H487</f>
        <v>2484</v>
      </c>
      <c r="H1940" s="16">
        <f>工资表!I487</f>
        <v>1484</v>
      </c>
      <c r="I1940" s="16">
        <f>工资表!J487</f>
        <v>1084</v>
      </c>
      <c r="J1940" s="16">
        <f>工资表!K487</f>
        <v>784</v>
      </c>
      <c r="K1940" s="16">
        <f>工资表!L487</f>
        <v>684</v>
      </c>
      <c r="L1940" s="16">
        <f>工资表!M487</f>
        <v>11972</v>
      </c>
      <c r="M1940" s="16">
        <f>工资表!N487</f>
        <v>784</v>
      </c>
      <c r="N1940" s="16">
        <f>工资表!O487</f>
        <v>584</v>
      </c>
      <c r="O1940" s="16">
        <f>工资表!P487</f>
        <v>504</v>
      </c>
      <c r="P1940" s="16">
        <f>工资表!Q487</f>
        <v>514</v>
      </c>
      <c r="Q1940" s="16">
        <f>工资表!R487</f>
        <v>544</v>
      </c>
      <c r="R1940" s="16">
        <f>工资表!S487</f>
        <v>619</v>
      </c>
      <c r="S1940" s="16">
        <f>工资表!T487</f>
        <v>8423</v>
      </c>
    </row>
    <row r="1941" spans="1:19" s="11" customFormat="1" x14ac:dyDescent="0.15">
      <c r="A1941" s="12"/>
      <c r="B1941" s="12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</row>
    <row r="1942" spans="1:19" s="11" customFormat="1" x14ac:dyDescent="0.15">
      <c r="A1942" s="13"/>
      <c r="B1942" s="13"/>
      <c r="C1942" s="13"/>
      <c r="D1942" s="13"/>
      <c r="E1942" s="13"/>
      <c r="F1942" s="13"/>
      <c r="G1942" s="13"/>
      <c r="H1942" s="14">
        <f>工资表!$I$1</f>
        <v>2017</v>
      </c>
      <c r="I1942" s="14" t="str">
        <f>工资表!$J$1</f>
        <v>年</v>
      </c>
      <c r="J1942" s="14" t="str">
        <f>工资表!$K$1</f>
        <v>2月</v>
      </c>
      <c r="K1942" s="14" t="str">
        <f>工资表!$L$1</f>
        <v>工资</v>
      </c>
      <c r="L1942" s="13"/>
      <c r="M1942" s="13"/>
      <c r="N1942" s="13"/>
      <c r="O1942" s="13"/>
      <c r="P1942" s="13"/>
      <c r="Q1942" s="13"/>
      <c r="R1942" s="13"/>
      <c r="S1942" s="13"/>
    </row>
    <row r="1943" spans="1:19" s="11" customFormat="1" x14ac:dyDescent="0.15">
      <c r="A1943" s="15" t="str">
        <f>工资表!$B$2</f>
        <v>序号</v>
      </c>
      <c r="B1943" s="15" t="str">
        <f>工资表!$C$2</f>
        <v>姓名</v>
      </c>
      <c r="C1943" s="15" t="str">
        <f>工资表!$D$2</f>
        <v>部门</v>
      </c>
      <c r="D1943" s="15" t="str">
        <f>工资表!$E$2</f>
        <v>基本工资</v>
      </c>
      <c r="E1943" s="15" t="str">
        <f>工资表!$F$2</f>
        <v>岗位工资</v>
      </c>
      <c r="F1943" s="15" t="str">
        <f>工资表!$G$2</f>
        <v>绩效工资</v>
      </c>
      <c r="G1943" s="15" t="str">
        <f>工资表!$H$2</f>
        <v>奖金</v>
      </c>
      <c r="H1943" s="15" t="str">
        <f>工资表!$I$2</f>
        <v>加班费</v>
      </c>
      <c r="I1943" s="15" t="str">
        <f>工资表!$J$2</f>
        <v>住房补助</v>
      </c>
      <c r="J1943" s="15" t="str">
        <f>工资表!$K$2</f>
        <v>交通补助</v>
      </c>
      <c r="K1943" s="15" t="str">
        <f>工资表!$L$2</f>
        <v>工龄工资</v>
      </c>
      <c r="L1943" s="15" t="str">
        <f>工资表!$M$2</f>
        <v>当月应发</v>
      </c>
      <c r="M1943" s="15" t="str">
        <f>工资表!$N$2</f>
        <v>养老保险</v>
      </c>
      <c r="N1943" s="15" t="str">
        <f>工资表!$O$2</f>
        <v>医疗保险</v>
      </c>
      <c r="O1943" s="15" t="str">
        <f>工资表!$P$2</f>
        <v>失业保险</v>
      </c>
      <c r="P1943" s="15" t="str">
        <f>工资表!$Q$2</f>
        <v>大病统筹</v>
      </c>
      <c r="Q1943" s="15" t="str">
        <f>工资表!$R$2</f>
        <v>公积金</v>
      </c>
      <c r="R1943" s="15" t="str">
        <f>工资表!$S$2</f>
        <v>个人所得税</v>
      </c>
      <c r="S1943" s="15" t="str">
        <f>工资表!$T$2</f>
        <v>实发工资</v>
      </c>
    </row>
    <row r="1944" spans="1:19" s="11" customFormat="1" x14ac:dyDescent="0.15">
      <c r="A1944" s="16">
        <f>工资表!B488</f>
        <v>486</v>
      </c>
      <c r="B1944" s="16" t="str">
        <f>工资表!C488</f>
        <v>N486</v>
      </c>
      <c r="C1944" s="16" t="str">
        <f>工资表!D488</f>
        <v>销售</v>
      </c>
      <c r="D1944" s="16">
        <f>工资表!E488</f>
        <v>2485</v>
      </c>
      <c r="E1944" s="16">
        <f>工资表!F488</f>
        <v>1485</v>
      </c>
      <c r="F1944" s="16">
        <f>工资表!G488</f>
        <v>1485</v>
      </c>
      <c r="G1944" s="16">
        <f>工资表!H488</f>
        <v>2485</v>
      </c>
      <c r="H1944" s="16">
        <f>工资表!I488</f>
        <v>1485</v>
      </c>
      <c r="I1944" s="16">
        <f>工资表!J488</f>
        <v>1085</v>
      </c>
      <c r="J1944" s="16">
        <f>工资表!K488</f>
        <v>785</v>
      </c>
      <c r="K1944" s="16">
        <f>工资表!L488</f>
        <v>685</v>
      </c>
      <c r="L1944" s="16">
        <f>工资表!M488</f>
        <v>11980</v>
      </c>
      <c r="M1944" s="16">
        <f>工资表!N488</f>
        <v>785</v>
      </c>
      <c r="N1944" s="16">
        <f>工资表!O488</f>
        <v>585</v>
      </c>
      <c r="O1944" s="16">
        <f>工资表!P488</f>
        <v>505</v>
      </c>
      <c r="P1944" s="16">
        <f>工资表!Q488</f>
        <v>515</v>
      </c>
      <c r="Q1944" s="16">
        <f>工资表!R488</f>
        <v>545</v>
      </c>
      <c r="R1944" s="16">
        <f>工资表!S488</f>
        <v>620</v>
      </c>
      <c r="S1944" s="16">
        <f>工资表!T488</f>
        <v>8425</v>
      </c>
    </row>
    <row r="1945" spans="1:19" s="11" customFormat="1" x14ac:dyDescent="0.15">
      <c r="A1945" s="12"/>
      <c r="B1945" s="12"/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</row>
    <row r="1946" spans="1:19" s="11" customFormat="1" x14ac:dyDescent="0.15">
      <c r="A1946" s="13"/>
      <c r="B1946" s="13"/>
      <c r="C1946" s="13"/>
      <c r="D1946" s="13"/>
      <c r="E1946" s="13"/>
      <c r="F1946" s="13"/>
      <c r="G1946" s="13"/>
      <c r="H1946" s="14">
        <f>工资表!$I$1</f>
        <v>2017</v>
      </c>
      <c r="I1946" s="14" t="str">
        <f>工资表!$J$1</f>
        <v>年</v>
      </c>
      <c r="J1946" s="14" t="str">
        <f>工资表!$K$1</f>
        <v>2月</v>
      </c>
      <c r="K1946" s="14" t="str">
        <f>工资表!$L$1</f>
        <v>工资</v>
      </c>
      <c r="L1946" s="13"/>
      <c r="M1946" s="13"/>
      <c r="N1946" s="13"/>
      <c r="O1946" s="13"/>
      <c r="P1946" s="13"/>
      <c r="Q1946" s="13"/>
      <c r="R1946" s="13"/>
      <c r="S1946" s="13"/>
    </row>
    <row r="1947" spans="1:19" s="11" customFormat="1" x14ac:dyDescent="0.15">
      <c r="A1947" s="15" t="str">
        <f>工资表!$B$2</f>
        <v>序号</v>
      </c>
      <c r="B1947" s="15" t="str">
        <f>工资表!$C$2</f>
        <v>姓名</v>
      </c>
      <c r="C1947" s="15" t="str">
        <f>工资表!$D$2</f>
        <v>部门</v>
      </c>
      <c r="D1947" s="15" t="str">
        <f>工资表!$E$2</f>
        <v>基本工资</v>
      </c>
      <c r="E1947" s="15" t="str">
        <f>工资表!$F$2</f>
        <v>岗位工资</v>
      </c>
      <c r="F1947" s="15" t="str">
        <f>工资表!$G$2</f>
        <v>绩效工资</v>
      </c>
      <c r="G1947" s="15" t="str">
        <f>工资表!$H$2</f>
        <v>奖金</v>
      </c>
      <c r="H1947" s="15" t="str">
        <f>工资表!$I$2</f>
        <v>加班费</v>
      </c>
      <c r="I1947" s="15" t="str">
        <f>工资表!$J$2</f>
        <v>住房补助</v>
      </c>
      <c r="J1947" s="15" t="str">
        <f>工资表!$K$2</f>
        <v>交通补助</v>
      </c>
      <c r="K1947" s="15" t="str">
        <f>工资表!$L$2</f>
        <v>工龄工资</v>
      </c>
      <c r="L1947" s="15" t="str">
        <f>工资表!$M$2</f>
        <v>当月应发</v>
      </c>
      <c r="M1947" s="15" t="str">
        <f>工资表!$N$2</f>
        <v>养老保险</v>
      </c>
      <c r="N1947" s="15" t="str">
        <f>工资表!$O$2</f>
        <v>医疗保险</v>
      </c>
      <c r="O1947" s="15" t="str">
        <f>工资表!$P$2</f>
        <v>失业保险</v>
      </c>
      <c r="P1947" s="15" t="str">
        <f>工资表!$Q$2</f>
        <v>大病统筹</v>
      </c>
      <c r="Q1947" s="15" t="str">
        <f>工资表!$R$2</f>
        <v>公积金</v>
      </c>
      <c r="R1947" s="15" t="str">
        <f>工资表!$S$2</f>
        <v>个人所得税</v>
      </c>
      <c r="S1947" s="15" t="str">
        <f>工资表!$T$2</f>
        <v>实发工资</v>
      </c>
    </row>
    <row r="1948" spans="1:19" s="11" customFormat="1" x14ac:dyDescent="0.15">
      <c r="A1948" s="16">
        <f>工资表!B489</f>
        <v>487</v>
      </c>
      <c r="B1948" s="16" t="str">
        <f>工资表!C489</f>
        <v>N487</v>
      </c>
      <c r="C1948" s="16" t="str">
        <f>工资表!D489</f>
        <v>研发A</v>
      </c>
      <c r="D1948" s="16">
        <f>工资表!E489</f>
        <v>2486</v>
      </c>
      <c r="E1948" s="16">
        <f>工资表!F489</f>
        <v>1486</v>
      </c>
      <c r="F1948" s="16">
        <f>工资表!G489</f>
        <v>1486</v>
      </c>
      <c r="G1948" s="16">
        <f>工资表!H489</f>
        <v>2486</v>
      </c>
      <c r="H1948" s="16">
        <f>工资表!I489</f>
        <v>1486</v>
      </c>
      <c r="I1948" s="16">
        <f>工资表!J489</f>
        <v>1086</v>
      </c>
      <c r="J1948" s="16">
        <f>工资表!K489</f>
        <v>786</v>
      </c>
      <c r="K1948" s="16">
        <f>工资表!L489</f>
        <v>686</v>
      </c>
      <c r="L1948" s="16">
        <f>工资表!M489</f>
        <v>11988</v>
      </c>
      <c r="M1948" s="16">
        <f>工资表!N489</f>
        <v>786</v>
      </c>
      <c r="N1948" s="16">
        <f>工资表!O489</f>
        <v>586</v>
      </c>
      <c r="O1948" s="16">
        <f>工资表!P489</f>
        <v>506</v>
      </c>
      <c r="P1948" s="16">
        <f>工资表!Q489</f>
        <v>516</v>
      </c>
      <c r="Q1948" s="16">
        <f>工资表!R489</f>
        <v>546</v>
      </c>
      <c r="R1948" s="16">
        <f>工资表!S489</f>
        <v>621</v>
      </c>
      <c r="S1948" s="16">
        <f>工资表!T489</f>
        <v>8427</v>
      </c>
    </row>
    <row r="1949" spans="1:19" s="11" customFormat="1" x14ac:dyDescent="0.15">
      <c r="A1949" s="12"/>
      <c r="B1949" s="12"/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</row>
    <row r="1950" spans="1:19" s="11" customFormat="1" x14ac:dyDescent="0.15">
      <c r="A1950" s="13"/>
      <c r="B1950" s="13"/>
      <c r="C1950" s="13"/>
      <c r="D1950" s="13"/>
      <c r="E1950" s="13"/>
      <c r="F1950" s="13"/>
      <c r="G1950" s="13"/>
      <c r="H1950" s="14">
        <f>工资表!$I$1</f>
        <v>2017</v>
      </c>
      <c r="I1950" s="14" t="str">
        <f>工资表!$J$1</f>
        <v>年</v>
      </c>
      <c r="J1950" s="14" t="str">
        <f>工资表!$K$1</f>
        <v>2月</v>
      </c>
      <c r="K1950" s="14" t="str">
        <f>工资表!$L$1</f>
        <v>工资</v>
      </c>
      <c r="L1950" s="13"/>
      <c r="M1950" s="13"/>
      <c r="N1950" s="13"/>
      <c r="O1950" s="13"/>
      <c r="P1950" s="13"/>
      <c r="Q1950" s="13"/>
      <c r="R1950" s="13"/>
      <c r="S1950" s="13"/>
    </row>
    <row r="1951" spans="1:19" s="11" customFormat="1" x14ac:dyDescent="0.15">
      <c r="A1951" s="15" t="str">
        <f>工资表!$B$2</f>
        <v>序号</v>
      </c>
      <c r="B1951" s="15" t="str">
        <f>工资表!$C$2</f>
        <v>姓名</v>
      </c>
      <c r="C1951" s="15" t="str">
        <f>工资表!$D$2</f>
        <v>部门</v>
      </c>
      <c r="D1951" s="15" t="str">
        <f>工资表!$E$2</f>
        <v>基本工资</v>
      </c>
      <c r="E1951" s="15" t="str">
        <f>工资表!$F$2</f>
        <v>岗位工资</v>
      </c>
      <c r="F1951" s="15" t="str">
        <f>工资表!$G$2</f>
        <v>绩效工资</v>
      </c>
      <c r="G1951" s="15" t="str">
        <f>工资表!$H$2</f>
        <v>奖金</v>
      </c>
      <c r="H1951" s="15" t="str">
        <f>工资表!$I$2</f>
        <v>加班费</v>
      </c>
      <c r="I1951" s="15" t="str">
        <f>工资表!$J$2</f>
        <v>住房补助</v>
      </c>
      <c r="J1951" s="15" t="str">
        <f>工资表!$K$2</f>
        <v>交通补助</v>
      </c>
      <c r="K1951" s="15" t="str">
        <f>工资表!$L$2</f>
        <v>工龄工资</v>
      </c>
      <c r="L1951" s="15" t="str">
        <f>工资表!$M$2</f>
        <v>当月应发</v>
      </c>
      <c r="M1951" s="15" t="str">
        <f>工资表!$N$2</f>
        <v>养老保险</v>
      </c>
      <c r="N1951" s="15" t="str">
        <f>工资表!$O$2</f>
        <v>医疗保险</v>
      </c>
      <c r="O1951" s="15" t="str">
        <f>工资表!$P$2</f>
        <v>失业保险</v>
      </c>
      <c r="P1951" s="15" t="str">
        <f>工资表!$Q$2</f>
        <v>大病统筹</v>
      </c>
      <c r="Q1951" s="15" t="str">
        <f>工资表!$R$2</f>
        <v>公积金</v>
      </c>
      <c r="R1951" s="15" t="str">
        <f>工资表!$S$2</f>
        <v>个人所得税</v>
      </c>
      <c r="S1951" s="15" t="str">
        <f>工资表!$T$2</f>
        <v>实发工资</v>
      </c>
    </row>
    <row r="1952" spans="1:19" s="11" customFormat="1" x14ac:dyDescent="0.15">
      <c r="A1952" s="16">
        <f>工资表!B490</f>
        <v>488</v>
      </c>
      <c r="B1952" s="16" t="str">
        <f>工资表!C490</f>
        <v>N488</v>
      </c>
      <c r="C1952" s="16" t="str">
        <f>工资表!D490</f>
        <v>研发B</v>
      </c>
      <c r="D1952" s="16">
        <f>工资表!E490</f>
        <v>2487</v>
      </c>
      <c r="E1952" s="16">
        <f>工资表!F490</f>
        <v>1487</v>
      </c>
      <c r="F1952" s="16">
        <f>工资表!G490</f>
        <v>1487</v>
      </c>
      <c r="G1952" s="16">
        <f>工资表!H490</f>
        <v>2487</v>
      </c>
      <c r="H1952" s="16">
        <f>工资表!I490</f>
        <v>1487</v>
      </c>
      <c r="I1952" s="16">
        <f>工资表!J490</f>
        <v>1087</v>
      </c>
      <c r="J1952" s="16">
        <f>工资表!K490</f>
        <v>787</v>
      </c>
      <c r="K1952" s="16">
        <f>工资表!L490</f>
        <v>687</v>
      </c>
      <c r="L1952" s="16">
        <f>工资表!M490</f>
        <v>11996</v>
      </c>
      <c r="M1952" s="16">
        <f>工资表!N490</f>
        <v>787</v>
      </c>
      <c r="N1952" s="16">
        <f>工资表!O490</f>
        <v>587</v>
      </c>
      <c r="O1952" s="16">
        <f>工资表!P490</f>
        <v>507</v>
      </c>
      <c r="P1952" s="16">
        <f>工资表!Q490</f>
        <v>517</v>
      </c>
      <c r="Q1952" s="16">
        <f>工资表!R490</f>
        <v>547</v>
      </c>
      <c r="R1952" s="16">
        <f>工资表!S490</f>
        <v>622</v>
      </c>
      <c r="S1952" s="16">
        <f>工资表!T490</f>
        <v>8429</v>
      </c>
    </row>
    <row r="1953" spans="1:19" s="11" customFormat="1" x14ac:dyDescent="0.15">
      <c r="A1953" s="12"/>
      <c r="B1953" s="12"/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</row>
    <row r="1954" spans="1:19" s="11" customFormat="1" x14ac:dyDescent="0.15">
      <c r="A1954" s="13"/>
      <c r="B1954" s="13"/>
      <c r="C1954" s="13"/>
      <c r="D1954" s="13"/>
      <c r="E1954" s="13"/>
      <c r="F1954" s="13"/>
      <c r="G1954" s="13"/>
      <c r="H1954" s="14">
        <f>工资表!$I$1</f>
        <v>2017</v>
      </c>
      <c r="I1954" s="14" t="str">
        <f>工资表!$J$1</f>
        <v>年</v>
      </c>
      <c r="J1954" s="14" t="str">
        <f>工资表!$K$1</f>
        <v>2月</v>
      </c>
      <c r="K1954" s="14" t="str">
        <f>工资表!$L$1</f>
        <v>工资</v>
      </c>
      <c r="L1954" s="13"/>
      <c r="M1954" s="13"/>
      <c r="N1954" s="13"/>
      <c r="O1954" s="13"/>
      <c r="P1954" s="13"/>
      <c r="Q1954" s="13"/>
      <c r="R1954" s="13"/>
      <c r="S1954" s="13"/>
    </row>
    <row r="1955" spans="1:19" s="11" customFormat="1" x14ac:dyDescent="0.15">
      <c r="A1955" s="15" t="str">
        <f>工资表!$B$2</f>
        <v>序号</v>
      </c>
      <c r="B1955" s="15" t="str">
        <f>工资表!$C$2</f>
        <v>姓名</v>
      </c>
      <c r="C1955" s="15" t="str">
        <f>工资表!$D$2</f>
        <v>部门</v>
      </c>
      <c r="D1955" s="15" t="str">
        <f>工资表!$E$2</f>
        <v>基本工资</v>
      </c>
      <c r="E1955" s="15" t="str">
        <f>工资表!$F$2</f>
        <v>岗位工资</v>
      </c>
      <c r="F1955" s="15" t="str">
        <f>工资表!$G$2</f>
        <v>绩效工资</v>
      </c>
      <c r="G1955" s="15" t="str">
        <f>工资表!$H$2</f>
        <v>奖金</v>
      </c>
      <c r="H1955" s="15" t="str">
        <f>工资表!$I$2</f>
        <v>加班费</v>
      </c>
      <c r="I1955" s="15" t="str">
        <f>工资表!$J$2</f>
        <v>住房补助</v>
      </c>
      <c r="J1955" s="15" t="str">
        <f>工资表!$K$2</f>
        <v>交通补助</v>
      </c>
      <c r="K1955" s="15" t="str">
        <f>工资表!$L$2</f>
        <v>工龄工资</v>
      </c>
      <c r="L1955" s="15" t="str">
        <f>工资表!$M$2</f>
        <v>当月应发</v>
      </c>
      <c r="M1955" s="15" t="str">
        <f>工资表!$N$2</f>
        <v>养老保险</v>
      </c>
      <c r="N1955" s="15" t="str">
        <f>工资表!$O$2</f>
        <v>医疗保险</v>
      </c>
      <c r="O1955" s="15" t="str">
        <f>工资表!$P$2</f>
        <v>失业保险</v>
      </c>
      <c r="P1955" s="15" t="str">
        <f>工资表!$Q$2</f>
        <v>大病统筹</v>
      </c>
      <c r="Q1955" s="15" t="str">
        <f>工资表!$R$2</f>
        <v>公积金</v>
      </c>
      <c r="R1955" s="15" t="str">
        <f>工资表!$S$2</f>
        <v>个人所得税</v>
      </c>
      <c r="S1955" s="15" t="str">
        <f>工资表!$T$2</f>
        <v>实发工资</v>
      </c>
    </row>
    <row r="1956" spans="1:19" s="11" customFormat="1" x14ac:dyDescent="0.15">
      <c r="A1956" s="16">
        <f>工资表!B491</f>
        <v>489</v>
      </c>
      <c r="B1956" s="16" t="str">
        <f>工资表!C491</f>
        <v>N489</v>
      </c>
      <c r="C1956" s="16" t="str">
        <f>工资表!D491</f>
        <v>投资A</v>
      </c>
      <c r="D1956" s="16">
        <f>工资表!E491</f>
        <v>2488</v>
      </c>
      <c r="E1956" s="16">
        <f>工资表!F491</f>
        <v>1488</v>
      </c>
      <c r="F1956" s="16">
        <f>工资表!G491</f>
        <v>1488</v>
      </c>
      <c r="G1956" s="16">
        <f>工资表!H491</f>
        <v>2488</v>
      </c>
      <c r="H1956" s="16">
        <f>工资表!I491</f>
        <v>1488</v>
      </c>
      <c r="I1956" s="16">
        <f>工资表!J491</f>
        <v>1088</v>
      </c>
      <c r="J1956" s="16">
        <f>工资表!K491</f>
        <v>788</v>
      </c>
      <c r="K1956" s="16">
        <f>工资表!L491</f>
        <v>688</v>
      </c>
      <c r="L1956" s="16">
        <f>工资表!M491</f>
        <v>12004</v>
      </c>
      <c r="M1956" s="16">
        <f>工资表!N491</f>
        <v>788</v>
      </c>
      <c r="N1956" s="16">
        <f>工资表!O491</f>
        <v>588</v>
      </c>
      <c r="O1956" s="16">
        <f>工资表!P491</f>
        <v>508</v>
      </c>
      <c r="P1956" s="16">
        <f>工资表!Q491</f>
        <v>518</v>
      </c>
      <c r="Q1956" s="16">
        <f>工资表!R491</f>
        <v>548</v>
      </c>
      <c r="R1956" s="16">
        <f>工资表!S491</f>
        <v>623</v>
      </c>
      <c r="S1956" s="16">
        <f>工资表!T491</f>
        <v>8431</v>
      </c>
    </row>
    <row r="1957" spans="1:19" s="11" customFormat="1" x14ac:dyDescent="0.15">
      <c r="A1957" s="12"/>
      <c r="B1957" s="12"/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</row>
    <row r="1958" spans="1:19" s="11" customFormat="1" x14ac:dyDescent="0.15">
      <c r="A1958" s="13"/>
      <c r="B1958" s="13"/>
      <c r="C1958" s="13"/>
      <c r="D1958" s="13"/>
      <c r="E1958" s="13"/>
      <c r="F1958" s="13"/>
      <c r="G1958" s="13"/>
      <c r="H1958" s="14">
        <f>工资表!$I$1</f>
        <v>2017</v>
      </c>
      <c r="I1958" s="14" t="str">
        <f>工资表!$J$1</f>
        <v>年</v>
      </c>
      <c r="J1958" s="14" t="str">
        <f>工资表!$K$1</f>
        <v>2月</v>
      </c>
      <c r="K1958" s="14" t="str">
        <f>工资表!$L$1</f>
        <v>工资</v>
      </c>
      <c r="L1958" s="13"/>
      <c r="M1958" s="13"/>
      <c r="N1958" s="13"/>
      <c r="O1958" s="13"/>
      <c r="P1958" s="13"/>
      <c r="Q1958" s="13"/>
      <c r="R1958" s="13"/>
      <c r="S1958" s="13"/>
    </row>
    <row r="1959" spans="1:19" s="11" customFormat="1" x14ac:dyDescent="0.15">
      <c r="A1959" s="15" t="str">
        <f>工资表!$B$2</f>
        <v>序号</v>
      </c>
      <c r="B1959" s="15" t="str">
        <f>工资表!$C$2</f>
        <v>姓名</v>
      </c>
      <c r="C1959" s="15" t="str">
        <f>工资表!$D$2</f>
        <v>部门</v>
      </c>
      <c r="D1959" s="15" t="str">
        <f>工资表!$E$2</f>
        <v>基本工资</v>
      </c>
      <c r="E1959" s="15" t="str">
        <f>工资表!$F$2</f>
        <v>岗位工资</v>
      </c>
      <c r="F1959" s="15" t="str">
        <f>工资表!$G$2</f>
        <v>绩效工资</v>
      </c>
      <c r="G1959" s="15" t="str">
        <f>工资表!$H$2</f>
        <v>奖金</v>
      </c>
      <c r="H1959" s="15" t="str">
        <f>工资表!$I$2</f>
        <v>加班费</v>
      </c>
      <c r="I1959" s="15" t="str">
        <f>工资表!$J$2</f>
        <v>住房补助</v>
      </c>
      <c r="J1959" s="15" t="str">
        <f>工资表!$K$2</f>
        <v>交通补助</v>
      </c>
      <c r="K1959" s="15" t="str">
        <f>工资表!$L$2</f>
        <v>工龄工资</v>
      </c>
      <c r="L1959" s="15" t="str">
        <f>工资表!$M$2</f>
        <v>当月应发</v>
      </c>
      <c r="M1959" s="15" t="str">
        <f>工资表!$N$2</f>
        <v>养老保险</v>
      </c>
      <c r="N1959" s="15" t="str">
        <f>工资表!$O$2</f>
        <v>医疗保险</v>
      </c>
      <c r="O1959" s="15" t="str">
        <f>工资表!$P$2</f>
        <v>失业保险</v>
      </c>
      <c r="P1959" s="15" t="str">
        <f>工资表!$Q$2</f>
        <v>大病统筹</v>
      </c>
      <c r="Q1959" s="15" t="str">
        <f>工资表!$R$2</f>
        <v>公积金</v>
      </c>
      <c r="R1959" s="15" t="str">
        <f>工资表!$S$2</f>
        <v>个人所得税</v>
      </c>
      <c r="S1959" s="15" t="str">
        <f>工资表!$T$2</f>
        <v>实发工资</v>
      </c>
    </row>
    <row r="1960" spans="1:19" s="11" customFormat="1" x14ac:dyDescent="0.15">
      <c r="A1960" s="16">
        <f>工资表!B492</f>
        <v>490</v>
      </c>
      <c r="B1960" s="16" t="str">
        <f>工资表!C492</f>
        <v>N490</v>
      </c>
      <c r="C1960" s="16" t="str">
        <f>工资表!D492</f>
        <v>投资B</v>
      </c>
      <c r="D1960" s="16">
        <f>工资表!E492</f>
        <v>2489</v>
      </c>
      <c r="E1960" s="16">
        <f>工资表!F492</f>
        <v>1489</v>
      </c>
      <c r="F1960" s="16">
        <f>工资表!G492</f>
        <v>1489</v>
      </c>
      <c r="G1960" s="16">
        <f>工资表!H492</f>
        <v>2489</v>
      </c>
      <c r="H1960" s="16">
        <f>工资表!I492</f>
        <v>1489</v>
      </c>
      <c r="I1960" s="16">
        <f>工资表!J492</f>
        <v>1089</v>
      </c>
      <c r="J1960" s="16">
        <f>工资表!K492</f>
        <v>789</v>
      </c>
      <c r="K1960" s="16">
        <f>工资表!L492</f>
        <v>689</v>
      </c>
      <c r="L1960" s="16">
        <f>工资表!M492</f>
        <v>12012</v>
      </c>
      <c r="M1960" s="16">
        <f>工资表!N492</f>
        <v>789</v>
      </c>
      <c r="N1960" s="16">
        <f>工资表!O492</f>
        <v>589</v>
      </c>
      <c r="O1960" s="16">
        <f>工资表!P492</f>
        <v>509</v>
      </c>
      <c r="P1960" s="16">
        <f>工资表!Q492</f>
        <v>519</v>
      </c>
      <c r="Q1960" s="16">
        <f>工资表!R492</f>
        <v>549</v>
      </c>
      <c r="R1960" s="16">
        <f>工资表!S492</f>
        <v>624</v>
      </c>
      <c r="S1960" s="16">
        <f>工资表!T492</f>
        <v>8433</v>
      </c>
    </row>
    <row r="1961" spans="1:19" s="11" customFormat="1" x14ac:dyDescent="0.15">
      <c r="A1961" s="12"/>
      <c r="B1961" s="12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</row>
    <row r="1962" spans="1:19" s="11" customFormat="1" x14ac:dyDescent="0.15">
      <c r="A1962" s="13"/>
      <c r="B1962" s="13"/>
      <c r="C1962" s="13"/>
      <c r="D1962" s="13"/>
      <c r="E1962" s="13"/>
      <c r="F1962" s="13"/>
      <c r="G1962" s="13"/>
      <c r="H1962" s="14">
        <f>工资表!$I$1</f>
        <v>2017</v>
      </c>
      <c r="I1962" s="14" t="str">
        <f>工资表!$J$1</f>
        <v>年</v>
      </c>
      <c r="J1962" s="14" t="str">
        <f>工资表!$K$1</f>
        <v>2月</v>
      </c>
      <c r="K1962" s="14" t="str">
        <f>工资表!$L$1</f>
        <v>工资</v>
      </c>
      <c r="L1962" s="13"/>
      <c r="M1962" s="13"/>
      <c r="N1962" s="13"/>
      <c r="O1962" s="13"/>
      <c r="P1962" s="13"/>
      <c r="Q1962" s="13"/>
      <c r="R1962" s="13"/>
      <c r="S1962" s="13"/>
    </row>
    <row r="1963" spans="1:19" s="11" customFormat="1" x14ac:dyDescent="0.15">
      <c r="A1963" s="15" t="str">
        <f>工资表!$B$2</f>
        <v>序号</v>
      </c>
      <c r="B1963" s="15" t="str">
        <f>工资表!$C$2</f>
        <v>姓名</v>
      </c>
      <c r="C1963" s="15" t="str">
        <f>工资表!$D$2</f>
        <v>部门</v>
      </c>
      <c r="D1963" s="15" t="str">
        <f>工资表!$E$2</f>
        <v>基本工资</v>
      </c>
      <c r="E1963" s="15" t="str">
        <f>工资表!$F$2</f>
        <v>岗位工资</v>
      </c>
      <c r="F1963" s="15" t="str">
        <f>工资表!$G$2</f>
        <v>绩效工资</v>
      </c>
      <c r="G1963" s="15" t="str">
        <f>工资表!$H$2</f>
        <v>奖金</v>
      </c>
      <c r="H1963" s="15" t="str">
        <f>工资表!$I$2</f>
        <v>加班费</v>
      </c>
      <c r="I1963" s="15" t="str">
        <f>工资表!$J$2</f>
        <v>住房补助</v>
      </c>
      <c r="J1963" s="15" t="str">
        <f>工资表!$K$2</f>
        <v>交通补助</v>
      </c>
      <c r="K1963" s="15" t="str">
        <f>工资表!$L$2</f>
        <v>工龄工资</v>
      </c>
      <c r="L1963" s="15" t="str">
        <f>工资表!$M$2</f>
        <v>当月应发</v>
      </c>
      <c r="M1963" s="15" t="str">
        <f>工资表!$N$2</f>
        <v>养老保险</v>
      </c>
      <c r="N1963" s="15" t="str">
        <f>工资表!$O$2</f>
        <v>医疗保险</v>
      </c>
      <c r="O1963" s="15" t="str">
        <f>工资表!$P$2</f>
        <v>失业保险</v>
      </c>
      <c r="P1963" s="15" t="str">
        <f>工资表!$Q$2</f>
        <v>大病统筹</v>
      </c>
      <c r="Q1963" s="15" t="str">
        <f>工资表!$R$2</f>
        <v>公积金</v>
      </c>
      <c r="R1963" s="15" t="str">
        <f>工资表!$S$2</f>
        <v>个人所得税</v>
      </c>
      <c r="S1963" s="15" t="str">
        <f>工资表!$T$2</f>
        <v>实发工资</v>
      </c>
    </row>
    <row r="1964" spans="1:19" s="11" customFormat="1" x14ac:dyDescent="0.15">
      <c r="A1964" s="16">
        <f>工资表!B493</f>
        <v>491</v>
      </c>
      <c r="B1964" s="16" t="str">
        <f>工资表!C493</f>
        <v>N491</v>
      </c>
      <c r="C1964" s="16" t="str">
        <f>工资表!D493</f>
        <v>采购</v>
      </c>
      <c r="D1964" s="16">
        <f>工资表!E493</f>
        <v>2490</v>
      </c>
      <c r="E1964" s="16">
        <f>工资表!F493</f>
        <v>1490</v>
      </c>
      <c r="F1964" s="16">
        <f>工资表!G493</f>
        <v>1490</v>
      </c>
      <c r="G1964" s="16">
        <f>工资表!H493</f>
        <v>2490</v>
      </c>
      <c r="H1964" s="16">
        <f>工资表!I493</f>
        <v>1490</v>
      </c>
      <c r="I1964" s="16">
        <f>工资表!J493</f>
        <v>1090</v>
      </c>
      <c r="J1964" s="16">
        <f>工资表!K493</f>
        <v>790</v>
      </c>
      <c r="K1964" s="16">
        <f>工资表!L493</f>
        <v>690</v>
      </c>
      <c r="L1964" s="16">
        <f>工资表!M493</f>
        <v>12020</v>
      </c>
      <c r="M1964" s="16">
        <f>工资表!N493</f>
        <v>790</v>
      </c>
      <c r="N1964" s="16">
        <f>工资表!O493</f>
        <v>590</v>
      </c>
      <c r="O1964" s="16">
        <f>工资表!P493</f>
        <v>510</v>
      </c>
      <c r="P1964" s="16">
        <f>工资表!Q493</f>
        <v>520</v>
      </c>
      <c r="Q1964" s="16">
        <f>工资表!R493</f>
        <v>550</v>
      </c>
      <c r="R1964" s="16">
        <f>工资表!S493</f>
        <v>625</v>
      </c>
      <c r="S1964" s="16">
        <f>工资表!T493</f>
        <v>8435</v>
      </c>
    </row>
    <row r="1965" spans="1:19" s="11" customFormat="1" x14ac:dyDescent="0.15">
      <c r="A1965" s="12"/>
      <c r="B1965" s="12"/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</row>
    <row r="1966" spans="1:19" s="11" customFormat="1" x14ac:dyDescent="0.15">
      <c r="A1966" s="13"/>
      <c r="B1966" s="13"/>
      <c r="C1966" s="13"/>
      <c r="D1966" s="13"/>
      <c r="E1966" s="13"/>
      <c r="F1966" s="13"/>
      <c r="G1966" s="13"/>
      <c r="H1966" s="14">
        <f>工资表!$I$1</f>
        <v>2017</v>
      </c>
      <c r="I1966" s="14" t="str">
        <f>工资表!$J$1</f>
        <v>年</v>
      </c>
      <c r="J1966" s="14" t="str">
        <f>工资表!$K$1</f>
        <v>2月</v>
      </c>
      <c r="K1966" s="14" t="str">
        <f>工资表!$L$1</f>
        <v>工资</v>
      </c>
      <c r="L1966" s="13"/>
      <c r="M1966" s="13"/>
      <c r="N1966" s="13"/>
      <c r="O1966" s="13"/>
      <c r="P1966" s="13"/>
      <c r="Q1966" s="13"/>
      <c r="R1966" s="13"/>
      <c r="S1966" s="13"/>
    </row>
    <row r="1967" spans="1:19" s="11" customFormat="1" x14ac:dyDescent="0.15">
      <c r="A1967" s="15" t="str">
        <f>工资表!$B$2</f>
        <v>序号</v>
      </c>
      <c r="B1967" s="15" t="str">
        <f>工资表!$C$2</f>
        <v>姓名</v>
      </c>
      <c r="C1967" s="15" t="str">
        <f>工资表!$D$2</f>
        <v>部门</v>
      </c>
      <c r="D1967" s="15" t="str">
        <f>工资表!$E$2</f>
        <v>基本工资</v>
      </c>
      <c r="E1967" s="15" t="str">
        <f>工资表!$F$2</f>
        <v>岗位工资</v>
      </c>
      <c r="F1967" s="15" t="str">
        <f>工资表!$G$2</f>
        <v>绩效工资</v>
      </c>
      <c r="G1967" s="15" t="str">
        <f>工资表!$H$2</f>
        <v>奖金</v>
      </c>
      <c r="H1967" s="15" t="str">
        <f>工资表!$I$2</f>
        <v>加班费</v>
      </c>
      <c r="I1967" s="15" t="str">
        <f>工资表!$J$2</f>
        <v>住房补助</v>
      </c>
      <c r="J1967" s="15" t="str">
        <f>工资表!$K$2</f>
        <v>交通补助</v>
      </c>
      <c r="K1967" s="15" t="str">
        <f>工资表!$L$2</f>
        <v>工龄工资</v>
      </c>
      <c r="L1967" s="15" t="str">
        <f>工资表!$M$2</f>
        <v>当月应发</v>
      </c>
      <c r="M1967" s="15" t="str">
        <f>工资表!$N$2</f>
        <v>养老保险</v>
      </c>
      <c r="N1967" s="15" t="str">
        <f>工资表!$O$2</f>
        <v>医疗保险</v>
      </c>
      <c r="O1967" s="15" t="str">
        <f>工资表!$P$2</f>
        <v>失业保险</v>
      </c>
      <c r="P1967" s="15" t="str">
        <f>工资表!$Q$2</f>
        <v>大病统筹</v>
      </c>
      <c r="Q1967" s="15" t="str">
        <f>工资表!$R$2</f>
        <v>公积金</v>
      </c>
      <c r="R1967" s="15" t="str">
        <f>工资表!$S$2</f>
        <v>个人所得税</v>
      </c>
      <c r="S1967" s="15" t="str">
        <f>工资表!$T$2</f>
        <v>实发工资</v>
      </c>
    </row>
    <row r="1968" spans="1:19" s="11" customFormat="1" x14ac:dyDescent="0.15">
      <c r="A1968" s="16">
        <f>工资表!B494</f>
        <v>492</v>
      </c>
      <c r="B1968" s="16" t="str">
        <f>工资表!C494</f>
        <v>N492</v>
      </c>
      <c r="C1968" s="16" t="str">
        <f>工资表!D494</f>
        <v>生产</v>
      </c>
      <c r="D1968" s="16">
        <f>工资表!E494</f>
        <v>2491</v>
      </c>
      <c r="E1968" s="16">
        <f>工资表!F494</f>
        <v>1491</v>
      </c>
      <c r="F1968" s="16">
        <f>工资表!G494</f>
        <v>1491</v>
      </c>
      <c r="G1968" s="16">
        <f>工资表!H494</f>
        <v>2491</v>
      </c>
      <c r="H1968" s="16">
        <f>工资表!I494</f>
        <v>1491</v>
      </c>
      <c r="I1968" s="16">
        <f>工资表!J494</f>
        <v>1091</v>
      </c>
      <c r="J1968" s="16">
        <f>工资表!K494</f>
        <v>791</v>
      </c>
      <c r="K1968" s="16">
        <f>工资表!L494</f>
        <v>691</v>
      </c>
      <c r="L1968" s="16">
        <f>工资表!M494</f>
        <v>12028</v>
      </c>
      <c r="M1968" s="16">
        <f>工资表!N494</f>
        <v>791</v>
      </c>
      <c r="N1968" s="16">
        <f>工资表!O494</f>
        <v>591</v>
      </c>
      <c r="O1968" s="16">
        <f>工资表!P494</f>
        <v>511</v>
      </c>
      <c r="P1968" s="16">
        <f>工资表!Q494</f>
        <v>521</v>
      </c>
      <c r="Q1968" s="16">
        <f>工资表!R494</f>
        <v>551</v>
      </c>
      <c r="R1968" s="16">
        <f>工资表!S494</f>
        <v>626</v>
      </c>
      <c r="S1968" s="16">
        <f>工资表!T494</f>
        <v>8437</v>
      </c>
    </row>
    <row r="1969" spans="1:19" s="11" customFormat="1" x14ac:dyDescent="0.15">
      <c r="A1969" s="12"/>
      <c r="B1969" s="12"/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</row>
    <row r="1970" spans="1:19" s="11" customFormat="1" x14ac:dyDescent="0.15">
      <c r="A1970" s="13"/>
      <c r="B1970" s="13"/>
      <c r="C1970" s="13"/>
      <c r="D1970" s="13"/>
      <c r="E1970" s="13"/>
      <c r="F1970" s="13"/>
      <c r="G1970" s="13"/>
      <c r="H1970" s="14">
        <f>工资表!$I$1</f>
        <v>2017</v>
      </c>
      <c r="I1970" s="14" t="str">
        <f>工资表!$J$1</f>
        <v>年</v>
      </c>
      <c r="J1970" s="14" t="str">
        <f>工资表!$K$1</f>
        <v>2月</v>
      </c>
      <c r="K1970" s="14" t="str">
        <f>工资表!$L$1</f>
        <v>工资</v>
      </c>
      <c r="L1970" s="13"/>
      <c r="M1970" s="13"/>
      <c r="N1970" s="13"/>
      <c r="O1970" s="13"/>
      <c r="P1970" s="13"/>
      <c r="Q1970" s="13"/>
      <c r="R1970" s="13"/>
      <c r="S1970" s="13"/>
    </row>
    <row r="1971" spans="1:19" s="11" customFormat="1" x14ac:dyDescent="0.15">
      <c r="A1971" s="15" t="str">
        <f>工资表!$B$2</f>
        <v>序号</v>
      </c>
      <c r="B1971" s="15" t="str">
        <f>工资表!$C$2</f>
        <v>姓名</v>
      </c>
      <c r="C1971" s="15" t="str">
        <f>工资表!$D$2</f>
        <v>部门</v>
      </c>
      <c r="D1971" s="15" t="str">
        <f>工资表!$E$2</f>
        <v>基本工资</v>
      </c>
      <c r="E1971" s="15" t="str">
        <f>工资表!$F$2</f>
        <v>岗位工资</v>
      </c>
      <c r="F1971" s="15" t="str">
        <f>工资表!$G$2</f>
        <v>绩效工资</v>
      </c>
      <c r="G1971" s="15" t="str">
        <f>工资表!$H$2</f>
        <v>奖金</v>
      </c>
      <c r="H1971" s="15" t="str">
        <f>工资表!$I$2</f>
        <v>加班费</v>
      </c>
      <c r="I1971" s="15" t="str">
        <f>工资表!$J$2</f>
        <v>住房补助</v>
      </c>
      <c r="J1971" s="15" t="str">
        <f>工资表!$K$2</f>
        <v>交通补助</v>
      </c>
      <c r="K1971" s="15" t="str">
        <f>工资表!$L$2</f>
        <v>工龄工资</v>
      </c>
      <c r="L1971" s="15" t="str">
        <f>工资表!$M$2</f>
        <v>当月应发</v>
      </c>
      <c r="M1971" s="15" t="str">
        <f>工资表!$N$2</f>
        <v>养老保险</v>
      </c>
      <c r="N1971" s="15" t="str">
        <f>工资表!$O$2</f>
        <v>医疗保险</v>
      </c>
      <c r="O1971" s="15" t="str">
        <f>工资表!$P$2</f>
        <v>失业保险</v>
      </c>
      <c r="P1971" s="15" t="str">
        <f>工资表!$Q$2</f>
        <v>大病统筹</v>
      </c>
      <c r="Q1971" s="15" t="str">
        <f>工资表!$R$2</f>
        <v>公积金</v>
      </c>
      <c r="R1971" s="15" t="str">
        <f>工资表!$S$2</f>
        <v>个人所得税</v>
      </c>
      <c r="S1971" s="15" t="str">
        <f>工资表!$T$2</f>
        <v>实发工资</v>
      </c>
    </row>
    <row r="1972" spans="1:19" s="11" customFormat="1" x14ac:dyDescent="0.15">
      <c r="A1972" s="16">
        <f>工资表!B495</f>
        <v>493</v>
      </c>
      <c r="B1972" s="16" t="str">
        <f>工资表!C495</f>
        <v>N493</v>
      </c>
      <c r="C1972" s="16" t="str">
        <f>工资表!D495</f>
        <v>运营</v>
      </c>
      <c r="D1972" s="16">
        <f>工资表!E495</f>
        <v>2492</v>
      </c>
      <c r="E1972" s="16">
        <f>工资表!F495</f>
        <v>1492</v>
      </c>
      <c r="F1972" s="16">
        <f>工资表!G495</f>
        <v>1492</v>
      </c>
      <c r="G1972" s="16">
        <f>工资表!H495</f>
        <v>2492</v>
      </c>
      <c r="H1972" s="16">
        <f>工资表!I495</f>
        <v>1492</v>
      </c>
      <c r="I1972" s="16">
        <f>工资表!J495</f>
        <v>1092</v>
      </c>
      <c r="J1972" s="16">
        <f>工资表!K495</f>
        <v>792</v>
      </c>
      <c r="K1972" s="16">
        <f>工资表!L495</f>
        <v>692</v>
      </c>
      <c r="L1972" s="16">
        <f>工资表!M495</f>
        <v>12036</v>
      </c>
      <c r="M1972" s="16">
        <f>工资表!N495</f>
        <v>792</v>
      </c>
      <c r="N1972" s="16">
        <f>工资表!O495</f>
        <v>592</v>
      </c>
      <c r="O1972" s="16">
        <f>工资表!P495</f>
        <v>512</v>
      </c>
      <c r="P1972" s="16">
        <f>工资表!Q495</f>
        <v>522</v>
      </c>
      <c r="Q1972" s="16">
        <f>工资表!R495</f>
        <v>552</v>
      </c>
      <c r="R1972" s="16">
        <f>工资表!S495</f>
        <v>627</v>
      </c>
      <c r="S1972" s="16">
        <f>工资表!T495</f>
        <v>8439</v>
      </c>
    </row>
    <row r="1973" spans="1:19" s="11" customFormat="1" x14ac:dyDescent="0.15">
      <c r="A1973" s="12"/>
      <c r="B1973" s="12"/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</row>
    <row r="1974" spans="1:19" s="11" customFormat="1" x14ac:dyDescent="0.15">
      <c r="A1974" s="13"/>
      <c r="B1974" s="13"/>
      <c r="C1974" s="13"/>
      <c r="D1974" s="13"/>
      <c r="E1974" s="13"/>
      <c r="F1974" s="13"/>
      <c r="G1974" s="13"/>
      <c r="H1974" s="14">
        <f>工资表!$I$1</f>
        <v>2017</v>
      </c>
      <c r="I1974" s="14" t="str">
        <f>工资表!$J$1</f>
        <v>年</v>
      </c>
      <c r="J1974" s="14" t="str">
        <f>工资表!$K$1</f>
        <v>2月</v>
      </c>
      <c r="K1974" s="14" t="str">
        <f>工资表!$L$1</f>
        <v>工资</v>
      </c>
      <c r="L1974" s="13"/>
      <c r="M1974" s="13"/>
      <c r="N1974" s="13"/>
      <c r="O1974" s="13"/>
      <c r="P1974" s="13"/>
      <c r="Q1974" s="13"/>
      <c r="R1974" s="13"/>
      <c r="S1974" s="13"/>
    </row>
    <row r="1975" spans="1:19" s="11" customFormat="1" x14ac:dyDescent="0.15">
      <c r="A1975" s="15" t="str">
        <f>工资表!$B$2</f>
        <v>序号</v>
      </c>
      <c r="B1975" s="15" t="str">
        <f>工资表!$C$2</f>
        <v>姓名</v>
      </c>
      <c r="C1975" s="15" t="str">
        <f>工资表!$D$2</f>
        <v>部门</v>
      </c>
      <c r="D1975" s="15" t="str">
        <f>工资表!$E$2</f>
        <v>基本工资</v>
      </c>
      <c r="E1975" s="15" t="str">
        <f>工资表!$F$2</f>
        <v>岗位工资</v>
      </c>
      <c r="F1975" s="15" t="str">
        <f>工资表!$G$2</f>
        <v>绩效工资</v>
      </c>
      <c r="G1975" s="15" t="str">
        <f>工资表!$H$2</f>
        <v>奖金</v>
      </c>
      <c r="H1975" s="15" t="str">
        <f>工资表!$I$2</f>
        <v>加班费</v>
      </c>
      <c r="I1975" s="15" t="str">
        <f>工资表!$J$2</f>
        <v>住房补助</v>
      </c>
      <c r="J1975" s="15" t="str">
        <f>工资表!$K$2</f>
        <v>交通补助</v>
      </c>
      <c r="K1975" s="15" t="str">
        <f>工资表!$L$2</f>
        <v>工龄工资</v>
      </c>
      <c r="L1975" s="15" t="str">
        <f>工资表!$M$2</f>
        <v>当月应发</v>
      </c>
      <c r="M1975" s="15" t="str">
        <f>工资表!$N$2</f>
        <v>养老保险</v>
      </c>
      <c r="N1975" s="15" t="str">
        <f>工资表!$O$2</f>
        <v>医疗保险</v>
      </c>
      <c r="O1975" s="15" t="str">
        <f>工资表!$P$2</f>
        <v>失业保险</v>
      </c>
      <c r="P1975" s="15" t="str">
        <f>工资表!$Q$2</f>
        <v>大病统筹</v>
      </c>
      <c r="Q1975" s="15" t="str">
        <f>工资表!$R$2</f>
        <v>公积金</v>
      </c>
      <c r="R1975" s="15" t="str">
        <f>工资表!$S$2</f>
        <v>个人所得税</v>
      </c>
      <c r="S1975" s="15" t="str">
        <f>工资表!$T$2</f>
        <v>实发工资</v>
      </c>
    </row>
    <row r="1976" spans="1:19" s="11" customFormat="1" x14ac:dyDescent="0.15">
      <c r="A1976" s="16">
        <f>工资表!B496</f>
        <v>494</v>
      </c>
      <c r="B1976" s="16" t="str">
        <f>工资表!C496</f>
        <v>N494</v>
      </c>
      <c r="C1976" s="16" t="str">
        <f>工资表!D496</f>
        <v>财务</v>
      </c>
      <c r="D1976" s="16">
        <f>工资表!E496</f>
        <v>2493</v>
      </c>
      <c r="E1976" s="16">
        <f>工资表!F496</f>
        <v>1493</v>
      </c>
      <c r="F1976" s="16">
        <f>工资表!G496</f>
        <v>1493</v>
      </c>
      <c r="G1976" s="16">
        <f>工资表!H496</f>
        <v>2493</v>
      </c>
      <c r="H1976" s="16">
        <f>工资表!I496</f>
        <v>1493</v>
      </c>
      <c r="I1976" s="16">
        <f>工资表!J496</f>
        <v>1093</v>
      </c>
      <c r="J1976" s="16">
        <f>工资表!K496</f>
        <v>793</v>
      </c>
      <c r="K1976" s="16">
        <f>工资表!L496</f>
        <v>693</v>
      </c>
      <c r="L1976" s="16">
        <f>工资表!M496</f>
        <v>12044</v>
      </c>
      <c r="M1976" s="16">
        <f>工资表!N496</f>
        <v>793</v>
      </c>
      <c r="N1976" s="16">
        <f>工资表!O496</f>
        <v>593</v>
      </c>
      <c r="O1976" s="16">
        <f>工资表!P496</f>
        <v>513</v>
      </c>
      <c r="P1976" s="16">
        <f>工资表!Q496</f>
        <v>523</v>
      </c>
      <c r="Q1976" s="16">
        <f>工资表!R496</f>
        <v>553</v>
      </c>
      <c r="R1976" s="16">
        <f>工资表!S496</f>
        <v>628</v>
      </c>
      <c r="S1976" s="16">
        <f>工资表!T496</f>
        <v>8441</v>
      </c>
    </row>
    <row r="1977" spans="1:19" s="11" customFormat="1" x14ac:dyDescent="0.15">
      <c r="A1977" s="12"/>
      <c r="B1977" s="12"/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</row>
    <row r="1978" spans="1:19" s="11" customFormat="1" x14ac:dyDescent="0.15">
      <c r="A1978" s="13"/>
      <c r="B1978" s="13"/>
      <c r="C1978" s="13"/>
      <c r="D1978" s="13"/>
      <c r="E1978" s="13"/>
      <c r="F1978" s="13"/>
      <c r="G1978" s="13"/>
      <c r="H1978" s="14">
        <f>工资表!$I$1</f>
        <v>2017</v>
      </c>
      <c r="I1978" s="14" t="str">
        <f>工资表!$J$1</f>
        <v>年</v>
      </c>
      <c r="J1978" s="14" t="str">
        <f>工资表!$K$1</f>
        <v>2月</v>
      </c>
      <c r="K1978" s="14" t="str">
        <f>工资表!$L$1</f>
        <v>工资</v>
      </c>
      <c r="L1978" s="13"/>
      <c r="M1978" s="13"/>
      <c r="N1978" s="13"/>
      <c r="O1978" s="13"/>
      <c r="P1978" s="13"/>
      <c r="Q1978" s="13"/>
      <c r="R1978" s="13"/>
      <c r="S1978" s="13"/>
    </row>
    <row r="1979" spans="1:19" s="11" customFormat="1" x14ac:dyDescent="0.15">
      <c r="A1979" s="15" t="str">
        <f>工资表!$B$2</f>
        <v>序号</v>
      </c>
      <c r="B1979" s="15" t="str">
        <f>工资表!$C$2</f>
        <v>姓名</v>
      </c>
      <c r="C1979" s="15" t="str">
        <f>工资表!$D$2</f>
        <v>部门</v>
      </c>
      <c r="D1979" s="15" t="str">
        <f>工资表!$E$2</f>
        <v>基本工资</v>
      </c>
      <c r="E1979" s="15" t="str">
        <f>工资表!$F$2</f>
        <v>岗位工资</v>
      </c>
      <c r="F1979" s="15" t="str">
        <f>工资表!$G$2</f>
        <v>绩效工资</v>
      </c>
      <c r="G1979" s="15" t="str">
        <f>工资表!$H$2</f>
        <v>奖金</v>
      </c>
      <c r="H1979" s="15" t="str">
        <f>工资表!$I$2</f>
        <v>加班费</v>
      </c>
      <c r="I1979" s="15" t="str">
        <f>工资表!$J$2</f>
        <v>住房补助</v>
      </c>
      <c r="J1979" s="15" t="str">
        <f>工资表!$K$2</f>
        <v>交通补助</v>
      </c>
      <c r="K1979" s="15" t="str">
        <f>工资表!$L$2</f>
        <v>工龄工资</v>
      </c>
      <c r="L1979" s="15" t="str">
        <f>工资表!$M$2</f>
        <v>当月应发</v>
      </c>
      <c r="M1979" s="15" t="str">
        <f>工资表!$N$2</f>
        <v>养老保险</v>
      </c>
      <c r="N1979" s="15" t="str">
        <f>工资表!$O$2</f>
        <v>医疗保险</v>
      </c>
      <c r="O1979" s="15" t="str">
        <f>工资表!$P$2</f>
        <v>失业保险</v>
      </c>
      <c r="P1979" s="15" t="str">
        <f>工资表!$Q$2</f>
        <v>大病统筹</v>
      </c>
      <c r="Q1979" s="15" t="str">
        <f>工资表!$R$2</f>
        <v>公积金</v>
      </c>
      <c r="R1979" s="15" t="str">
        <f>工资表!$S$2</f>
        <v>个人所得税</v>
      </c>
      <c r="S1979" s="15" t="str">
        <f>工资表!$T$2</f>
        <v>实发工资</v>
      </c>
    </row>
    <row r="1980" spans="1:19" s="11" customFormat="1" x14ac:dyDescent="0.15">
      <c r="A1980" s="16">
        <f>工资表!B497</f>
        <v>495</v>
      </c>
      <c r="B1980" s="16" t="str">
        <f>工资表!C497</f>
        <v>N495</v>
      </c>
      <c r="C1980" s="16" t="str">
        <f>工资表!D497</f>
        <v>人力</v>
      </c>
      <c r="D1980" s="16">
        <f>工资表!E497</f>
        <v>2494</v>
      </c>
      <c r="E1980" s="16">
        <f>工资表!F497</f>
        <v>1494</v>
      </c>
      <c r="F1980" s="16">
        <f>工资表!G497</f>
        <v>1494</v>
      </c>
      <c r="G1980" s="16">
        <f>工资表!H497</f>
        <v>2494</v>
      </c>
      <c r="H1980" s="16">
        <f>工资表!I497</f>
        <v>1494</v>
      </c>
      <c r="I1980" s="16">
        <f>工资表!J497</f>
        <v>1094</v>
      </c>
      <c r="J1980" s="16">
        <f>工资表!K497</f>
        <v>794</v>
      </c>
      <c r="K1980" s="16">
        <f>工资表!L497</f>
        <v>694</v>
      </c>
      <c r="L1980" s="16">
        <f>工资表!M497</f>
        <v>12052</v>
      </c>
      <c r="M1980" s="16">
        <f>工资表!N497</f>
        <v>794</v>
      </c>
      <c r="N1980" s="16">
        <f>工资表!O497</f>
        <v>594</v>
      </c>
      <c r="O1980" s="16">
        <f>工资表!P497</f>
        <v>514</v>
      </c>
      <c r="P1980" s="16">
        <f>工资表!Q497</f>
        <v>524</v>
      </c>
      <c r="Q1980" s="16">
        <f>工资表!R497</f>
        <v>554</v>
      </c>
      <c r="R1980" s="16">
        <f>工资表!S497</f>
        <v>629</v>
      </c>
      <c r="S1980" s="16">
        <f>工资表!T497</f>
        <v>8443</v>
      </c>
    </row>
    <row r="1981" spans="1:19" s="11" customFormat="1" x14ac:dyDescent="0.15">
      <c r="A1981" s="12"/>
      <c r="B1981" s="12"/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</row>
    <row r="1982" spans="1:19" s="11" customFormat="1" x14ac:dyDescent="0.15">
      <c r="A1982" s="13"/>
      <c r="B1982" s="13"/>
      <c r="C1982" s="13"/>
      <c r="D1982" s="13"/>
      <c r="E1982" s="13"/>
      <c r="F1982" s="13"/>
      <c r="G1982" s="13"/>
      <c r="H1982" s="14">
        <f>工资表!$I$1</f>
        <v>2017</v>
      </c>
      <c r="I1982" s="14" t="str">
        <f>工资表!$J$1</f>
        <v>年</v>
      </c>
      <c r="J1982" s="14" t="str">
        <f>工资表!$K$1</f>
        <v>2月</v>
      </c>
      <c r="K1982" s="14" t="str">
        <f>工资表!$L$1</f>
        <v>工资</v>
      </c>
      <c r="L1982" s="13"/>
      <c r="M1982" s="13"/>
      <c r="N1982" s="13"/>
      <c r="O1982" s="13"/>
      <c r="P1982" s="13"/>
      <c r="Q1982" s="13"/>
      <c r="R1982" s="13"/>
      <c r="S1982" s="13"/>
    </row>
    <row r="1983" spans="1:19" s="11" customFormat="1" x14ac:dyDescent="0.15">
      <c r="A1983" s="15" t="str">
        <f>工资表!$B$2</f>
        <v>序号</v>
      </c>
      <c r="B1983" s="15" t="str">
        <f>工资表!$C$2</f>
        <v>姓名</v>
      </c>
      <c r="C1983" s="15" t="str">
        <f>工资表!$D$2</f>
        <v>部门</v>
      </c>
      <c r="D1983" s="15" t="str">
        <f>工资表!$E$2</f>
        <v>基本工资</v>
      </c>
      <c r="E1983" s="15" t="str">
        <f>工资表!$F$2</f>
        <v>岗位工资</v>
      </c>
      <c r="F1983" s="15" t="str">
        <f>工资表!$G$2</f>
        <v>绩效工资</v>
      </c>
      <c r="G1983" s="15" t="str">
        <f>工资表!$H$2</f>
        <v>奖金</v>
      </c>
      <c r="H1983" s="15" t="str">
        <f>工资表!$I$2</f>
        <v>加班费</v>
      </c>
      <c r="I1983" s="15" t="str">
        <f>工资表!$J$2</f>
        <v>住房补助</v>
      </c>
      <c r="J1983" s="15" t="str">
        <f>工资表!$K$2</f>
        <v>交通补助</v>
      </c>
      <c r="K1983" s="15" t="str">
        <f>工资表!$L$2</f>
        <v>工龄工资</v>
      </c>
      <c r="L1983" s="15" t="str">
        <f>工资表!$M$2</f>
        <v>当月应发</v>
      </c>
      <c r="M1983" s="15" t="str">
        <f>工资表!$N$2</f>
        <v>养老保险</v>
      </c>
      <c r="N1983" s="15" t="str">
        <f>工资表!$O$2</f>
        <v>医疗保险</v>
      </c>
      <c r="O1983" s="15" t="str">
        <f>工资表!$P$2</f>
        <v>失业保险</v>
      </c>
      <c r="P1983" s="15" t="str">
        <f>工资表!$Q$2</f>
        <v>大病统筹</v>
      </c>
      <c r="Q1983" s="15" t="str">
        <f>工资表!$R$2</f>
        <v>公积金</v>
      </c>
      <c r="R1983" s="15" t="str">
        <f>工资表!$S$2</f>
        <v>个人所得税</v>
      </c>
      <c r="S1983" s="15" t="str">
        <f>工资表!$T$2</f>
        <v>实发工资</v>
      </c>
    </row>
    <row r="1984" spans="1:19" s="11" customFormat="1" x14ac:dyDescent="0.15">
      <c r="A1984" s="16">
        <f>工资表!B498</f>
        <v>496</v>
      </c>
      <c r="B1984" s="16" t="str">
        <f>工资表!C498</f>
        <v>N496</v>
      </c>
      <c r="C1984" s="16" t="str">
        <f>工资表!D498</f>
        <v>销售</v>
      </c>
      <c r="D1984" s="16">
        <f>工资表!E498</f>
        <v>2495</v>
      </c>
      <c r="E1984" s="16">
        <f>工资表!F498</f>
        <v>1495</v>
      </c>
      <c r="F1984" s="16">
        <f>工资表!G498</f>
        <v>1495</v>
      </c>
      <c r="G1984" s="16">
        <f>工资表!H498</f>
        <v>2495</v>
      </c>
      <c r="H1984" s="16">
        <f>工资表!I498</f>
        <v>1495</v>
      </c>
      <c r="I1984" s="16">
        <f>工资表!J498</f>
        <v>1095</v>
      </c>
      <c r="J1984" s="16">
        <f>工资表!K498</f>
        <v>795</v>
      </c>
      <c r="K1984" s="16">
        <f>工资表!L498</f>
        <v>695</v>
      </c>
      <c r="L1984" s="16">
        <f>工资表!M498</f>
        <v>12060</v>
      </c>
      <c r="M1984" s="16">
        <f>工资表!N498</f>
        <v>795</v>
      </c>
      <c r="N1984" s="16">
        <f>工资表!O498</f>
        <v>595</v>
      </c>
      <c r="O1984" s="16">
        <f>工资表!P498</f>
        <v>515</v>
      </c>
      <c r="P1984" s="16">
        <f>工资表!Q498</f>
        <v>525</v>
      </c>
      <c r="Q1984" s="16">
        <f>工资表!R498</f>
        <v>555</v>
      </c>
      <c r="R1984" s="16">
        <f>工资表!S498</f>
        <v>630</v>
      </c>
      <c r="S1984" s="16">
        <f>工资表!T498</f>
        <v>8445</v>
      </c>
    </row>
    <row r="1985" spans="1:19" s="11" customFormat="1" x14ac:dyDescent="0.15">
      <c r="A1985" s="12"/>
      <c r="B1985" s="12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</row>
    <row r="1986" spans="1:19" s="11" customFormat="1" x14ac:dyDescent="0.15">
      <c r="A1986" s="13"/>
      <c r="B1986" s="13"/>
      <c r="C1986" s="13"/>
      <c r="D1986" s="13"/>
      <c r="E1986" s="13"/>
      <c r="F1986" s="13"/>
      <c r="G1986" s="13"/>
      <c r="H1986" s="14">
        <f>工资表!$I$1</f>
        <v>2017</v>
      </c>
      <c r="I1986" s="14" t="str">
        <f>工资表!$J$1</f>
        <v>年</v>
      </c>
      <c r="J1986" s="14" t="str">
        <f>工资表!$K$1</f>
        <v>2月</v>
      </c>
      <c r="K1986" s="14" t="str">
        <f>工资表!$L$1</f>
        <v>工资</v>
      </c>
      <c r="L1986" s="13"/>
      <c r="M1986" s="13"/>
      <c r="N1986" s="13"/>
      <c r="O1986" s="13"/>
      <c r="P1986" s="13"/>
      <c r="Q1986" s="13"/>
      <c r="R1986" s="13"/>
      <c r="S1986" s="13"/>
    </row>
    <row r="1987" spans="1:19" s="11" customFormat="1" x14ac:dyDescent="0.15">
      <c r="A1987" s="15" t="str">
        <f>工资表!$B$2</f>
        <v>序号</v>
      </c>
      <c r="B1987" s="15" t="str">
        <f>工资表!$C$2</f>
        <v>姓名</v>
      </c>
      <c r="C1987" s="15" t="str">
        <f>工资表!$D$2</f>
        <v>部门</v>
      </c>
      <c r="D1987" s="15" t="str">
        <f>工资表!$E$2</f>
        <v>基本工资</v>
      </c>
      <c r="E1987" s="15" t="str">
        <f>工资表!$F$2</f>
        <v>岗位工资</v>
      </c>
      <c r="F1987" s="15" t="str">
        <f>工资表!$G$2</f>
        <v>绩效工资</v>
      </c>
      <c r="G1987" s="15" t="str">
        <f>工资表!$H$2</f>
        <v>奖金</v>
      </c>
      <c r="H1987" s="15" t="str">
        <f>工资表!$I$2</f>
        <v>加班费</v>
      </c>
      <c r="I1987" s="15" t="str">
        <f>工资表!$J$2</f>
        <v>住房补助</v>
      </c>
      <c r="J1987" s="15" t="str">
        <f>工资表!$K$2</f>
        <v>交通补助</v>
      </c>
      <c r="K1987" s="15" t="str">
        <f>工资表!$L$2</f>
        <v>工龄工资</v>
      </c>
      <c r="L1987" s="15" t="str">
        <f>工资表!$M$2</f>
        <v>当月应发</v>
      </c>
      <c r="M1987" s="15" t="str">
        <f>工资表!$N$2</f>
        <v>养老保险</v>
      </c>
      <c r="N1987" s="15" t="str">
        <f>工资表!$O$2</f>
        <v>医疗保险</v>
      </c>
      <c r="O1987" s="15" t="str">
        <f>工资表!$P$2</f>
        <v>失业保险</v>
      </c>
      <c r="P1987" s="15" t="str">
        <f>工资表!$Q$2</f>
        <v>大病统筹</v>
      </c>
      <c r="Q1987" s="15" t="str">
        <f>工资表!$R$2</f>
        <v>公积金</v>
      </c>
      <c r="R1987" s="15" t="str">
        <f>工资表!$S$2</f>
        <v>个人所得税</v>
      </c>
      <c r="S1987" s="15" t="str">
        <f>工资表!$T$2</f>
        <v>实发工资</v>
      </c>
    </row>
    <row r="1988" spans="1:19" s="11" customFormat="1" x14ac:dyDescent="0.15">
      <c r="A1988" s="16">
        <f>工资表!B499</f>
        <v>497</v>
      </c>
      <c r="B1988" s="16" t="str">
        <f>工资表!C499</f>
        <v>N497</v>
      </c>
      <c r="C1988" s="16" t="str">
        <f>工资表!D499</f>
        <v>研发A</v>
      </c>
      <c r="D1988" s="16">
        <f>工资表!E499</f>
        <v>2496</v>
      </c>
      <c r="E1988" s="16">
        <f>工资表!F499</f>
        <v>1496</v>
      </c>
      <c r="F1988" s="16">
        <f>工资表!G499</f>
        <v>1496</v>
      </c>
      <c r="G1988" s="16">
        <f>工资表!H499</f>
        <v>2496</v>
      </c>
      <c r="H1988" s="16">
        <f>工资表!I499</f>
        <v>1496</v>
      </c>
      <c r="I1988" s="16">
        <f>工资表!J499</f>
        <v>1096</v>
      </c>
      <c r="J1988" s="16">
        <f>工资表!K499</f>
        <v>796</v>
      </c>
      <c r="K1988" s="16">
        <f>工资表!L499</f>
        <v>696</v>
      </c>
      <c r="L1988" s="16">
        <f>工资表!M499</f>
        <v>12068</v>
      </c>
      <c r="M1988" s="16">
        <f>工资表!N499</f>
        <v>796</v>
      </c>
      <c r="N1988" s="16">
        <f>工资表!O499</f>
        <v>596</v>
      </c>
      <c r="O1988" s="16">
        <f>工资表!P499</f>
        <v>516</v>
      </c>
      <c r="P1988" s="16">
        <f>工资表!Q499</f>
        <v>526</v>
      </c>
      <c r="Q1988" s="16">
        <f>工资表!R499</f>
        <v>556</v>
      </c>
      <c r="R1988" s="16">
        <f>工资表!S499</f>
        <v>631</v>
      </c>
      <c r="S1988" s="16">
        <f>工资表!T499</f>
        <v>8447</v>
      </c>
    </row>
    <row r="1989" spans="1:19" s="11" customFormat="1" x14ac:dyDescent="0.15">
      <c r="A1989" s="12"/>
      <c r="B1989" s="12"/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</row>
    <row r="1990" spans="1:19" s="11" customFormat="1" x14ac:dyDescent="0.15">
      <c r="A1990" s="13"/>
      <c r="B1990" s="13"/>
      <c r="C1990" s="13"/>
      <c r="D1990" s="13"/>
      <c r="E1990" s="13"/>
      <c r="F1990" s="13"/>
      <c r="G1990" s="13"/>
      <c r="H1990" s="14">
        <f>工资表!$I$1</f>
        <v>2017</v>
      </c>
      <c r="I1990" s="14" t="str">
        <f>工资表!$J$1</f>
        <v>年</v>
      </c>
      <c r="J1990" s="14" t="str">
        <f>工资表!$K$1</f>
        <v>2月</v>
      </c>
      <c r="K1990" s="14" t="str">
        <f>工资表!$L$1</f>
        <v>工资</v>
      </c>
      <c r="L1990" s="13"/>
      <c r="M1990" s="13"/>
      <c r="N1990" s="13"/>
      <c r="O1990" s="13"/>
      <c r="P1990" s="13"/>
      <c r="Q1990" s="13"/>
      <c r="R1990" s="13"/>
      <c r="S1990" s="13"/>
    </row>
    <row r="1991" spans="1:19" s="11" customFormat="1" x14ac:dyDescent="0.15">
      <c r="A1991" s="15" t="str">
        <f>工资表!$B$2</f>
        <v>序号</v>
      </c>
      <c r="B1991" s="15" t="str">
        <f>工资表!$C$2</f>
        <v>姓名</v>
      </c>
      <c r="C1991" s="15" t="str">
        <f>工资表!$D$2</f>
        <v>部门</v>
      </c>
      <c r="D1991" s="15" t="str">
        <f>工资表!$E$2</f>
        <v>基本工资</v>
      </c>
      <c r="E1991" s="15" t="str">
        <f>工资表!$F$2</f>
        <v>岗位工资</v>
      </c>
      <c r="F1991" s="15" t="str">
        <f>工资表!$G$2</f>
        <v>绩效工资</v>
      </c>
      <c r="G1991" s="15" t="str">
        <f>工资表!$H$2</f>
        <v>奖金</v>
      </c>
      <c r="H1991" s="15" t="str">
        <f>工资表!$I$2</f>
        <v>加班费</v>
      </c>
      <c r="I1991" s="15" t="str">
        <f>工资表!$J$2</f>
        <v>住房补助</v>
      </c>
      <c r="J1991" s="15" t="str">
        <f>工资表!$K$2</f>
        <v>交通补助</v>
      </c>
      <c r="K1991" s="15" t="str">
        <f>工资表!$L$2</f>
        <v>工龄工资</v>
      </c>
      <c r="L1991" s="15" t="str">
        <f>工资表!$M$2</f>
        <v>当月应发</v>
      </c>
      <c r="M1991" s="15" t="str">
        <f>工资表!$N$2</f>
        <v>养老保险</v>
      </c>
      <c r="N1991" s="15" t="str">
        <f>工资表!$O$2</f>
        <v>医疗保险</v>
      </c>
      <c r="O1991" s="15" t="str">
        <f>工资表!$P$2</f>
        <v>失业保险</v>
      </c>
      <c r="P1991" s="15" t="str">
        <f>工资表!$Q$2</f>
        <v>大病统筹</v>
      </c>
      <c r="Q1991" s="15" t="str">
        <f>工资表!$R$2</f>
        <v>公积金</v>
      </c>
      <c r="R1991" s="15" t="str">
        <f>工资表!$S$2</f>
        <v>个人所得税</v>
      </c>
      <c r="S1991" s="15" t="str">
        <f>工资表!$T$2</f>
        <v>实发工资</v>
      </c>
    </row>
    <row r="1992" spans="1:19" s="11" customFormat="1" x14ac:dyDescent="0.15">
      <c r="A1992" s="16">
        <f>工资表!B500</f>
        <v>498</v>
      </c>
      <c r="B1992" s="16" t="str">
        <f>工资表!C500</f>
        <v>N498</v>
      </c>
      <c r="C1992" s="16" t="str">
        <f>工资表!D500</f>
        <v>研发B</v>
      </c>
      <c r="D1992" s="16">
        <f>工资表!E500</f>
        <v>2497</v>
      </c>
      <c r="E1992" s="16">
        <f>工资表!F500</f>
        <v>1497</v>
      </c>
      <c r="F1992" s="16">
        <f>工资表!G500</f>
        <v>1497</v>
      </c>
      <c r="G1992" s="16">
        <f>工资表!H500</f>
        <v>2497</v>
      </c>
      <c r="H1992" s="16">
        <f>工资表!I500</f>
        <v>1497</v>
      </c>
      <c r="I1992" s="16">
        <f>工资表!J500</f>
        <v>1097</v>
      </c>
      <c r="J1992" s="16">
        <f>工资表!K500</f>
        <v>797</v>
      </c>
      <c r="K1992" s="16">
        <f>工资表!L500</f>
        <v>697</v>
      </c>
      <c r="L1992" s="16">
        <f>工资表!M500</f>
        <v>12076</v>
      </c>
      <c r="M1992" s="16">
        <f>工资表!N500</f>
        <v>797</v>
      </c>
      <c r="N1992" s="16">
        <f>工资表!O500</f>
        <v>597</v>
      </c>
      <c r="O1992" s="16">
        <f>工资表!P500</f>
        <v>517</v>
      </c>
      <c r="P1992" s="16">
        <f>工资表!Q500</f>
        <v>527</v>
      </c>
      <c r="Q1992" s="16">
        <f>工资表!R500</f>
        <v>557</v>
      </c>
      <c r="R1992" s="16">
        <f>工资表!S500</f>
        <v>632</v>
      </c>
      <c r="S1992" s="16">
        <f>工资表!T500</f>
        <v>8449</v>
      </c>
    </row>
    <row r="1993" spans="1:19" s="11" customFormat="1" x14ac:dyDescent="0.15">
      <c r="A1993" s="12"/>
      <c r="B1993" s="12"/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</row>
    <row r="1994" spans="1:19" s="11" customFormat="1" x14ac:dyDescent="0.15">
      <c r="A1994" s="13"/>
      <c r="B1994" s="13"/>
      <c r="C1994" s="13"/>
      <c r="D1994" s="13"/>
      <c r="E1994" s="13"/>
      <c r="F1994" s="13"/>
      <c r="G1994" s="13"/>
      <c r="H1994" s="14">
        <f>工资表!$I$1</f>
        <v>2017</v>
      </c>
      <c r="I1994" s="14" t="str">
        <f>工资表!$J$1</f>
        <v>年</v>
      </c>
      <c r="J1994" s="14" t="str">
        <f>工资表!$K$1</f>
        <v>2月</v>
      </c>
      <c r="K1994" s="14" t="str">
        <f>工资表!$L$1</f>
        <v>工资</v>
      </c>
      <c r="L1994" s="13"/>
      <c r="M1994" s="13"/>
      <c r="N1994" s="13"/>
      <c r="O1994" s="13"/>
      <c r="P1994" s="13"/>
      <c r="Q1994" s="13"/>
      <c r="R1994" s="13"/>
      <c r="S1994" s="13"/>
    </row>
    <row r="1995" spans="1:19" s="11" customFormat="1" x14ac:dyDescent="0.15">
      <c r="A1995" s="15" t="str">
        <f>工资表!$B$2</f>
        <v>序号</v>
      </c>
      <c r="B1995" s="15" t="str">
        <f>工资表!$C$2</f>
        <v>姓名</v>
      </c>
      <c r="C1995" s="15" t="str">
        <f>工资表!$D$2</f>
        <v>部门</v>
      </c>
      <c r="D1995" s="15" t="str">
        <f>工资表!$E$2</f>
        <v>基本工资</v>
      </c>
      <c r="E1995" s="15" t="str">
        <f>工资表!$F$2</f>
        <v>岗位工资</v>
      </c>
      <c r="F1995" s="15" t="str">
        <f>工资表!$G$2</f>
        <v>绩效工资</v>
      </c>
      <c r="G1995" s="15" t="str">
        <f>工资表!$H$2</f>
        <v>奖金</v>
      </c>
      <c r="H1995" s="15" t="str">
        <f>工资表!$I$2</f>
        <v>加班费</v>
      </c>
      <c r="I1995" s="15" t="str">
        <f>工资表!$J$2</f>
        <v>住房补助</v>
      </c>
      <c r="J1995" s="15" t="str">
        <f>工资表!$K$2</f>
        <v>交通补助</v>
      </c>
      <c r="K1995" s="15" t="str">
        <f>工资表!$L$2</f>
        <v>工龄工资</v>
      </c>
      <c r="L1995" s="15" t="str">
        <f>工资表!$M$2</f>
        <v>当月应发</v>
      </c>
      <c r="M1995" s="15" t="str">
        <f>工资表!$N$2</f>
        <v>养老保险</v>
      </c>
      <c r="N1995" s="15" t="str">
        <f>工资表!$O$2</f>
        <v>医疗保险</v>
      </c>
      <c r="O1995" s="15" t="str">
        <f>工资表!$P$2</f>
        <v>失业保险</v>
      </c>
      <c r="P1995" s="15" t="str">
        <f>工资表!$Q$2</f>
        <v>大病统筹</v>
      </c>
      <c r="Q1995" s="15" t="str">
        <f>工资表!$R$2</f>
        <v>公积金</v>
      </c>
      <c r="R1995" s="15" t="str">
        <f>工资表!$S$2</f>
        <v>个人所得税</v>
      </c>
      <c r="S1995" s="15" t="str">
        <f>工资表!$T$2</f>
        <v>实发工资</v>
      </c>
    </row>
    <row r="1996" spans="1:19" s="11" customFormat="1" x14ac:dyDescent="0.15">
      <c r="A1996" s="16">
        <f>工资表!B501</f>
        <v>499</v>
      </c>
      <c r="B1996" s="16" t="str">
        <f>工资表!C501</f>
        <v>N499</v>
      </c>
      <c r="C1996" s="16" t="str">
        <f>工资表!D501</f>
        <v>投资A</v>
      </c>
      <c r="D1996" s="16">
        <f>工资表!E501</f>
        <v>2498</v>
      </c>
      <c r="E1996" s="16">
        <f>工资表!F501</f>
        <v>1498</v>
      </c>
      <c r="F1996" s="16">
        <f>工资表!G501</f>
        <v>1498</v>
      </c>
      <c r="G1996" s="16">
        <f>工资表!H501</f>
        <v>2498</v>
      </c>
      <c r="H1996" s="16">
        <f>工资表!I501</f>
        <v>1498</v>
      </c>
      <c r="I1996" s="16">
        <f>工资表!J501</f>
        <v>1098</v>
      </c>
      <c r="J1996" s="16">
        <f>工资表!K501</f>
        <v>798</v>
      </c>
      <c r="K1996" s="16">
        <f>工资表!L501</f>
        <v>698</v>
      </c>
      <c r="L1996" s="16">
        <f>工资表!M501</f>
        <v>12084</v>
      </c>
      <c r="M1996" s="16">
        <f>工资表!N501</f>
        <v>798</v>
      </c>
      <c r="N1996" s="16">
        <f>工资表!O501</f>
        <v>598</v>
      </c>
      <c r="O1996" s="16">
        <f>工资表!P501</f>
        <v>518</v>
      </c>
      <c r="P1996" s="16">
        <f>工资表!Q501</f>
        <v>528</v>
      </c>
      <c r="Q1996" s="16">
        <f>工资表!R501</f>
        <v>558</v>
      </c>
      <c r="R1996" s="16">
        <f>工资表!S501</f>
        <v>633</v>
      </c>
      <c r="S1996" s="16">
        <f>工资表!T501</f>
        <v>8451</v>
      </c>
    </row>
    <row r="1997" spans="1:19" s="11" customFormat="1" x14ac:dyDescent="0.15">
      <c r="A1997" s="12"/>
      <c r="B1997" s="12"/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</row>
    <row r="1998" spans="1:19" s="11" customFormat="1" x14ac:dyDescent="0.15">
      <c r="A1998" s="13"/>
      <c r="B1998" s="13"/>
      <c r="C1998" s="13"/>
      <c r="D1998" s="13"/>
      <c r="E1998" s="13"/>
      <c r="F1998" s="13"/>
      <c r="G1998" s="13"/>
      <c r="H1998" s="14">
        <f>工资表!$I$1</f>
        <v>2017</v>
      </c>
      <c r="I1998" s="14" t="str">
        <f>工资表!$J$1</f>
        <v>年</v>
      </c>
      <c r="J1998" s="14" t="str">
        <f>工资表!$K$1</f>
        <v>2月</v>
      </c>
      <c r="K1998" s="14" t="str">
        <f>工资表!$L$1</f>
        <v>工资</v>
      </c>
      <c r="L1998" s="13"/>
      <c r="M1998" s="13"/>
      <c r="N1998" s="13"/>
      <c r="O1998" s="13"/>
      <c r="P1998" s="13"/>
      <c r="Q1998" s="13"/>
      <c r="R1998" s="13"/>
      <c r="S1998" s="13"/>
    </row>
    <row r="1999" spans="1:19" s="11" customFormat="1" x14ac:dyDescent="0.15">
      <c r="A1999" s="15" t="str">
        <f>工资表!$B$2</f>
        <v>序号</v>
      </c>
      <c r="B1999" s="15" t="str">
        <f>工资表!$C$2</f>
        <v>姓名</v>
      </c>
      <c r="C1999" s="15" t="str">
        <f>工资表!$D$2</f>
        <v>部门</v>
      </c>
      <c r="D1999" s="15" t="str">
        <f>工资表!$E$2</f>
        <v>基本工资</v>
      </c>
      <c r="E1999" s="15" t="str">
        <f>工资表!$F$2</f>
        <v>岗位工资</v>
      </c>
      <c r="F1999" s="15" t="str">
        <f>工资表!$G$2</f>
        <v>绩效工资</v>
      </c>
      <c r="G1999" s="15" t="str">
        <f>工资表!$H$2</f>
        <v>奖金</v>
      </c>
      <c r="H1999" s="15" t="str">
        <f>工资表!$I$2</f>
        <v>加班费</v>
      </c>
      <c r="I1999" s="15" t="str">
        <f>工资表!$J$2</f>
        <v>住房补助</v>
      </c>
      <c r="J1999" s="15" t="str">
        <f>工资表!$K$2</f>
        <v>交通补助</v>
      </c>
      <c r="K1999" s="15" t="str">
        <f>工资表!$L$2</f>
        <v>工龄工资</v>
      </c>
      <c r="L1999" s="15" t="str">
        <f>工资表!$M$2</f>
        <v>当月应发</v>
      </c>
      <c r="M1999" s="15" t="str">
        <f>工资表!$N$2</f>
        <v>养老保险</v>
      </c>
      <c r="N1999" s="15" t="str">
        <f>工资表!$O$2</f>
        <v>医疗保险</v>
      </c>
      <c r="O1999" s="15" t="str">
        <f>工资表!$P$2</f>
        <v>失业保险</v>
      </c>
      <c r="P1999" s="15" t="str">
        <f>工资表!$Q$2</f>
        <v>大病统筹</v>
      </c>
      <c r="Q1999" s="15" t="str">
        <f>工资表!$R$2</f>
        <v>公积金</v>
      </c>
      <c r="R1999" s="15" t="str">
        <f>工资表!$S$2</f>
        <v>个人所得税</v>
      </c>
      <c r="S1999" s="15" t="str">
        <f>工资表!$T$2</f>
        <v>实发工资</v>
      </c>
    </row>
    <row r="2000" spans="1:19" s="11" customFormat="1" x14ac:dyDescent="0.15">
      <c r="A2000" s="16">
        <f>工资表!B502</f>
        <v>500</v>
      </c>
      <c r="B2000" s="16" t="str">
        <f>工资表!C502</f>
        <v>N500</v>
      </c>
      <c r="C2000" s="16" t="str">
        <f>工资表!D502</f>
        <v>投资B</v>
      </c>
      <c r="D2000" s="16">
        <f>工资表!E502</f>
        <v>2499</v>
      </c>
      <c r="E2000" s="16">
        <f>工资表!F502</f>
        <v>1499</v>
      </c>
      <c r="F2000" s="16">
        <f>工资表!G502</f>
        <v>1499</v>
      </c>
      <c r="G2000" s="16">
        <f>工资表!H502</f>
        <v>2499</v>
      </c>
      <c r="H2000" s="16">
        <f>工资表!I502</f>
        <v>1499</v>
      </c>
      <c r="I2000" s="16">
        <f>工资表!J502</f>
        <v>1099</v>
      </c>
      <c r="J2000" s="16">
        <f>工资表!K502</f>
        <v>799</v>
      </c>
      <c r="K2000" s="16">
        <f>工资表!L502</f>
        <v>699</v>
      </c>
      <c r="L2000" s="16">
        <f>工资表!M502</f>
        <v>12092</v>
      </c>
      <c r="M2000" s="16">
        <f>工资表!N502</f>
        <v>799</v>
      </c>
      <c r="N2000" s="16">
        <f>工资表!O502</f>
        <v>599</v>
      </c>
      <c r="O2000" s="16">
        <f>工资表!P502</f>
        <v>519</v>
      </c>
      <c r="P2000" s="16">
        <f>工资表!Q502</f>
        <v>529</v>
      </c>
      <c r="Q2000" s="16">
        <f>工资表!R502</f>
        <v>559</v>
      </c>
      <c r="R2000" s="16">
        <f>工资表!S502</f>
        <v>634</v>
      </c>
      <c r="S2000" s="16">
        <f>工资表!T502</f>
        <v>8453</v>
      </c>
    </row>
  </sheetData>
  <phoneticPr fontId="9" type="noConversion"/>
  <printOptions horizontalCentered="1"/>
  <pageMargins left="0.15972222222222199" right="0" top="0.75138888888888899" bottom="0.75138888888888899" header="0.297916666666667" footer="0.297916666666667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07"/>
  <sheetViews>
    <sheetView showGridLines="0" topLeftCell="B1" workbookViewId="0">
      <selection activeCell="H11" sqref="H11"/>
    </sheetView>
  </sheetViews>
  <sheetFormatPr defaultColWidth="9" defaultRowHeight="13.5" x14ac:dyDescent="0.15"/>
  <cols>
    <col min="1" max="1" width="9" style="2" hidden="1" customWidth="1"/>
    <col min="2" max="2" width="4.75" style="2" customWidth="1"/>
    <col min="3" max="4" width="6.25" style="2" customWidth="1"/>
    <col min="5" max="7" width="8.125" style="2" customWidth="1"/>
    <col min="8" max="8" width="5.875" style="2" customWidth="1"/>
    <col min="9" max="9" width="7.25" style="2" customWidth="1"/>
    <col min="10" max="10" width="5.25" style="2" customWidth="1"/>
    <col min="11" max="11" width="6.125" style="2" customWidth="1"/>
    <col min="12" max="12" width="5.875" style="2" customWidth="1"/>
    <col min="13" max="13" width="8.25" style="2" customWidth="1"/>
    <col min="14" max="14" width="9.5" style="2" customWidth="1"/>
    <col min="15" max="15" width="8.125" style="2" customWidth="1"/>
    <col min="16" max="16" width="9.25" style="2" customWidth="1"/>
    <col min="17" max="17" width="8.375" style="2" customWidth="1"/>
    <col min="18" max="18" width="6.625" style="2" customWidth="1"/>
    <col min="19" max="19" width="6.875" style="2" customWidth="1"/>
    <col min="20" max="20" width="10.375" style="2" customWidth="1"/>
    <col min="21" max="16384" width="9" style="2"/>
  </cols>
  <sheetData>
    <row r="2" spans="1:20" x14ac:dyDescent="0.15">
      <c r="C2" s="8" t="s">
        <v>4</v>
      </c>
      <c r="D2" s="9"/>
      <c r="G2" s="8" t="s">
        <v>5</v>
      </c>
      <c r="H2" s="9" t="s">
        <v>23</v>
      </c>
    </row>
    <row r="4" spans="1:20" ht="27" x14ac:dyDescent="0.15"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</row>
    <row r="5" spans="1:20" x14ac:dyDescent="0.15">
      <c r="A5" s="2" t="str">
        <f t="array" ref="A5">INDEX(工资表!A:A,SMALL(IF(工资表!$A$3:$A$500&lt;&gt;"",ROW($3:$500),2000),ROW(查询表!A1)))</f>
        <v>3-</v>
      </c>
      <c r="B5" s="6">
        <f>IFERROR(VLOOKUP(A5,工资表!A:T,2,FALSE),"")</f>
        <v>1</v>
      </c>
      <c r="C5" s="6" t="str">
        <f>IFERROR(VLOOKUP(A5,工资表!A:T,3,FALSE),"")</f>
        <v>N1</v>
      </c>
      <c r="D5" s="6" t="str">
        <f>IFERROR(VLOOKUP(A5,工资表!A:T,4,FALSE),"")</f>
        <v>采购</v>
      </c>
      <c r="E5" s="6">
        <f>IFERROR(VLOOKUP(A5,工资表!A:T,5,FALSE),"")</f>
        <v>2000</v>
      </c>
      <c r="F5" s="6">
        <f>IFERROR(VLOOKUP(A5,工资表!A:T,6,FALSE),"")</f>
        <v>1000</v>
      </c>
      <c r="G5" s="6">
        <f>IFERROR(VLOOKUP(A5,工资表!A:T,7,FALSE),"")</f>
        <v>1000</v>
      </c>
      <c r="H5" s="6">
        <f>IFERROR(VLOOKUP(A5,工资表!A:T,8,FALSE),"")</f>
        <v>2000</v>
      </c>
      <c r="I5" s="6">
        <f>IFERROR(VLOOKUP(A5,工资表!A:T,9,FALSE),"")</f>
        <v>1000</v>
      </c>
      <c r="J5" s="6">
        <f>IFERROR(VLOOKUP(A5,工资表!A:T,10,FALSE),"")</f>
        <v>600</v>
      </c>
      <c r="K5" s="6">
        <f>IFERROR(VLOOKUP(A5,工资表!A:T,11,FALSE),"")</f>
        <v>300</v>
      </c>
      <c r="L5" s="6">
        <f>IFERROR(VLOOKUP(A5,工资表!A:T,12,FALSE),"")</f>
        <v>200</v>
      </c>
      <c r="M5" s="6">
        <f>IFERROR(VLOOKUP(A5,工资表!A:T,13,FALSE),"")</f>
        <v>8100</v>
      </c>
      <c r="N5" s="6">
        <f>IFERROR(VLOOKUP(A5,工资表!A:T,14,FALSE),"")</f>
        <v>300</v>
      </c>
      <c r="O5" s="6">
        <f>IFERROR(VLOOKUP(A5,工资表!A:T,15,FALSE),"")</f>
        <v>100</v>
      </c>
      <c r="P5" s="6">
        <f>IFERROR(VLOOKUP(A5,工资表!A:T,16,FALSE),"")</f>
        <v>20</v>
      </c>
      <c r="Q5" s="6">
        <f>IFERROR(VLOOKUP(A5,工资表!A:T,17,FALSE),"")</f>
        <v>30</v>
      </c>
      <c r="R5" s="6">
        <f>IFERROR(VLOOKUP(A5,工资表!A:T,18,FALSE),"")</f>
        <v>60</v>
      </c>
      <c r="S5" s="6">
        <f>IFERROR(VLOOKUP(A5,工资表!A:T,19,FALSE),"")</f>
        <v>135</v>
      </c>
      <c r="T5" s="6">
        <f>IFERROR(VLOOKUP(A5,工资表!A:T,20,FALSE),"")</f>
        <v>7455</v>
      </c>
    </row>
    <row r="6" spans="1:20" x14ac:dyDescent="0.15">
      <c r="A6" s="2" t="str">
        <f t="array" ref="A6">INDEX(工资表!A:A,SMALL(IF(工资表!$A$3:$A$500&lt;&gt;"",ROW($3:$500),2000),ROW(查询表!A2)))</f>
        <v>13-</v>
      </c>
      <c r="B6" s="6">
        <f>IFERROR(VLOOKUP(A6,工资表!A:T,2,FALSE),"")</f>
        <v>11</v>
      </c>
      <c r="C6" s="6" t="str">
        <f>IFERROR(VLOOKUP(A6,工资表!A:T,3,FALSE),"")</f>
        <v>N11</v>
      </c>
      <c r="D6" s="6" t="str">
        <f>IFERROR(VLOOKUP(A6,工资表!A:T,4,FALSE),"")</f>
        <v>采购</v>
      </c>
      <c r="E6" s="6">
        <f>IFERROR(VLOOKUP(A6,工资表!A:T,5,FALSE),"")</f>
        <v>2010</v>
      </c>
      <c r="F6" s="6">
        <f>IFERROR(VLOOKUP(A6,工资表!A:T,6,FALSE),"")</f>
        <v>1010</v>
      </c>
      <c r="G6" s="6">
        <f>IFERROR(VLOOKUP(A6,工资表!A:T,7,FALSE),"")</f>
        <v>1010</v>
      </c>
      <c r="H6" s="6">
        <f>IFERROR(VLOOKUP(A6,工资表!A:T,8,FALSE),"")</f>
        <v>2010</v>
      </c>
      <c r="I6" s="6">
        <f>IFERROR(VLOOKUP(A6,工资表!A:T,9,FALSE),"")</f>
        <v>1010</v>
      </c>
      <c r="J6" s="6">
        <f>IFERROR(VLOOKUP(A6,工资表!A:T,10,FALSE),"")</f>
        <v>610</v>
      </c>
      <c r="K6" s="6">
        <f>IFERROR(VLOOKUP(A6,工资表!A:T,11,FALSE),"")</f>
        <v>310</v>
      </c>
      <c r="L6" s="6">
        <f>IFERROR(VLOOKUP(A6,工资表!A:T,12,FALSE),"")</f>
        <v>210</v>
      </c>
      <c r="M6" s="6">
        <f>IFERROR(VLOOKUP(A6,工资表!A:T,13,FALSE),"")</f>
        <v>8180</v>
      </c>
      <c r="N6" s="6">
        <f>IFERROR(VLOOKUP(A6,工资表!A:T,14,FALSE),"")</f>
        <v>310</v>
      </c>
      <c r="O6" s="6">
        <f>IFERROR(VLOOKUP(A6,工资表!A:T,15,FALSE),"")</f>
        <v>110</v>
      </c>
      <c r="P6" s="6">
        <f>IFERROR(VLOOKUP(A6,工资表!A:T,16,FALSE),"")</f>
        <v>30</v>
      </c>
      <c r="Q6" s="6">
        <f>IFERROR(VLOOKUP(A6,工资表!A:T,17,FALSE),"")</f>
        <v>40</v>
      </c>
      <c r="R6" s="6">
        <f>IFERROR(VLOOKUP(A6,工资表!A:T,18,FALSE),"")</f>
        <v>70</v>
      </c>
      <c r="S6" s="6">
        <f>IFERROR(VLOOKUP(A6,工资表!A:T,19,FALSE),"")</f>
        <v>145</v>
      </c>
      <c r="T6" s="6">
        <f>IFERROR(VLOOKUP(A6,工资表!A:T,20,FALSE),"")</f>
        <v>7475</v>
      </c>
    </row>
    <row r="7" spans="1:20" x14ac:dyDescent="0.15">
      <c r="A7" s="2" t="str">
        <f t="array" ref="A7">INDEX(工资表!A:A,SMALL(IF(工资表!$A$3:$A$500&lt;&gt;"",ROW($3:$500),2000),ROW(查询表!A3)))</f>
        <v>23-</v>
      </c>
      <c r="B7" s="6">
        <f>IFERROR(VLOOKUP(A7,工资表!A:T,2,FALSE),"")</f>
        <v>21</v>
      </c>
      <c r="C7" s="6" t="str">
        <f>IFERROR(VLOOKUP(A7,工资表!A:T,3,FALSE),"")</f>
        <v>N21</v>
      </c>
      <c r="D7" s="6" t="str">
        <f>IFERROR(VLOOKUP(A7,工资表!A:T,4,FALSE),"")</f>
        <v>采购</v>
      </c>
      <c r="E7" s="6">
        <f>IFERROR(VLOOKUP(A7,工资表!A:T,5,FALSE),"")</f>
        <v>2020</v>
      </c>
      <c r="F7" s="6">
        <f>IFERROR(VLOOKUP(A7,工资表!A:T,6,FALSE),"")</f>
        <v>1020</v>
      </c>
      <c r="G7" s="6">
        <f>IFERROR(VLOOKUP(A7,工资表!A:T,7,FALSE),"")</f>
        <v>1020</v>
      </c>
      <c r="H7" s="6">
        <f>IFERROR(VLOOKUP(A7,工资表!A:T,8,FALSE),"")</f>
        <v>2020</v>
      </c>
      <c r="I7" s="6">
        <f>IFERROR(VLOOKUP(A7,工资表!A:T,9,FALSE),"")</f>
        <v>1020</v>
      </c>
      <c r="J7" s="6">
        <f>IFERROR(VLOOKUP(A7,工资表!A:T,10,FALSE),"")</f>
        <v>620</v>
      </c>
      <c r="K7" s="6">
        <f>IFERROR(VLOOKUP(A7,工资表!A:T,11,FALSE),"")</f>
        <v>320</v>
      </c>
      <c r="L7" s="6">
        <f>IFERROR(VLOOKUP(A7,工资表!A:T,12,FALSE),"")</f>
        <v>220</v>
      </c>
      <c r="M7" s="6">
        <f>IFERROR(VLOOKUP(A7,工资表!A:T,13,FALSE),"")</f>
        <v>8260</v>
      </c>
      <c r="N7" s="6">
        <f>IFERROR(VLOOKUP(A7,工资表!A:T,14,FALSE),"")</f>
        <v>320</v>
      </c>
      <c r="O7" s="6">
        <f>IFERROR(VLOOKUP(A7,工资表!A:T,15,FALSE),"")</f>
        <v>120</v>
      </c>
      <c r="P7" s="6">
        <f>IFERROR(VLOOKUP(A7,工资表!A:T,16,FALSE),"")</f>
        <v>40</v>
      </c>
      <c r="Q7" s="6">
        <f>IFERROR(VLOOKUP(A7,工资表!A:T,17,FALSE),"")</f>
        <v>50</v>
      </c>
      <c r="R7" s="6">
        <f>IFERROR(VLOOKUP(A7,工资表!A:T,18,FALSE),"")</f>
        <v>80</v>
      </c>
      <c r="S7" s="6">
        <f>IFERROR(VLOOKUP(A7,工资表!A:T,19,FALSE),"")</f>
        <v>155</v>
      </c>
      <c r="T7" s="6">
        <f>IFERROR(VLOOKUP(A7,工资表!A:T,20,FALSE),"")</f>
        <v>7495</v>
      </c>
    </row>
    <row r="8" spans="1:20" x14ac:dyDescent="0.15">
      <c r="A8" s="2" t="str">
        <f t="array" ref="A8">INDEX(工资表!A:A,SMALL(IF(工资表!$A$3:$A$500&lt;&gt;"",ROW($3:$500),2000),ROW(查询表!A4)))</f>
        <v>33-</v>
      </c>
      <c r="B8" s="6">
        <f>IFERROR(VLOOKUP(A8,工资表!A:T,2,FALSE),"")</f>
        <v>31</v>
      </c>
      <c r="C8" s="6" t="str">
        <f>IFERROR(VLOOKUP(A8,工资表!A:T,3,FALSE),"")</f>
        <v>N31</v>
      </c>
      <c r="D8" s="6" t="str">
        <f>IFERROR(VLOOKUP(A8,工资表!A:T,4,FALSE),"")</f>
        <v>采购</v>
      </c>
      <c r="E8" s="6">
        <f>IFERROR(VLOOKUP(A8,工资表!A:T,5,FALSE),"")</f>
        <v>2030</v>
      </c>
      <c r="F8" s="6">
        <f>IFERROR(VLOOKUP(A8,工资表!A:T,6,FALSE),"")</f>
        <v>1030</v>
      </c>
      <c r="G8" s="6">
        <f>IFERROR(VLOOKUP(A8,工资表!A:T,7,FALSE),"")</f>
        <v>1030</v>
      </c>
      <c r="H8" s="6">
        <f>IFERROR(VLOOKUP(A8,工资表!A:T,8,FALSE),"")</f>
        <v>2030</v>
      </c>
      <c r="I8" s="6">
        <f>IFERROR(VLOOKUP(A8,工资表!A:T,9,FALSE),"")</f>
        <v>1030</v>
      </c>
      <c r="J8" s="6">
        <f>IFERROR(VLOOKUP(A8,工资表!A:T,10,FALSE),"")</f>
        <v>630</v>
      </c>
      <c r="K8" s="6">
        <f>IFERROR(VLOOKUP(A8,工资表!A:T,11,FALSE),"")</f>
        <v>330</v>
      </c>
      <c r="L8" s="6">
        <f>IFERROR(VLOOKUP(A8,工资表!A:T,12,FALSE),"")</f>
        <v>230</v>
      </c>
      <c r="M8" s="6">
        <f>IFERROR(VLOOKUP(A8,工资表!A:T,13,FALSE),"")</f>
        <v>8340</v>
      </c>
      <c r="N8" s="6">
        <f>IFERROR(VLOOKUP(A8,工资表!A:T,14,FALSE),"")</f>
        <v>330</v>
      </c>
      <c r="O8" s="6">
        <f>IFERROR(VLOOKUP(A8,工资表!A:T,15,FALSE),"")</f>
        <v>130</v>
      </c>
      <c r="P8" s="6">
        <f>IFERROR(VLOOKUP(A8,工资表!A:T,16,FALSE),"")</f>
        <v>50</v>
      </c>
      <c r="Q8" s="6">
        <f>IFERROR(VLOOKUP(A8,工资表!A:T,17,FALSE),"")</f>
        <v>60</v>
      </c>
      <c r="R8" s="6">
        <f>IFERROR(VLOOKUP(A8,工资表!A:T,18,FALSE),"")</f>
        <v>90</v>
      </c>
      <c r="S8" s="6">
        <f>IFERROR(VLOOKUP(A8,工资表!A:T,19,FALSE),"")</f>
        <v>165</v>
      </c>
      <c r="T8" s="6">
        <f>IFERROR(VLOOKUP(A8,工资表!A:T,20,FALSE),"")</f>
        <v>7515</v>
      </c>
    </row>
    <row r="9" spans="1:20" x14ac:dyDescent="0.15">
      <c r="A9" s="2" t="str">
        <f t="array" ref="A9">INDEX(工资表!A:A,SMALL(IF(工资表!$A$3:$A$500&lt;&gt;"",ROW($3:$500),2000),ROW(查询表!A5)))</f>
        <v>43-</v>
      </c>
      <c r="B9" s="6">
        <f>IFERROR(VLOOKUP(A9,工资表!A:T,2,FALSE),"")</f>
        <v>41</v>
      </c>
      <c r="C9" s="6" t="str">
        <f>IFERROR(VLOOKUP(A9,工资表!A:T,3,FALSE),"")</f>
        <v>N41</v>
      </c>
      <c r="D9" s="6" t="str">
        <f>IFERROR(VLOOKUP(A9,工资表!A:T,4,FALSE),"")</f>
        <v>采购</v>
      </c>
      <c r="E9" s="6">
        <f>IFERROR(VLOOKUP(A9,工资表!A:T,5,FALSE),"")</f>
        <v>2040</v>
      </c>
      <c r="F9" s="6">
        <f>IFERROR(VLOOKUP(A9,工资表!A:T,6,FALSE),"")</f>
        <v>1040</v>
      </c>
      <c r="G9" s="6">
        <f>IFERROR(VLOOKUP(A9,工资表!A:T,7,FALSE),"")</f>
        <v>1040</v>
      </c>
      <c r="H9" s="6">
        <f>IFERROR(VLOOKUP(A9,工资表!A:T,8,FALSE),"")</f>
        <v>2040</v>
      </c>
      <c r="I9" s="6">
        <f>IFERROR(VLOOKUP(A9,工资表!A:T,9,FALSE),"")</f>
        <v>1040</v>
      </c>
      <c r="J9" s="6">
        <f>IFERROR(VLOOKUP(A9,工资表!A:T,10,FALSE),"")</f>
        <v>640</v>
      </c>
      <c r="K9" s="6">
        <f>IFERROR(VLOOKUP(A9,工资表!A:T,11,FALSE),"")</f>
        <v>340</v>
      </c>
      <c r="L9" s="6">
        <f>IFERROR(VLOOKUP(A9,工资表!A:T,12,FALSE),"")</f>
        <v>240</v>
      </c>
      <c r="M9" s="6">
        <f>IFERROR(VLOOKUP(A9,工资表!A:T,13,FALSE),"")</f>
        <v>8420</v>
      </c>
      <c r="N9" s="6">
        <f>IFERROR(VLOOKUP(A9,工资表!A:T,14,FALSE),"")</f>
        <v>340</v>
      </c>
      <c r="O9" s="6">
        <f>IFERROR(VLOOKUP(A9,工资表!A:T,15,FALSE),"")</f>
        <v>140</v>
      </c>
      <c r="P9" s="6">
        <f>IFERROR(VLOOKUP(A9,工资表!A:T,16,FALSE),"")</f>
        <v>60</v>
      </c>
      <c r="Q9" s="6">
        <f>IFERROR(VLOOKUP(A9,工资表!A:T,17,FALSE),"")</f>
        <v>70</v>
      </c>
      <c r="R9" s="6">
        <f>IFERROR(VLOOKUP(A9,工资表!A:T,18,FALSE),"")</f>
        <v>100</v>
      </c>
      <c r="S9" s="6">
        <f>IFERROR(VLOOKUP(A9,工资表!A:T,19,FALSE),"")</f>
        <v>175</v>
      </c>
      <c r="T9" s="6">
        <f>IFERROR(VLOOKUP(A9,工资表!A:T,20,FALSE),"")</f>
        <v>7535</v>
      </c>
    </row>
    <row r="10" spans="1:20" x14ac:dyDescent="0.15">
      <c r="A10" s="2" t="str">
        <f t="array" ref="A10">INDEX(工资表!A:A,SMALL(IF(工资表!$A$3:$A$500&lt;&gt;"",ROW($3:$500),2000),ROW(查询表!A6)))</f>
        <v>53-</v>
      </c>
      <c r="B10" s="6">
        <f>IFERROR(VLOOKUP(A10,工资表!A:T,2,FALSE),"")</f>
        <v>51</v>
      </c>
      <c r="C10" s="6" t="str">
        <f>IFERROR(VLOOKUP(A10,工资表!A:T,3,FALSE),"")</f>
        <v>N51</v>
      </c>
      <c r="D10" s="6" t="str">
        <f>IFERROR(VLOOKUP(A10,工资表!A:T,4,FALSE),"")</f>
        <v>采购</v>
      </c>
      <c r="E10" s="6">
        <f>IFERROR(VLOOKUP(A10,工资表!A:T,5,FALSE),"")</f>
        <v>2050</v>
      </c>
      <c r="F10" s="6">
        <f>IFERROR(VLOOKUP(A10,工资表!A:T,6,FALSE),"")</f>
        <v>1050</v>
      </c>
      <c r="G10" s="6">
        <f>IFERROR(VLOOKUP(A10,工资表!A:T,7,FALSE),"")</f>
        <v>1050</v>
      </c>
      <c r="H10" s="6">
        <f>IFERROR(VLOOKUP(A10,工资表!A:T,8,FALSE),"")</f>
        <v>2050</v>
      </c>
      <c r="I10" s="6">
        <f>IFERROR(VLOOKUP(A10,工资表!A:T,9,FALSE),"")</f>
        <v>1050</v>
      </c>
      <c r="J10" s="6">
        <f>IFERROR(VLOOKUP(A10,工资表!A:T,10,FALSE),"")</f>
        <v>650</v>
      </c>
      <c r="K10" s="6">
        <f>IFERROR(VLOOKUP(A10,工资表!A:T,11,FALSE),"")</f>
        <v>350</v>
      </c>
      <c r="L10" s="6">
        <f>IFERROR(VLOOKUP(A10,工资表!A:T,12,FALSE),"")</f>
        <v>250</v>
      </c>
      <c r="M10" s="6">
        <f>IFERROR(VLOOKUP(A10,工资表!A:T,13,FALSE),"")</f>
        <v>8500</v>
      </c>
      <c r="N10" s="6">
        <f>IFERROR(VLOOKUP(A10,工资表!A:T,14,FALSE),"")</f>
        <v>350</v>
      </c>
      <c r="O10" s="6">
        <f>IFERROR(VLOOKUP(A10,工资表!A:T,15,FALSE),"")</f>
        <v>150</v>
      </c>
      <c r="P10" s="6">
        <f>IFERROR(VLOOKUP(A10,工资表!A:T,16,FALSE),"")</f>
        <v>70</v>
      </c>
      <c r="Q10" s="6">
        <f>IFERROR(VLOOKUP(A10,工资表!A:T,17,FALSE),"")</f>
        <v>80</v>
      </c>
      <c r="R10" s="6">
        <f>IFERROR(VLOOKUP(A10,工资表!A:T,18,FALSE),"")</f>
        <v>110</v>
      </c>
      <c r="S10" s="6">
        <f>IFERROR(VLOOKUP(A10,工资表!A:T,19,FALSE),"")</f>
        <v>185</v>
      </c>
      <c r="T10" s="6">
        <f>IFERROR(VLOOKUP(A10,工资表!A:T,20,FALSE),"")</f>
        <v>7555</v>
      </c>
    </row>
    <row r="11" spans="1:20" x14ac:dyDescent="0.15">
      <c r="A11" s="2" t="str">
        <f t="array" ref="A11">INDEX(工资表!A:A,SMALL(IF(工资表!$A$3:$A$500&lt;&gt;"",ROW($3:$500),2000),ROW(查询表!A7)))</f>
        <v>63-</v>
      </c>
      <c r="B11" s="6">
        <f>IFERROR(VLOOKUP(A11,工资表!A:T,2,FALSE),"")</f>
        <v>61</v>
      </c>
      <c r="C11" s="6" t="str">
        <f>IFERROR(VLOOKUP(A11,工资表!A:T,3,FALSE),"")</f>
        <v>N61</v>
      </c>
      <c r="D11" s="6" t="str">
        <f>IFERROR(VLOOKUP(A11,工资表!A:T,4,FALSE),"")</f>
        <v>采购</v>
      </c>
      <c r="E11" s="6">
        <f>IFERROR(VLOOKUP(A11,工资表!A:T,5,FALSE),"")</f>
        <v>2060</v>
      </c>
      <c r="F11" s="6">
        <f>IFERROR(VLOOKUP(A11,工资表!A:T,6,FALSE),"")</f>
        <v>1060</v>
      </c>
      <c r="G11" s="6">
        <f>IFERROR(VLOOKUP(A11,工资表!A:T,7,FALSE),"")</f>
        <v>1060</v>
      </c>
      <c r="H11" s="6">
        <f>IFERROR(VLOOKUP(A11,工资表!A:T,8,FALSE),"")</f>
        <v>2060</v>
      </c>
      <c r="I11" s="6">
        <f>IFERROR(VLOOKUP(A11,工资表!A:T,9,FALSE),"")</f>
        <v>1060</v>
      </c>
      <c r="J11" s="6">
        <f>IFERROR(VLOOKUP(A11,工资表!A:T,10,FALSE),"")</f>
        <v>660</v>
      </c>
      <c r="K11" s="6">
        <f>IFERROR(VLOOKUP(A11,工资表!A:T,11,FALSE),"")</f>
        <v>360</v>
      </c>
      <c r="L11" s="6">
        <f>IFERROR(VLOOKUP(A11,工资表!A:T,12,FALSE),"")</f>
        <v>260</v>
      </c>
      <c r="M11" s="6">
        <f>IFERROR(VLOOKUP(A11,工资表!A:T,13,FALSE),"")</f>
        <v>8580</v>
      </c>
      <c r="N11" s="6">
        <f>IFERROR(VLOOKUP(A11,工资表!A:T,14,FALSE),"")</f>
        <v>360</v>
      </c>
      <c r="O11" s="6">
        <f>IFERROR(VLOOKUP(A11,工资表!A:T,15,FALSE),"")</f>
        <v>160</v>
      </c>
      <c r="P11" s="6">
        <f>IFERROR(VLOOKUP(A11,工资表!A:T,16,FALSE),"")</f>
        <v>80</v>
      </c>
      <c r="Q11" s="6">
        <f>IFERROR(VLOOKUP(A11,工资表!A:T,17,FALSE),"")</f>
        <v>90</v>
      </c>
      <c r="R11" s="6">
        <f>IFERROR(VLOOKUP(A11,工资表!A:T,18,FALSE),"")</f>
        <v>120</v>
      </c>
      <c r="S11" s="6">
        <f>IFERROR(VLOOKUP(A11,工资表!A:T,19,FALSE),"")</f>
        <v>195</v>
      </c>
      <c r="T11" s="6">
        <f>IFERROR(VLOOKUP(A11,工资表!A:T,20,FALSE),"")</f>
        <v>7575</v>
      </c>
    </row>
    <row r="12" spans="1:20" x14ac:dyDescent="0.15">
      <c r="A12" s="2" t="str">
        <f t="array" ref="A12">INDEX(工资表!A:A,SMALL(IF(工资表!$A$3:$A$500&lt;&gt;"",ROW($3:$500),2000),ROW(查询表!A8)))</f>
        <v>73-</v>
      </c>
      <c r="B12" s="6">
        <f>IFERROR(VLOOKUP(A12,工资表!A:T,2,FALSE),"")</f>
        <v>71</v>
      </c>
      <c r="C12" s="6" t="str">
        <f>IFERROR(VLOOKUP(A12,工资表!A:T,3,FALSE),"")</f>
        <v>N71</v>
      </c>
      <c r="D12" s="6" t="str">
        <f>IFERROR(VLOOKUP(A12,工资表!A:T,4,FALSE),"")</f>
        <v>采购</v>
      </c>
      <c r="E12" s="6">
        <f>IFERROR(VLOOKUP(A12,工资表!A:T,5,FALSE),"")</f>
        <v>2070</v>
      </c>
      <c r="F12" s="6">
        <f>IFERROR(VLOOKUP(A12,工资表!A:T,6,FALSE),"")</f>
        <v>1070</v>
      </c>
      <c r="G12" s="6">
        <f>IFERROR(VLOOKUP(A12,工资表!A:T,7,FALSE),"")</f>
        <v>1070</v>
      </c>
      <c r="H12" s="6">
        <f>IFERROR(VLOOKUP(A12,工资表!A:T,8,FALSE),"")</f>
        <v>2070</v>
      </c>
      <c r="I12" s="6">
        <f>IFERROR(VLOOKUP(A12,工资表!A:T,9,FALSE),"")</f>
        <v>1070</v>
      </c>
      <c r="J12" s="6">
        <f>IFERROR(VLOOKUP(A12,工资表!A:T,10,FALSE),"")</f>
        <v>670</v>
      </c>
      <c r="K12" s="6">
        <f>IFERROR(VLOOKUP(A12,工资表!A:T,11,FALSE),"")</f>
        <v>370</v>
      </c>
      <c r="L12" s="6">
        <f>IFERROR(VLOOKUP(A12,工资表!A:T,12,FALSE),"")</f>
        <v>270</v>
      </c>
      <c r="M12" s="6">
        <f>IFERROR(VLOOKUP(A12,工资表!A:T,13,FALSE),"")</f>
        <v>8660</v>
      </c>
      <c r="N12" s="6">
        <f>IFERROR(VLOOKUP(A12,工资表!A:T,14,FALSE),"")</f>
        <v>370</v>
      </c>
      <c r="O12" s="6">
        <f>IFERROR(VLOOKUP(A12,工资表!A:T,15,FALSE),"")</f>
        <v>170</v>
      </c>
      <c r="P12" s="6">
        <f>IFERROR(VLOOKUP(A12,工资表!A:T,16,FALSE),"")</f>
        <v>90</v>
      </c>
      <c r="Q12" s="6">
        <f>IFERROR(VLOOKUP(A12,工资表!A:T,17,FALSE),"")</f>
        <v>100</v>
      </c>
      <c r="R12" s="6">
        <f>IFERROR(VLOOKUP(A12,工资表!A:T,18,FALSE),"")</f>
        <v>130</v>
      </c>
      <c r="S12" s="6">
        <f>IFERROR(VLOOKUP(A12,工资表!A:T,19,FALSE),"")</f>
        <v>205</v>
      </c>
      <c r="T12" s="6">
        <f>IFERROR(VLOOKUP(A12,工资表!A:T,20,FALSE),"")</f>
        <v>7595</v>
      </c>
    </row>
    <row r="13" spans="1:20" x14ac:dyDescent="0.15">
      <c r="A13" s="2" t="str">
        <f t="array" ref="A13">INDEX(工资表!A:A,SMALL(IF(工资表!$A$3:$A$500&lt;&gt;"",ROW($3:$500),2000),ROW(查询表!A9)))</f>
        <v>83-</v>
      </c>
      <c r="B13" s="6">
        <f>IFERROR(VLOOKUP(A13,工资表!A:T,2,FALSE),"")</f>
        <v>81</v>
      </c>
      <c r="C13" s="6" t="str">
        <f>IFERROR(VLOOKUP(A13,工资表!A:T,3,FALSE),"")</f>
        <v>N81</v>
      </c>
      <c r="D13" s="6" t="str">
        <f>IFERROR(VLOOKUP(A13,工资表!A:T,4,FALSE),"")</f>
        <v>采购</v>
      </c>
      <c r="E13" s="6">
        <f>IFERROR(VLOOKUP(A13,工资表!A:T,5,FALSE),"")</f>
        <v>2080</v>
      </c>
      <c r="F13" s="6">
        <f>IFERROR(VLOOKUP(A13,工资表!A:T,6,FALSE),"")</f>
        <v>1080</v>
      </c>
      <c r="G13" s="6">
        <f>IFERROR(VLOOKUP(A13,工资表!A:T,7,FALSE),"")</f>
        <v>1080</v>
      </c>
      <c r="H13" s="6">
        <f>IFERROR(VLOOKUP(A13,工资表!A:T,8,FALSE),"")</f>
        <v>2080</v>
      </c>
      <c r="I13" s="6">
        <f>IFERROR(VLOOKUP(A13,工资表!A:T,9,FALSE),"")</f>
        <v>1080</v>
      </c>
      <c r="J13" s="6">
        <f>IFERROR(VLOOKUP(A13,工资表!A:T,10,FALSE),"")</f>
        <v>680</v>
      </c>
      <c r="K13" s="6">
        <f>IFERROR(VLOOKUP(A13,工资表!A:T,11,FALSE),"")</f>
        <v>380</v>
      </c>
      <c r="L13" s="6">
        <f>IFERROR(VLOOKUP(A13,工资表!A:T,12,FALSE),"")</f>
        <v>280</v>
      </c>
      <c r="M13" s="6">
        <f>IFERROR(VLOOKUP(A13,工资表!A:T,13,FALSE),"")</f>
        <v>8740</v>
      </c>
      <c r="N13" s="6">
        <f>IFERROR(VLOOKUP(A13,工资表!A:T,14,FALSE),"")</f>
        <v>380</v>
      </c>
      <c r="O13" s="6">
        <f>IFERROR(VLOOKUP(A13,工资表!A:T,15,FALSE),"")</f>
        <v>180</v>
      </c>
      <c r="P13" s="6">
        <f>IFERROR(VLOOKUP(A13,工资表!A:T,16,FALSE),"")</f>
        <v>100</v>
      </c>
      <c r="Q13" s="6">
        <f>IFERROR(VLOOKUP(A13,工资表!A:T,17,FALSE),"")</f>
        <v>110</v>
      </c>
      <c r="R13" s="6">
        <f>IFERROR(VLOOKUP(A13,工资表!A:T,18,FALSE),"")</f>
        <v>140</v>
      </c>
      <c r="S13" s="6">
        <f>IFERROR(VLOOKUP(A13,工资表!A:T,19,FALSE),"")</f>
        <v>215</v>
      </c>
      <c r="T13" s="6">
        <f>IFERROR(VLOOKUP(A13,工资表!A:T,20,FALSE),"")</f>
        <v>7615</v>
      </c>
    </row>
    <row r="14" spans="1:20" x14ac:dyDescent="0.15">
      <c r="A14" s="2" t="str">
        <f t="array" ref="A14">INDEX(工资表!A:A,SMALL(IF(工资表!$A$3:$A$500&lt;&gt;"",ROW($3:$500),2000),ROW(查询表!A10)))</f>
        <v>93-</v>
      </c>
      <c r="B14" s="6">
        <f>IFERROR(VLOOKUP(A14,工资表!A:T,2,FALSE),"")</f>
        <v>91</v>
      </c>
      <c r="C14" s="6" t="str">
        <f>IFERROR(VLOOKUP(A14,工资表!A:T,3,FALSE),"")</f>
        <v>N91</v>
      </c>
      <c r="D14" s="6" t="str">
        <f>IFERROR(VLOOKUP(A14,工资表!A:T,4,FALSE),"")</f>
        <v>采购</v>
      </c>
      <c r="E14" s="6">
        <f>IFERROR(VLOOKUP(A14,工资表!A:T,5,FALSE),"")</f>
        <v>2090</v>
      </c>
      <c r="F14" s="6">
        <f>IFERROR(VLOOKUP(A14,工资表!A:T,6,FALSE),"")</f>
        <v>1090</v>
      </c>
      <c r="G14" s="6">
        <f>IFERROR(VLOOKUP(A14,工资表!A:T,7,FALSE),"")</f>
        <v>1090</v>
      </c>
      <c r="H14" s="6">
        <f>IFERROR(VLOOKUP(A14,工资表!A:T,8,FALSE),"")</f>
        <v>2090</v>
      </c>
      <c r="I14" s="6">
        <f>IFERROR(VLOOKUP(A14,工资表!A:T,9,FALSE),"")</f>
        <v>1090</v>
      </c>
      <c r="J14" s="6">
        <f>IFERROR(VLOOKUP(A14,工资表!A:T,10,FALSE),"")</f>
        <v>690</v>
      </c>
      <c r="K14" s="6">
        <f>IFERROR(VLOOKUP(A14,工资表!A:T,11,FALSE),"")</f>
        <v>390</v>
      </c>
      <c r="L14" s="6">
        <f>IFERROR(VLOOKUP(A14,工资表!A:T,12,FALSE),"")</f>
        <v>290</v>
      </c>
      <c r="M14" s="6">
        <f>IFERROR(VLOOKUP(A14,工资表!A:T,13,FALSE),"")</f>
        <v>8820</v>
      </c>
      <c r="N14" s="6">
        <f>IFERROR(VLOOKUP(A14,工资表!A:T,14,FALSE),"")</f>
        <v>390</v>
      </c>
      <c r="O14" s="6">
        <f>IFERROR(VLOOKUP(A14,工资表!A:T,15,FALSE),"")</f>
        <v>190</v>
      </c>
      <c r="P14" s="6">
        <f>IFERROR(VLOOKUP(A14,工资表!A:T,16,FALSE),"")</f>
        <v>110</v>
      </c>
      <c r="Q14" s="6">
        <f>IFERROR(VLOOKUP(A14,工资表!A:T,17,FALSE),"")</f>
        <v>120</v>
      </c>
      <c r="R14" s="6">
        <f>IFERROR(VLOOKUP(A14,工资表!A:T,18,FALSE),"")</f>
        <v>150</v>
      </c>
      <c r="S14" s="6">
        <f>IFERROR(VLOOKUP(A14,工资表!A:T,19,FALSE),"")</f>
        <v>225</v>
      </c>
      <c r="T14" s="6">
        <f>IFERROR(VLOOKUP(A14,工资表!A:T,20,FALSE),"")</f>
        <v>7635</v>
      </c>
    </row>
    <row r="15" spans="1:20" x14ac:dyDescent="0.15">
      <c r="A15" s="2" t="str">
        <f t="array" ref="A15">INDEX(工资表!A:A,SMALL(IF(工资表!$A$3:$A$500&lt;&gt;"",ROW($3:$500),2000),ROW(查询表!A11)))</f>
        <v>103-</v>
      </c>
      <c r="B15" s="6">
        <f>IFERROR(VLOOKUP(A15,工资表!A:T,2,FALSE),"")</f>
        <v>101</v>
      </c>
      <c r="C15" s="6" t="str">
        <f>IFERROR(VLOOKUP(A15,工资表!A:T,3,FALSE),"")</f>
        <v>N101</v>
      </c>
      <c r="D15" s="6" t="str">
        <f>IFERROR(VLOOKUP(A15,工资表!A:T,4,FALSE),"")</f>
        <v>采购</v>
      </c>
      <c r="E15" s="6">
        <f>IFERROR(VLOOKUP(A15,工资表!A:T,5,FALSE),"")</f>
        <v>2100</v>
      </c>
      <c r="F15" s="6">
        <f>IFERROR(VLOOKUP(A15,工资表!A:T,6,FALSE),"")</f>
        <v>1100</v>
      </c>
      <c r="G15" s="6">
        <f>IFERROR(VLOOKUP(A15,工资表!A:T,7,FALSE),"")</f>
        <v>1100</v>
      </c>
      <c r="H15" s="6">
        <f>IFERROR(VLOOKUP(A15,工资表!A:T,8,FALSE),"")</f>
        <v>2100</v>
      </c>
      <c r="I15" s="6">
        <f>IFERROR(VLOOKUP(A15,工资表!A:T,9,FALSE),"")</f>
        <v>1100</v>
      </c>
      <c r="J15" s="6">
        <f>IFERROR(VLOOKUP(A15,工资表!A:T,10,FALSE),"")</f>
        <v>700</v>
      </c>
      <c r="K15" s="6">
        <f>IFERROR(VLOOKUP(A15,工资表!A:T,11,FALSE),"")</f>
        <v>400</v>
      </c>
      <c r="L15" s="6">
        <f>IFERROR(VLOOKUP(A15,工资表!A:T,12,FALSE),"")</f>
        <v>300</v>
      </c>
      <c r="M15" s="6">
        <f>IFERROR(VLOOKUP(A15,工资表!A:T,13,FALSE),"")</f>
        <v>8900</v>
      </c>
      <c r="N15" s="6">
        <f>IFERROR(VLOOKUP(A15,工资表!A:T,14,FALSE),"")</f>
        <v>400</v>
      </c>
      <c r="O15" s="6">
        <f>IFERROR(VLOOKUP(A15,工资表!A:T,15,FALSE),"")</f>
        <v>200</v>
      </c>
      <c r="P15" s="6">
        <f>IFERROR(VLOOKUP(A15,工资表!A:T,16,FALSE),"")</f>
        <v>120</v>
      </c>
      <c r="Q15" s="6">
        <f>IFERROR(VLOOKUP(A15,工资表!A:T,17,FALSE),"")</f>
        <v>130</v>
      </c>
      <c r="R15" s="6">
        <f>IFERROR(VLOOKUP(A15,工资表!A:T,18,FALSE),"")</f>
        <v>160</v>
      </c>
      <c r="S15" s="6">
        <f>IFERROR(VLOOKUP(A15,工资表!A:T,19,FALSE),"")</f>
        <v>235</v>
      </c>
      <c r="T15" s="6">
        <f>IFERROR(VLOOKUP(A15,工资表!A:T,20,FALSE),"")</f>
        <v>7655</v>
      </c>
    </row>
    <row r="16" spans="1:20" x14ac:dyDescent="0.15">
      <c r="A16" s="2" t="str">
        <f t="array" ref="A16">INDEX(工资表!A:A,SMALL(IF(工资表!$A$3:$A$500&lt;&gt;"",ROW($3:$500),2000),ROW(查询表!A12)))</f>
        <v>113-</v>
      </c>
      <c r="B16" s="6">
        <f>IFERROR(VLOOKUP(A16,工资表!A:T,2,FALSE),"")</f>
        <v>111</v>
      </c>
      <c r="C16" s="6" t="str">
        <f>IFERROR(VLOOKUP(A16,工资表!A:T,3,FALSE),"")</f>
        <v>N111</v>
      </c>
      <c r="D16" s="6" t="str">
        <f>IFERROR(VLOOKUP(A16,工资表!A:T,4,FALSE),"")</f>
        <v>采购</v>
      </c>
      <c r="E16" s="6">
        <f>IFERROR(VLOOKUP(A16,工资表!A:T,5,FALSE),"")</f>
        <v>2110</v>
      </c>
      <c r="F16" s="6">
        <f>IFERROR(VLOOKUP(A16,工资表!A:T,6,FALSE),"")</f>
        <v>1110</v>
      </c>
      <c r="G16" s="6">
        <f>IFERROR(VLOOKUP(A16,工资表!A:T,7,FALSE),"")</f>
        <v>1110</v>
      </c>
      <c r="H16" s="6">
        <f>IFERROR(VLOOKUP(A16,工资表!A:T,8,FALSE),"")</f>
        <v>2110</v>
      </c>
      <c r="I16" s="6">
        <f>IFERROR(VLOOKUP(A16,工资表!A:T,9,FALSE),"")</f>
        <v>1110</v>
      </c>
      <c r="J16" s="6">
        <f>IFERROR(VLOOKUP(A16,工资表!A:T,10,FALSE),"")</f>
        <v>710</v>
      </c>
      <c r="K16" s="6">
        <f>IFERROR(VLOOKUP(A16,工资表!A:T,11,FALSE),"")</f>
        <v>410</v>
      </c>
      <c r="L16" s="6">
        <f>IFERROR(VLOOKUP(A16,工资表!A:T,12,FALSE),"")</f>
        <v>310</v>
      </c>
      <c r="M16" s="6">
        <f>IFERROR(VLOOKUP(A16,工资表!A:T,13,FALSE),"")</f>
        <v>8980</v>
      </c>
      <c r="N16" s="6">
        <f>IFERROR(VLOOKUP(A16,工资表!A:T,14,FALSE),"")</f>
        <v>410</v>
      </c>
      <c r="O16" s="6">
        <f>IFERROR(VLOOKUP(A16,工资表!A:T,15,FALSE),"")</f>
        <v>210</v>
      </c>
      <c r="P16" s="6">
        <f>IFERROR(VLOOKUP(A16,工资表!A:T,16,FALSE),"")</f>
        <v>130</v>
      </c>
      <c r="Q16" s="6">
        <f>IFERROR(VLOOKUP(A16,工资表!A:T,17,FALSE),"")</f>
        <v>140</v>
      </c>
      <c r="R16" s="6">
        <f>IFERROR(VLOOKUP(A16,工资表!A:T,18,FALSE),"")</f>
        <v>170</v>
      </c>
      <c r="S16" s="6">
        <f>IFERROR(VLOOKUP(A16,工资表!A:T,19,FALSE),"")</f>
        <v>245</v>
      </c>
      <c r="T16" s="6">
        <f>IFERROR(VLOOKUP(A16,工资表!A:T,20,FALSE),"")</f>
        <v>7675</v>
      </c>
    </row>
    <row r="17" spans="1:20" x14ac:dyDescent="0.15">
      <c r="A17" s="2" t="str">
        <f t="array" ref="A17">INDEX(工资表!A:A,SMALL(IF(工资表!$A$3:$A$500&lt;&gt;"",ROW($3:$500),2000),ROW(查询表!A13)))</f>
        <v>123-</v>
      </c>
      <c r="B17" s="6">
        <f>IFERROR(VLOOKUP(A17,工资表!A:T,2,FALSE),"")</f>
        <v>121</v>
      </c>
      <c r="C17" s="6" t="str">
        <f>IFERROR(VLOOKUP(A17,工资表!A:T,3,FALSE),"")</f>
        <v>N121</v>
      </c>
      <c r="D17" s="6" t="str">
        <f>IFERROR(VLOOKUP(A17,工资表!A:T,4,FALSE),"")</f>
        <v>采购</v>
      </c>
      <c r="E17" s="6">
        <f>IFERROR(VLOOKUP(A17,工资表!A:T,5,FALSE),"")</f>
        <v>2120</v>
      </c>
      <c r="F17" s="6">
        <f>IFERROR(VLOOKUP(A17,工资表!A:T,6,FALSE),"")</f>
        <v>1120</v>
      </c>
      <c r="G17" s="6">
        <f>IFERROR(VLOOKUP(A17,工资表!A:T,7,FALSE),"")</f>
        <v>1120</v>
      </c>
      <c r="H17" s="6">
        <f>IFERROR(VLOOKUP(A17,工资表!A:T,8,FALSE),"")</f>
        <v>2120</v>
      </c>
      <c r="I17" s="6">
        <f>IFERROR(VLOOKUP(A17,工资表!A:T,9,FALSE),"")</f>
        <v>1120</v>
      </c>
      <c r="J17" s="6">
        <f>IFERROR(VLOOKUP(A17,工资表!A:T,10,FALSE),"")</f>
        <v>720</v>
      </c>
      <c r="K17" s="6">
        <f>IFERROR(VLOOKUP(A17,工资表!A:T,11,FALSE),"")</f>
        <v>420</v>
      </c>
      <c r="L17" s="6">
        <f>IFERROR(VLOOKUP(A17,工资表!A:T,12,FALSE),"")</f>
        <v>320</v>
      </c>
      <c r="M17" s="6">
        <f>IFERROR(VLOOKUP(A17,工资表!A:T,13,FALSE),"")</f>
        <v>9060</v>
      </c>
      <c r="N17" s="6">
        <f>IFERROR(VLOOKUP(A17,工资表!A:T,14,FALSE),"")</f>
        <v>420</v>
      </c>
      <c r="O17" s="6">
        <f>IFERROR(VLOOKUP(A17,工资表!A:T,15,FALSE),"")</f>
        <v>220</v>
      </c>
      <c r="P17" s="6">
        <f>IFERROR(VLOOKUP(A17,工资表!A:T,16,FALSE),"")</f>
        <v>140</v>
      </c>
      <c r="Q17" s="6">
        <f>IFERROR(VLOOKUP(A17,工资表!A:T,17,FALSE),"")</f>
        <v>150</v>
      </c>
      <c r="R17" s="6">
        <f>IFERROR(VLOOKUP(A17,工资表!A:T,18,FALSE),"")</f>
        <v>180</v>
      </c>
      <c r="S17" s="6">
        <f>IFERROR(VLOOKUP(A17,工资表!A:T,19,FALSE),"")</f>
        <v>255</v>
      </c>
      <c r="T17" s="6">
        <f>IFERROR(VLOOKUP(A17,工资表!A:T,20,FALSE),"")</f>
        <v>7695</v>
      </c>
    </row>
    <row r="18" spans="1:20" x14ac:dyDescent="0.15">
      <c r="A18" s="2" t="str">
        <f t="array" ref="A18">INDEX(工资表!A:A,SMALL(IF(工资表!$A$3:$A$500&lt;&gt;"",ROW($3:$500),2000),ROW(查询表!A14)))</f>
        <v>133-</v>
      </c>
      <c r="B18" s="6">
        <f>IFERROR(VLOOKUP(A18,工资表!A:T,2,FALSE),"")</f>
        <v>131</v>
      </c>
      <c r="C18" s="6" t="str">
        <f>IFERROR(VLOOKUP(A18,工资表!A:T,3,FALSE),"")</f>
        <v>N131</v>
      </c>
      <c r="D18" s="6" t="str">
        <f>IFERROR(VLOOKUP(A18,工资表!A:T,4,FALSE),"")</f>
        <v>采购</v>
      </c>
      <c r="E18" s="6">
        <f>IFERROR(VLOOKUP(A18,工资表!A:T,5,FALSE),"")</f>
        <v>2130</v>
      </c>
      <c r="F18" s="6">
        <f>IFERROR(VLOOKUP(A18,工资表!A:T,6,FALSE),"")</f>
        <v>1130</v>
      </c>
      <c r="G18" s="6">
        <f>IFERROR(VLOOKUP(A18,工资表!A:T,7,FALSE),"")</f>
        <v>1130</v>
      </c>
      <c r="H18" s="6">
        <f>IFERROR(VLOOKUP(A18,工资表!A:T,8,FALSE),"")</f>
        <v>2130</v>
      </c>
      <c r="I18" s="6">
        <f>IFERROR(VLOOKUP(A18,工资表!A:T,9,FALSE),"")</f>
        <v>1130</v>
      </c>
      <c r="J18" s="6">
        <f>IFERROR(VLOOKUP(A18,工资表!A:T,10,FALSE),"")</f>
        <v>730</v>
      </c>
      <c r="K18" s="6">
        <f>IFERROR(VLOOKUP(A18,工资表!A:T,11,FALSE),"")</f>
        <v>430</v>
      </c>
      <c r="L18" s="6">
        <f>IFERROR(VLOOKUP(A18,工资表!A:T,12,FALSE),"")</f>
        <v>330</v>
      </c>
      <c r="M18" s="6">
        <f>IFERROR(VLOOKUP(A18,工资表!A:T,13,FALSE),"")</f>
        <v>9140</v>
      </c>
      <c r="N18" s="6">
        <f>IFERROR(VLOOKUP(A18,工资表!A:T,14,FALSE),"")</f>
        <v>430</v>
      </c>
      <c r="O18" s="6">
        <f>IFERROR(VLOOKUP(A18,工资表!A:T,15,FALSE),"")</f>
        <v>230</v>
      </c>
      <c r="P18" s="6">
        <f>IFERROR(VLOOKUP(A18,工资表!A:T,16,FALSE),"")</f>
        <v>150</v>
      </c>
      <c r="Q18" s="6">
        <f>IFERROR(VLOOKUP(A18,工资表!A:T,17,FALSE),"")</f>
        <v>160</v>
      </c>
      <c r="R18" s="6">
        <f>IFERROR(VLOOKUP(A18,工资表!A:T,18,FALSE),"")</f>
        <v>190</v>
      </c>
      <c r="S18" s="6">
        <f>IFERROR(VLOOKUP(A18,工资表!A:T,19,FALSE),"")</f>
        <v>265</v>
      </c>
      <c r="T18" s="6">
        <f>IFERROR(VLOOKUP(A18,工资表!A:T,20,FALSE),"")</f>
        <v>7715</v>
      </c>
    </row>
    <row r="19" spans="1:20" x14ac:dyDescent="0.15">
      <c r="A19" s="2" t="str">
        <f t="array" ref="A19">INDEX(工资表!A:A,SMALL(IF(工资表!$A$3:$A$500&lt;&gt;"",ROW($3:$500),2000),ROW(查询表!A15)))</f>
        <v>143-</v>
      </c>
      <c r="B19" s="6">
        <f>IFERROR(VLOOKUP(A19,工资表!A:T,2,FALSE),"")</f>
        <v>141</v>
      </c>
      <c r="C19" s="6" t="str">
        <f>IFERROR(VLOOKUP(A19,工资表!A:T,3,FALSE),"")</f>
        <v>N141</v>
      </c>
      <c r="D19" s="6" t="str">
        <f>IFERROR(VLOOKUP(A19,工资表!A:T,4,FALSE),"")</f>
        <v>采购</v>
      </c>
      <c r="E19" s="6">
        <f>IFERROR(VLOOKUP(A19,工资表!A:T,5,FALSE),"")</f>
        <v>2140</v>
      </c>
      <c r="F19" s="6">
        <f>IFERROR(VLOOKUP(A19,工资表!A:T,6,FALSE),"")</f>
        <v>1140</v>
      </c>
      <c r="G19" s="6">
        <f>IFERROR(VLOOKUP(A19,工资表!A:T,7,FALSE),"")</f>
        <v>1140</v>
      </c>
      <c r="H19" s="6">
        <f>IFERROR(VLOOKUP(A19,工资表!A:T,8,FALSE),"")</f>
        <v>2140</v>
      </c>
      <c r="I19" s="6">
        <f>IFERROR(VLOOKUP(A19,工资表!A:T,9,FALSE),"")</f>
        <v>1140</v>
      </c>
      <c r="J19" s="6">
        <f>IFERROR(VLOOKUP(A19,工资表!A:T,10,FALSE),"")</f>
        <v>740</v>
      </c>
      <c r="K19" s="6">
        <f>IFERROR(VLOOKUP(A19,工资表!A:T,11,FALSE),"")</f>
        <v>440</v>
      </c>
      <c r="L19" s="6">
        <f>IFERROR(VLOOKUP(A19,工资表!A:T,12,FALSE),"")</f>
        <v>340</v>
      </c>
      <c r="M19" s="6">
        <f>IFERROR(VLOOKUP(A19,工资表!A:T,13,FALSE),"")</f>
        <v>9220</v>
      </c>
      <c r="N19" s="6">
        <f>IFERROR(VLOOKUP(A19,工资表!A:T,14,FALSE),"")</f>
        <v>440</v>
      </c>
      <c r="O19" s="6">
        <f>IFERROR(VLOOKUP(A19,工资表!A:T,15,FALSE),"")</f>
        <v>240</v>
      </c>
      <c r="P19" s="6">
        <f>IFERROR(VLOOKUP(A19,工资表!A:T,16,FALSE),"")</f>
        <v>160</v>
      </c>
      <c r="Q19" s="6">
        <f>IFERROR(VLOOKUP(A19,工资表!A:T,17,FALSE),"")</f>
        <v>170</v>
      </c>
      <c r="R19" s="6">
        <f>IFERROR(VLOOKUP(A19,工资表!A:T,18,FALSE),"")</f>
        <v>200</v>
      </c>
      <c r="S19" s="6">
        <f>IFERROR(VLOOKUP(A19,工资表!A:T,19,FALSE),"")</f>
        <v>275</v>
      </c>
      <c r="T19" s="6">
        <f>IFERROR(VLOOKUP(A19,工资表!A:T,20,FALSE),"")</f>
        <v>7735</v>
      </c>
    </row>
    <row r="20" spans="1:20" x14ac:dyDescent="0.15">
      <c r="A20" s="2" t="str">
        <f t="array" ref="A20">INDEX(工资表!A:A,SMALL(IF(工资表!$A$3:$A$500&lt;&gt;"",ROW($3:$500),2000),ROW(查询表!A16)))</f>
        <v>153-</v>
      </c>
      <c r="B20" s="6">
        <f>IFERROR(VLOOKUP(A20,工资表!A:T,2,FALSE),"")</f>
        <v>151</v>
      </c>
      <c r="C20" s="6" t="str">
        <f>IFERROR(VLOOKUP(A20,工资表!A:T,3,FALSE),"")</f>
        <v>N151</v>
      </c>
      <c r="D20" s="6" t="str">
        <f>IFERROR(VLOOKUP(A20,工资表!A:T,4,FALSE),"")</f>
        <v>采购</v>
      </c>
      <c r="E20" s="6">
        <f>IFERROR(VLOOKUP(A20,工资表!A:T,5,FALSE),"")</f>
        <v>2150</v>
      </c>
      <c r="F20" s="6">
        <f>IFERROR(VLOOKUP(A20,工资表!A:T,6,FALSE),"")</f>
        <v>1150</v>
      </c>
      <c r="G20" s="6">
        <f>IFERROR(VLOOKUP(A20,工资表!A:T,7,FALSE),"")</f>
        <v>1150</v>
      </c>
      <c r="H20" s="6">
        <f>IFERROR(VLOOKUP(A20,工资表!A:T,8,FALSE),"")</f>
        <v>2150</v>
      </c>
      <c r="I20" s="6">
        <f>IFERROR(VLOOKUP(A20,工资表!A:T,9,FALSE),"")</f>
        <v>1150</v>
      </c>
      <c r="J20" s="6">
        <f>IFERROR(VLOOKUP(A20,工资表!A:T,10,FALSE),"")</f>
        <v>750</v>
      </c>
      <c r="K20" s="6">
        <f>IFERROR(VLOOKUP(A20,工资表!A:T,11,FALSE),"")</f>
        <v>450</v>
      </c>
      <c r="L20" s="6">
        <f>IFERROR(VLOOKUP(A20,工资表!A:T,12,FALSE),"")</f>
        <v>350</v>
      </c>
      <c r="M20" s="6">
        <f>IFERROR(VLOOKUP(A20,工资表!A:T,13,FALSE),"")</f>
        <v>9300</v>
      </c>
      <c r="N20" s="6">
        <f>IFERROR(VLOOKUP(A20,工资表!A:T,14,FALSE),"")</f>
        <v>450</v>
      </c>
      <c r="O20" s="6">
        <f>IFERROR(VLOOKUP(A20,工资表!A:T,15,FALSE),"")</f>
        <v>250</v>
      </c>
      <c r="P20" s="6">
        <f>IFERROR(VLOOKUP(A20,工资表!A:T,16,FALSE),"")</f>
        <v>170</v>
      </c>
      <c r="Q20" s="6">
        <f>IFERROR(VLOOKUP(A20,工资表!A:T,17,FALSE),"")</f>
        <v>180</v>
      </c>
      <c r="R20" s="6">
        <f>IFERROR(VLOOKUP(A20,工资表!A:T,18,FALSE),"")</f>
        <v>210</v>
      </c>
      <c r="S20" s="6">
        <f>IFERROR(VLOOKUP(A20,工资表!A:T,19,FALSE),"")</f>
        <v>285</v>
      </c>
      <c r="T20" s="6">
        <f>IFERROR(VLOOKUP(A20,工资表!A:T,20,FALSE),"")</f>
        <v>7755</v>
      </c>
    </row>
    <row r="21" spans="1:20" x14ac:dyDescent="0.15">
      <c r="A21" s="2" t="str">
        <f t="array" ref="A21">INDEX(工资表!A:A,SMALL(IF(工资表!$A$3:$A$500&lt;&gt;"",ROW($3:$500),2000),ROW(查询表!A17)))</f>
        <v>163-</v>
      </c>
      <c r="B21" s="6">
        <f>IFERROR(VLOOKUP(A21,工资表!A:T,2,FALSE),"")</f>
        <v>161</v>
      </c>
      <c r="C21" s="6" t="str">
        <f>IFERROR(VLOOKUP(A21,工资表!A:T,3,FALSE),"")</f>
        <v>N161</v>
      </c>
      <c r="D21" s="6" t="str">
        <f>IFERROR(VLOOKUP(A21,工资表!A:T,4,FALSE),"")</f>
        <v>采购</v>
      </c>
      <c r="E21" s="6">
        <f>IFERROR(VLOOKUP(A21,工资表!A:T,5,FALSE),"")</f>
        <v>2160</v>
      </c>
      <c r="F21" s="6">
        <f>IFERROR(VLOOKUP(A21,工资表!A:T,6,FALSE),"")</f>
        <v>1160</v>
      </c>
      <c r="G21" s="6">
        <f>IFERROR(VLOOKUP(A21,工资表!A:T,7,FALSE),"")</f>
        <v>1160</v>
      </c>
      <c r="H21" s="6">
        <f>IFERROR(VLOOKUP(A21,工资表!A:T,8,FALSE),"")</f>
        <v>2160</v>
      </c>
      <c r="I21" s="6">
        <f>IFERROR(VLOOKUP(A21,工资表!A:T,9,FALSE),"")</f>
        <v>1160</v>
      </c>
      <c r="J21" s="6">
        <f>IFERROR(VLOOKUP(A21,工资表!A:T,10,FALSE),"")</f>
        <v>760</v>
      </c>
      <c r="K21" s="6">
        <f>IFERROR(VLOOKUP(A21,工资表!A:T,11,FALSE),"")</f>
        <v>460</v>
      </c>
      <c r="L21" s="6">
        <f>IFERROR(VLOOKUP(A21,工资表!A:T,12,FALSE),"")</f>
        <v>360</v>
      </c>
      <c r="M21" s="6">
        <f>IFERROR(VLOOKUP(A21,工资表!A:T,13,FALSE),"")</f>
        <v>9380</v>
      </c>
      <c r="N21" s="6">
        <f>IFERROR(VLOOKUP(A21,工资表!A:T,14,FALSE),"")</f>
        <v>460</v>
      </c>
      <c r="O21" s="6">
        <f>IFERROR(VLOOKUP(A21,工资表!A:T,15,FALSE),"")</f>
        <v>260</v>
      </c>
      <c r="P21" s="6">
        <f>IFERROR(VLOOKUP(A21,工资表!A:T,16,FALSE),"")</f>
        <v>180</v>
      </c>
      <c r="Q21" s="6">
        <f>IFERROR(VLOOKUP(A21,工资表!A:T,17,FALSE),"")</f>
        <v>190</v>
      </c>
      <c r="R21" s="6">
        <f>IFERROR(VLOOKUP(A21,工资表!A:T,18,FALSE),"")</f>
        <v>220</v>
      </c>
      <c r="S21" s="6">
        <f>IFERROR(VLOOKUP(A21,工资表!A:T,19,FALSE),"")</f>
        <v>295</v>
      </c>
      <c r="T21" s="6">
        <f>IFERROR(VLOOKUP(A21,工资表!A:T,20,FALSE),"")</f>
        <v>7775</v>
      </c>
    </row>
    <row r="22" spans="1:20" x14ac:dyDescent="0.15">
      <c r="A22" s="2" t="str">
        <f t="array" ref="A22">INDEX(工资表!A:A,SMALL(IF(工资表!$A$3:$A$500&lt;&gt;"",ROW($3:$500),2000),ROW(查询表!A18)))</f>
        <v>173-</v>
      </c>
      <c r="B22" s="6">
        <f>IFERROR(VLOOKUP(A22,工资表!A:T,2,FALSE),"")</f>
        <v>171</v>
      </c>
      <c r="C22" s="6" t="str">
        <f>IFERROR(VLOOKUP(A22,工资表!A:T,3,FALSE),"")</f>
        <v>N171</v>
      </c>
      <c r="D22" s="6" t="str">
        <f>IFERROR(VLOOKUP(A22,工资表!A:T,4,FALSE),"")</f>
        <v>采购</v>
      </c>
      <c r="E22" s="6">
        <f>IFERROR(VLOOKUP(A22,工资表!A:T,5,FALSE),"")</f>
        <v>2170</v>
      </c>
      <c r="F22" s="6">
        <f>IFERROR(VLOOKUP(A22,工资表!A:T,6,FALSE),"")</f>
        <v>1170</v>
      </c>
      <c r="G22" s="6">
        <f>IFERROR(VLOOKUP(A22,工资表!A:T,7,FALSE),"")</f>
        <v>1170</v>
      </c>
      <c r="H22" s="6">
        <f>IFERROR(VLOOKUP(A22,工资表!A:T,8,FALSE),"")</f>
        <v>2170</v>
      </c>
      <c r="I22" s="6">
        <f>IFERROR(VLOOKUP(A22,工资表!A:T,9,FALSE),"")</f>
        <v>1170</v>
      </c>
      <c r="J22" s="6">
        <f>IFERROR(VLOOKUP(A22,工资表!A:T,10,FALSE),"")</f>
        <v>770</v>
      </c>
      <c r="K22" s="6">
        <f>IFERROR(VLOOKUP(A22,工资表!A:T,11,FALSE),"")</f>
        <v>470</v>
      </c>
      <c r="L22" s="6">
        <f>IFERROR(VLOOKUP(A22,工资表!A:T,12,FALSE),"")</f>
        <v>370</v>
      </c>
      <c r="M22" s="6">
        <f>IFERROR(VLOOKUP(A22,工资表!A:T,13,FALSE),"")</f>
        <v>9460</v>
      </c>
      <c r="N22" s="6">
        <f>IFERROR(VLOOKUP(A22,工资表!A:T,14,FALSE),"")</f>
        <v>470</v>
      </c>
      <c r="O22" s="6">
        <f>IFERROR(VLOOKUP(A22,工资表!A:T,15,FALSE),"")</f>
        <v>270</v>
      </c>
      <c r="P22" s="6">
        <f>IFERROR(VLOOKUP(A22,工资表!A:T,16,FALSE),"")</f>
        <v>190</v>
      </c>
      <c r="Q22" s="6">
        <f>IFERROR(VLOOKUP(A22,工资表!A:T,17,FALSE),"")</f>
        <v>200</v>
      </c>
      <c r="R22" s="6">
        <f>IFERROR(VLOOKUP(A22,工资表!A:T,18,FALSE),"")</f>
        <v>230</v>
      </c>
      <c r="S22" s="6">
        <f>IFERROR(VLOOKUP(A22,工资表!A:T,19,FALSE),"")</f>
        <v>305</v>
      </c>
      <c r="T22" s="6">
        <f>IFERROR(VLOOKUP(A22,工资表!A:T,20,FALSE),"")</f>
        <v>7795</v>
      </c>
    </row>
    <row r="23" spans="1:20" x14ac:dyDescent="0.15">
      <c r="A23" s="2" t="str">
        <f t="array" ref="A23">INDEX(工资表!A:A,SMALL(IF(工资表!$A$3:$A$500&lt;&gt;"",ROW($3:$500),2000),ROW(查询表!A19)))</f>
        <v>183-</v>
      </c>
      <c r="B23" s="6">
        <f>IFERROR(VLOOKUP(A23,工资表!A:T,2,FALSE),"")</f>
        <v>181</v>
      </c>
      <c r="C23" s="6" t="str">
        <f>IFERROR(VLOOKUP(A23,工资表!A:T,3,FALSE),"")</f>
        <v>N181</v>
      </c>
      <c r="D23" s="6" t="str">
        <f>IFERROR(VLOOKUP(A23,工资表!A:T,4,FALSE),"")</f>
        <v>采购</v>
      </c>
      <c r="E23" s="6">
        <f>IFERROR(VLOOKUP(A23,工资表!A:T,5,FALSE),"")</f>
        <v>2180</v>
      </c>
      <c r="F23" s="6">
        <f>IFERROR(VLOOKUP(A23,工资表!A:T,6,FALSE),"")</f>
        <v>1180</v>
      </c>
      <c r="G23" s="6">
        <f>IFERROR(VLOOKUP(A23,工资表!A:T,7,FALSE),"")</f>
        <v>1180</v>
      </c>
      <c r="H23" s="6">
        <f>IFERROR(VLOOKUP(A23,工资表!A:T,8,FALSE),"")</f>
        <v>2180</v>
      </c>
      <c r="I23" s="6">
        <f>IFERROR(VLOOKUP(A23,工资表!A:T,9,FALSE),"")</f>
        <v>1180</v>
      </c>
      <c r="J23" s="6">
        <f>IFERROR(VLOOKUP(A23,工资表!A:T,10,FALSE),"")</f>
        <v>780</v>
      </c>
      <c r="K23" s="6">
        <f>IFERROR(VLOOKUP(A23,工资表!A:T,11,FALSE),"")</f>
        <v>480</v>
      </c>
      <c r="L23" s="6">
        <f>IFERROR(VLOOKUP(A23,工资表!A:T,12,FALSE),"")</f>
        <v>380</v>
      </c>
      <c r="M23" s="6">
        <f>IFERROR(VLOOKUP(A23,工资表!A:T,13,FALSE),"")</f>
        <v>9540</v>
      </c>
      <c r="N23" s="6">
        <f>IFERROR(VLOOKUP(A23,工资表!A:T,14,FALSE),"")</f>
        <v>480</v>
      </c>
      <c r="O23" s="6">
        <f>IFERROR(VLOOKUP(A23,工资表!A:T,15,FALSE),"")</f>
        <v>280</v>
      </c>
      <c r="P23" s="6">
        <f>IFERROR(VLOOKUP(A23,工资表!A:T,16,FALSE),"")</f>
        <v>200</v>
      </c>
      <c r="Q23" s="6">
        <f>IFERROR(VLOOKUP(A23,工资表!A:T,17,FALSE),"")</f>
        <v>210</v>
      </c>
      <c r="R23" s="6">
        <f>IFERROR(VLOOKUP(A23,工资表!A:T,18,FALSE),"")</f>
        <v>240</v>
      </c>
      <c r="S23" s="6">
        <f>IFERROR(VLOOKUP(A23,工资表!A:T,19,FALSE),"")</f>
        <v>315</v>
      </c>
      <c r="T23" s="6">
        <f>IFERROR(VLOOKUP(A23,工资表!A:T,20,FALSE),"")</f>
        <v>7815</v>
      </c>
    </row>
    <row r="24" spans="1:20" x14ac:dyDescent="0.15">
      <c r="A24" s="2" t="str">
        <f t="array" ref="A24">INDEX(工资表!A:A,SMALL(IF(工资表!$A$3:$A$500&lt;&gt;"",ROW($3:$500),2000),ROW(查询表!A20)))</f>
        <v>193-</v>
      </c>
      <c r="B24" s="6">
        <f>IFERROR(VLOOKUP(A24,工资表!A:T,2,FALSE),"")</f>
        <v>191</v>
      </c>
      <c r="C24" s="6" t="str">
        <f>IFERROR(VLOOKUP(A24,工资表!A:T,3,FALSE),"")</f>
        <v>N191</v>
      </c>
      <c r="D24" s="6" t="str">
        <f>IFERROR(VLOOKUP(A24,工资表!A:T,4,FALSE),"")</f>
        <v>采购</v>
      </c>
      <c r="E24" s="6">
        <f>IFERROR(VLOOKUP(A24,工资表!A:T,5,FALSE),"")</f>
        <v>2190</v>
      </c>
      <c r="F24" s="6">
        <f>IFERROR(VLOOKUP(A24,工资表!A:T,6,FALSE),"")</f>
        <v>1190</v>
      </c>
      <c r="G24" s="6">
        <f>IFERROR(VLOOKUP(A24,工资表!A:T,7,FALSE),"")</f>
        <v>1190</v>
      </c>
      <c r="H24" s="6">
        <f>IFERROR(VLOOKUP(A24,工资表!A:T,8,FALSE),"")</f>
        <v>2190</v>
      </c>
      <c r="I24" s="6">
        <f>IFERROR(VLOOKUP(A24,工资表!A:T,9,FALSE),"")</f>
        <v>1190</v>
      </c>
      <c r="J24" s="6">
        <f>IFERROR(VLOOKUP(A24,工资表!A:T,10,FALSE),"")</f>
        <v>790</v>
      </c>
      <c r="K24" s="6">
        <f>IFERROR(VLOOKUP(A24,工资表!A:T,11,FALSE),"")</f>
        <v>490</v>
      </c>
      <c r="L24" s="6">
        <f>IFERROR(VLOOKUP(A24,工资表!A:T,12,FALSE),"")</f>
        <v>390</v>
      </c>
      <c r="M24" s="6">
        <f>IFERROR(VLOOKUP(A24,工资表!A:T,13,FALSE),"")</f>
        <v>9620</v>
      </c>
      <c r="N24" s="6">
        <f>IFERROR(VLOOKUP(A24,工资表!A:T,14,FALSE),"")</f>
        <v>490</v>
      </c>
      <c r="O24" s="6">
        <f>IFERROR(VLOOKUP(A24,工资表!A:T,15,FALSE),"")</f>
        <v>290</v>
      </c>
      <c r="P24" s="6">
        <f>IFERROR(VLOOKUP(A24,工资表!A:T,16,FALSE),"")</f>
        <v>210</v>
      </c>
      <c r="Q24" s="6">
        <f>IFERROR(VLOOKUP(A24,工资表!A:T,17,FALSE),"")</f>
        <v>220</v>
      </c>
      <c r="R24" s="6">
        <f>IFERROR(VLOOKUP(A24,工资表!A:T,18,FALSE),"")</f>
        <v>250</v>
      </c>
      <c r="S24" s="6">
        <f>IFERROR(VLOOKUP(A24,工资表!A:T,19,FALSE),"")</f>
        <v>325</v>
      </c>
      <c r="T24" s="6">
        <f>IFERROR(VLOOKUP(A24,工资表!A:T,20,FALSE),"")</f>
        <v>7835</v>
      </c>
    </row>
    <row r="25" spans="1:20" x14ac:dyDescent="0.15">
      <c r="A25" s="2" t="str">
        <f t="array" ref="A25">INDEX(工资表!A:A,SMALL(IF(工资表!$A$3:$A$500&lt;&gt;"",ROW($3:$500),2000),ROW(查询表!A21)))</f>
        <v>203-</v>
      </c>
      <c r="B25" s="6">
        <f>IFERROR(VLOOKUP(A25,工资表!A:T,2,FALSE),"")</f>
        <v>201</v>
      </c>
      <c r="C25" s="6" t="str">
        <f>IFERROR(VLOOKUP(A25,工资表!A:T,3,FALSE),"")</f>
        <v>N201</v>
      </c>
      <c r="D25" s="6" t="str">
        <f>IFERROR(VLOOKUP(A25,工资表!A:T,4,FALSE),"")</f>
        <v>采购</v>
      </c>
      <c r="E25" s="6">
        <f>IFERROR(VLOOKUP(A25,工资表!A:T,5,FALSE),"")</f>
        <v>2200</v>
      </c>
      <c r="F25" s="6">
        <f>IFERROR(VLOOKUP(A25,工资表!A:T,6,FALSE),"")</f>
        <v>1200</v>
      </c>
      <c r="G25" s="6">
        <f>IFERROR(VLOOKUP(A25,工资表!A:T,7,FALSE),"")</f>
        <v>1200</v>
      </c>
      <c r="H25" s="6">
        <f>IFERROR(VLOOKUP(A25,工资表!A:T,8,FALSE),"")</f>
        <v>2200</v>
      </c>
      <c r="I25" s="6">
        <f>IFERROR(VLOOKUP(A25,工资表!A:T,9,FALSE),"")</f>
        <v>1200</v>
      </c>
      <c r="J25" s="6">
        <f>IFERROR(VLOOKUP(A25,工资表!A:T,10,FALSE),"")</f>
        <v>800</v>
      </c>
      <c r="K25" s="6">
        <f>IFERROR(VLOOKUP(A25,工资表!A:T,11,FALSE),"")</f>
        <v>500</v>
      </c>
      <c r="L25" s="6">
        <f>IFERROR(VLOOKUP(A25,工资表!A:T,12,FALSE),"")</f>
        <v>400</v>
      </c>
      <c r="M25" s="6">
        <f>IFERROR(VLOOKUP(A25,工资表!A:T,13,FALSE),"")</f>
        <v>9700</v>
      </c>
      <c r="N25" s="6">
        <f>IFERROR(VLOOKUP(A25,工资表!A:T,14,FALSE),"")</f>
        <v>500</v>
      </c>
      <c r="O25" s="6">
        <f>IFERROR(VLOOKUP(A25,工资表!A:T,15,FALSE),"")</f>
        <v>300</v>
      </c>
      <c r="P25" s="6">
        <f>IFERROR(VLOOKUP(A25,工资表!A:T,16,FALSE),"")</f>
        <v>220</v>
      </c>
      <c r="Q25" s="6">
        <f>IFERROR(VLOOKUP(A25,工资表!A:T,17,FALSE),"")</f>
        <v>230</v>
      </c>
      <c r="R25" s="6">
        <f>IFERROR(VLOOKUP(A25,工资表!A:T,18,FALSE),"")</f>
        <v>260</v>
      </c>
      <c r="S25" s="6">
        <f>IFERROR(VLOOKUP(A25,工资表!A:T,19,FALSE),"")</f>
        <v>335</v>
      </c>
      <c r="T25" s="6">
        <f>IFERROR(VLOOKUP(A25,工资表!A:T,20,FALSE),"")</f>
        <v>7855</v>
      </c>
    </row>
    <row r="26" spans="1:20" x14ac:dyDescent="0.15">
      <c r="A26" s="2" t="str">
        <f t="array" ref="A26">INDEX(工资表!A:A,SMALL(IF(工资表!$A$3:$A$500&lt;&gt;"",ROW($3:$500),2000),ROW(查询表!A22)))</f>
        <v>213-</v>
      </c>
      <c r="B26" s="6">
        <f>IFERROR(VLOOKUP(A26,工资表!A:T,2,FALSE),"")</f>
        <v>211</v>
      </c>
      <c r="C26" s="6" t="str">
        <f>IFERROR(VLOOKUP(A26,工资表!A:T,3,FALSE),"")</f>
        <v>N211</v>
      </c>
      <c r="D26" s="6" t="str">
        <f>IFERROR(VLOOKUP(A26,工资表!A:T,4,FALSE),"")</f>
        <v>采购</v>
      </c>
      <c r="E26" s="6">
        <f>IFERROR(VLOOKUP(A26,工资表!A:T,5,FALSE),"")</f>
        <v>2210</v>
      </c>
      <c r="F26" s="6">
        <f>IFERROR(VLOOKUP(A26,工资表!A:T,6,FALSE),"")</f>
        <v>1210</v>
      </c>
      <c r="G26" s="6">
        <f>IFERROR(VLOOKUP(A26,工资表!A:T,7,FALSE),"")</f>
        <v>1210</v>
      </c>
      <c r="H26" s="6">
        <f>IFERROR(VLOOKUP(A26,工资表!A:T,8,FALSE),"")</f>
        <v>2210</v>
      </c>
      <c r="I26" s="6">
        <f>IFERROR(VLOOKUP(A26,工资表!A:T,9,FALSE),"")</f>
        <v>1210</v>
      </c>
      <c r="J26" s="6">
        <f>IFERROR(VLOOKUP(A26,工资表!A:T,10,FALSE),"")</f>
        <v>810</v>
      </c>
      <c r="K26" s="6">
        <f>IFERROR(VLOOKUP(A26,工资表!A:T,11,FALSE),"")</f>
        <v>510</v>
      </c>
      <c r="L26" s="6">
        <f>IFERROR(VLOOKUP(A26,工资表!A:T,12,FALSE),"")</f>
        <v>410</v>
      </c>
      <c r="M26" s="6">
        <f>IFERROR(VLOOKUP(A26,工资表!A:T,13,FALSE),"")</f>
        <v>9780</v>
      </c>
      <c r="N26" s="6">
        <f>IFERROR(VLOOKUP(A26,工资表!A:T,14,FALSE),"")</f>
        <v>510</v>
      </c>
      <c r="O26" s="6">
        <f>IFERROR(VLOOKUP(A26,工资表!A:T,15,FALSE),"")</f>
        <v>310</v>
      </c>
      <c r="P26" s="6">
        <f>IFERROR(VLOOKUP(A26,工资表!A:T,16,FALSE),"")</f>
        <v>230</v>
      </c>
      <c r="Q26" s="6">
        <f>IFERROR(VLOOKUP(A26,工资表!A:T,17,FALSE),"")</f>
        <v>240</v>
      </c>
      <c r="R26" s="6">
        <f>IFERROR(VLOOKUP(A26,工资表!A:T,18,FALSE),"")</f>
        <v>270</v>
      </c>
      <c r="S26" s="6">
        <f>IFERROR(VLOOKUP(A26,工资表!A:T,19,FALSE),"")</f>
        <v>345</v>
      </c>
      <c r="T26" s="6">
        <f>IFERROR(VLOOKUP(A26,工资表!A:T,20,FALSE),"")</f>
        <v>7875</v>
      </c>
    </row>
    <row r="27" spans="1:20" x14ac:dyDescent="0.15">
      <c r="A27" s="2" t="str">
        <f t="array" ref="A27">INDEX(工资表!A:A,SMALL(IF(工资表!$A$3:$A$500&lt;&gt;"",ROW($3:$500),2000),ROW(查询表!A23)))</f>
        <v>223-</v>
      </c>
      <c r="B27" s="6">
        <f>IFERROR(VLOOKUP(A27,工资表!A:T,2,FALSE),"")</f>
        <v>221</v>
      </c>
      <c r="C27" s="6" t="str">
        <f>IFERROR(VLOOKUP(A27,工资表!A:T,3,FALSE),"")</f>
        <v>N221</v>
      </c>
      <c r="D27" s="6" t="str">
        <f>IFERROR(VLOOKUP(A27,工资表!A:T,4,FALSE),"")</f>
        <v>采购</v>
      </c>
      <c r="E27" s="6">
        <f>IFERROR(VLOOKUP(A27,工资表!A:T,5,FALSE),"")</f>
        <v>2220</v>
      </c>
      <c r="F27" s="6">
        <f>IFERROR(VLOOKUP(A27,工资表!A:T,6,FALSE),"")</f>
        <v>1220</v>
      </c>
      <c r="G27" s="6">
        <f>IFERROR(VLOOKUP(A27,工资表!A:T,7,FALSE),"")</f>
        <v>1220</v>
      </c>
      <c r="H27" s="6">
        <f>IFERROR(VLOOKUP(A27,工资表!A:T,8,FALSE),"")</f>
        <v>2220</v>
      </c>
      <c r="I27" s="6">
        <f>IFERROR(VLOOKUP(A27,工资表!A:T,9,FALSE),"")</f>
        <v>1220</v>
      </c>
      <c r="J27" s="6">
        <f>IFERROR(VLOOKUP(A27,工资表!A:T,10,FALSE),"")</f>
        <v>820</v>
      </c>
      <c r="K27" s="6">
        <f>IFERROR(VLOOKUP(A27,工资表!A:T,11,FALSE),"")</f>
        <v>520</v>
      </c>
      <c r="L27" s="6">
        <f>IFERROR(VLOOKUP(A27,工资表!A:T,12,FALSE),"")</f>
        <v>420</v>
      </c>
      <c r="M27" s="6">
        <f>IFERROR(VLOOKUP(A27,工资表!A:T,13,FALSE),"")</f>
        <v>9860</v>
      </c>
      <c r="N27" s="6">
        <f>IFERROR(VLOOKUP(A27,工资表!A:T,14,FALSE),"")</f>
        <v>520</v>
      </c>
      <c r="O27" s="6">
        <f>IFERROR(VLOOKUP(A27,工资表!A:T,15,FALSE),"")</f>
        <v>320</v>
      </c>
      <c r="P27" s="6">
        <f>IFERROR(VLOOKUP(A27,工资表!A:T,16,FALSE),"")</f>
        <v>240</v>
      </c>
      <c r="Q27" s="6">
        <f>IFERROR(VLOOKUP(A27,工资表!A:T,17,FALSE),"")</f>
        <v>250</v>
      </c>
      <c r="R27" s="6">
        <f>IFERROR(VLOOKUP(A27,工资表!A:T,18,FALSE),"")</f>
        <v>280</v>
      </c>
      <c r="S27" s="6">
        <f>IFERROR(VLOOKUP(A27,工资表!A:T,19,FALSE),"")</f>
        <v>355</v>
      </c>
      <c r="T27" s="6">
        <f>IFERROR(VLOOKUP(A27,工资表!A:T,20,FALSE),"")</f>
        <v>7895</v>
      </c>
    </row>
    <row r="28" spans="1:20" x14ac:dyDescent="0.15">
      <c r="A28" s="2" t="str">
        <f t="array" ref="A28">INDEX(工资表!A:A,SMALL(IF(工资表!$A$3:$A$500&lt;&gt;"",ROW($3:$500),2000),ROW(查询表!A24)))</f>
        <v>233-</v>
      </c>
      <c r="B28" s="6">
        <f>IFERROR(VLOOKUP(A28,工资表!A:T,2,FALSE),"")</f>
        <v>231</v>
      </c>
      <c r="C28" s="6" t="str">
        <f>IFERROR(VLOOKUP(A28,工资表!A:T,3,FALSE),"")</f>
        <v>N231</v>
      </c>
      <c r="D28" s="6" t="str">
        <f>IFERROR(VLOOKUP(A28,工资表!A:T,4,FALSE),"")</f>
        <v>采购</v>
      </c>
      <c r="E28" s="6">
        <f>IFERROR(VLOOKUP(A28,工资表!A:T,5,FALSE),"")</f>
        <v>2230</v>
      </c>
      <c r="F28" s="6">
        <f>IFERROR(VLOOKUP(A28,工资表!A:T,6,FALSE),"")</f>
        <v>1230</v>
      </c>
      <c r="G28" s="6">
        <f>IFERROR(VLOOKUP(A28,工资表!A:T,7,FALSE),"")</f>
        <v>1230</v>
      </c>
      <c r="H28" s="6">
        <f>IFERROR(VLOOKUP(A28,工资表!A:T,8,FALSE),"")</f>
        <v>2230</v>
      </c>
      <c r="I28" s="6">
        <f>IFERROR(VLOOKUP(A28,工资表!A:T,9,FALSE),"")</f>
        <v>1230</v>
      </c>
      <c r="J28" s="6">
        <f>IFERROR(VLOOKUP(A28,工资表!A:T,10,FALSE),"")</f>
        <v>830</v>
      </c>
      <c r="K28" s="6">
        <f>IFERROR(VLOOKUP(A28,工资表!A:T,11,FALSE),"")</f>
        <v>530</v>
      </c>
      <c r="L28" s="6">
        <f>IFERROR(VLOOKUP(A28,工资表!A:T,12,FALSE),"")</f>
        <v>430</v>
      </c>
      <c r="M28" s="6">
        <f>IFERROR(VLOOKUP(A28,工资表!A:T,13,FALSE),"")</f>
        <v>9940</v>
      </c>
      <c r="N28" s="6">
        <f>IFERROR(VLOOKUP(A28,工资表!A:T,14,FALSE),"")</f>
        <v>530</v>
      </c>
      <c r="O28" s="6">
        <f>IFERROR(VLOOKUP(A28,工资表!A:T,15,FALSE),"")</f>
        <v>330</v>
      </c>
      <c r="P28" s="6">
        <f>IFERROR(VLOOKUP(A28,工资表!A:T,16,FALSE),"")</f>
        <v>250</v>
      </c>
      <c r="Q28" s="6">
        <f>IFERROR(VLOOKUP(A28,工资表!A:T,17,FALSE),"")</f>
        <v>260</v>
      </c>
      <c r="R28" s="6">
        <f>IFERROR(VLOOKUP(A28,工资表!A:T,18,FALSE),"")</f>
        <v>290</v>
      </c>
      <c r="S28" s="6">
        <f>IFERROR(VLOOKUP(A28,工资表!A:T,19,FALSE),"")</f>
        <v>365</v>
      </c>
      <c r="T28" s="6">
        <f>IFERROR(VLOOKUP(A28,工资表!A:T,20,FALSE),"")</f>
        <v>7915</v>
      </c>
    </row>
    <row r="29" spans="1:20" x14ac:dyDescent="0.15">
      <c r="A29" s="2" t="str">
        <f t="array" ref="A29">INDEX(工资表!A:A,SMALL(IF(工资表!$A$3:$A$500&lt;&gt;"",ROW($3:$500),2000),ROW(查询表!A25)))</f>
        <v>243-</v>
      </c>
      <c r="B29" s="6">
        <f>IFERROR(VLOOKUP(A29,工资表!A:T,2,FALSE),"")</f>
        <v>241</v>
      </c>
      <c r="C29" s="6" t="str">
        <f>IFERROR(VLOOKUP(A29,工资表!A:T,3,FALSE),"")</f>
        <v>N241</v>
      </c>
      <c r="D29" s="6" t="str">
        <f>IFERROR(VLOOKUP(A29,工资表!A:T,4,FALSE),"")</f>
        <v>采购</v>
      </c>
      <c r="E29" s="6">
        <f>IFERROR(VLOOKUP(A29,工资表!A:T,5,FALSE),"")</f>
        <v>2240</v>
      </c>
      <c r="F29" s="6">
        <f>IFERROR(VLOOKUP(A29,工资表!A:T,6,FALSE),"")</f>
        <v>1240</v>
      </c>
      <c r="G29" s="6">
        <f>IFERROR(VLOOKUP(A29,工资表!A:T,7,FALSE),"")</f>
        <v>1240</v>
      </c>
      <c r="H29" s="6">
        <f>IFERROR(VLOOKUP(A29,工资表!A:T,8,FALSE),"")</f>
        <v>2240</v>
      </c>
      <c r="I29" s="6">
        <f>IFERROR(VLOOKUP(A29,工资表!A:T,9,FALSE),"")</f>
        <v>1240</v>
      </c>
      <c r="J29" s="6">
        <f>IFERROR(VLOOKUP(A29,工资表!A:T,10,FALSE),"")</f>
        <v>840</v>
      </c>
      <c r="K29" s="6">
        <f>IFERROR(VLOOKUP(A29,工资表!A:T,11,FALSE),"")</f>
        <v>540</v>
      </c>
      <c r="L29" s="6">
        <f>IFERROR(VLOOKUP(A29,工资表!A:T,12,FALSE),"")</f>
        <v>440</v>
      </c>
      <c r="M29" s="6">
        <f>IFERROR(VLOOKUP(A29,工资表!A:T,13,FALSE),"")</f>
        <v>10020</v>
      </c>
      <c r="N29" s="6">
        <f>IFERROR(VLOOKUP(A29,工资表!A:T,14,FALSE),"")</f>
        <v>540</v>
      </c>
      <c r="O29" s="6">
        <f>IFERROR(VLOOKUP(A29,工资表!A:T,15,FALSE),"")</f>
        <v>340</v>
      </c>
      <c r="P29" s="6">
        <f>IFERROR(VLOOKUP(A29,工资表!A:T,16,FALSE),"")</f>
        <v>260</v>
      </c>
      <c r="Q29" s="6">
        <f>IFERROR(VLOOKUP(A29,工资表!A:T,17,FALSE),"")</f>
        <v>270</v>
      </c>
      <c r="R29" s="6">
        <f>IFERROR(VLOOKUP(A29,工资表!A:T,18,FALSE),"")</f>
        <v>300</v>
      </c>
      <c r="S29" s="6">
        <f>IFERROR(VLOOKUP(A29,工资表!A:T,19,FALSE),"")</f>
        <v>375</v>
      </c>
      <c r="T29" s="6">
        <f>IFERROR(VLOOKUP(A29,工资表!A:T,20,FALSE),"")</f>
        <v>7935</v>
      </c>
    </row>
    <row r="30" spans="1:20" x14ac:dyDescent="0.15">
      <c r="A30" s="2" t="str">
        <f t="array" ref="A30">INDEX(工资表!A:A,SMALL(IF(工资表!$A$3:$A$500&lt;&gt;"",ROW($3:$500),2000),ROW(查询表!A26)))</f>
        <v>253-</v>
      </c>
      <c r="B30" s="6">
        <f>IFERROR(VLOOKUP(A30,工资表!A:T,2,FALSE),"")</f>
        <v>251</v>
      </c>
      <c r="C30" s="6" t="str">
        <f>IFERROR(VLOOKUP(A30,工资表!A:T,3,FALSE),"")</f>
        <v>N251</v>
      </c>
      <c r="D30" s="6" t="str">
        <f>IFERROR(VLOOKUP(A30,工资表!A:T,4,FALSE),"")</f>
        <v>采购</v>
      </c>
      <c r="E30" s="6">
        <f>IFERROR(VLOOKUP(A30,工资表!A:T,5,FALSE),"")</f>
        <v>2250</v>
      </c>
      <c r="F30" s="6">
        <f>IFERROR(VLOOKUP(A30,工资表!A:T,6,FALSE),"")</f>
        <v>1250</v>
      </c>
      <c r="G30" s="6">
        <f>IFERROR(VLOOKUP(A30,工资表!A:T,7,FALSE),"")</f>
        <v>1250</v>
      </c>
      <c r="H30" s="6">
        <f>IFERROR(VLOOKUP(A30,工资表!A:T,8,FALSE),"")</f>
        <v>2250</v>
      </c>
      <c r="I30" s="6">
        <f>IFERROR(VLOOKUP(A30,工资表!A:T,9,FALSE),"")</f>
        <v>1250</v>
      </c>
      <c r="J30" s="6">
        <f>IFERROR(VLOOKUP(A30,工资表!A:T,10,FALSE),"")</f>
        <v>850</v>
      </c>
      <c r="K30" s="6">
        <f>IFERROR(VLOOKUP(A30,工资表!A:T,11,FALSE),"")</f>
        <v>550</v>
      </c>
      <c r="L30" s="6">
        <f>IFERROR(VLOOKUP(A30,工资表!A:T,12,FALSE),"")</f>
        <v>450</v>
      </c>
      <c r="M30" s="6">
        <f>IFERROR(VLOOKUP(A30,工资表!A:T,13,FALSE),"")</f>
        <v>10100</v>
      </c>
      <c r="N30" s="6">
        <f>IFERROR(VLOOKUP(A30,工资表!A:T,14,FALSE),"")</f>
        <v>550</v>
      </c>
      <c r="O30" s="6">
        <f>IFERROR(VLOOKUP(A30,工资表!A:T,15,FALSE),"")</f>
        <v>350</v>
      </c>
      <c r="P30" s="6">
        <f>IFERROR(VLOOKUP(A30,工资表!A:T,16,FALSE),"")</f>
        <v>270</v>
      </c>
      <c r="Q30" s="6">
        <f>IFERROR(VLOOKUP(A30,工资表!A:T,17,FALSE),"")</f>
        <v>280</v>
      </c>
      <c r="R30" s="6">
        <f>IFERROR(VLOOKUP(A30,工资表!A:T,18,FALSE),"")</f>
        <v>310</v>
      </c>
      <c r="S30" s="6">
        <f>IFERROR(VLOOKUP(A30,工资表!A:T,19,FALSE),"")</f>
        <v>385</v>
      </c>
      <c r="T30" s="6">
        <f>IFERROR(VLOOKUP(A30,工资表!A:T,20,FALSE),"")</f>
        <v>7955</v>
      </c>
    </row>
    <row r="31" spans="1:20" x14ac:dyDescent="0.15">
      <c r="A31" s="2" t="str">
        <f t="array" ref="A31">INDEX(工资表!A:A,SMALL(IF(工资表!$A$3:$A$500&lt;&gt;"",ROW($3:$500),2000),ROW(查询表!A27)))</f>
        <v>263-</v>
      </c>
      <c r="B31" s="6">
        <f>IFERROR(VLOOKUP(A31,工资表!A:T,2,FALSE),"")</f>
        <v>261</v>
      </c>
      <c r="C31" s="6" t="str">
        <f>IFERROR(VLOOKUP(A31,工资表!A:T,3,FALSE),"")</f>
        <v>N261</v>
      </c>
      <c r="D31" s="6" t="str">
        <f>IFERROR(VLOOKUP(A31,工资表!A:T,4,FALSE),"")</f>
        <v>采购</v>
      </c>
      <c r="E31" s="6">
        <f>IFERROR(VLOOKUP(A31,工资表!A:T,5,FALSE),"")</f>
        <v>2260</v>
      </c>
      <c r="F31" s="6">
        <f>IFERROR(VLOOKUP(A31,工资表!A:T,6,FALSE),"")</f>
        <v>1260</v>
      </c>
      <c r="G31" s="6">
        <f>IFERROR(VLOOKUP(A31,工资表!A:T,7,FALSE),"")</f>
        <v>1260</v>
      </c>
      <c r="H31" s="6">
        <f>IFERROR(VLOOKUP(A31,工资表!A:T,8,FALSE),"")</f>
        <v>2260</v>
      </c>
      <c r="I31" s="6">
        <f>IFERROR(VLOOKUP(A31,工资表!A:T,9,FALSE),"")</f>
        <v>1260</v>
      </c>
      <c r="J31" s="6">
        <f>IFERROR(VLOOKUP(A31,工资表!A:T,10,FALSE),"")</f>
        <v>860</v>
      </c>
      <c r="K31" s="6">
        <f>IFERROR(VLOOKUP(A31,工资表!A:T,11,FALSE),"")</f>
        <v>560</v>
      </c>
      <c r="L31" s="6">
        <f>IFERROR(VLOOKUP(A31,工资表!A:T,12,FALSE),"")</f>
        <v>460</v>
      </c>
      <c r="M31" s="6">
        <f>IFERROR(VLOOKUP(A31,工资表!A:T,13,FALSE),"")</f>
        <v>10180</v>
      </c>
      <c r="N31" s="6">
        <f>IFERROR(VLOOKUP(A31,工资表!A:T,14,FALSE),"")</f>
        <v>560</v>
      </c>
      <c r="O31" s="6">
        <f>IFERROR(VLOOKUP(A31,工资表!A:T,15,FALSE),"")</f>
        <v>360</v>
      </c>
      <c r="P31" s="6">
        <f>IFERROR(VLOOKUP(A31,工资表!A:T,16,FALSE),"")</f>
        <v>280</v>
      </c>
      <c r="Q31" s="6">
        <f>IFERROR(VLOOKUP(A31,工资表!A:T,17,FALSE),"")</f>
        <v>290</v>
      </c>
      <c r="R31" s="6">
        <f>IFERROR(VLOOKUP(A31,工资表!A:T,18,FALSE),"")</f>
        <v>320</v>
      </c>
      <c r="S31" s="6">
        <f>IFERROR(VLOOKUP(A31,工资表!A:T,19,FALSE),"")</f>
        <v>395</v>
      </c>
      <c r="T31" s="6">
        <f>IFERROR(VLOOKUP(A31,工资表!A:T,20,FALSE),"")</f>
        <v>7975</v>
      </c>
    </row>
    <row r="32" spans="1:20" x14ac:dyDescent="0.15">
      <c r="A32" s="2" t="str">
        <f t="array" ref="A32">INDEX(工资表!A:A,SMALL(IF(工资表!$A$3:$A$500&lt;&gt;"",ROW($3:$500),2000),ROW(查询表!A28)))</f>
        <v>273-</v>
      </c>
      <c r="B32" s="6">
        <f>IFERROR(VLOOKUP(A32,工资表!A:T,2,FALSE),"")</f>
        <v>271</v>
      </c>
      <c r="C32" s="6" t="str">
        <f>IFERROR(VLOOKUP(A32,工资表!A:T,3,FALSE),"")</f>
        <v>N271</v>
      </c>
      <c r="D32" s="6" t="str">
        <f>IFERROR(VLOOKUP(A32,工资表!A:T,4,FALSE),"")</f>
        <v>采购</v>
      </c>
      <c r="E32" s="6">
        <f>IFERROR(VLOOKUP(A32,工资表!A:T,5,FALSE),"")</f>
        <v>2270</v>
      </c>
      <c r="F32" s="6">
        <f>IFERROR(VLOOKUP(A32,工资表!A:T,6,FALSE),"")</f>
        <v>1270</v>
      </c>
      <c r="G32" s="6">
        <f>IFERROR(VLOOKUP(A32,工资表!A:T,7,FALSE),"")</f>
        <v>1270</v>
      </c>
      <c r="H32" s="6">
        <f>IFERROR(VLOOKUP(A32,工资表!A:T,8,FALSE),"")</f>
        <v>2270</v>
      </c>
      <c r="I32" s="6">
        <f>IFERROR(VLOOKUP(A32,工资表!A:T,9,FALSE),"")</f>
        <v>1270</v>
      </c>
      <c r="J32" s="6">
        <f>IFERROR(VLOOKUP(A32,工资表!A:T,10,FALSE),"")</f>
        <v>870</v>
      </c>
      <c r="K32" s="6">
        <f>IFERROR(VLOOKUP(A32,工资表!A:T,11,FALSE),"")</f>
        <v>570</v>
      </c>
      <c r="L32" s="6">
        <f>IFERROR(VLOOKUP(A32,工资表!A:T,12,FALSE),"")</f>
        <v>470</v>
      </c>
      <c r="M32" s="6">
        <f>IFERROR(VLOOKUP(A32,工资表!A:T,13,FALSE),"")</f>
        <v>10260</v>
      </c>
      <c r="N32" s="6">
        <f>IFERROR(VLOOKUP(A32,工资表!A:T,14,FALSE),"")</f>
        <v>570</v>
      </c>
      <c r="O32" s="6">
        <f>IFERROR(VLOOKUP(A32,工资表!A:T,15,FALSE),"")</f>
        <v>370</v>
      </c>
      <c r="P32" s="6">
        <f>IFERROR(VLOOKUP(A32,工资表!A:T,16,FALSE),"")</f>
        <v>290</v>
      </c>
      <c r="Q32" s="6">
        <f>IFERROR(VLOOKUP(A32,工资表!A:T,17,FALSE),"")</f>
        <v>300</v>
      </c>
      <c r="R32" s="6">
        <f>IFERROR(VLOOKUP(A32,工资表!A:T,18,FALSE),"")</f>
        <v>330</v>
      </c>
      <c r="S32" s="6">
        <f>IFERROR(VLOOKUP(A32,工资表!A:T,19,FALSE),"")</f>
        <v>405</v>
      </c>
      <c r="T32" s="6">
        <f>IFERROR(VLOOKUP(A32,工资表!A:T,20,FALSE),"")</f>
        <v>7995</v>
      </c>
    </row>
    <row r="33" spans="1:20" x14ac:dyDescent="0.15">
      <c r="A33" s="2" t="str">
        <f t="array" ref="A33">INDEX(工资表!A:A,SMALL(IF(工资表!$A$3:$A$500&lt;&gt;"",ROW($3:$500),2000),ROW(查询表!A29)))</f>
        <v>283-</v>
      </c>
      <c r="B33" s="6">
        <f>IFERROR(VLOOKUP(A33,工资表!A:T,2,FALSE),"")</f>
        <v>281</v>
      </c>
      <c r="C33" s="6" t="str">
        <f>IFERROR(VLOOKUP(A33,工资表!A:T,3,FALSE),"")</f>
        <v>N281</v>
      </c>
      <c r="D33" s="6" t="str">
        <f>IFERROR(VLOOKUP(A33,工资表!A:T,4,FALSE),"")</f>
        <v>采购</v>
      </c>
      <c r="E33" s="6">
        <f>IFERROR(VLOOKUP(A33,工资表!A:T,5,FALSE),"")</f>
        <v>2280</v>
      </c>
      <c r="F33" s="6">
        <f>IFERROR(VLOOKUP(A33,工资表!A:T,6,FALSE),"")</f>
        <v>1280</v>
      </c>
      <c r="G33" s="6">
        <f>IFERROR(VLOOKUP(A33,工资表!A:T,7,FALSE),"")</f>
        <v>1280</v>
      </c>
      <c r="H33" s="6">
        <f>IFERROR(VLOOKUP(A33,工资表!A:T,8,FALSE),"")</f>
        <v>2280</v>
      </c>
      <c r="I33" s="6">
        <f>IFERROR(VLOOKUP(A33,工资表!A:T,9,FALSE),"")</f>
        <v>1280</v>
      </c>
      <c r="J33" s="6">
        <f>IFERROR(VLOOKUP(A33,工资表!A:T,10,FALSE),"")</f>
        <v>880</v>
      </c>
      <c r="K33" s="6">
        <f>IFERROR(VLOOKUP(A33,工资表!A:T,11,FALSE),"")</f>
        <v>580</v>
      </c>
      <c r="L33" s="6">
        <f>IFERROR(VLOOKUP(A33,工资表!A:T,12,FALSE),"")</f>
        <v>480</v>
      </c>
      <c r="M33" s="6">
        <f>IFERROR(VLOOKUP(A33,工资表!A:T,13,FALSE),"")</f>
        <v>10340</v>
      </c>
      <c r="N33" s="6">
        <f>IFERROR(VLOOKUP(A33,工资表!A:T,14,FALSE),"")</f>
        <v>580</v>
      </c>
      <c r="O33" s="6">
        <f>IFERROR(VLOOKUP(A33,工资表!A:T,15,FALSE),"")</f>
        <v>380</v>
      </c>
      <c r="P33" s="6">
        <f>IFERROR(VLOOKUP(A33,工资表!A:T,16,FALSE),"")</f>
        <v>300</v>
      </c>
      <c r="Q33" s="6">
        <f>IFERROR(VLOOKUP(A33,工资表!A:T,17,FALSE),"")</f>
        <v>310</v>
      </c>
      <c r="R33" s="6">
        <f>IFERROR(VLOOKUP(A33,工资表!A:T,18,FALSE),"")</f>
        <v>340</v>
      </c>
      <c r="S33" s="6">
        <f>IFERROR(VLOOKUP(A33,工资表!A:T,19,FALSE),"")</f>
        <v>415</v>
      </c>
      <c r="T33" s="6">
        <f>IFERROR(VLOOKUP(A33,工资表!A:T,20,FALSE),"")</f>
        <v>8015</v>
      </c>
    </row>
    <row r="34" spans="1:20" x14ac:dyDescent="0.15">
      <c r="A34" s="2" t="str">
        <f t="array" ref="A34">INDEX(工资表!A:A,SMALL(IF(工资表!$A$3:$A$500&lt;&gt;"",ROW($3:$500),2000),ROW(查询表!A30)))</f>
        <v>293-</v>
      </c>
      <c r="B34" s="6">
        <f>IFERROR(VLOOKUP(A34,工资表!A:T,2,FALSE),"")</f>
        <v>291</v>
      </c>
      <c r="C34" s="6" t="str">
        <f>IFERROR(VLOOKUP(A34,工资表!A:T,3,FALSE),"")</f>
        <v>N291</v>
      </c>
      <c r="D34" s="6" t="str">
        <f>IFERROR(VLOOKUP(A34,工资表!A:T,4,FALSE),"")</f>
        <v>采购</v>
      </c>
      <c r="E34" s="6">
        <f>IFERROR(VLOOKUP(A34,工资表!A:T,5,FALSE),"")</f>
        <v>2290</v>
      </c>
      <c r="F34" s="6">
        <f>IFERROR(VLOOKUP(A34,工资表!A:T,6,FALSE),"")</f>
        <v>1290</v>
      </c>
      <c r="G34" s="6">
        <f>IFERROR(VLOOKUP(A34,工资表!A:T,7,FALSE),"")</f>
        <v>1290</v>
      </c>
      <c r="H34" s="6">
        <f>IFERROR(VLOOKUP(A34,工资表!A:T,8,FALSE),"")</f>
        <v>2290</v>
      </c>
      <c r="I34" s="6">
        <f>IFERROR(VLOOKUP(A34,工资表!A:T,9,FALSE),"")</f>
        <v>1290</v>
      </c>
      <c r="J34" s="6">
        <f>IFERROR(VLOOKUP(A34,工资表!A:T,10,FALSE),"")</f>
        <v>890</v>
      </c>
      <c r="K34" s="6">
        <f>IFERROR(VLOOKUP(A34,工资表!A:T,11,FALSE),"")</f>
        <v>590</v>
      </c>
      <c r="L34" s="6">
        <f>IFERROR(VLOOKUP(A34,工资表!A:T,12,FALSE),"")</f>
        <v>490</v>
      </c>
      <c r="M34" s="6">
        <f>IFERROR(VLOOKUP(A34,工资表!A:T,13,FALSE),"")</f>
        <v>10420</v>
      </c>
      <c r="N34" s="6">
        <f>IFERROR(VLOOKUP(A34,工资表!A:T,14,FALSE),"")</f>
        <v>590</v>
      </c>
      <c r="O34" s="6">
        <f>IFERROR(VLOOKUP(A34,工资表!A:T,15,FALSE),"")</f>
        <v>390</v>
      </c>
      <c r="P34" s="6">
        <f>IFERROR(VLOOKUP(A34,工资表!A:T,16,FALSE),"")</f>
        <v>310</v>
      </c>
      <c r="Q34" s="6">
        <f>IFERROR(VLOOKUP(A34,工资表!A:T,17,FALSE),"")</f>
        <v>320</v>
      </c>
      <c r="R34" s="6">
        <f>IFERROR(VLOOKUP(A34,工资表!A:T,18,FALSE),"")</f>
        <v>350</v>
      </c>
      <c r="S34" s="6">
        <f>IFERROR(VLOOKUP(A34,工资表!A:T,19,FALSE),"")</f>
        <v>425</v>
      </c>
      <c r="T34" s="6">
        <f>IFERROR(VLOOKUP(A34,工资表!A:T,20,FALSE),"")</f>
        <v>8035</v>
      </c>
    </row>
    <row r="35" spans="1:20" x14ac:dyDescent="0.15">
      <c r="A35" s="2" t="str">
        <f t="array" ref="A35">INDEX(工资表!A:A,SMALL(IF(工资表!$A$3:$A$500&lt;&gt;"",ROW($3:$500),2000),ROW(查询表!A31)))</f>
        <v>303-</v>
      </c>
      <c r="B35" s="6">
        <f>IFERROR(VLOOKUP(A35,工资表!A:T,2,FALSE),"")</f>
        <v>301</v>
      </c>
      <c r="C35" s="6" t="str">
        <f>IFERROR(VLOOKUP(A35,工资表!A:T,3,FALSE),"")</f>
        <v>N301</v>
      </c>
      <c r="D35" s="6" t="str">
        <f>IFERROR(VLOOKUP(A35,工资表!A:T,4,FALSE),"")</f>
        <v>采购</v>
      </c>
      <c r="E35" s="6">
        <f>IFERROR(VLOOKUP(A35,工资表!A:T,5,FALSE),"")</f>
        <v>2300</v>
      </c>
      <c r="F35" s="6">
        <f>IFERROR(VLOOKUP(A35,工资表!A:T,6,FALSE),"")</f>
        <v>1300</v>
      </c>
      <c r="G35" s="6">
        <f>IFERROR(VLOOKUP(A35,工资表!A:T,7,FALSE),"")</f>
        <v>1300</v>
      </c>
      <c r="H35" s="6">
        <f>IFERROR(VLOOKUP(A35,工资表!A:T,8,FALSE),"")</f>
        <v>2300</v>
      </c>
      <c r="I35" s="6">
        <f>IFERROR(VLOOKUP(A35,工资表!A:T,9,FALSE),"")</f>
        <v>1300</v>
      </c>
      <c r="J35" s="6">
        <f>IFERROR(VLOOKUP(A35,工资表!A:T,10,FALSE),"")</f>
        <v>900</v>
      </c>
      <c r="K35" s="6">
        <f>IFERROR(VLOOKUP(A35,工资表!A:T,11,FALSE),"")</f>
        <v>600</v>
      </c>
      <c r="L35" s="6">
        <f>IFERROR(VLOOKUP(A35,工资表!A:T,12,FALSE),"")</f>
        <v>500</v>
      </c>
      <c r="M35" s="6">
        <f>IFERROR(VLOOKUP(A35,工资表!A:T,13,FALSE),"")</f>
        <v>10500</v>
      </c>
      <c r="N35" s="6">
        <f>IFERROR(VLOOKUP(A35,工资表!A:T,14,FALSE),"")</f>
        <v>600</v>
      </c>
      <c r="O35" s="6">
        <f>IFERROR(VLOOKUP(A35,工资表!A:T,15,FALSE),"")</f>
        <v>400</v>
      </c>
      <c r="P35" s="6">
        <f>IFERROR(VLOOKUP(A35,工资表!A:T,16,FALSE),"")</f>
        <v>320</v>
      </c>
      <c r="Q35" s="6">
        <f>IFERROR(VLOOKUP(A35,工资表!A:T,17,FALSE),"")</f>
        <v>330</v>
      </c>
      <c r="R35" s="6">
        <f>IFERROR(VLOOKUP(A35,工资表!A:T,18,FALSE),"")</f>
        <v>360</v>
      </c>
      <c r="S35" s="6">
        <f>IFERROR(VLOOKUP(A35,工资表!A:T,19,FALSE),"")</f>
        <v>435</v>
      </c>
      <c r="T35" s="6">
        <f>IFERROR(VLOOKUP(A35,工资表!A:T,20,FALSE),"")</f>
        <v>8055</v>
      </c>
    </row>
    <row r="36" spans="1:20" x14ac:dyDescent="0.15">
      <c r="A36" s="2" t="str">
        <f t="array" ref="A36">INDEX(工资表!A:A,SMALL(IF(工资表!$A$3:$A$500&lt;&gt;"",ROW($3:$500),2000),ROW(查询表!A32)))</f>
        <v>313-</v>
      </c>
      <c r="B36" s="6">
        <f>IFERROR(VLOOKUP(A36,工资表!A:T,2,FALSE),"")</f>
        <v>311</v>
      </c>
      <c r="C36" s="6" t="str">
        <f>IFERROR(VLOOKUP(A36,工资表!A:T,3,FALSE),"")</f>
        <v>N311</v>
      </c>
      <c r="D36" s="6" t="str">
        <f>IFERROR(VLOOKUP(A36,工资表!A:T,4,FALSE),"")</f>
        <v>采购</v>
      </c>
      <c r="E36" s="6">
        <f>IFERROR(VLOOKUP(A36,工资表!A:T,5,FALSE),"")</f>
        <v>2310</v>
      </c>
      <c r="F36" s="6">
        <f>IFERROR(VLOOKUP(A36,工资表!A:T,6,FALSE),"")</f>
        <v>1310</v>
      </c>
      <c r="G36" s="6">
        <f>IFERROR(VLOOKUP(A36,工资表!A:T,7,FALSE),"")</f>
        <v>1310</v>
      </c>
      <c r="H36" s="6">
        <f>IFERROR(VLOOKUP(A36,工资表!A:T,8,FALSE),"")</f>
        <v>2310</v>
      </c>
      <c r="I36" s="6">
        <f>IFERROR(VLOOKUP(A36,工资表!A:T,9,FALSE),"")</f>
        <v>1310</v>
      </c>
      <c r="J36" s="6">
        <f>IFERROR(VLOOKUP(A36,工资表!A:T,10,FALSE),"")</f>
        <v>910</v>
      </c>
      <c r="K36" s="6">
        <f>IFERROR(VLOOKUP(A36,工资表!A:T,11,FALSE),"")</f>
        <v>610</v>
      </c>
      <c r="L36" s="6">
        <f>IFERROR(VLOOKUP(A36,工资表!A:T,12,FALSE),"")</f>
        <v>510</v>
      </c>
      <c r="M36" s="6">
        <f>IFERROR(VLOOKUP(A36,工资表!A:T,13,FALSE),"")</f>
        <v>10580</v>
      </c>
      <c r="N36" s="6">
        <f>IFERROR(VLOOKUP(A36,工资表!A:T,14,FALSE),"")</f>
        <v>610</v>
      </c>
      <c r="O36" s="6">
        <f>IFERROR(VLOOKUP(A36,工资表!A:T,15,FALSE),"")</f>
        <v>410</v>
      </c>
      <c r="P36" s="6">
        <f>IFERROR(VLOOKUP(A36,工资表!A:T,16,FALSE),"")</f>
        <v>330</v>
      </c>
      <c r="Q36" s="6">
        <f>IFERROR(VLOOKUP(A36,工资表!A:T,17,FALSE),"")</f>
        <v>340</v>
      </c>
      <c r="R36" s="6">
        <f>IFERROR(VLOOKUP(A36,工资表!A:T,18,FALSE),"")</f>
        <v>370</v>
      </c>
      <c r="S36" s="6">
        <f>IFERROR(VLOOKUP(A36,工资表!A:T,19,FALSE),"")</f>
        <v>445</v>
      </c>
      <c r="T36" s="6">
        <f>IFERROR(VLOOKUP(A36,工资表!A:T,20,FALSE),"")</f>
        <v>8075</v>
      </c>
    </row>
    <row r="37" spans="1:20" x14ac:dyDescent="0.15">
      <c r="A37" s="2" t="str">
        <f t="array" ref="A37">INDEX(工资表!A:A,SMALL(IF(工资表!$A$3:$A$500&lt;&gt;"",ROW($3:$500),2000),ROW(查询表!A33)))</f>
        <v>323-</v>
      </c>
      <c r="B37" s="6">
        <f>IFERROR(VLOOKUP(A37,工资表!A:T,2,FALSE),"")</f>
        <v>321</v>
      </c>
      <c r="C37" s="6" t="str">
        <f>IFERROR(VLOOKUP(A37,工资表!A:T,3,FALSE),"")</f>
        <v>N321</v>
      </c>
      <c r="D37" s="6" t="str">
        <f>IFERROR(VLOOKUP(A37,工资表!A:T,4,FALSE),"")</f>
        <v>采购</v>
      </c>
      <c r="E37" s="6">
        <f>IFERROR(VLOOKUP(A37,工资表!A:T,5,FALSE),"")</f>
        <v>2320</v>
      </c>
      <c r="F37" s="6">
        <f>IFERROR(VLOOKUP(A37,工资表!A:T,6,FALSE),"")</f>
        <v>1320</v>
      </c>
      <c r="G37" s="6">
        <f>IFERROR(VLOOKUP(A37,工资表!A:T,7,FALSE),"")</f>
        <v>1320</v>
      </c>
      <c r="H37" s="6">
        <f>IFERROR(VLOOKUP(A37,工资表!A:T,8,FALSE),"")</f>
        <v>2320</v>
      </c>
      <c r="I37" s="6">
        <f>IFERROR(VLOOKUP(A37,工资表!A:T,9,FALSE),"")</f>
        <v>1320</v>
      </c>
      <c r="J37" s="6">
        <f>IFERROR(VLOOKUP(A37,工资表!A:T,10,FALSE),"")</f>
        <v>920</v>
      </c>
      <c r="K37" s="6">
        <f>IFERROR(VLOOKUP(A37,工资表!A:T,11,FALSE),"")</f>
        <v>620</v>
      </c>
      <c r="L37" s="6">
        <f>IFERROR(VLOOKUP(A37,工资表!A:T,12,FALSE),"")</f>
        <v>520</v>
      </c>
      <c r="M37" s="6">
        <f>IFERROR(VLOOKUP(A37,工资表!A:T,13,FALSE),"")</f>
        <v>10660</v>
      </c>
      <c r="N37" s="6">
        <f>IFERROR(VLOOKUP(A37,工资表!A:T,14,FALSE),"")</f>
        <v>620</v>
      </c>
      <c r="O37" s="6">
        <f>IFERROR(VLOOKUP(A37,工资表!A:T,15,FALSE),"")</f>
        <v>420</v>
      </c>
      <c r="P37" s="6">
        <f>IFERROR(VLOOKUP(A37,工资表!A:T,16,FALSE),"")</f>
        <v>340</v>
      </c>
      <c r="Q37" s="6">
        <f>IFERROR(VLOOKUP(A37,工资表!A:T,17,FALSE),"")</f>
        <v>350</v>
      </c>
      <c r="R37" s="6">
        <f>IFERROR(VLOOKUP(A37,工资表!A:T,18,FALSE),"")</f>
        <v>380</v>
      </c>
      <c r="S37" s="6">
        <f>IFERROR(VLOOKUP(A37,工资表!A:T,19,FALSE),"")</f>
        <v>455</v>
      </c>
      <c r="T37" s="6">
        <f>IFERROR(VLOOKUP(A37,工资表!A:T,20,FALSE),"")</f>
        <v>8095</v>
      </c>
    </row>
    <row r="38" spans="1:20" x14ac:dyDescent="0.15">
      <c r="A38" s="2" t="str">
        <f t="array" ref="A38">INDEX(工资表!A:A,SMALL(IF(工资表!$A$3:$A$500&lt;&gt;"",ROW($3:$500),2000),ROW(查询表!A34)))</f>
        <v>333-</v>
      </c>
      <c r="B38" s="6">
        <f>IFERROR(VLOOKUP(A38,工资表!A:T,2,FALSE),"")</f>
        <v>331</v>
      </c>
      <c r="C38" s="6" t="str">
        <f>IFERROR(VLOOKUP(A38,工资表!A:T,3,FALSE),"")</f>
        <v>N331</v>
      </c>
      <c r="D38" s="6" t="str">
        <f>IFERROR(VLOOKUP(A38,工资表!A:T,4,FALSE),"")</f>
        <v>采购</v>
      </c>
      <c r="E38" s="6">
        <f>IFERROR(VLOOKUP(A38,工资表!A:T,5,FALSE),"")</f>
        <v>2330</v>
      </c>
      <c r="F38" s="6">
        <f>IFERROR(VLOOKUP(A38,工资表!A:T,6,FALSE),"")</f>
        <v>1330</v>
      </c>
      <c r="G38" s="6">
        <f>IFERROR(VLOOKUP(A38,工资表!A:T,7,FALSE),"")</f>
        <v>1330</v>
      </c>
      <c r="H38" s="6">
        <f>IFERROR(VLOOKUP(A38,工资表!A:T,8,FALSE),"")</f>
        <v>2330</v>
      </c>
      <c r="I38" s="6">
        <f>IFERROR(VLOOKUP(A38,工资表!A:T,9,FALSE),"")</f>
        <v>1330</v>
      </c>
      <c r="J38" s="6">
        <f>IFERROR(VLOOKUP(A38,工资表!A:T,10,FALSE),"")</f>
        <v>930</v>
      </c>
      <c r="K38" s="6">
        <f>IFERROR(VLOOKUP(A38,工资表!A:T,11,FALSE),"")</f>
        <v>630</v>
      </c>
      <c r="L38" s="6">
        <f>IFERROR(VLOOKUP(A38,工资表!A:T,12,FALSE),"")</f>
        <v>530</v>
      </c>
      <c r="M38" s="6">
        <f>IFERROR(VLOOKUP(A38,工资表!A:T,13,FALSE),"")</f>
        <v>10740</v>
      </c>
      <c r="N38" s="6">
        <f>IFERROR(VLOOKUP(A38,工资表!A:T,14,FALSE),"")</f>
        <v>630</v>
      </c>
      <c r="O38" s="6">
        <f>IFERROR(VLOOKUP(A38,工资表!A:T,15,FALSE),"")</f>
        <v>430</v>
      </c>
      <c r="P38" s="6">
        <f>IFERROR(VLOOKUP(A38,工资表!A:T,16,FALSE),"")</f>
        <v>350</v>
      </c>
      <c r="Q38" s="6">
        <f>IFERROR(VLOOKUP(A38,工资表!A:T,17,FALSE),"")</f>
        <v>360</v>
      </c>
      <c r="R38" s="6">
        <f>IFERROR(VLOOKUP(A38,工资表!A:T,18,FALSE),"")</f>
        <v>390</v>
      </c>
      <c r="S38" s="6">
        <f>IFERROR(VLOOKUP(A38,工资表!A:T,19,FALSE),"")</f>
        <v>465</v>
      </c>
      <c r="T38" s="6">
        <f>IFERROR(VLOOKUP(A38,工资表!A:T,20,FALSE),"")</f>
        <v>8115</v>
      </c>
    </row>
    <row r="39" spans="1:20" x14ac:dyDescent="0.15">
      <c r="A39" s="2" t="str">
        <f t="array" ref="A39">INDEX(工资表!A:A,SMALL(IF(工资表!$A$3:$A$500&lt;&gt;"",ROW($3:$500),2000),ROW(查询表!A35)))</f>
        <v>343-</v>
      </c>
      <c r="B39" s="6">
        <f>IFERROR(VLOOKUP(A39,工资表!A:T,2,FALSE),"")</f>
        <v>341</v>
      </c>
      <c r="C39" s="6" t="str">
        <f>IFERROR(VLOOKUP(A39,工资表!A:T,3,FALSE),"")</f>
        <v>N341</v>
      </c>
      <c r="D39" s="6" t="str">
        <f>IFERROR(VLOOKUP(A39,工资表!A:T,4,FALSE),"")</f>
        <v>采购</v>
      </c>
      <c r="E39" s="6">
        <f>IFERROR(VLOOKUP(A39,工资表!A:T,5,FALSE),"")</f>
        <v>2340</v>
      </c>
      <c r="F39" s="6">
        <f>IFERROR(VLOOKUP(A39,工资表!A:T,6,FALSE),"")</f>
        <v>1340</v>
      </c>
      <c r="G39" s="6">
        <f>IFERROR(VLOOKUP(A39,工资表!A:T,7,FALSE),"")</f>
        <v>1340</v>
      </c>
      <c r="H39" s="6">
        <f>IFERROR(VLOOKUP(A39,工资表!A:T,8,FALSE),"")</f>
        <v>2340</v>
      </c>
      <c r="I39" s="6">
        <f>IFERROR(VLOOKUP(A39,工资表!A:T,9,FALSE),"")</f>
        <v>1340</v>
      </c>
      <c r="J39" s="6">
        <f>IFERROR(VLOOKUP(A39,工资表!A:T,10,FALSE),"")</f>
        <v>940</v>
      </c>
      <c r="K39" s="6">
        <f>IFERROR(VLOOKUP(A39,工资表!A:T,11,FALSE),"")</f>
        <v>640</v>
      </c>
      <c r="L39" s="6">
        <f>IFERROR(VLOOKUP(A39,工资表!A:T,12,FALSE),"")</f>
        <v>540</v>
      </c>
      <c r="M39" s="6">
        <f>IFERROR(VLOOKUP(A39,工资表!A:T,13,FALSE),"")</f>
        <v>10820</v>
      </c>
      <c r="N39" s="6">
        <f>IFERROR(VLOOKUP(A39,工资表!A:T,14,FALSE),"")</f>
        <v>640</v>
      </c>
      <c r="O39" s="6">
        <f>IFERROR(VLOOKUP(A39,工资表!A:T,15,FALSE),"")</f>
        <v>440</v>
      </c>
      <c r="P39" s="6">
        <f>IFERROR(VLOOKUP(A39,工资表!A:T,16,FALSE),"")</f>
        <v>360</v>
      </c>
      <c r="Q39" s="6">
        <f>IFERROR(VLOOKUP(A39,工资表!A:T,17,FALSE),"")</f>
        <v>370</v>
      </c>
      <c r="R39" s="6">
        <f>IFERROR(VLOOKUP(A39,工资表!A:T,18,FALSE),"")</f>
        <v>400</v>
      </c>
      <c r="S39" s="6">
        <f>IFERROR(VLOOKUP(A39,工资表!A:T,19,FALSE),"")</f>
        <v>475</v>
      </c>
      <c r="T39" s="6">
        <f>IFERROR(VLOOKUP(A39,工资表!A:T,20,FALSE),"")</f>
        <v>8135</v>
      </c>
    </row>
    <row r="40" spans="1:20" x14ac:dyDescent="0.15">
      <c r="A40" s="2" t="str">
        <f t="array" ref="A40">INDEX(工资表!A:A,SMALL(IF(工资表!$A$3:$A$500&lt;&gt;"",ROW($3:$500),2000),ROW(查询表!A36)))</f>
        <v>353-</v>
      </c>
      <c r="B40" s="6">
        <f>IFERROR(VLOOKUP(A40,工资表!A:T,2,FALSE),"")</f>
        <v>351</v>
      </c>
      <c r="C40" s="6" t="str">
        <f>IFERROR(VLOOKUP(A40,工资表!A:T,3,FALSE),"")</f>
        <v>N351</v>
      </c>
      <c r="D40" s="6" t="str">
        <f>IFERROR(VLOOKUP(A40,工资表!A:T,4,FALSE),"")</f>
        <v>采购</v>
      </c>
      <c r="E40" s="6">
        <f>IFERROR(VLOOKUP(A40,工资表!A:T,5,FALSE),"")</f>
        <v>2350</v>
      </c>
      <c r="F40" s="6">
        <f>IFERROR(VLOOKUP(A40,工资表!A:T,6,FALSE),"")</f>
        <v>1350</v>
      </c>
      <c r="G40" s="6">
        <f>IFERROR(VLOOKUP(A40,工资表!A:T,7,FALSE),"")</f>
        <v>1350</v>
      </c>
      <c r="H40" s="6">
        <f>IFERROR(VLOOKUP(A40,工资表!A:T,8,FALSE),"")</f>
        <v>2350</v>
      </c>
      <c r="I40" s="6">
        <f>IFERROR(VLOOKUP(A40,工资表!A:T,9,FALSE),"")</f>
        <v>1350</v>
      </c>
      <c r="J40" s="6">
        <f>IFERROR(VLOOKUP(A40,工资表!A:T,10,FALSE),"")</f>
        <v>950</v>
      </c>
      <c r="K40" s="6">
        <f>IFERROR(VLOOKUP(A40,工资表!A:T,11,FALSE),"")</f>
        <v>650</v>
      </c>
      <c r="L40" s="6">
        <f>IFERROR(VLOOKUP(A40,工资表!A:T,12,FALSE),"")</f>
        <v>550</v>
      </c>
      <c r="M40" s="6">
        <f>IFERROR(VLOOKUP(A40,工资表!A:T,13,FALSE),"")</f>
        <v>10900</v>
      </c>
      <c r="N40" s="6">
        <f>IFERROR(VLOOKUP(A40,工资表!A:T,14,FALSE),"")</f>
        <v>650</v>
      </c>
      <c r="O40" s="6">
        <f>IFERROR(VLOOKUP(A40,工资表!A:T,15,FALSE),"")</f>
        <v>450</v>
      </c>
      <c r="P40" s="6">
        <f>IFERROR(VLOOKUP(A40,工资表!A:T,16,FALSE),"")</f>
        <v>370</v>
      </c>
      <c r="Q40" s="6">
        <f>IFERROR(VLOOKUP(A40,工资表!A:T,17,FALSE),"")</f>
        <v>380</v>
      </c>
      <c r="R40" s="6">
        <f>IFERROR(VLOOKUP(A40,工资表!A:T,18,FALSE),"")</f>
        <v>410</v>
      </c>
      <c r="S40" s="6">
        <f>IFERROR(VLOOKUP(A40,工资表!A:T,19,FALSE),"")</f>
        <v>485</v>
      </c>
      <c r="T40" s="6">
        <f>IFERROR(VLOOKUP(A40,工资表!A:T,20,FALSE),"")</f>
        <v>8155</v>
      </c>
    </row>
    <row r="41" spans="1:20" x14ac:dyDescent="0.15">
      <c r="A41" s="2" t="str">
        <f t="array" ref="A41">INDEX(工资表!A:A,SMALL(IF(工资表!$A$3:$A$500&lt;&gt;"",ROW($3:$500),2000),ROW(查询表!A37)))</f>
        <v>363-</v>
      </c>
      <c r="B41" s="6">
        <f>IFERROR(VLOOKUP(A41,工资表!A:T,2,FALSE),"")</f>
        <v>361</v>
      </c>
      <c r="C41" s="6" t="str">
        <f>IFERROR(VLOOKUP(A41,工资表!A:T,3,FALSE),"")</f>
        <v>N361</v>
      </c>
      <c r="D41" s="6" t="str">
        <f>IFERROR(VLOOKUP(A41,工资表!A:T,4,FALSE),"")</f>
        <v>采购</v>
      </c>
      <c r="E41" s="6">
        <f>IFERROR(VLOOKUP(A41,工资表!A:T,5,FALSE),"")</f>
        <v>2360</v>
      </c>
      <c r="F41" s="6">
        <f>IFERROR(VLOOKUP(A41,工资表!A:T,6,FALSE),"")</f>
        <v>1360</v>
      </c>
      <c r="G41" s="6">
        <f>IFERROR(VLOOKUP(A41,工资表!A:T,7,FALSE),"")</f>
        <v>1360</v>
      </c>
      <c r="H41" s="6">
        <f>IFERROR(VLOOKUP(A41,工资表!A:T,8,FALSE),"")</f>
        <v>2360</v>
      </c>
      <c r="I41" s="6">
        <f>IFERROR(VLOOKUP(A41,工资表!A:T,9,FALSE),"")</f>
        <v>1360</v>
      </c>
      <c r="J41" s="6">
        <f>IFERROR(VLOOKUP(A41,工资表!A:T,10,FALSE),"")</f>
        <v>960</v>
      </c>
      <c r="K41" s="6">
        <f>IFERROR(VLOOKUP(A41,工资表!A:T,11,FALSE),"")</f>
        <v>660</v>
      </c>
      <c r="L41" s="6">
        <f>IFERROR(VLOOKUP(A41,工资表!A:T,12,FALSE),"")</f>
        <v>560</v>
      </c>
      <c r="M41" s="6">
        <f>IFERROR(VLOOKUP(A41,工资表!A:T,13,FALSE),"")</f>
        <v>10980</v>
      </c>
      <c r="N41" s="6">
        <f>IFERROR(VLOOKUP(A41,工资表!A:T,14,FALSE),"")</f>
        <v>660</v>
      </c>
      <c r="O41" s="6">
        <f>IFERROR(VLOOKUP(A41,工资表!A:T,15,FALSE),"")</f>
        <v>460</v>
      </c>
      <c r="P41" s="6">
        <f>IFERROR(VLOOKUP(A41,工资表!A:T,16,FALSE),"")</f>
        <v>380</v>
      </c>
      <c r="Q41" s="6">
        <f>IFERROR(VLOOKUP(A41,工资表!A:T,17,FALSE),"")</f>
        <v>390</v>
      </c>
      <c r="R41" s="6">
        <f>IFERROR(VLOOKUP(A41,工资表!A:T,18,FALSE),"")</f>
        <v>420</v>
      </c>
      <c r="S41" s="6">
        <f>IFERROR(VLOOKUP(A41,工资表!A:T,19,FALSE),"")</f>
        <v>495</v>
      </c>
      <c r="T41" s="6">
        <f>IFERROR(VLOOKUP(A41,工资表!A:T,20,FALSE),"")</f>
        <v>8175</v>
      </c>
    </row>
    <row r="42" spans="1:20" x14ac:dyDescent="0.15">
      <c r="A42" s="2" t="str">
        <f t="array" ref="A42">INDEX(工资表!A:A,SMALL(IF(工资表!$A$3:$A$500&lt;&gt;"",ROW($3:$500),2000),ROW(查询表!A38)))</f>
        <v>373-</v>
      </c>
      <c r="B42" s="6">
        <f>IFERROR(VLOOKUP(A42,工资表!A:T,2,FALSE),"")</f>
        <v>371</v>
      </c>
      <c r="C42" s="6" t="str">
        <f>IFERROR(VLOOKUP(A42,工资表!A:T,3,FALSE),"")</f>
        <v>N371</v>
      </c>
      <c r="D42" s="6" t="str">
        <f>IFERROR(VLOOKUP(A42,工资表!A:T,4,FALSE),"")</f>
        <v>采购</v>
      </c>
      <c r="E42" s="6">
        <f>IFERROR(VLOOKUP(A42,工资表!A:T,5,FALSE),"")</f>
        <v>2370</v>
      </c>
      <c r="F42" s="6">
        <f>IFERROR(VLOOKUP(A42,工资表!A:T,6,FALSE),"")</f>
        <v>1370</v>
      </c>
      <c r="G42" s="6">
        <f>IFERROR(VLOOKUP(A42,工资表!A:T,7,FALSE),"")</f>
        <v>1370</v>
      </c>
      <c r="H42" s="6">
        <f>IFERROR(VLOOKUP(A42,工资表!A:T,8,FALSE),"")</f>
        <v>2370</v>
      </c>
      <c r="I42" s="6">
        <f>IFERROR(VLOOKUP(A42,工资表!A:T,9,FALSE),"")</f>
        <v>1370</v>
      </c>
      <c r="J42" s="6">
        <f>IFERROR(VLOOKUP(A42,工资表!A:T,10,FALSE),"")</f>
        <v>970</v>
      </c>
      <c r="K42" s="6">
        <f>IFERROR(VLOOKUP(A42,工资表!A:T,11,FALSE),"")</f>
        <v>670</v>
      </c>
      <c r="L42" s="6">
        <f>IFERROR(VLOOKUP(A42,工资表!A:T,12,FALSE),"")</f>
        <v>570</v>
      </c>
      <c r="M42" s="6">
        <f>IFERROR(VLOOKUP(A42,工资表!A:T,13,FALSE),"")</f>
        <v>11060</v>
      </c>
      <c r="N42" s="6">
        <f>IFERROR(VLOOKUP(A42,工资表!A:T,14,FALSE),"")</f>
        <v>670</v>
      </c>
      <c r="O42" s="6">
        <f>IFERROR(VLOOKUP(A42,工资表!A:T,15,FALSE),"")</f>
        <v>470</v>
      </c>
      <c r="P42" s="6">
        <f>IFERROR(VLOOKUP(A42,工资表!A:T,16,FALSE),"")</f>
        <v>390</v>
      </c>
      <c r="Q42" s="6">
        <f>IFERROR(VLOOKUP(A42,工资表!A:T,17,FALSE),"")</f>
        <v>400</v>
      </c>
      <c r="R42" s="6">
        <f>IFERROR(VLOOKUP(A42,工资表!A:T,18,FALSE),"")</f>
        <v>430</v>
      </c>
      <c r="S42" s="6">
        <f>IFERROR(VLOOKUP(A42,工资表!A:T,19,FALSE),"")</f>
        <v>505</v>
      </c>
      <c r="T42" s="6">
        <f>IFERROR(VLOOKUP(A42,工资表!A:T,20,FALSE),"")</f>
        <v>8195</v>
      </c>
    </row>
    <row r="43" spans="1:20" x14ac:dyDescent="0.15">
      <c r="A43" s="2" t="str">
        <f t="array" ref="A43">INDEX(工资表!A:A,SMALL(IF(工资表!$A$3:$A$500&lt;&gt;"",ROW($3:$500),2000),ROW(查询表!A39)))</f>
        <v>383-</v>
      </c>
      <c r="B43" s="6">
        <f>IFERROR(VLOOKUP(A43,工资表!A:T,2,FALSE),"")</f>
        <v>381</v>
      </c>
      <c r="C43" s="6" t="str">
        <f>IFERROR(VLOOKUP(A43,工资表!A:T,3,FALSE),"")</f>
        <v>N381</v>
      </c>
      <c r="D43" s="6" t="str">
        <f>IFERROR(VLOOKUP(A43,工资表!A:T,4,FALSE),"")</f>
        <v>采购</v>
      </c>
      <c r="E43" s="6">
        <f>IFERROR(VLOOKUP(A43,工资表!A:T,5,FALSE),"")</f>
        <v>2380</v>
      </c>
      <c r="F43" s="6">
        <f>IFERROR(VLOOKUP(A43,工资表!A:T,6,FALSE),"")</f>
        <v>1380</v>
      </c>
      <c r="G43" s="6">
        <f>IFERROR(VLOOKUP(A43,工资表!A:T,7,FALSE),"")</f>
        <v>1380</v>
      </c>
      <c r="H43" s="6">
        <f>IFERROR(VLOOKUP(A43,工资表!A:T,8,FALSE),"")</f>
        <v>2380</v>
      </c>
      <c r="I43" s="6">
        <f>IFERROR(VLOOKUP(A43,工资表!A:T,9,FALSE),"")</f>
        <v>1380</v>
      </c>
      <c r="J43" s="6">
        <f>IFERROR(VLOOKUP(A43,工资表!A:T,10,FALSE),"")</f>
        <v>980</v>
      </c>
      <c r="K43" s="6">
        <f>IFERROR(VLOOKUP(A43,工资表!A:T,11,FALSE),"")</f>
        <v>680</v>
      </c>
      <c r="L43" s="6">
        <f>IFERROR(VLOOKUP(A43,工资表!A:T,12,FALSE),"")</f>
        <v>580</v>
      </c>
      <c r="M43" s="6">
        <f>IFERROR(VLOOKUP(A43,工资表!A:T,13,FALSE),"")</f>
        <v>11140</v>
      </c>
      <c r="N43" s="6">
        <f>IFERROR(VLOOKUP(A43,工资表!A:T,14,FALSE),"")</f>
        <v>680</v>
      </c>
      <c r="O43" s="6">
        <f>IFERROR(VLOOKUP(A43,工资表!A:T,15,FALSE),"")</f>
        <v>480</v>
      </c>
      <c r="P43" s="6">
        <f>IFERROR(VLOOKUP(A43,工资表!A:T,16,FALSE),"")</f>
        <v>400</v>
      </c>
      <c r="Q43" s="6">
        <f>IFERROR(VLOOKUP(A43,工资表!A:T,17,FALSE),"")</f>
        <v>410</v>
      </c>
      <c r="R43" s="6">
        <f>IFERROR(VLOOKUP(A43,工资表!A:T,18,FALSE),"")</f>
        <v>440</v>
      </c>
      <c r="S43" s="6">
        <f>IFERROR(VLOOKUP(A43,工资表!A:T,19,FALSE),"")</f>
        <v>515</v>
      </c>
      <c r="T43" s="6">
        <f>IFERROR(VLOOKUP(A43,工资表!A:T,20,FALSE),"")</f>
        <v>8215</v>
      </c>
    </row>
    <row r="44" spans="1:20" x14ac:dyDescent="0.15">
      <c r="A44" s="2" t="str">
        <f t="array" ref="A44">INDEX(工资表!A:A,SMALL(IF(工资表!$A$3:$A$500&lt;&gt;"",ROW($3:$500),2000),ROW(查询表!A40)))</f>
        <v>393-</v>
      </c>
      <c r="B44" s="6">
        <f>IFERROR(VLOOKUP(A44,工资表!A:T,2,FALSE),"")</f>
        <v>391</v>
      </c>
      <c r="C44" s="6" t="str">
        <f>IFERROR(VLOOKUP(A44,工资表!A:T,3,FALSE),"")</f>
        <v>N391</v>
      </c>
      <c r="D44" s="6" t="str">
        <f>IFERROR(VLOOKUP(A44,工资表!A:T,4,FALSE),"")</f>
        <v>采购</v>
      </c>
      <c r="E44" s="6">
        <f>IFERROR(VLOOKUP(A44,工资表!A:T,5,FALSE),"")</f>
        <v>2390</v>
      </c>
      <c r="F44" s="6">
        <f>IFERROR(VLOOKUP(A44,工资表!A:T,6,FALSE),"")</f>
        <v>1390</v>
      </c>
      <c r="G44" s="6">
        <f>IFERROR(VLOOKUP(A44,工资表!A:T,7,FALSE),"")</f>
        <v>1390</v>
      </c>
      <c r="H44" s="6">
        <f>IFERROR(VLOOKUP(A44,工资表!A:T,8,FALSE),"")</f>
        <v>2390</v>
      </c>
      <c r="I44" s="6">
        <f>IFERROR(VLOOKUP(A44,工资表!A:T,9,FALSE),"")</f>
        <v>1390</v>
      </c>
      <c r="J44" s="6">
        <f>IFERROR(VLOOKUP(A44,工资表!A:T,10,FALSE),"")</f>
        <v>990</v>
      </c>
      <c r="K44" s="6">
        <f>IFERROR(VLOOKUP(A44,工资表!A:T,11,FALSE),"")</f>
        <v>690</v>
      </c>
      <c r="L44" s="6">
        <f>IFERROR(VLOOKUP(A44,工资表!A:T,12,FALSE),"")</f>
        <v>590</v>
      </c>
      <c r="M44" s="6">
        <f>IFERROR(VLOOKUP(A44,工资表!A:T,13,FALSE),"")</f>
        <v>11220</v>
      </c>
      <c r="N44" s="6">
        <f>IFERROR(VLOOKUP(A44,工资表!A:T,14,FALSE),"")</f>
        <v>690</v>
      </c>
      <c r="O44" s="6">
        <f>IFERROR(VLOOKUP(A44,工资表!A:T,15,FALSE),"")</f>
        <v>490</v>
      </c>
      <c r="P44" s="6">
        <f>IFERROR(VLOOKUP(A44,工资表!A:T,16,FALSE),"")</f>
        <v>410</v>
      </c>
      <c r="Q44" s="6">
        <f>IFERROR(VLOOKUP(A44,工资表!A:T,17,FALSE),"")</f>
        <v>420</v>
      </c>
      <c r="R44" s="6">
        <f>IFERROR(VLOOKUP(A44,工资表!A:T,18,FALSE),"")</f>
        <v>450</v>
      </c>
      <c r="S44" s="6">
        <f>IFERROR(VLOOKUP(A44,工资表!A:T,19,FALSE),"")</f>
        <v>525</v>
      </c>
      <c r="T44" s="6">
        <f>IFERROR(VLOOKUP(A44,工资表!A:T,20,FALSE),"")</f>
        <v>8235</v>
      </c>
    </row>
    <row r="45" spans="1:20" x14ac:dyDescent="0.15">
      <c r="A45" s="2" t="str">
        <f t="array" ref="A45">INDEX(工资表!A:A,SMALL(IF(工资表!$A$3:$A$500&lt;&gt;"",ROW($3:$500),2000),ROW(查询表!A41)))</f>
        <v>403-</v>
      </c>
      <c r="B45" s="6">
        <f>IFERROR(VLOOKUP(A45,工资表!A:T,2,FALSE),"")</f>
        <v>401</v>
      </c>
      <c r="C45" s="6" t="str">
        <f>IFERROR(VLOOKUP(A45,工资表!A:T,3,FALSE),"")</f>
        <v>N401</v>
      </c>
      <c r="D45" s="6" t="str">
        <f>IFERROR(VLOOKUP(A45,工资表!A:T,4,FALSE),"")</f>
        <v>采购</v>
      </c>
      <c r="E45" s="6">
        <f>IFERROR(VLOOKUP(A45,工资表!A:T,5,FALSE),"")</f>
        <v>2400</v>
      </c>
      <c r="F45" s="6">
        <f>IFERROR(VLOOKUP(A45,工资表!A:T,6,FALSE),"")</f>
        <v>1400</v>
      </c>
      <c r="G45" s="6">
        <f>IFERROR(VLOOKUP(A45,工资表!A:T,7,FALSE),"")</f>
        <v>1400</v>
      </c>
      <c r="H45" s="6">
        <f>IFERROR(VLOOKUP(A45,工资表!A:T,8,FALSE),"")</f>
        <v>2400</v>
      </c>
      <c r="I45" s="6">
        <f>IFERROR(VLOOKUP(A45,工资表!A:T,9,FALSE),"")</f>
        <v>1400</v>
      </c>
      <c r="J45" s="6">
        <f>IFERROR(VLOOKUP(A45,工资表!A:T,10,FALSE),"")</f>
        <v>1000</v>
      </c>
      <c r="K45" s="6">
        <f>IFERROR(VLOOKUP(A45,工资表!A:T,11,FALSE),"")</f>
        <v>700</v>
      </c>
      <c r="L45" s="6">
        <f>IFERROR(VLOOKUP(A45,工资表!A:T,12,FALSE),"")</f>
        <v>600</v>
      </c>
      <c r="M45" s="6">
        <f>IFERROR(VLOOKUP(A45,工资表!A:T,13,FALSE),"")</f>
        <v>11300</v>
      </c>
      <c r="N45" s="6">
        <f>IFERROR(VLOOKUP(A45,工资表!A:T,14,FALSE),"")</f>
        <v>700</v>
      </c>
      <c r="O45" s="6">
        <f>IFERROR(VLOOKUP(A45,工资表!A:T,15,FALSE),"")</f>
        <v>500</v>
      </c>
      <c r="P45" s="6">
        <f>IFERROR(VLOOKUP(A45,工资表!A:T,16,FALSE),"")</f>
        <v>420</v>
      </c>
      <c r="Q45" s="6">
        <f>IFERROR(VLOOKUP(A45,工资表!A:T,17,FALSE),"")</f>
        <v>430</v>
      </c>
      <c r="R45" s="6">
        <f>IFERROR(VLOOKUP(A45,工资表!A:T,18,FALSE),"")</f>
        <v>460</v>
      </c>
      <c r="S45" s="6">
        <f>IFERROR(VLOOKUP(A45,工资表!A:T,19,FALSE),"")</f>
        <v>535</v>
      </c>
      <c r="T45" s="6">
        <f>IFERROR(VLOOKUP(A45,工资表!A:T,20,FALSE),"")</f>
        <v>8255</v>
      </c>
    </row>
    <row r="46" spans="1:20" x14ac:dyDescent="0.15">
      <c r="A46" s="2" t="str">
        <f t="array" ref="A46">INDEX(工资表!A:A,SMALL(IF(工资表!$A$3:$A$500&lt;&gt;"",ROW($3:$500),2000),ROW(查询表!A42)))</f>
        <v>413-</v>
      </c>
      <c r="B46" s="6">
        <f>IFERROR(VLOOKUP(A46,工资表!A:T,2,FALSE),"")</f>
        <v>411</v>
      </c>
      <c r="C46" s="6" t="str">
        <f>IFERROR(VLOOKUP(A46,工资表!A:T,3,FALSE),"")</f>
        <v>N411</v>
      </c>
      <c r="D46" s="6" t="str">
        <f>IFERROR(VLOOKUP(A46,工资表!A:T,4,FALSE),"")</f>
        <v>采购</v>
      </c>
      <c r="E46" s="6">
        <f>IFERROR(VLOOKUP(A46,工资表!A:T,5,FALSE),"")</f>
        <v>2410</v>
      </c>
      <c r="F46" s="6">
        <f>IFERROR(VLOOKUP(A46,工资表!A:T,6,FALSE),"")</f>
        <v>1410</v>
      </c>
      <c r="G46" s="6">
        <f>IFERROR(VLOOKUP(A46,工资表!A:T,7,FALSE),"")</f>
        <v>1410</v>
      </c>
      <c r="H46" s="6">
        <f>IFERROR(VLOOKUP(A46,工资表!A:T,8,FALSE),"")</f>
        <v>2410</v>
      </c>
      <c r="I46" s="6">
        <f>IFERROR(VLOOKUP(A46,工资表!A:T,9,FALSE),"")</f>
        <v>1410</v>
      </c>
      <c r="J46" s="6">
        <f>IFERROR(VLOOKUP(A46,工资表!A:T,10,FALSE),"")</f>
        <v>1010</v>
      </c>
      <c r="K46" s="6">
        <f>IFERROR(VLOOKUP(A46,工资表!A:T,11,FALSE),"")</f>
        <v>710</v>
      </c>
      <c r="L46" s="6">
        <f>IFERROR(VLOOKUP(A46,工资表!A:T,12,FALSE),"")</f>
        <v>610</v>
      </c>
      <c r="M46" s="6">
        <f>IFERROR(VLOOKUP(A46,工资表!A:T,13,FALSE),"")</f>
        <v>11380</v>
      </c>
      <c r="N46" s="6">
        <f>IFERROR(VLOOKUP(A46,工资表!A:T,14,FALSE),"")</f>
        <v>710</v>
      </c>
      <c r="O46" s="6">
        <f>IFERROR(VLOOKUP(A46,工资表!A:T,15,FALSE),"")</f>
        <v>510</v>
      </c>
      <c r="P46" s="6">
        <f>IFERROR(VLOOKUP(A46,工资表!A:T,16,FALSE),"")</f>
        <v>430</v>
      </c>
      <c r="Q46" s="6">
        <f>IFERROR(VLOOKUP(A46,工资表!A:T,17,FALSE),"")</f>
        <v>440</v>
      </c>
      <c r="R46" s="6">
        <f>IFERROR(VLOOKUP(A46,工资表!A:T,18,FALSE),"")</f>
        <v>470</v>
      </c>
      <c r="S46" s="6">
        <f>IFERROR(VLOOKUP(A46,工资表!A:T,19,FALSE),"")</f>
        <v>545</v>
      </c>
      <c r="T46" s="6">
        <f>IFERROR(VLOOKUP(A46,工资表!A:T,20,FALSE),"")</f>
        <v>8275</v>
      </c>
    </row>
    <row r="47" spans="1:20" x14ac:dyDescent="0.15">
      <c r="A47" s="2" t="str">
        <f t="array" ref="A47">INDEX(工资表!A:A,SMALL(IF(工资表!$A$3:$A$500&lt;&gt;"",ROW($3:$500),2000),ROW(查询表!A43)))</f>
        <v>423-</v>
      </c>
      <c r="B47" s="6">
        <f>IFERROR(VLOOKUP(A47,工资表!A:T,2,FALSE),"")</f>
        <v>421</v>
      </c>
      <c r="C47" s="6" t="str">
        <f>IFERROR(VLOOKUP(A47,工资表!A:T,3,FALSE),"")</f>
        <v>N421</v>
      </c>
      <c r="D47" s="6" t="str">
        <f>IFERROR(VLOOKUP(A47,工资表!A:T,4,FALSE),"")</f>
        <v>采购</v>
      </c>
      <c r="E47" s="6">
        <f>IFERROR(VLOOKUP(A47,工资表!A:T,5,FALSE),"")</f>
        <v>2420</v>
      </c>
      <c r="F47" s="6">
        <f>IFERROR(VLOOKUP(A47,工资表!A:T,6,FALSE),"")</f>
        <v>1420</v>
      </c>
      <c r="G47" s="6">
        <f>IFERROR(VLOOKUP(A47,工资表!A:T,7,FALSE),"")</f>
        <v>1420</v>
      </c>
      <c r="H47" s="6">
        <f>IFERROR(VLOOKUP(A47,工资表!A:T,8,FALSE),"")</f>
        <v>2420</v>
      </c>
      <c r="I47" s="6">
        <f>IFERROR(VLOOKUP(A47,工资表!A:T,9,FALSE),"")</f>
        <v>1420</v>
      </c>
      <c r="J47" s="6">
        <f>IFERROR(VLOOKUP(A47,工资表!A:T,10,FALSE),"")</f>
        <v>1020</v>
      </c>
      <c r="K47" s="6">
        <f>IFERROR(VLOOKUP(A47,工资表!A:T,11,FALSE),"")</f>
        <v>720</v>
      </c>
      <c r="L47" s="6">
        <f>IFERROR(VLOOKUP(A47,工资表!A:T,12,FALSE),"")</f>
        <v>620</v>
      </c>
      <c r="M47" s="6">
        <f>IFERROR(VLOOKUP(A47,工资表!A:T,13,FALSE),"")</f>
        <v>11460</v>
      </c>
      <c r="N47" s="6">
        <f>IFERROR(VLOOKUP(A47,工资表!A:T,14,FALSE),"")</f>
        <v>720</v>
      </c>
      <c r="O47" s="6">
        <f>IFERROR(VLOOKUP(A47,工资表!A:T,15,FALSE),"")</f>
        <v>520</v>
      </c>
      <c r="P47" s="6">
        <f>IFERROR(VLOOKUP(A47,工资表!A:T,16,FALSE),"")</f>
        <v>440</v>
      </c>
      <c r="Q47" s="6">
        <f>IFERROR(VLOOKUP(A47,工资表!A:T,17,FALSE),"")</f>
        <v>450</v>
      </c>
      <c r="R47" s="6">
        <f>IFERROR(VLOOKUP(A47,工资表!A:T,18,FALSE),"")</f>
        <v>480</v>
      </c>
      <c r="S47" s="6">
        <f>IFERROR(VLOOKUP(A47,工资表!A:T,19,FALSE),"")</f>
        <v>555</v>
      </c>
      <c r="T47" s="6">
        <f>IFERROR(VLOOKUP(A47,工资表!A:T,20,FALSE),"")</f>
        <v>8295</v>
      </c>
    </row>
    <row r="48" spans="1:20" x14ac:dyDescent="0.15">
      <c r="A48" s="2" t="str">
        <f t="array" ref="A48">INDEX(工资表!A:A,SMALL(IF(工资表!$A$3:$A$500&lt;&gt;"",ROW($3:$500),2000),ROW(查询表!A44)))</f>
        <v>433-</v>
      </c>
      <c r="B48" s="6">
        <f>IFERROR(VLOOKUP(A48,工资表!A:T,2,FALSE),"")</f>
        <v>431</v>
      </c>
      <c r="C48" s="6" t="str">
        <f>IFERROR(VLOOKUP(A48,工资表!A:T,3,FALSE),"")</f>
        <v>N431</v>
      </c>
      <c r="D48" s="6" t="str">
        <f>IFERROR(VLOOKUP(A48,工资表!A:T,4,FALSE),"")</f>
        <v>采购</v>
      </c>
      <c r="E48" s="6">
        <f>IFERROR(VLOOKUP(A48,工资表!A:T,5,FALSE),"")</f>
        <v>2430</v>
      </c>
      <c r="F48" s="6">
        <f>IFERROR(VLOOKUP(A48,工资表!A:T,6,FALSE),"")</f>
        <v>1430</v>
      </c>
      <c r="G48" s="6">
        <f>IFERROR(VLOOKUP(A48,工资表!A:T,7,FALSE),"")</f>
        <v>1430</v>
      </c>
      <c r="H48" s="6">
        <f>IFERROR(VLOOKUP(A48,工资表!A:T,8,FALSE),"")</f>
        <v>2430</v>
      </c>
      <c r="I48" s="6">
        <f>IFERROR(VLOOKUP(A48,工资表!A:T,9,FALSE),"")</f>
        <v>1430</v>
      </c>
      <c r="J48" s="6">
        <f>IFERROR(VLOOKUP(A48,工资表!A:T,10,FALSE),"")</f>
        <v>1030</v>
      </c>
      <c r="K48" s="6">
        <f>IFERROR(VLOOKUP(A48,工资表!A:T,11,FALSE),"")</f>
        <v>730</v>
      </c>
      <c r="L48" s="6">
        <f>IFERROR(VLOOKUP(A48,工资表!A:T,12,FALSE),"")</f>
        <v>630</v>
      </c>
      <c r="M48" s="6">
        <f>IFERROR(VLOOKUP(A48,工资表!A:T,13,FALSE),"")</f>
        <v>11540</v>
      </c>
      <c r="N48" s="6">
        <f>IFERROR(VLOOKUP(A48,工资表!A:T,14,FALSE),"")</f>
        <v>730</v>
      </c>
      <c r="O48" s="6">
        <f>IFERROR(VLOOKUP(A48,工资表!A:T,15,FALSE),"")</f>
        <v>530</v>
      </c>
      <c r="P48" s="6">
        <f>IFERROR(VLOOKUP(A48,工资表!A:T,16,FALSE),"")</f>
        <v>450</v>
      </c>
      <c r="Q48" s="6">
        <f>IFERROR(VLOOKUP(A48,工资表!A:T,17,FALSE),"")</f>
        <v>460</v>
      </c>
      <c r="R48" s="6">
        <f>IFERROR(VLOOKUP(A48,工资表!A:T,18,FALSE),"")</f>
        <v>490</v>
      </c>
      <c r="S48" s="6">
        <f>IFERROR(VLOOKUP(A48,工资表!A:T,19,FALSE),"")</f>
        <v>565</v>
      </c>
      <c r="T48" s="6">
        <f>IFERROR(VLOOKUP(A48,工资表!A:T,20,FALSE),"")</f>
        <v>8315</v>
      </c>
    </row>
    <row r="49" spans="1:20" x14ac:dyDescent="0.15">
      <c r="A49" s="2" t="str">
        <f t="array" ref="A49">INDEX(工资表!A:A,SMALL(IF(工资表!$A$3:$A$500&lt;&gt;"",ROW($3:$500),2000),ROW(查询表!A45)))</f>
        <v>443-</v>
      </c>
      <c r="B49" s="6">
        <f>IFERROR(VLOOKUP(A49,工资表!A:T,2,FALSE),"")</f>
        <v>441</v>
      </c>
      <c r="C49" s="6" t="str">
        <f>IFERROR(VLOOKUP(A49,工资表!A:T,3,FALSE),"")</f>
        <v>N441</v>
      </c>
      <c r="D49" s="6" t="str">
        <f>IFERROR(VLOOKUP(A49,工资表!A:T,4,FALSE),"")</f>
        <v>采购</v>
      </c>
      <c r="E49" s="6">
        <f>IFERROR(VLOOKUP(A49,工资表!A:T,5,FALSE),"")</f>
        <v>2440</v>
      </c>
      <c r="F49" s="6">
        <f>IFERROR(VLOOKUP(A49,工资表!A:T,6,FALSE),"")</f>
        <v>1440</v>
      </c>
      <c r="G49" s="6">
        <f>IFERROR(VLOOKUP(A49,工资表!A:T,7,FALSE),"")</f>
        <v>1440</v>
      </c>
      <c r="H49" s="6">
        <f>IFERROR(VLOOKUP(A49,工资表!A:T,8,FALSE),"")</f>
        <v>2440</v>
      </c>
      <c r="I49" s="6">
        <f>IFERROR(VLOOKUP(A49,工资表!A:T,9,FALSE),"")</f>
        <v>1440</v>
      </c>
      <c r="J49" s="6">
        <f>IFERROR(VLOOKUP(A49,工资表!A:T,10,FALSE),"")</f>
        <v>1040</v>
      </c>
      <c r="K49" s="6">
        <f>IFERROR(VLOOKUP(A49,工资表!A:T,11,FALSE),"")</f>
        <v>740</v>
      </c>
      <c r="L49" s="6">
        <f>IFERROR(VLOOKUP(A49,工资表!A:T,12,FALSE),"")</f>
        <v>640</v>
      </c>
      <c r="M49" s="6">
        <f>IFERROR(VLOOKUP(A49,工资表!A:T,13,FALSE),"")</f>
        <v>11620</v>
      </c>
      <c r="N49" s="6">
        <f>IFERROR(VLOOKUP(A49,工资表!A:T,14,FALSE),"")</f>
        <v>740</v>
      </c>
      <c r="O49" s="6">
        <f>IFERROR(VLOOKUP(A49,工资表!A:T,15,FALSE),"")</f>
        <v>540</v>
      </c>
      <c r="P49" s="6">
        <f>IFERROR(VLOOKUP(A49,工资表!A:T,16,FALSE),"")</f>
        <v>460</v>
      </c>
      <c r="Q49" s="6">
        <f>IFERROR(VLOOKUP(A49,工资表!A:T,17,FALSE),"")</f>
        <v>470</v>
      </c>
      <c r="R49" s="6">
        <f>IFERROR(VLOOKUP(A49,工资表!A:T,18,FALSE),"")</f>
        <v>500</v>
      </c>
      <c r="S49" s="6">
        <f>IFERROR(VLOOKUP(A49,工资表!A:T,19,FALSE),"")</f>
        <v>575</v>
      </c>
      <c r="T49" s="6">
        <f>IFERROR(VLOOKUP(A49,工资表!A:T,20,FALSE),"")</f>
        <v>8335</v>
      </c>
    </row>
    <row r="50" spans="1:20" x14ac:dyDescent="0.15">
      <c r="A50" s="2" t="str">
        <f t="array" ref="A50">INDEX(工资表!A:A,SMALL(IF(工资表!$A$3:$A$500&lt;&gt;"",ROW($3:$500),2000),ROW(查询表!A46)))</f>
        <v>453-</v>
      </c>
      <c r="B50" s="6">
        <f>IFERROR(VLOOKUP(A50,工资表!A:T,2,FALSE),"")</f>
        <v>451</v>
      </c>
      <c r="C50" s="6" t="str">
        <f>IFERROR(VLOOKUP(A50,工资表!A:T,3,FALSE),"")</f>
        <v>N451</v>
      </c>
      <c r="D50" s="6" t="str">
        <f>IFERROR(VLOOKUP(A50,工资表!A:T,4,FALSE),"")</f>
        <v>采购</v>
      </c>
      <c r="E50" s="6">
        <f>IFERROR(VLOOKUP(A50,工资表!A:T,5,FALSE),"")</f>
        <v>2450</v>
      </c>
      <c r="F50" s="6">
        <f>IFERROR(VLOOKUP(A50,工资表!A:T,6,FALSE),"")</f>
        <v>1450</v>
      </c>
      <c r="G50" s="6">
        <f>IFERROR(VLOOKUP(A50,工资表!A:T,7,FALSE),"")</f>
        <v>1450</v>
      </c>
      <c r="H50" s="6">
        <f>IFERROR(VLOOKUP(A50,工资表!A:T,8,FALSE),"")</f>
        <v>2450</v>
      </c>
      <c r="I50" s="6">
        <f>IFERROR(VLOOKUP(A50,工资表!A:T,9,FALSE),"")</f>
        <v>1450</v>
      </c>
      <c r="J50" s="6">
        <f>IFERROR(VLOOKUP(A50,工资表!A:T,10,FALSE),"")</f>
        <v>1050</v>
      </c>
      <c r="K50" s="6">
        <f>IFERROR(VLOOKUP(A50,工资表!A:T,11,FALSE),"")</f>
        <v>750</v>
      </c>
      <c r="L50" s="6">
        <f>IFERROR(VLOOKUP(A50,工资表!A:T,12,FALSE),"")</f>
        <v>650</v>
      </c>
      <c r="M50" s="6">
        <f>IFERROR(VLOOKUP(A50,工资表!A:T,13,FALSE),"")</f>
        <v>11700</v>
      </c>
      <c r="N50" s="6">
        <f>IFERROR(VLOOKUP(A50,工资表!A:T,14,FALSE),"")</f>
        <v>750</v>
      </c>
      <c r="O50" s="6">
        <f>IFERROR(VLOOKUP(A50,工资表!A:T,15,FALSE),"")</f>
        <v>550</v>
      </c>
      <c r="P50" s="6">
        <f>IFERROR(VLOOKUP(A50,工资表!A:T,16,FALSE),"")</f>
        <v>470</v>
      </c>
      <c r="Q50" s="6">
        <f>IFERROR(VLOOKUP(A50,工资表!A:T,17,FALSE),"")</f>
        <v>480</v>
      </c>
      <c r="R50" s="6">
        <f>IFERROR(VLOOKUP(A50,工资表!A:T,18,FALSE),"")</f>
        <v>510</v>
      </c>
      <c r="S50" s="6">
        <f>IFERROR(VLOOKUP(A50,工资表!A:T,19,FALSE),"")</f>
        <v>585</v>
      </c>
      <c r="T50" s="6">
        <f>IFERROR(VLOOKUP(A50,工资表!A:T,20,FALSE),"")</f>
        <v>8355</v>
      </c>
    </row>
    <row r="51" spans="1:20" x14ac:dyDescent="0.15">
      <c r="A51" s="2" t="str">
        <f t="array" ref="A51">INDEX(工资表!A:A,SMALL(IF(工资表!$A$3:$A$500&lt;&gt;"",ROW($3:$500),2000),ROW(查询表!A47)))</f>
        <v>463-</v>
      </c>
      <c r="B51" s="6">
        <f>IFERROR(VLOOKUP(A51,工资表!A:T,2,FALSE),"")</f>
        <v>461</v>
      </c>
      <c r="C51" s="6" t="str">
        <f>IFERROR(VLOOKUP(A51,工资表!A:T,3,FALSE),"")</f>
        <v>N461</v>
      </c>
      <c r="D51" s="6" t="str">
        <f>IFERROR(VLOOKUP(A51,工资表!A:T,4,FALSE),"")</f>
        <v>采购</v>
      </c>
      <c r="E51" s="6">
        <f>IFERROR(VLOOKUP(A51,工资表!A:T,5,FALSE),"")</f>
        <v>2460</v>
      </c>
      <c r="F51" s="6">
        <f>IFERROR(VLOOKUP(A51,工资表!A:T,6,FALSE),"")</f>
        <v>1460</v>
      </c>
      <c r="G51" s="6">
        <f>IFERROR(VLOOKUP(A51,工资表!A:T,7,FALSE),"")</f>
        <v>1460</v>
      </c>
      <c r="H51" s="6">
        <f>IFERROR(VLOOKUP(A51,工资表!A:T,8,FALSE),"")</f>
        <v>2460</v>
      </c>
      <c r="I51" s="6">
        <f>IFERROR(VLOOKUP(A51,工资表!A:T,9,FALSE),"")</f>
        <v>1460</v>
      </c>
      <c r="J51" s="6">
        <f>IFERROR(VLOOKUP(A51,工资表!A:T,10,FALSE),"")</f>
        <v>1060</v>
      </c>
      <c r="K51" s="6">
        <f>IFERROR(VLOOKUP(A51,工资表!A:T,11,FALSE),"")</f>
        <v>760</v>
      </c>
      <c r="L51" s="6">
        <f>IFERROR(VLOOKUP(A51,工资表!A:T,12,FALSE),"")</f>
        <v>660</v>
      </c>
      <c r="M51" s="6">
        <f>IFERROR(VLOOKUP(A51,工资表!A:T,13,FALSE),"")</f>
        <v>11780</v>
      </c>
      <c r="N51" s="6">
        <f>IFERROR(VLOOKUP(A51,工资表!A:T,14,FALSE),"")</f>
        <v>760</v>
      </c>
      <c r="O51" s="6">
        <f>IFERROR(VLOOKUP(A51,工资表!A:T,15,FALSE),"")</f>
        <v>560</v>
      </c>
      <c r="P51" s="6">
        <f>IFERROR(VLOOKUP(A51,工资表!A:T,16,FALSE),"")</f>
        <v>480</v>
      </c>
      <c r="Q51" s="6">
        <f>IFERROR(VLOOKUP(A51,工资表!A:T,17,FALSE),"")</f>
        <v>490</v>
      </c>
      <c r="R51" s="6">
        <f>IFERROR(VLOOKUP(A51,工资表!A:T,18,FALSE),"")</f>
        <v>520</v>
      </c>
      <c r="S51" s="6">
        <f>IFERROR(VLOOKUP(A51,工资表!A:T,19,FALSE),"")</f>
        <v>595</v>
      </c>
      <c r="T51" s="6">
        <f>IFERROR(VLOOKUP(A51,工资表!A:T,20,FALSE),"")</f>
        <v>8375</v>
      </c>
    </row>
    <row r="52" spans="1:20" x14ac:dyDescent="0.15">
      <c r="A52" s="2" t="str">
        <f t="array" ref="A52">INDEX(工资表!A:A,SMALL(IF(工资表!$A$3:$A$500&lt;&gt;"",ROW($3:$500),2000),ROW(查询表!A48)))</f>
        <v>473-</v>
      </c>
      <c r="B52" s="6">
        <f>IFERROR(VLOOKUP(A52,工资表!A:T,2,FALSE),"")</f>
        <v>471</v>
      </c>
      <c r="C52" s="6" t="str">
        <f>IFERROR(VLOOKUP(A52,工资表!A:T,3,FALSE),"")</f>
        <v>N471</v>
      </c>
      <c r="D52" s="6" t="str">
        <f>IFERROR(VLOOKUP(A52,工资表!A:T,4,FALSE),"")</f>
        <v>采购</v>
      </c>
      <c r="E52" s="6">
        <f>IFERROR(VLOOKUP(A52,工资表!A:T,5,FALSE),"")</f>
        <v>2470</v>
      </c>
      <c r="F52" s="6">
        <f>IFERROR(VLOOKUP(A52,工资表!A:T,6,FALSE),"")</f>
        <v>1470</v>
      </c>
      <c r="G52" s="6">
        <f>IFERROR(VLOOKUP(A52,工资表!A:T,7,FALSE),"")</f>
        <v>1470</v>
      </c>
      <c r="H52" s="6">
        <f>IFERROR(VLOOKUP(A52,工资表!A:T,8,FALSE),"")</f>
        <v>2470</v>
      </c>
      <c r="I52" s="6">
        <f>IFERROR(VLOOKUP(A52,工资表!A:T,9,FALSE),"")</f>
        <v>1470</v>
      </c>
      <c r="J52" s="6">
        <f>IFERROR(VLOOKUP(A52,工资表!A:T,10,FALSE),"")</f>
        <v>1070</v>
      </c>
      <c r="K52" s="6">
        <f>IFERROR(VLOOKUP(A52,工资表!A:T,11,FALSE),"")</f>
        <v>770</v>
      </c>
      <c r="L52" s="6">
        <f>IFERROR(VLOOKUP(A52,工资表!A:T,12,FALSE),"")</f>
        <v>670</v>
      </c>
      <c r="M52" s="6">
        <f>IFERROR(VLOOKUP(A52,工资表!A:T,13,FALSE),"")</f>
        <v>11860</v>
      </c>
      <c r="N52" s="6">
        <f>IFERROR(VLOOKUP(A52,工资表!A:T,14,FALSE),"")</f>
        <v>770</v>
      </c>
      <c r="O52" s="6">
        <f>IFERROR(VLOOKUP(A52,工资表!A:T,15,FALSE),"")</f>
        <v>570</v>
      </c>
      <c r="P52" s="6">
        <f>IFERROR(VLOOKUP(A52,工资表!A:T,16,FALSE),"")</f>
        <v>490</v>
      </c>
      <c r="Q52" s="6">
        <f>IFERROR(VLOOKUP(A52,工资表!A:T,17,FALSE),"")</f>
        <v>500</v>
      </c>
      <c r="R52" s="6">
        <f>IFERROR(VLOOKUP(A52,工资表!A:T,18,FALSE),"")</f>
        <v>530</v>
      </c>
      <c r="S52" s="6">
        <f>IFERROR(VLOOKUP(A52,工资表!A:T,19,FALSE),"")</f>
        <v>605</v>
      </c>
      <c r="T52" s="6">
        <f>IFERROR(VLOOKUP(A52,工资表!A:T,20,FALSE),"")</f>
        <v>8395</v>
      </c>
    </row>
    <row r="53" spans="1:20" x14ac:dyDescent="0.15">
      <c r="A53" s="2" t="str">
        <f t="array" ref="A53">INDEX(工资表!A:A,SMALL(IF(工资表!$A$3:$A$500&lt;&gt;"",ROW($3:$500),2000),ROW(查询表!A49)))</f>
        <v>483-</v>
      </c>
      <c r="B53" s="6">
        <f>IFERROR(VLOOKUP(A53,工资表!A:T,2,FALSE),"")</f>
        <v>481</v>
      </c>
      <c r="C53" s="6" t="str">
        <f>IFERROR(VLOOKUP(A53,工资表!A:T,3,FALSE),"")</f>
        <v>N481</v>
      </c>
      <c r="D53" s="6" t="str">
        <f>IFERROR(VLOOKUP(A53,工资表!A:T,4,FALSE),"")</f>
        <v>采购</v>
      </c>
      <c r="E53" s="6">
        <f>IFERROR(VLOOKUP(A53,工资表!A:T,5,FALSE),"")</f>
        <v>2480</v>
      </c>
      <c r="F53" s="6">
        <f>IFERROR(VLOOKUP(A53,工资表!A:T,6,FALSE),"")</f>
        <v>1480</v>
      </c>
      <c r="G53" s="6">
        <f>IFERROR(VLOOKUP(A53,工资表!A:T,7,FALSE),"")</f>
        <v>1480</v>
      </c>
      <c r="H53" s="6">
        <f>IFERROR(VLOOKUP(A53,工资表!A:T,8,FALSE),"")</f>
        <v>2480</v>
      </c>
      <c r="I53" s="6">
        <f>IFERROR(VLOOKUP(A53,工资表!A:T,9,FALSE),"")</f>
        <v>1480</v>
      </c>
      <c r="J53" s="6">
        <f>IFERROR(VLOOKUP(A53,工资表!A:T,10,FALSE),"")</f>
        <v>1080</v>
      </c>
      <c r="K53" s="6">
        <f>IFERROR(VLOOKUP(A53,工资表!A:T,11,FALSE),"")</f>
        <v>780</v>
      </c>
      <c r="L53" s="6">
        <f>IFERROR(VLOOKUP(A53,工资表!A:T,12,FALSE),"")</f>
        <v>680</v>
      </c>
      <c r="M53" s="6">
        <f>IFERROR(VLOOKUP(A53,工资表!A:T,13,FALSE),"")</f>
        <v>11940</v>
      </c>
      <c r="N53" s="6">
        <f>IFERROR(VLOOKUP(A53,工资表!A:T,14,FALSE),"")</f>
        <v>780</v>
      </c>
      <c r="O53" s="6">
        <f>IFERROR(VLOOKUP(A53,工资表!A:T,15,FALSE),"")</f>
        <v>580</v>
      </c>
      <c r="P53" s="6">
        <f>IFERROR(VLOOKUP(A53,工资表!A:T,16,FALSE),"")</f>
        <v>500</v>
      </c>
      <c r="Q53" s="6">
        <f>IFERROR(VLOOKUP(A53,工资表!A:T,17,FALSE),"")</f>
        <v>510</v>
      </c>
      <c r="R53" s="6">
        <f>IFERROR(VLOOKUP(A53,工资表!A:T,18,FALSE),"")</f>
        <v>540</v>
      </c>
      <c r="S53" s="6">
        <f>IFERROR(VLOOKUP(A53,工资表!A:T,19,FALSE),"")</f>
        <v>615</v>
      </c>
      <c r="T53" s="6">
        <f>IFERROR(VLOOKUP(A53,工资表!A:T,20,FALSE),"")</f>
        <v>8415</v>
      </c>
    </row>
    <row r="54" spans="1:20" x14ac:dyDescent="0.15">
      <c r="A54" s="2" t="str">
        <f t="array" ref="A54">INDEX(工资表!A:A,SMALL(IF(工资表!$A$3:$A$500&lt;&gt;"",ROW($3:$500),2000),ROW(查询表!A50)))</f>
        <v>493-</v>
      </c>
      <c r="B54" s="6">
        <f>IFERROR(VLOOKUP(A54,工资表!A:T,2,FALSE),"")</f>
        <v>491</v>
      </c>
      <c r="C54" s="6" t="str">
        <f>IFERROR(VLOOKUP(A54,工资表!A:T,3,FALSE),"")</f>
        <v>N491</v>
      </c>
      <c r="D54" s="6" t="str">
        <f>IFERROR(VLOOKUP(A54,工资表!A:T,4,FALSE),"")</f>
        <v>采购</v>
      </c>
      <c r="E54" s="6">
        <f>IFERROR(VLOOKUP(A54,工资表!A:T,5,FALSE),"")</f>
        <v>2490</v>
      </c>
      <c r="F54" s="6">
        <f>IFERROR(VLOOKUP(A54,工资表!A:T,6,FALSE),"")</f>
        <v>1490</v>
      </c>
      <c r="G54" s="6">
        <f>IFERROR(VLOOKUP(A54,工资表!A:T,7,FALSE),"")</f>
        <v>1490</v>
      </c>
      <c r="H54" s="6">
        <f>IFERROR(VLOOKUP(A54,工资表!A:T,8,FALSE),"")</f>
        <v>2490</v>
      </c>
      <c r="I54" s="6">
        <f>IFERROR(VLOOKUP(A54,工资表!A:T,9,FALSE),"")</f>
        <v>1490</v>
      </c>
      <c r="J54" s="6">
        <f>IFERROR(VLOOKUP(A54,工资表!A:T,10,FALSE),"")</f>
        <v>1090</v>
      </c>
      <c r="K54" s="6">
        <f>IFERROR(VLOOKUP(A54,工资表!A:T,11,FALSE),"")</f>
        <v>790</v>
      </c>
      <c r="L54" s="6">
        <f>IFERROR(VLOOKUP(A54,工资表!A:T,12,FALSE),"")</f>
        <v>690</v>
      </c>
      <c r="M54" s="6">
        <f>IFERROR(VLOOKUP(A54,工资表!A:T,13,FALSE),"")</f>
        <v>12020</v>
      </c>
      <c r="N54" s="6">
        <f>IFERROR(VLOOKUP(A54,工资表!A:T,14,FALSE),"")</f>
        <v>790</v>
      </c>
      <c r="O54" s="6">
        <f>IFERROR(VLOOKUP(A54,工资表!A:T,15,FALSE),"")</f>
        <v>590</v>
      </c>
      <c r="P54" s="6">
        <f>IFERROR(VLOOKUP(A54,工资表!A:T,16,FALSE),"")</f>
        <v>510</v>
      </c>
      <c r="Q54" s="6">
        <f>IFERROR(VLOOKUP(A54,工资表!A:T,17,FALSE),"")</f>
        <v>520</v>
      </c>
      <c r="R54" s="6">
        <f>IFERROR(VLOOKUP(A54,工资表!A:T,18,FALSE),"")</f>
        <v>550</v>
      </c>
      <c r="S54" s="6">
        <f>IFERROR(VLOOKUP(A54,工资表!A:T,19,FALSE),"")</f>
        <v>625</v>
      </c>
      <c r="T54" s="6">
        <f>IFERROR(VLOOKUP(A54,工资表!A:T,20,FALSE),"")</f>
        <v>8435</v>
      </c>
    </row>
    <row r="55" spans="1:20" x14ac:dyDescent="0.15">
      <c r="A55" s="2">
        <f t="array" ref="A55">INDEX(工资表!A:A,SMALL(IF(工资表!$A$3:$A$500&lt;&gt;"",ROW($3:$500),2000),ROW(查询表!A51)))</f>
        <v>0</v>
      </c>
      <c r="B55" s="6" t="str">
        <f>IFERROR(VLOOKUP(A55,工资表!A:T,2,FALSE),"")</f>
        <v/>
      </c>
      <c r="C55" s="6" t="str">
        <f>IFERROR(VLOOKUP(A55,工资表!A:T,3,FALSE),"")</f>
        <v/>
      </c>
      <c r="D55" s="6" t="str">
        <f>IFERROR(VLOOKUP(A55,工资表!A:T,4,FALSE),"")</f>
        <v/>
      </c>
      <c r="E55" s="6" t="str">
        <f>IFERROR(VLOOKUP(A55,工资表!A:T,5,FALSE),"")</f>
        <v/>
      </c>
      <c r="F55" s="6" t="str">
        <f>IFERROR(VLOOKUP(A55,工资表!A:T,6,FALSE),"")</f>
        <v/>
      </c>
      <c r="G55" s="6" t="str">
        <f>IFERROR(VLOOKUP(A55,工资表!A:T,7,FALSE),"")</f>
        <v/>
      </c>
      <c r="H55" s="6" t="str">
        <f>IFERROR(VLOOKUP(A55,工资表!A:T,8,FALSE),"")</f>
        <v/>
      </c>
      <c r="I55" s="6" t="str">
        <f>IFERROR(VLOOKUP(A55,工资表!A:T,9,FALSE),"")</f>
        <v/>
      </c>
      <c r="J55" s="6" t="str">
        <f>IFERROR(VLOOKUP(A55,工资表!A:T,10,FALSE),"")</f>
        <v/>
      </c>
      <c r="K55" s="6" t="str">
        <f>IFERROR(VLOOKUP(A55,工资表!A:T,11,FALSE),"")</f>
        <v/>
      </c>
      <c r="L55" s="6" t="str">
        <f>IFERROR(VLOOKUP(A55,工资表!A:T,12,FALSE),"")</f>
        <v/>
      </c>
      <c r="M55" s="6" t="str">
        <f>IFERROR(VLOOKUP(A55,工资表!A:T,13,FALSE),"")</f>
        <v/>
      </c>
      <c r="N55" s="6" t="str">
        <f>IFERROR(VLOOKUP(A55,工资表!A:T,14,FALSE),"")</f>
        <v/>
      </c>
      <c r="O55" s="6" t="str">
        <f>IFERROR(VLOOKUP(A55,工资表!A:T,15,FALSE),"")</f>
        <v/>
      </c>
      <c r="P55" s="6" t="str">
        <f>IFERROR(VLOOKUP(A55,工资表!A:T,16,FALSE),"")</f>
        <v/>
      </c>
      <c r="Q55" s="6" t="str">
        <f>IFERROR(VLOOKUP(A55,工资表!A:T,17,FALSE),"")</f>
        <v/>
      </c>
      <c r="R55" s="6" t="str">
        <f>IFERROR(VLOOKUP(A55,工资表!A:T,18,FALSE),"")</f>
        <v/>
      </c>
      <c r="S55" s="6" t="str">
        <f>IFERROR(VLOOKUP(A55,工资表!A:T,19,FALSE),"")</f>
        <v/>
      </c>
      <c r="T55" s="6" t="str">
        <f>IFERROR(VLOOKUP(A55,工资表!A:T,20,FALSE),"")</f>
        <v/>
      </c>
    </row>
    <row r="56" spans="1:20" x14ac:dyDescent="0.15">
      <c r="A56" s="2">
        <f t="array" ref="A56">INDEX(工资表!A:A,SMALL(IF(工资表!$A$3:$A$500&lt;&gt;"",ROW($3:$500),2000),ROW(查询表!A52)))</f>
        <v>0</v>
      </c>
      <c r="B56" s="6" t="str">
        <f>IFERROR(VLOOKUP(A56,工资表!A:T,2,FALSE),"")</f>
        <v/>
      </c>
      <c r="C56" s="6" t="str">
        <f>IFERROR(VLOOKUP(A56,工资表!A:T,3,FALSE),"")</f>
        <v/>
      </c>
      <c r="D56" s="6" t="str">
        <f>IFERROR(VLOOKUP(A56,工资表!A:T,4,FALSE),"")</f>
        <v/>
      </c>
      <c r="E56" s="6" t="str">
        <f>IFERROR(VLOOKUP(A56,工资表!A:T,5,FALSE),"")</f>
        <v/>
      </c>
      <c r="F56" s="6" t="str">
        <f>IFERROR(VLOOKUP(A56,工资表!A:T,6,FALSE),"")</f>
        <v/>
      </c>
      <c r="G56" s="6" t="str">
        <f>IFERROR(VLOOKUP(A56,工资表!A:T,7,FALSE),"")</f>
        <v/>
      </c>
      <c r="H56" s="6" t="str">
        <f>IFERROR(VLOOKUP(A56,工资表!A:T,8,FALSE),"")</f>
        <v/>
      </c>
      <c r="I56" s="6" t="str">
        <f>IFERROR(VLOOKUP(A56,工资表!A:T,9,FALSE),"")</f>
        <v/>
      </c>
      <c r="J56" s="6" t="str">
        <f>IFERROR(VLOOKUP(A56,工资表!A:T,10,FALSE),"")</f>
        <v/>
      </c>
      <c r="K56" s="6" t="str">
        <f>IFERROR(VLOOKUP(A56,工资表!A:T,11,FALSE),"")</f>
        <v/>
      </c>
      <c r="L56" s="6" t="str">
        <f>IFERROR(VLOOKUP(A56,工资表!A:T,12,FALSE),"")</f>
        <v/>
      </c>
      <c r="M56" s="6" t="str">
        <f>IFERROR(VLOOKUP(A56,工资表!A:T,13,FALSE),"")</f>
        <v/>
      </c>
      <c r="N56" s="6" t="str">
        <f>IFERROR(VLOOKUP(A56,工资表!A:T,14,FALSE),"")</f>
        <v/>
      </c>
      <c r="O56" s="6" t="str">
        <f>IFERROR(VLOOKUP(A56,工资表!A:T,15,FALSE),"")</f>
        <v/>
      </c>
      <c r="P56" s="6" t="str">
        <f>IFERROR(VLOOKUP(A56,工资表!A:T,16,FALSE),"")</f>
        <v/>
      </c>
      <c r="Q56" s="6" t="str">
        <f>IFERROR(VLOOKUP(A56,工资表!A:T,17,FALSE),"")</f>
        <v/>
      </c>
      <c r="R56" s="6" t="str">
        <f>IFERROR(VLOOKUP(A56,工资表!A:T,18,FALSE),"")</f>
        <v/>
      </c>
      <c r="S56" s="6" t="str">
        <f>IFERROR(VLOOKUP(A56,工资表!A:T,19,FALSE),"")</f>
        <v/>
      </c>
      <c r="T56" s="6" t="str">
        <f>IFERROR(VLOOKUP(A56,工资表!A:T,20,FALSE),"")</f>
        <v/>
      </c>
    </row>
    <row r="57" spans="1:20" x14ac:dyDescent="0.15">
      <c r="A57" s="2">
        <f t="array" ref="A57">INDEX(工资表!A:A,SMALL(IF(工资表!$A$3:$A$500&lt;&gt;"",ROW($3:$500),2000),ROW(查询表!A53)))</f>
        <v>0</v>
      </c>
      <c r="B57" s="6" t="str">
        <f>IFERROR(VLOOKUP(A57,工资表!A:T,2,FALSE),"")</f>
        <v/>
      </c>
      <c r="C57" s="6" t="str">
        <f>IFERROR(VLOOKUP(A57,工资表!A:T,3,FALSE),"")</f>
        <v/>
      </c>
      <c r="D57" s="6" t="str">
        <f>IFERROR(VLOOKUP(A57,工资表!A:T,4,FALSE),"")</f>
        <v/>
      </c>
      <c r="E57" s="6" t="str">
        <f>IFERROR(VLOOKUP(A57,工资表!A:T,5,FALSE),"")</f>
        <v/>
      </c>
      <c r="F57" s="6" t="str">
        <f>IFERROR(VLOOKUP(A57,工资表!A:T,6,FALSE),"")</f>
        <v/>
      </c>
      <c r="G57" s="6" t="str">
        <f>IFERROR(VLOOKUP(A57,工资表!A:T,7,FALSE),"")</f>
        <v/>
      </c>
      <c r="H57" s="6" t="str">
        <f>IFERROR(VLOOKUP(A57,工资表!A:T,8,FALSE),"")</f>
        <v/>
      </c>
      <c r="I57" s="6" t="str">
        <f>IFERROR(VLOOKUP(A57,工资表!A:T,9,FALSE),"")</f>
        <v/>
      </c>
      <c r="J57" s="6" t="str">
        <f>IFERROR(VLOOKUP(A57,工资表!A:T,10,FALSE),"")</f>
        <v/>
      </c>
      <c r="K57" s="6" t="str">
        <f>IFERROR(VLOOKUP(A57,工资表!A:T,11,FALSE),"")</f>
        <v/>
      </c>
      <c r="L57" s="6" t="str">
        <f>IFERROR(VLOOKUP(A57,工资表!A:T,12,FALSE),"")</f>
        <v/>
      </c>
      <c r="M57" s="6" t="str">
        <f>IFERROR(VLOOKUP(A57,工资表!A:T,13,FALSE),"")</f>
        <v/>
      </c>
      <c r="N57" s="6" t="str">
        <f>IFERROR(VLOOKUP(A57,工资表!A:T,14,FALSE),"")</f>
        <v/>
      </c>
      <c r="O57" s="6" t="str">
        <f>IFERROR(VLOOKUP(A57,工资表!A:T,15,FALSE),"")</f>
        <v/>
      </c>
      <c r="P57" s="6" t="str">
        <f>IFERROR(VLOOKUP(A57,工资表!A:T,16,FALSE),"")</f>
        <v/>
      </c>
      <c r="Q57" s="6" t="str">
        <f>IFERROR(VLOOKUP(A57,工资表!A:T,17,FALSE),"")</f>
        <v/>
      </c>
      <c r="R57" s="6" t="str">
        <f>IFERROR(VLOOKUP(A57,工资表!A:T,18,FALSE),"")</f>
        <v/>
      </c>
      <c r="S57" s="6" t="str">
        <f>IFERROR(VLOOKUP(A57,工资表!A:T,19,FALSE),"")</f>
        <v/>
      </c>
      <c r="T57" s="6" t="str">
        <f>IFERROR(VLOOKUP(A57,工资表!A:T,20,FALSE),"")</f>
        <v/>
      </c>
    </row>
    <row r="58" spans="1:20" x14ac:dyDescent="0.15">
      <c r="A58" s="2">
        <f t="array" ref="A58">INDEX(工资表!A:A,SMALL(IF(工资表!$A$3:$A$500&lt;&gt;"",ROW($3:$500),2000),ROW(查询表!A54)))</f>
        <v>0</v>
      </c>
      <c r="B58" s="6" t="str">
        <f>IFERROR(VLOOKUP(A58,工资表!A:T,2,FALSE),"")</f>
        <v/>
      </c>
      <c r="C58" s="6" t="str">
        <f>IFERROR(VLOOKUP(A58,工资表!A:T,3,FALSE),"")</f>
        <v/>
      </c>
      <c r="D58" s="6" t="str">
        <f>IFERROR(VLOOKUP(A58,工资表!A:T,4,FALSE),"")</f>
        <v/>
      </c>
      <c r="E58" s="6" t="str">
        <f>IFERROR(VLOOKUP(A58,工资表!A:T,5,FALSE),"")</f>
        <v/>
      </c>
      <c r="F58" s="6" t="str">
        <f>IFERROR(VLOOKUP(A58,工资表!A:T,6,FALSE),"")</f>
        <v/>
      </c>
      <c r="G58" s="6" t="str">
        <f>IFERROR(VLOOKUP(A58,工资表!A:T,7,FALSE),"")</f>
        <v/>
      </c>
      <c r="H58" s="6" t="str">
        <f>IFERROR(VLOOKUP(A58,工资表!A:T,8,FALSE),"")</f>
        <v/>
      </c>
      <c r="I58" s="6" t="str">
        <f>IFERROR(VLOOKUP(A58,工资表!A:T,9,FALSE),"")</f>
        <v/>
      </c>
      <c r="J58" s="6" t="str">
        <f>IFERROR(VLOOKUP(A58,工资表!A:T,10,FALSE),"")</f>
        <v/>
      </c>
      <c r="K58" s="6" t="str">
        <f>IFERROR(VLOOKUP(A58,工资表!A:T,11,FALSE),"")</f>
        <v/>
      </c>
      <c r="L58" s="6" t="str">
        <f>IFERROR(VLOOKUP(A58,工资表!A:T,12,FALSE),"")</f>
        <v/>
      </c>
      <c r="M58" s="6" t="str">
        <f>IFERROR(VLOOKUP(A58,工资表!A:T,13,FALSE),"")</f>
        <v/>
      </c>
      <c r="N58" s="6" t="str">
        <f>IFERROR(VLOOKUP(A58,工资表!A:T,14,FALSE),"")</f>
        <v/>
      </c>
      <c r="O58" s="6" t="str">
        <f>IFERROR(VLOOKUP(A58,工资表!A:T,15,FALSE),"")</f>
        <v/>
      </c>
      <c r="P58" s="6" t="str">
        <f>IFERROR(VLOOKUP(A58,工资表!A:T,16,FALSE),"")</f>
        <v/>
      </c>
      <c r="Q58" s="6" t="str">
        <f>IFERROR(VLOOKUP(A58,工资表!A:T,17,FALSE),"")</f>
        <v/>
      </c>
      <c r="R58" s="6" t="str">
        <f>IFERROR(VLOOKUP(A58,工资表!A:T,18,FALSE),"")</f>
        <v/>
      </c>
      <c r="S58" s="6" t="str">
        <f>IFERROR(VLOOKUP(A58,工资表!A:T,19,FALSE),"")</f>
        <v/>
      </c>
      <c r="T58" s="6" t="str">
        <f>IFERROR(VLOOKUP(A58,工资表!A:T,20,FALSE),"")</f>
        <v/>
      </c>
    </row>
    <row r="59" spans="1:20" x14ac:dyDescent="0.15">
      <c r="A59" s="2">
        <f t="array" ref="A59">INDEX(工资表!A:A,SMALL(IF(工资表!$A$3:$A$500&lt;&gt;"",ROW($3:$500),2000),ROW(查询表!A55)))</f>
        <v>0</v>
      </c>
      <c r="B59" s="6" t="str">
        <f>IFERROR(VLOOKUP(A59,工资表!A:T,2,FALSE),"")</f>
        <v/>
      </c>
      <c r="C59" s="6" t="str">
        <f>IFERROR(VLOOKUP(A59,工资表!A:T,3,FALSE),"")</f>
        <v/>
      </c>
      <c r="D59" s="6" t="str">
        <f>IFERROR(VLOOKUP(A59,工资表!A:T,4,FALSE),"")</f>
        <v/>
      </c>
      <c r="E59" s="6" t="str">
        <f>IFERROR(VLOOKUP(A59,工资表!A:T,5,FALSE),"")</f>
        <v/>
      </c>
      <c r="F59" s="6" t="str">
        <f>IFERROR(VLOOKUP(A59,工资表!A:T,6,FALSE),"")</f>
        <v/>
      </c>
      <c r="G59" s="6" t="str">
        <f>IFERROR(VLOOKUP(A59,工资表!A:T,7,FALSE),"")</f>
        <v/>
      </c>
      <c r="H59" s="6" t="str">
        <f>IFERROR(VLOOKUP(A59,工资表!A:T,8,FALSE),"")</f>
        <v/>
      </c>
      <c r="I59" s="6" t="str">
        <f>IFERROR(VLOOKUP(A59,工资表!A:T,9,FALSE),"")</f>
        <v/>
      </c>
      <c r="J59" s="6" t="str">
        <f>IFERROR(VLOOKUP(A59,工资表!A:T,10,FALSE),"")</f>
        <v/>
      </c>
      <c r="K59" s="6" t="str">
        <f>IFERROR(VLOOKUP(A59,工资表!A:T,11,FALSE),"")</f>
        <v/>
      </c>
      <c r="L59" s="6" t="str">
        <f>IFERROR(VLOOKUP(A59,工资表!A:T,12,FALSE),"")</f>
        <v/>
      </c>
      <c r="M59" s="6" t="str">
        <f>IFERROR(VLOOKUP(A59,工资表!A:T,13,FALSE),"")</f>
        <v/>
      </c>
      <c r="N59" s="6" t="str">
        <f>IFERROR(VLOOKUP(A59,工资表!A:T,14,FALSE),"")</f>
        <v/>
      </c>
      <c r="O59" s="6" t="str">
        <f>IFERROR(VLOOKUP(A59,工资表!A:T,15,FALSE),"")</f>
        <v/>
      </c>
      <c r="P59" s="6" t="str">
        <f>IFERROR(VLOOKUP(A59,工资表!A:T,16,FALSE),"")</f>
        <v/>
      </c>
      <c r="Q59" s="6" t="str">
        <f>IFERROR(VLOOKUP(A59,工资表!A:T,17,FALSE),"")</f>
        <v/>
      </c>
      <c r="R59" s="6" t="str">
        <f>IFERROR(VLOOKUP(A59,工资表!A:T,18,FALSE),"")</f>
        <v/>
      </c>
      <c r="S59" s="6" t="str">
        <f>IFERROR(VLOOKUP(A59,工资表!A:T,19,FALSE),"")</f>
        <v/>
      </c>
      <c r="T59" s="6" t="str">
        <f>IFERROR(VLOOKUP(A59,工资表!A:T,20,FALSE),"")</f>
        <v/>
      </c>
    </row>
    <row r="60" spans="1:20" x14ac:dyDescent="0.15">
      <c r="A60" s="2">
        <f t="array" ref="A60">INDEX(工资表!A:A,SMALL(IF(工资表!$A$3:$A$500&lt;&gt;"",ROW($3:$500),2000),ROW(查询表!A56)))</f>
        <v>0</v>
      </c>
      <c r="B60" s="6" t="str">
        <f>IFERROR(VLOOKUP(A60,工资表!A:T,2,FALSE),"")</f>
        <v/>
      </c>
      <c r="C60" s="6" t="str">
        <f>IFERROR(VLOOKUP(A60,工资表!A:T,3,FALSE),"")</f>
        <v/>
      </c>
      <c r="D60" s="6" t="str">
        <f>IFERROR(VLOOKUP(A60,工资表!A:T,4,FALSE),"")</f>
        <v/>
      </c>
      <c r="E60" s="6" t="str">
        <f>IFERROR(VLOOKUP(A60,工资表!A:T,5,FALSE),"")</f>
        <v/>
      </c>
      <c r="F60" s="6" t="str">
        <f>IFERROR(VLOOKUP(A60,工资表!A:T,6,FALSE),"")</f>
        <v/>
      </c>
      <c r="G60" s="6" t="str">
        <f>IFERROR(VLOOKUP(A60,工资表!A:T,7,FALSE),"")</f>
        <v/>
      </c>
      <c r="H60" s="6" t="str">
        <f>IFERROR(VLOOKUP(A60,工资表!A:T,8,FALSE),"")</f>
        <v/>
      </c>
      <c r="I60" s="6" t="str">
        <f>IFERROR(VLOOKUP(A60,工资表!A:T,9,FALSE),"")</f>
        <v/>
      </c>
      <c r="J60" s="6" t="str">
        <f>IFERROR(VLOOKUP(A60,工资表!A:T,10,FALSE),"")</f>
        <v/>
      </c>
      <c r="K60" s="6" t="str">
        <f>IFERROR(VLOOKUP(A60,工资表!A:T,11,FALSE),"")</f>
        <v/>
      </c>
      <c r="L60" s="6" t="str">
        <f>IFERROR(VLOOKUP(A60,工资表!A:T,12,FALSE),"")</f>
        <v/>
      </c>
      <c r="M60" s="6" t="str">
        <f>IFERROR(VLOOKUP(A60,工资表!A:T,13,FALSE),"")</f>
        <v/>
      </c>
      <c r="N60" s="6" t="str">
        <f>IFERROR(VLOOKUP(A60,工资表!A:T,14,FALSE),"")</f>
        <v/>
      </c>
      <c r="O60" s="6" t="str">
        <f>IFERROR(VLOOKUP(A60,工资表!A:T,15,FALSE),"")</f>
        <v/>
      </c>
      <c r="P60" s="6" t="str">
        <f>IFERROR(VLOOKUP(A60,工资表!A:T,16,FALSE),"")</f>
        <v/>
      </c>
      <c r="Q60" s="6" t="str">
        <f>IFERROR(VLOOKUP(A60,工资表!A:T,17,FALSE),"")</f>
        <v/>
      </c>
      <c r="R60" s="6" t="str">
        <f>IFERROR(VLOOKUP(A60,工资表!A:T,18,FALSE),"")</f>
        <v/>
      </c>
      <c r="S60" s="6" t="str">
        <f>IFERROR(VLOOKUP(A60,工资表!A:T,19,FALSE),"")</f>
        <v/>
      </c>
      <c r="T60" s="6" t="str">
        <f>IFERROR(VLOOKUP(A60,工资表!A:T,20,FALSE),"")</f>
        <v/>
      </c>
    </row>
    <row r="61" spans="1:20" x14ac:dyDescent="0.15">
      <c r="A61" s="2">
        <f t="array" ref="A61">INDEX(工资表!A:A,SMALL(IF(工资表!$A$3:$A$500&lt;&gt;"",ROW($3:$500),2000),ROW(查询表!A57)))</f>
        <v>0</v>
      </c>
      <c r="B61" s="6" t="str">
        <f>IFERROR(VLOOKUP(A61,工资表!A:T,2,FALSE),"")</f>
        <v/>
      </c>
      <c r="C61" s="6" t="str">
        <f>IFERROR(VLOOKUP(A61,工资表!A:T,3,FALSE),"")</f>
        <v/>
      </c>
      <c r="D61" s="6" t="str">
        <f>IFERROR(VLOOKUP(A61,工资表!A:T,4,FALSE),"")</f>
        <v/>
      </c>
      <c r="E61" s="6" t="str">
        <f>IFERROR(VLOOKUP(A61,工资表!A:T,5,FALSE),"")</f>
        <v/>
      </c>
      <c r="F61" s="6" t="str">
        <f>IFERROR(VLOOKUP(A61,工资表!A:T,6,FALSE),"")</f>
        <v/>
      </c>
      <c r="G61" s="6" t="str">
        <f>IFERROR(VLOOKUP(A61,工资表!A:T,7,FALSE),"")</f>
        <v/>
      </c>
      <c r="H61" s="6" t="str">
        <f>IFERROR(VLOOKUP(A61,工资表!A:T,8,FALSE),"")</f>
        <v/>
      </c>
      <c r="I61" s="6" t="str">
        <f>IFERROR(VLOOKUP(A61,工资表!A:T,9,FALSE),"")</f>
        <v/>
      </c>
      <c r="J61" s="6" t="str">
        <f>IFERROR(VLOOKUP(A61,工资表!A:T,10,FALSE),"")</f>
        <v/>
      </c>
      <c r="K61" s="6" t="str">
        <f>IFERROR(VLOOKUP(A61,工资表!A:T,11,FALSE),"")</f>
        <v/>
      </c>
      <c r="L61" s="6" t="str">
        <f>IFERROR(VLOOKUP(A61,工资表!A:T,12,FALSE),"")</f>
        <v/>
      </c>
      <c r="M61" s="6" t="str">
        <f>IFERROR(VLOOKUP(A61,工资表!A:T,13,FALSE),"")</f>
        <v/>
      </c>
      <c r="N61" s="6" t="str">
        <f>IFERROR(VLOOKUP(A61,工资表!A:T,14,FALSE),"")</f>
        <v/>
      </c>
      <c r="O61" s="6" t="str">
        <f>IFERROR(VLOOKUP(A61,工资表!A:T,15,FALSE),"")</f>
        <v/>
      </c>
      <c r="P61" s="6" t="str">
        <f>IFERROR(VLOOKUP(A61,工资表!A:T,16,FALSE),"")</f>
        <v/>
      </c>
      <c r="Q61" s="6" t="str">
        <f>IFERROR(VLOOKUP(A61,工资表!A:T,17,FALSE),"")</f>
        <v/>
      </c>
      <c r="R61" s="6" t="str">
        <f>IFERROR(VLOOKUP(A61,工资表!A:T,18,FALSE),"")</f>
        <v/>
      </c>
      <c r="S61" s="6" t="str">
        <f>IFERROR(VLOOKUP(A61,工资表!A:T,19,FALSE),"")</f>
        <v/>
      </c>
      <c r="T61" s="6" t="str">
        <f>IFERROR(VLOOKUP(A61,工资表!A:T,20,FALSE),"")</f>
        <v/>
      </c>
    </row>
    <row r="62" spans="1:20" x14ac:dyDescent="0.15">
      <c r="A62" s="2">
        <f t="array" ref="A62">INDEX(工资表!A:A,SMALL(IF(工资表!$A$3:$A$500&lt;&gt;"",ROW($3:$500),2000),ROW(查询表!A58)))</f>
        <v>0</v>
      </c>
      <c r="B62" s="6" t="str">
        <f>IFERROR(VLOOKUP(A62,工资表!A:T,2,FALSE),"")</f>
        <v/>
      </c>
      <c r="C62" s="6" t="str">
        <f>IFERROR(VLOOKUP(A62,工资表!A:T,3,FALSE),"")</f>
        <v/>
      </c>
      <c r="D62" s="6" t="str">
        <f>IFERROR(VLOOKUP(A62,工资表!A:T,4,FALSE),"")</f>
        <v/>
      </c>
      <c r="E62" s="6" t="str">
        <f>IFERROR(VLOOKUP(A62,工资表!A:T,5,FALSE),"")</f>
        <v/>
      </c>
      <c r="F62" s="6" t="str">
        <f>IFERROR(VLOOKUP(A62,工资表!A:T,6,FALSE),"")</f>
        <v/>
      </c>
      <c r="G62" s="6" t="str">
        <f>IFERROR(VLOOKUP(A62,工资表!A:T,7,FALSE),"")</f>
        <v/>
      </c>
      <c r="H62" s="6" t="str">
        <f>IFERROR(VLOOKUP(A62,工资表!A:T,8,FALSE),"")</f>
        <v/>
      </c>
      <c r="I62" s="6" t="str">
        <f>IFERROR(VLOOKUP(A62,工资表!A:T,9,FALSE),"")</f>
        <v/>
      </c>
      <c r="J62" s="6" t="str">
        <f>IFERROR(VLOOKUP(A62,工资表!A:T,10,FALSE),"")</f>
        <v/>
      </c>
      <c r="K62" s="6" t="str">
        <f>IFERROR(VLOOKUP(A62,工资表!A:T,11,FALSE),"")</f>
        <v/>
      </c>
      <c r="L62" s="6" t="str">
        <f>IFERROR(VLOOKUP(A62,工资表!A:T,12,FALSE),"")</f>
        <v/>
      </c>
      <c r="M62" s="6" t="str">
        <f>IFERROR(VLOOKUP(A62,工资表!A:T,13,FALSE),"")</f>
        <v/>
      </c>
      <c r="N62" s="6" t="str">
        <f>IFERROR(VLOOKUP(A62,工资表!A:T,14,FALSE),"")</f>
        <v/>
      </c>
      <c r="O62" s="6" t="str">
        <f>IFERROR(VLOOKUP(A62,工资表!A:T,15,FALSE),"")</f>
        <v/>
      </c>
      <c r="P62" s="6" t="str">
        <f>IFERROR(VLOOKUP(A62,工资表!A:T,16,FALSE),"")</f>
        <v/>
      </c>
      <c r="Q62" s="6" t="str">
        <f>IFERROR(VLOOKUP(A62,工资表!A:T,17,FALSE),"")</f>
        <v/>
      </c>
      <c r="R62" s="6" t="str">
        <f>IFERROR(VLOOKUP(A62,工资表!A:T,18,FALSE),"")</f>
        <v/>
      </c>
      <c r="S62" s="6" t="str">
        <f>IFERROR(VLOOKUP(A62,工资表!A:T,19,FALSE),"")</f>
        <v/>
      </c>
      <c r="T62" s="6" t="str">
        <f>IFERROR(VLOOKUP(A62,工资表!A:T,20,FALSE),"")</f>
        <v/>
      </c>
    </row>
    <row r="63" spans="1:20" x14ac:dyDescent="0.15">
      <c r="A63" s="2">
        <f t="array" ref="A63">INDEX(工资表!A:A,SMALL(IF(工资表!$A$3:$A$500&lt;&gt;"",ROW($3:$500),2000),ROW(查询表!A59)))</f>
        <v>0</v>
      </c>
      <c r="B63" s="6" t="str">
        <f>IFERROR(VLOOKUP(A63,工资表!A:T,2,FALSE),"")</f>
        <v/>
      </c>
      <c r="C63" s="6" t="str">
        <f>IFERROR(VLOOKUP(A63,工资表!A:T,3,FALSE),"")</f>
        <v/>
      </c>
      <c r="D63" s="6" t="str">
        <f>IFERROR(VLOOKUP(A63,工资表!A:T,4,FALSE),"")</f>
        <v/>
      </c>
      <c r="E63" s="6" t="str">
        <f>IFERROR(VLOOKUP(A63,工资表!A:T,5,FALSE),"")</f>
        <v/>
      </c>
      <c r="F63" s="6" t="str">
        <f>IFERROR(VLOOKUP(A63,工资表!A:T,6,FALSE),"")</f>
        <v/>
      </c>
      <c r="G63" s="6" t="str">
        <f>IFERROR(VLOOKUP(A63,工资表!A:T,7,FALSE),"")</f>
        <v/>
      </c>
      <c r="H63" s="6" t="str">
        <f>IFERROR(VLOOKUP(A63,工资表!A:T,8,FALSE),"")</f>
        <v/>
      </c>
      <c r="I63" s="6" t="str">
        <f>IFERROR(VLOOKUP(A63,工资表!A:T,9,FALSE),"")</f>
        <v/>
      </c>
      <c r="J63" s="6" t="str">
        <f>IFERROR(VLOOKUP(A63,工资表!A:T,10,FALSE),"")</f>
        <v/>
      </c>
      <c r="K63" s="6" t="str">
        <f>IFERROR(VLOOKUP(A63,工资表!A:T,11,FALSE),"")</f>
        <v/>
      </c>
      <c r="L63" s="6" t="str">
        <f>IFERROR(VLOOKUP(A63,工资表!A:T,12,FALSE),"")</f>
        <v/>
      </c>
      <c r="M63" s="6" t="str">
        <f>IFERROR(VLOOKUP(A63,工资表!A:T,13,FALSE),"")</f>
        <v/>
      </c>
      <c r="N63" s="6" t="str">
        <f>IFERROR(VLOOKUP(A63,工资表!A:T,14,FALSE),"")</f>
        <v/>
      </c>
      <c r="O63" s="6" t="str">
        <f>IFERROR(VLOOKUP(A63,工资表!A:T,15,FALSE),"")</f>
        <v/>
      </c>
      <c r="P63" s="6" t="str">
        <f>IFERROR(VLOOKUP(A63,工资表!A:T,16,FALSE),"")</f>
        <v/>
      </c>
      <c r="Q63" s="6" t="str">
        <f>IFERROR(VLOOKUP(A63,工资表!A:T,17,FALSE),"")</f>
        <v/>
      </c>
      <c r="R63" s="6" t="str">
        <f>IFERROR(VLOOKUP(A63,工资表!A:T,18,FALSE),"")</f>
        <v/>
      </c>
      <c r="S63" s="6" t="str">
        <f>IFERROR(VLOOKUP(A63,工资表!A:T,19,FALSE),"")</f>
        <v/>
      </c>
      <c r="T63" s="6" t="str">
        <f>IFERROR(VLOOKUP(A63,工资表!A:T,20,FALSE),"")</f>
        <v/>
      </c>
    </row>
    <row r="64" spans="1:20" x14ac:dyDescent="0.15">
      <c r="A64" s="2">
        <f t="array" ref="A64">INDEX(工资表!A:A,SMALL(IF(工资表!$A$3:$A$500&lt;&gt;"",ROW($3:$500),2000),ROW(查询表!A60)))</f>
        <v>0</v>
      </c>
      <c r="B64" s="6" t="str">
        <f>IFERROR(VLOOKUP(A64,工资表!A:T,2,FALSE),"")</f>
        <v/>
      </c>
      <c r="C64" s="6" t="str">
        <f>IFERROR(VLOOKUP(A64,工资表!A:T,3,FALSE),"")</f>
        <v/>
      </c>
      <c r="D64" s="6" t="str">
        <f>IFERROR(VLOOKUP(A64,工资表!A:T,4,FALSE),"")</f>
        <v/>
      </c>
      <c r="E64" s="6" t="str">
        <f>IFERROR(VLOOKUP(A64,工资表!A:T,5,FALSE),"")</f>
        <v/>
      </c>
      <c r="F64" s="6" t="str">
        <f>IFERROR(VLOOKUP(A64,工资表!A:T,6,FALSE),"")</f>
        <v/>
      </c>
      <c r="G64" s="6" t="str">
        <f>IFERROR(VLOOKUP(A64,工资表!A:T,7,FALSE),"")</f>
        <v/>
      </c>
      <c r="H64" s="6" t="str">
        <f>IFERROR(VLOOKUP(A64,工资表!A:T,8,FALSE),"")</f>
        <v/>
      </c>
      <c r="I64" s="6" t="str">
        <f>IFERROR(VLOOKUP(A64,工资表!A:T,9,FALSE),"")</f>
        <v/>
      </c>
      <c r="J64" s="6" t="str">
        <f>IFERROR(VLOOKUP(A64,工资表!A:T,10,FALSE),"")</f>
        <v/>
      </c>
      <c r="K64" s="6" t="str">
        <f>IFERROR(VLOOKUP(A64,工资表!A:T,11,FALSE),"")</f>
        <v/>
      </c>
      <c r="L64" s="6" t="str">
        <f>IFERROR(VLOOKUP(A64,工资表!A:T,12,FALSE),"")</f>
        <v/>
      </c>
      <c r="M64" s="6" t="str">
        <f>IFERROR(VLOOKUP(A64,工资表!A:T,13,FALSE),"")</f>
        <v/>
      </c>
      <c r="N64" s="6" t="str">
        <f>IFERROR(VLOOKUP(A64,工资表!A:T,14,FALSE),"")</f>
        <v/>
      </c>
      <c r="O64" s="6" t="str">
        <f>IFERROR(VLOOKUP(A64,工资表!A:T,15,FALSE),"")</f>
        <v/>
      </c>
      <c r="P64" s="6" t="str">
        <f>IFERROR(VLOOKUP(A64,工资表!A:T,16,FALSE),"")</f>
        <v/>
      </c>
      <c r="Q64" s="6" t="str">
        <f>IFERROR(VLOOKUP(A64,工资表!A:T,17,FALSE),"")</f>
        <v/>
      </c>
      <c r="R64" s="6" t="str">
        <f>IFERROR(VLOOKUP(A64,工资表!A:T,18,FALSE),"")</f>
        <v/>
      </c>
      <c r="S64" s="6" t="str">
        <f>IFERROR(VLOOKUP(A64,工资表!A:T,19,FALSE),"")</f>
        <v/>
      </c>
      <c r="T64" s="6" t="str">
        <f>IFERROR(VLOOKUP(A64,工资表!A:T,20,FALSE),"")</f>
        <v/>
      </c>
    </row>
    <row r="65" spans="1:20" x14ac:dyDescent="0.15">
      <c r="A65" s="2">
        <f t="array" ref="A65">INDEX(工资表!A:A,SMALL(IF(工资表!$A$3:$A$500&lt;&gt;"",ROW($3:$500),2000),ROW(查询表!A61)))</f>
        <v>0</v>
      </c>
      <c r="B65" s="6" t="str">
        <f>IFERROR(VLOOKUP(A65,工资表!A:T,2,FALSE),"")</f>
        <v/>
      </c>
      <c r="C65" s="6" t="str">
        <f>IFERROR(VLOOKUP(A65,工资表!A:T,3,FALSE),"")</f>
        <v/>
      </c>
      <c r="D65" s="6" t="str">
        <f>IFERROR(VLOOKUP(A65,工资表!A:T,4,FALSE),"")</f>
        <v/>
      </c>
      <c r="E65" s="6" t="str">
        <f>IFERROR(VLOOKUP(A65,工资表!A:T,5,FALSE),"")</f>
        <v/>
      </c>
      <c r="F65" s="6" t="str">
        <f>IFERROR(VLOOKUP(A65,工资表!A:T,6,FALSE),"")</f>
        <v/>
      </c>
      <c r="G65" s="6" t="str">
        <f>IFERROR(VLOOKUP(A65,工资表!A:T,7,FALSE),"")</f>
        <v/>
      </c>
      <c r="H65" s="6" t="str">
        <f>IFERROR(VLOOKUP(A65,工资表!A:T,8,FALSE),"")</f>
        <v/>
      </c>
      <c r="I65" s="6" t="str">
        <f>IFERROR(VLOOKUP(A65,工资表!A:T,9,FALSE),"")</f>
        <v/>
      </c>
      <c r="J65" s="6" t="str">
        <f>IFERROR(VLOOKUP(A65,工资表!A:T,10,FALSE),"")</f>
        <v/>
      </c>
      <c r="K65" s="6" t="str">
        <f>IFERROR(VLOOKUP(A65,工资表!A:T,11,FALSE),"")</f>
        <v/>
      </c>
      <c r="L65" s="6" t="str">
        <f>IFERROR(VLOOKUP(A65,工资表!A:T,12,FALSE),"")</f>
        <v/>
      </c>
      <c r="M65" s="6" t="str">
        <f>IFERROR(VLOOKUP(A65,工资表!A:T,13,FALSE),"")</f>
        <v/>
      </c>
      <c r="N65" s="6" t="str">
        <f>IFERROR(VLOOKUP(A65,工资表!A:T,14,FALSE),"")</f>
        <v/>
      </c>
      <c r="O65" s="6" t="str">
        <f>IFERROR(VLOOKUP(A65,工资表!A:T,15,FALSE),"")</f>
        <v/>
      </c>
      <c r="P65" s="6" t="str">
        <f>IFERROR(VLOOKUP(A65,工资表!A:T,16,FALSE),"")</f>
        <v/>
      </c>
      <c r="Q65" s="6" t="str">
        <f>IFERROR(VLOOKUP(A65,工资表!A:T,17,FALSE),"")</f>
        <v/>
      </c>
      <c r="R65" s="6" t="str">
        <f>IFERROR(VLOOKUP(A65,工资表!A:T,18,FALSE),"")</f>
        <v/>
      </c>
      <c r="S65" s="6" t="str">
        <f>IFERROR(VLOOKUP(A65,工资表!A:T,19,FALSE),"")</f>
        <v/>
      </c>
      <c r="T65" s="6" t="str">
        <f>IFERROR(VLOOKUP(A65,工资表!A:T,20,FALSE),"")</f>
        <v/>
      </c>
    </row>
    <row r="66" spans="1:20" x14ac:dyDescent="0.15">
      <c r="A66" s="2">
        <f t="array" ref="A66">INDEX(工资表!A:A,SMALL(IF(工资表!$A$3:$A$500&lt;&gt;"",ROW($3:$500),2000),ROW(查询表!A62)))</f>
        <v>0</v>
      </c>
      <c r="B66" s="6" t="str">
        <f>IFERROR(VLOOKUP(A66,工资表!A:T,2,FALSE),"")</f>
        <v/>
      </c>
      <c r="C66" s="6" t="str">
        <f>IFERROR(VLOOKUP(A66,工资表!A:T,3,FALSE),"")</f>
        <v/>
      </c>
      <c r="D66" s="6" t="str">
        <f>IFERROR(VLOOKUP(A66,工资表!A:T,4,FALSE),"")</f>
        <v/>
      </c>
      <c r="E66" s="6" t="str">
        <f>IFERROR(VLOOKUP(A66,工资表!A:T,5,FALSE),"")</f>
        <v/>
      </c>
      <c r="F66" s="6" t="str">
        <f>IFERROR(VLOOKUP(A66,工资表!A:T,6,FALSE),"")</f>
        <v/>
      </c>
      <c r="G66" s="6" t="str">
        <f>IFERROR(VLOOKUP(A66,工资表!A:T,7,FALSE),"")</f>
        <v/>
      </c>
      <c r="H66" s="6" t="str">
        <f>IFERROR(VLOOKUP(A66,工资表!A:T,8,FALSE),"")</f>
        <v/>
      </c>
      <c r="I66" s="6" t="str">
        <f>IFERROR(VLOOKUP(A66,工资表!A:T,9,FALSE),"")</f>
        <v/>
      </c>
      <c r="J66" s="6" t="str">
        <f>IFERROR(VLOOKUP(A66,工资表!A:T,10,FALSE),"")</f>
        <v/>
      </c>
      <c r="K66" s="6" t="str">
        <f>IFERROR(VLOOKUP(A66,工资表!A:T,11,FALSE),"")</f>
        <v/>
      </c>
      <c r="L66" s="6" t="str">
        <f>IFERROR(VLOOKUP(A66,工资表!A:T,12,FALSE),"")</f>
        <v/>
      </c>
      <c r="M66" s="6" t="str">
        <f>IFERROR(VLOOKUP(A66,工资表!A:T,13,FALSE),"")</f>
        <v/>
      </c>
      <c r="N66" s="6" t="str">
        <f>IFERROR(VLOOKUP(A66,工资表!A:T,14,FALSE),"")</f>
        <v/>
      </c>
      <c r="O66" s="6" t="str">
        <f>IFERROR(VLOOKUP(A66,工资表!A:T,15,FALSE),"")</f>
        <v/>
      </c>
      <c r="P66" s="6" t="str">
        <f>IFERROR(VLOOKUP(A66,工资表!A:T,16,FALSE),"")</f>
        <v/>
      </c>
      <c r="Q66" s="6" t="str">
        <f>IFERROR(VLOOKUP(A66,工资表!A:T,17,FALSE),"")</f>
        <v/>
      </c>
      <c r="R66" s="6" t="str">
        <f>IFERROR(VLOOKUP(A66,工资表!A:T,18,FALSE),"")</f>
        <v/>
      </c>
      <c r="S66" s="6" t="str">
        <f>IFERROR(VLOOKUP(A66,工资表!A:T,19,FALSE),"")</f>
        <v/>
      </c>
      <c r="T66" s="6" t="str">
        <f>IFERROR(VLOOKUP(A66,工资表!A:T,20,FALSE),"")</f>
        <v/>
      </c>
    </row>
    <row r="67" spans="1:20" x14ac:dyDescent="0.15">
      <c r="A67" s="2">
        <f t="array" ref="A67">INDEX(工资表!A:A,SMALL(IF(工资表!$A$3:$A$500&lt;&gt;"",ROW($3:$500),2000),ROW(查询表!A63)))</f>
        <v>0</v>
      </c>
      <c r="B67" s="6" t="str">
        <f>IFERROR(VLOOKUP(A67,工资表!A:T,2,FALSE),"")</f>
        <v/>
      </c>
      <c r="C67" s="6" t="str">
        <f>IFERROR(VLOOKUP(A67,工资表!A:T,3,FALSE),"")</f>
        <v/>
      </c>
      <c r="D67" s="6" t="str">
        <f>IFERROR(VLOOKUP(A67,工资表!A:T,4,FALSE),"")</f>
        <v/>
      </c>
      <c r="E67" s="6" t="str">
        <f>IFERROR(VLOOKUP(A67,工资表!A:T,5,FALSE),"")</f>
        <v/>
      </c>
      <c r="F67" s="6" t="str">
        <f>IFERROR(VLOOKUP(A67,工资表!A:T,6,FALSE),"")</f>
        <v/>
      </c>
      <c r="G67" s="6" t="str">
        <f>IFERROR(VLOOKUP(A67,工资表!A:T,7,FALSE),"")</f>
        <v/>
      </c>
      <c r="H67" s="6" t="str">
        <f>IFERROR(VLOOKUP(A67,工资表!A:T,8,FALSE),"")</f>
        <v/>
      </c>
      <c r="I67" s="6" t="str">
        <f>IFERROR(VLOOKUP(A67,工资表!A:T,9,FALSE),"")</f>
        <v/>
      </c>
      <c r="J67" s="6" t="str">
        <f>IFERROR(VLOOKUP(A67,工资表!A:T,10,FALSE),"")</f>
        <v/>
      </c>
      <c r="K67" s="6" t="str">
        <f>IFERROR(VLOOKUP(A67,工资表!A:T,11,FALSE),"")</f>
        <v/>
      </c>
      <c r="L67" s="6" t="str">
        <f>IFERROR(VLOOKUP(A67,工资表!A:T,12,FALSE),"")</f>
        <v/>
      </c>
      <c r="M67" s="6" t="str">
        <f>IFERROR(VLOOKUP(A67,工资表!A:T,13,FALSE),"")</f>
        <v/>
      </c>
      <c r="N67" s="6" t="str">
        <f>IFERROR(VLOOKUP(A67,工资表!A:T,14,FALSE),"")</f>
        <v/>
      </c>
      <c r="O67" s="6" t="str">
        <f>IFERROR(VLOOKUP(A67,工资表!A:T,15,FALSE),"")</f>
        <v/>
      </c>
      <c r="P67" s="6" t="str">
        <f>IFERROR(VLOOKUP(A67,工资表!A:T,16,FALSE),"")</f>
        <v/>
      </c>
      <c r="Q67" s="6" t="str">
        <f>IFERROR(VLOOKUP(A67,工资表!A:T,17,FALSE),"")</f>
        <v/>
      </c>
      <c r="R67" s="6" t="str">
        <f>IFERROR(VLOOKUP(A67,工资表!A:T,18,FALSE),"")</f>
        <v/>
      </c>
      <c r="S67" s="6" t="str">
        <f>IFERROR(VLOOKUP(A67,工资表!A:T,19,FALSE),"")</f>
        <v/>
      </c>
      <c r="T67" s="6" t="str">
        <f>IFERROR(VLOOKUP(A67,工资表!A:T,20,FALSE),"")</f>
        <v/>
      </c>
    </row>
    <row r="68" spans="1:20" x14ac:dyDescent="0.15">
      <c r="A68" s="2">
        <f t="array" ref="A68">INDEX(工资表!A:A,SMALL(IF(工资表!$A$3:$A$500&lt;&gt;"",ROW($3:$500),2000),ROW(查询表!A64)))</f>
        <v>0</v>
      </c>
      <c r="B68" s="6" t="str">
        <f>IFERROR(VLOOKUP(A68,工资表!A:T,2,FALSE),"")</f>
        <v/>
      </c>
      <c r="C68" s="6" t="str">
        <f>IFERROR(VLOOKUP(A68,工资表!A:T,3,FALSE),"")</f>
        <v/>
      </c>
      <c r="D68" s="6" t="str">
        <f>IFERROR(VLOOKUP(A68,工资表!A:T,4,FALSE),"")</f>
        <v/>
      </c>
      <c r="E68" s="6" t="str">
        <f>IFERROR(VLOOKUP(A68,工资表!A:T,5,FALSE),"")</f>
        <v/>
      </c>
      <c r="F68" s="6" t="str">
        <f>IFERROR(VLOOKUP(A68,工资表!A:T,6,FALSE),"")</f>
        <v/>
      </c>
      <c r="G68" s="6" t="str">
        <f>IFERROR(VLOOKUP(A68,工资表!A:T,7,FALSE),"")</f>
        <v/>
      </c>
      <c r="H68" s="6" t="str">
        <f>IFERROR(VLOOKUP(A68,工资表!A:T,8,FALSE),"")</f>
        <v/>
      </c>
      <c r="I68" s="6" t="str">
        <f>IFERROR(VLOOKUP(A68,工资表!A:T,9,FALSE),"")</f>
        <v/>
      </c>
      <c r="J68" s="6" t="str">
        <f>IFERROR(VLOOKUP(A68,工资表!A:T,10,FALSE),"")</f>
        <v/>
      </c>
      <c r="K68" s="6" t="str">
        <f>IFERROR(VLOOKUP(A68,工资表!A:T,11,FALSE),"")</f>
        <v/>
      </c>
      <c r="L68" s="6" t="str">
        <f>IFERROR(VLOOKUP(A68,工资表!A:T,12,FALSE),"")</f>
        <v/>
      </c>
      <c r="M68" s="6" t="str">
        <f>IFERROR(VLOOKUP(A68,工资表!A:T,13,FALSE),"")</f>
        <v/>
      </c>
      <c r="N68" s="6" t="str">
        <f>IFERROR(VLOOKUP(A68,工资表!A:T,14,FALSE),"")</f>
        <v/>
      </c>
      <c r="O68" s="6" t="str">
        <f>IFERROR(VLOOKUP(A68,工资表!A:T,15,FALSE),"")</f>
        <v/>
      </c>
      <c r="P68" s="6" t="str">
        <f>IFERROR(VLOOKUP(A68,工资表!A:T,16,FALSE),"")</f>
        <v/>
      </c>
      <c r="Q68" s="6" t="str">
        <f>IFERROR(VLOOKUP(A68,工资表!A:T,17,FALSE),"")</f>
        <v/>
      </c>
      <c r="R68" s="6" t="str">
        <f>IFERROR(VLOOKUP(A68,工资表!A:T,18,FALSE),"")</f>
        <v/>
      </c>
      <c r="S68" s="6" t="str">
        <f>IFERROR(VLOOKUP(A68,工资表!A:T,19,FALSE),"")</f>
        <v/>
      </c>
      <c r="T68" s="6" t="str">
        <f>IFERROR(VLOOKUP(A68,工资表!A:T,20,FALSE),"")</f>
        <v/>
      </c>
    </row>
    <row r="69" spans="1:20" x14ac:dyDescent="0.15">
      <c r="A69" s="2">
        <f t="array" ref="A69">INDEX(工资表!A:A,SMALL(IF(工资表!$A$3:$A$500&lt;&gt;"",ROW($3:$500),2000),ROW(查询表!A65)))</f>
        <v>0</v>
      </c>
      <c r="B69" s="6" t="str">
        <f>IFERROR(VLOOKUP(A69,工资表!A:T,2,FALSE),"")</f>
        <v/>
      </c>
      <c r="C69" s="6" t="str">
        <f>IFERROR(VLOOKUP(A69,工资表!A:T,3,FALSE),"")</f>
        <v/>
      </c>
      <c r="D69" s="6" t="str">
        <f>IFERROR(VLOOKUP(A69,工资表!A:T,4,FALSE),"")</f>
        <v/>
      </c>
      <c r="E69" s="6" t="str">
        <f>IFERROR(VLOOKUP(A69,工资表!A:T,5,FALSE),"")</f>
        <v/>
      </c>
      <c r="F69" s="6" t="str">
        <f>IFERROR(VLOOKUP(A69,工资表!A:T,6,FALSE),"")</f>
        <v/>
      </c>
      <c r="G69" s="6" t="str">
        <f>IFERROR(VLOOKUP(A69,工资表!A:T,7,FALSE),"")</f>
        <v/>
      </c>
      <c r="H69" s="6" t="str">
        <f>IFERROR(VLOOKUP(A69,工资表!A:T,8,FALSE),"")</f>
        <v/>
      </c>
      <c r="I69" s="6" t="str">
        <f>IFERROR(VLOOKUP(A69,工资表!A:T,9,FALSE),"")</f>
        <v/>
      </c>
      <c r="J69" s="6" t="str">
        <f>IFERROR(VLOOKUP(A69,工资表!A:T,10,FALSE),"")</f>
        <v/>
      </c>
      <c r="K69" s="6" t="str">
        <f>IFERROR(VLOOKUP(A69,工资表!A:T,11,FALSE),"")</f>
        <v/>
      </c>
      <c r="L69" s="6" t="str">
        <f>IFERROR(VLOOKUP(A69,工资表!A:T,12,FALSE),"")</f>
        <v/>
      </c>
      <c r="M69" s="6" t="str">
        <f>IFERROR(VLOOKUP(A69,工资表!A:T,13,FALSE),"")</f>
        <v/>
      </c>
      <c r="N69" s="6" t="str">
        <f>IFERROR(VLOOKUP(A69,工资表!A:T,14,FALSE),"")</f>
        <v/>
      </c>
      <c r="O69" s="6" t="str">
        <f>IFERROR(VLOOKUP(A69,工资表!A:T,15,FALSE),"")</f>
        <v/>
      </c>
      <c r="P69" s="6" t="str">
        <f>IFERROR(VLOOKUP(A69,工资表!A:T,16,FALSE),"")</f>
        <v/>
      </c>
      <c r="Q69" s="6" t="str">
        <f>IFERROR(VLOOKUP(A69,工资表!A:T,17,FALSE),"")</f>
        <v/>
      </c>
      <c r="R69" s="6" t="str">
        <f>IFERROR(VLOOKUP(A69,工资表!A:T,18,FALSE),"")</f>
        <v/>
      </c>
      <c r="S69" s="6" t="str">
        <f>IFERROR(VLOOKUP(A69,工资表!A:T,19,FALSE),"")</f>
        <v/>
      </c>
      <c r="T69" s="6" t="str">
        <f>IFERROR(VLOOKUP(A69,工资表!A:T,20,FALSE),"")</f>
        <v/>
      </c>
    </row>
    <row r="70" spans="1:20" x14ac:dyDescent="0.15">
      <c r="A70" s="2">
        <f t="array" ref="A70">INDEX(工资表!A:A,SMALL(IF(工资表!$A$3:$A$500&lt;&gt;"",ROW($3:$500),2000),ROW(查询表!A66)))</f>
        <v>0</v>
      </c>
      <c r="B70" s="6" t="str">
        <f>IFERROR(VLOOKUP(A70,工资表!A:T,2,FALSE),"")</f>
        <v/>
      </c>
      <c r="C70" s="6" t="str">
        <f>IFERROR(VLOOKUP(A70,工资表!A:T,3,FALSE),"")</f>
        <v/>
      </c>
      <c r="D70" s="6" t="str">
        <f>IFERROR(VLOOKUP(A70,工资表!A:T,4,FALSE),"")</f>
        <v/>
      </c>
      <c r="E70" s="6" t="str">
        <f>IFERROR(VLOOKUP(A70,工资表!A:T,5,FALSE),"")</f>
        <v/>
      </c>
      <c r="F70" s="6" t="str">
        <f>IFERROR(VLOOKUP(A70,工资表!A:T,6,FALSE),"")</f>
        <v/>
      </c>
      <c r="G70" s="6" t="str">
        <f>IFERROR(VLOOKUP(A70,工资表!A:T,7,FALSE),"")</f>
        <v/>
      </c>
      <c r="H70" s="6" t="str">
        <f>IFERROR(VLOOKUP(A70,工资表!A:T,8,FALSE),"")</f>
        <v/>
      </c>
      <c r="I70" s="6" t="str">
        <f>IFERROR(VLOOKUP(A70,工资表!A:T,9,FALSE),"")</f>
        <v/>
      </c>
      <c r="J70" s="6" t="str">
        <f>IFERROR(VLOOKUP(A70,工资表!A:T,10,FALSE),"")</f>
        <v/>
      </c>
      <c r="K70" s="6" t="str">
        <f>IFERROR(VLOOKUP(A70,工资表!A:T,11,FALSE),"")</f>
        <v/>
      </c>
      <c r="L70" s="6" t="str">
        <f>IFERROR(VLOOKUP(A70,工资表!A:T,12,FALSE),"")</f>
        <v/>
      </c>
      <c r="M70" s="6" t="str">
        <f>IFERROR(VLOOKUP(A70,工资表!A:T,13,FALSE),"")</f>
        <v/>
      </c>
      <c r="N70" s="6" t="str">
        <f>IFERROR(VLOOKUP(A70,工资表!A:T,14,FALSE),"")</f>
        <v/>
      </c>
      <c r="O70" s="6" t="str">
        <f>IFERROR(VLOOKUP(A70,工资表!A:T,15,FALSE),"")</f>
        <v/>
      </c>
      <c r="P70" s="6" t="str">
        <f>IFERROR(VLOOKUP(A70,工资表!A:T,16,FALSE),"")</f>
        <v/>
      </c>
      <c r="Q70" s="6" t="str">
        <f>IFERROR(VLOOKUP(A70,工资表!A:T,17,FALSE),"")</f>
        <v/>
      </c>
      <c r="R70" s="6" t="str">
        <f>IFERROR(VLOOKUP(A70,工资表!A:T,18,FALSE),"")</f>
        <v/>
      </c>
      <c r="S70" s="6" t="str">
        <f>IFERROR(VLOOKUP(A70,工资表!A:T,19,FALSE),"")</f>
        <v/>
      </c>
      <c r="T70" s="6" t="str">
        <f>IFERROR(VLOOKUP(A70,工资表!A:T,20,FALSE),"")</f>
        <v/>
      </c>
    </row>
    <row r="71" spans="1:20" x14ac:dyDescent="0.15">
      <c r="A71" s="2">
        <f t="array" ref="A71">INDEX(工资表!A:A,SMALL(IF(工资表!$A$3:$A$500&lt;&gt;"",ROW($3:$500),2000),ROW(查询表!A67)))</f>
        <v>0</v>
      </c>
      <c r="B71" s="6" t="str">
        <f>IFERROR(VLOOKUP(A71,工资表!A:T,2,FALSE),"")</f>
        <v/>
      </c>
      <c r="C71" s="6" t="str">
        <f>IFERROR(VLOOKUP(A71,工资表!A:T,3,FALSE),"")</f>
        <v/>
      </c>
      <c r="D71" s="6" t="str">
        <f>IFERROR(VLOOKUP(A71,工资表!A:T,4,FALSE),"")</f>
        <v/>
      </c>
      <c r="E71" s="6" t="str">
        <f>IFERROR(VLOOKUP(A71,工资表!A:T,5,FALSE),"")</f>
        <v/>
      </c>
      <c r="F71" s="6" t="str">
        <f>IFERROR(VLOOKUP(A71,工资表!A:T,6,FALSE),"")</f>
        <v/>
      </c>
      <c r="G71" s="6" t="str">
        <f>IFERROR(VLOOKUP(A71,工资表!A:T,7,FALSE),"")</f>
        <v/>
      </c>
      <c r="H71" s="6" t="str">
        <f>IFERROR(VLOOKUP(A71,工资表!A:T,8,FALSE),"")</f>
        <v/>
      </c>
      <c r="I71" s="6" t="str">
        <f>IFERROR(VLOOKUP(A71,工资表!A:T,9,FALSE),"")</f>
        <v/>
      </c>
      <c r="J71" s="6" t="str">
        <f>IFERROR(VLOOKUP(A71,工资表!A:T,10,FALSE),"")</f>
        <v/>
      </c>
      <c r="K71" s="6" t="str">
        <f>IFERROR(VLOOKUP(A71,工资表!A:T,11,FALSE),"")</f>
        <v/>
      </c>
      <c r="L71" s="6" t="str">
        <f>IFERROR(VLOOKUP(A71,工资表!A:T,12,FALSE),"")</f>
        <v/>
      </c>
      <c r="M71" s="6" t="str">
        <f>IFERROR(VLOOKUP(A71,工资表!A:T,13,FALSE),"")</f>
        <v/>
      </c>
      <c r="N71" s="6" t="str">
        <f>IFERROR(VLOOKUP(A71,工资表!A:T,14,FALSE),"")</f>
        <v/>
      </c>
      <c r="O71" s="6" t="str">
        <f>IFERROR(VLOOKUP(A71,工资表!A:T,15,FALSE),"")</f>
        <v/>
      </c>
      <c r="P71" s="6" t="str">
        <f>IFERROR(VLOOKUP(A71,工资表!A:T,16,FALSE),"")</f>
        <v/>
      </c>
      <c r="Q71" s="6" t="str">
        <f>IFERROR(VLOOKUP(A71,工资表!A:T,17,FALSE),"")</f>
        <v/>
      </c>
      <c r="R71" s="6" t="str">
        <f>IFERROR(VLOOKUP(A71,工资表!A:T,18,FALSE),"")</f>
        <v/>
      </c>
      <c r="S71" s="6" t="str">
        <f>IFERROR(VLOOKUP(A71,工资表!A:T,19,FALSE),"")</f>
        <v/>
      </c>
      <c r="T71" s="6" t="str">
        <f>IFERROR(VLOOKUP(A71,工资表!A:T,20,FALSE),"")</f>
        <v/>
      </c>
    </row>
    <row r="72" spans="1:20" x14ac:dyDescent="0.15">
      <c r="A72" s="2">
        <f t="array" ref="A72">INDEX(工资表!A:A,SMALL(IF(工资表!$A$3:$A$500&lt;&gt;"",ROW($3:$500),2000),ROW(查询表!A68)))</f>
        <v>0</v>
      </c>
      <c r="B72" s="6" t="str">
        <f>IFERROR(VLOOKUP(A72,工资表!A:T,2,FALSE),"")</f>
        <v/>
      </c>
      <c r="C72" s="6" t="str">
        <f>IFERROR(VLOOKUP(A72,工资表!A:T,3,FALSE),"")</f>
        <v/>
      </c>
      <c r="D72" s="6" t="str">
        <f>IFERROR(VLOOKUP(A72,工资表!A:T,4,FALSE),"")</f>
        <v/>
      </c>
      <c r="E72" s="6" t="str">
        <f>IFERROR(VLOOKUP(A72,工资表!A:T,5,FALSE),"")</f>
        <v/>
      </c>
      <c r="F72" s="6" t="str">
        <f>IFERROR(VLOOKUP(A72,工资表!A:T,6,FALSE),"")</f>
        <v/>
      </c>
      <c r="G72" s="6" t="str">
        <f>IFERROR(VLOOKUP(A72,工资表!A:T,7,FALSE),"")</f>
        <v/>
      </c>
      <c r="H72" s="6" t="str">
        <f>IFERROR(VLOOKUP(A72,工资表!A:T,8,FALSE),"")</f>
        <v/>
      </c>
      <c r="I72" s="6" t="str">
        <f>IFERROR(VLOOKUP(A72,工资表!A:T,9,FALSE),"")</f>
        <v/>
      </c>
      <c r="J72" s="6" t="str">
        <f>IFERROR(VLOOKUP(A72,工资表!A:T,10,FALSE),"")</f>
        <v/>
      </c>
      <c r="K72" s="6" t="str">
        <f>IFERROR(VLOOKUP(A72,工资表!A:T,11,FALSE),"")</f>
        <v/>
      </c>
      <c r="L72" s="6" t="str">
        <f>IFERROR(VLOOKUP(A72,工资表!A:T,12,FALSE),"")</f>
        <v/>
      </c>
      <c r="M72" s="6" t="str">
        <f>IFERROR(VLOOKUP(A72,工资表!A:T,13,FALSE),"")</f>
        <v/>
      </c>
      <c r="N72" s="6" t="str">
        <f>IFERROR(VLOOKUP(A72,工资表!A:T,14,FALSE),"")</f>
        <v/>
      </c>
      <c r="O72" s="6" t="str">
        <f>IFERROR(VLOOKUP(A72,工资表!A:T,15,FALSE),"")</f>
        <v/>
      </c>
      <c r="P72" s="6" t="str">
        <f>IFERROR(VLOOKUP(A72,工资表!A:T,16,FALSE),"")</f>
        <v/>
      </c>
      <c r="Q72" s="6" t="str">
        <f>IFERROR(VLOOKUP(A72,工资表!A:T,17,FALSE),"")</f>
        <v/>
      </c>
      <c r="R72" s="6" t="str">
        <f>IFERROR(VLOOKUP(A72,工资表!A:T,18,FALSE),"")</f>
        <v/>
      </c>
      <c r="S72" s="6" t="str">
        <f>IFERROR(VLOOKUP(A72,工资表!A:T,19,FALSE),"")</f>
        <v/>
      </c>
      <c r="T72" s="6" t="str">
        <f>IFERROR(VLOOKUP(A72,工资表!A:T,20,FALSE),"")</f>
        <v/>
      </c>
    </row>
    <row r="73" spans="1:20" x14ac:dyDescent="0.15">
      <c r="A73" s="2">
        <f t="array" ref="A73">INDEX(工资表!A:A,SMALL(IF(工资表!$A$3:$A$500&lt;&gt;"",ROW($3:$500),2000),ROW(查询表!A69)))</f>
        <v>0</v>
      </c>
      <c r="B73" s="6" t="str">
        <f>IFERROR(VLOOKUP(A73,工资表!A:T,2,FALSE),"")</f>
        <v/>
      </c>
      <c r="C73" s="6" t="str">
        <f>IFERROR(VLOOKUP(A73,工资表!A:T,3,FALSE),"")</f>
        <v/>
      </c>
      <c r="D73" s="6" t="str">
        <f>IFERROR(VLOOKUP(A73,工资表!A:T,4,FALSE),"")</f>
        <v/>
      </c>
      <c r="E73" s="6" t="str">
        <f>IFERROR(VLOOKUP(A73,工资表!A:T,5,FALSE),"")</f>
        <v/>
      </c>
      <c r="F73" s="6" t="str">
        <f>IFERROR(VLOOKUP(A73,工资表!A:T,6,FALSE),"")</f>
        <v/>
      </c>
      <c r="G73" s="6" t="str">
        <f>IFERROR(VLOOKUP(A73,工资表!A:T,7,FALSE),"")</f>
        <v/>
      </c>
      <c r="H73" s="6" t="str">
        <f>IFERROR(VLOOKUP(A73,工资表!A:T,8,FALSE),"")</f>
        <v/>
      </c>
      <c r="I73" s="6" t="str">
        <f>IFERROR(VLOOKUP(A73,工资表!A:T,9,FALSE),"")</f>
        <v/>
      </c>
      <c r="J73" s="6" t="str">
        <f>IFERROR(VLOOKUP(A73,工资表!A:T,10,FALSE),"")</f>
        <v/>
      </c>
      <c r="K73" s="6" t="str">
        <f>IFERROR(VLOOKUP(A73,工资表!A:T,11,FALSE),"")</f>
        <v/>
      </c>
      <c r="L73" s="6" t="str">
        <f>IFERROR(VLOOKUP(A73,工资表!A:T,12,FALSE),"")</f>
        <v/>
      </c>
      <c r="M73" s="6" t="str">
        <f>IFERROR(VLOOKUP(A73,工资表!A:T,13,FALSE),"")</f>
        <v/>
      </c>
      <c r="N73" s="6" t="str">
        <f>IFERROR(VLOOKUP(A73,工资表!A:T,14,FALSE),"")</f>
        <v/>
      </c>
      <c r="O73" s="6" t="str">
        <f>IFERROR(VLOOKUP(A73,工资表!A:T,15,FALSE),"")</f>
        <v/>
      </c>
      <c r="P73" s="6" t="str">
        <f>IFERROR(VLOOKUP(A73,工资表!A:T,16,FALSE),"")</f>
        <v/>
      </c>
      <c r="Q73" s="6" t="str">
        <f>IFERROR(VLOOKUP(A73,工资表!A:T,17,FALSE),"")</f>
        <v/>
      </c>
      <c r="R73" s="6" t="str">
        <f>IFERROR(VLOOKUP(A73,工资表!A:T,18,FALSE),"")</f>
        <v/>
      </c>
      <c r="S73" s="6" t="str">
        <f>IFERROR(VLOOKUP(A73,工资表!A:T,19,FALSE),"")</f>
        <v/>
      </c>
      <c r="T73" s="6" t="str">
        <f>IFERROR(VLOOKUP(A73,工资表!A:T,20,FALSE),"")</f>
        <v/>
      </c>
    </row>
    <row r="74" spans="1:20" x14ac:dyDescent="0.15">
      <c r="A74" s="2">
        <f t="array" ref="A74">INDEX(工资表!A:A,SMALL(IF(工资表!$A$3:$A$500&lt;&gt;"",ROW($3:$500),2000),ROW(查询表!A70)))</f>
        <v>0</v>
      </c>
      <c r="B74" s="6" t="str">
        <f>IFERROR(VLOOKUP(A74,工资表!A:T,2,FALSE),"")</f>
        <v/>
      </c>
      <c r="C74" s="6" t="str">
        <f>IFERROR(VLOOKUP(A74,工资表!A:T,3,FALSE),"")</f>
        <v/>
      </c>
      <c r="D74" s="6" t="str">
        <f>IFERROR(VLOOKUP(A74,工资表!A:T,4,FALSE),"")</f>
        <v/>
      </c>
      <c r="E74" s="6" t="str">
        <f>IFERROR(VLOOKUP(A74,工资表!A:T,5,FALSE),"")</f>
        <v/>
      </c>
      <c r="F74" s="6" t="str">
        <f>IFERROR(VLOOKUP(A74,工资表!A:T,6,FALSE),"")</f>
        <v/>
      </c>
      <c r="G74" s="6" t="str">
        <f>IFERROR(VLOOKUP(A74,工资表!A:T,7,FALSE),"")</f>
        <v/>
      </c>
      <c r="H74" s="6" t="str">
        <f>IFERROR(VLOOKUP(A74,工资表!A:T,8,FALSE),"")</f>
        <v/>
      </c>
      <c r="I74" s="6" t="str">
        <f>IFERROR(VLOOKUP(A74,工资表!A:T,9,FALSE),"")</f>
        <v/>
      </c>
      <c r="J74" s="6" t="str">
        <f>IFERROR(VLOOKUP(A74,工资表!A:T,10,FALSE),"")</f>
        <v/>
      </c>
      <c r="K74" s="6" t="str">
        <f>IFERROR(VLOOKUP(A74,工资表!A:T,11,FALSE),"")</f>
        <v/>
      </c>
      <c r="L74" s="6" t="str">
        <f>IFERROR(VLOOKUP(A74,工资表!A:T,12,FALSE),"")</f>
        <v/>
      </c>
      <c r="M74" s="6" t="str">
        <f>IFERROR(VLOOKUP(A74,工资表!A:T,13,FALSE),"")</f>
        <v/>
      </c>
      <c r="N74" s="6" t="str">
        <f>IFERROR(VLOOKUP(A74,工资表!A:T,14,FALSE),"")</f>
        <v/>
      </c>
      <c r="O74" s="6" t="str">
        <f>IFERROR(VLOOKUP(A74,工资表!A:T,15,FALSE),"")</f>
        <v/>
      </c>
      <c r="P74" s="6" t="str">
        <f>IFERROR(VLOOKUP(A74,工资表!A:T,16,FALSE),"")</f>
        <v/>
      </c>
      <c r="Q74" s="6" t="str">
        <f>IFERROR(VLOOKUP(A74,工资表!A:T,17,FALSE),"")</f>
        <v/>
      </c>
      <c r="R74" s="6" t="str">
        <f>IFERROR(VLOOKUP(A74,工资表!A:T,18,FALSE),"")</f>
        <v/>
      </c>
      <c r="S74" s="6" t="str">
        <f>IFERROR(VLOOKUP(A74,工资表!A:T,19,FALSE),"")</f>
        <v/>
      </c>
      <c r="T74" s="6" t="str">
        <f>IFERROR(VLOOKUP(A74,工资表!A:T,20,FALSE),"")</f>
        <v/>
      </c>
    </row>
    <row r="75" spans="1:20" x14ac:dyDescent="0.15">
      <c r="A75" s="2">
        <f t="array" ref="A75">INDEX(工资表!A:A,SMALL(IF(工资表!$A$3:$A$500&lt;&gt;"",ROW($3:$500),2000),ROW(查询表!A71)))</f>
        <v>0</v>
      </c>
      <c r="B75" s="6" t="str">
        <f>IFERROR(VLOOKUP(A75,工资表!A:T,2,FALSE),"")</f>
        <v/>
      </c>
      <c r="C75" s="6" t="str">
        <f>IFERROR(VLOOKUP(A75,工资表!A:T,3,FALSE),"")</f>
        <v/>
      </c>
      <c r="D75" s="6" t="str">
        <f>IFERROR(VLOOKUP(A75,工资表!A:T,4,FALSE),"")</f>
        <v/>
      </c>
      <c r="E75" s="6" t="str">
        <f>IFERROR(VLOOKUP(A75,工资表!A:T,5,FALSE),"")</f>
        <v/>
      </c>
      <c r="F75" s="6" t="str">
        <f>IFERROR(VLOOKUP(A75,工资表!A:T,6,FALSE),"")</f>
        <v/>
      </c>
      <c r="G75" s="6" t="str">
        <f>IFERROR(VLOOKUP(A75,工资表!A:T,7,FALSE),"")</f>
        <v/>
      </c>
      <c r="H75" s="6" t="str">
        <f>IFERROR(VLOOKUP(A75,工资表!A:T,8,FALSE),"")</f>
        <v/>
      </c>
      <c r="I75" s="6" t="str">
        <f>IFERROR(VLOOKUP(A75,工资表!A:T,9,FALSE),"")</f>
        <v/>
      </c>
      <c r="J75" s="6" t="str">
        <f>IFERROR(VLOOKUP(A75,工资表!A:T,10,FALSE),"")</f>
        <v/>
      </c>
      <c r="K75" s="6" t="str">
        <f>IFERROR(VLOOKUP(A75,工资表!A:T,11,FALSE),"")</f>
        <v/>
      </c>
      <c r="L75" s="6" t="str">
        <f>IFERROR(VLOOKUP(A75,工资表!A:T,12,FALSE),"")</f>
        <v/>
      </c>
      <c r="M75" s="6" t="str">
        <f>IFERROR(VLOOKUP(A75,工资表!A:T,13,FALSE),"")</f>
        <v/>
      </c>
      <c r="N75" s="6" t="str">
        <f>IFERROR(VLOOKUP(A75,工资表!A:T,14,FALSE),"")</f>
        <v/>
      </c>
      <c r="O75" s="6" t="str">
        <f>IFERROR(VLOOKUP(A75,工资表!A:T,15,FALSE),"")</f>
        <v/>
      </c>
      <c r="P75" s="6" t="str">
        <f>IFERROR(VLOOKUP(A75,工资表!A:T,16,FALSE),"")</f>
        <v/>
      </c>
      <c r="Q75" s="6" t="str">
        <f>IFERROR(VLOOKUP(A75,工资表!A:T,17,FALSE),"")</f>
        <v/>
      </c>
      <c r="R75" s="6" t="str">
        <f>IFERROR(VLOOKUP(A75,工资表!A:T,18,FALSE),"")</f>
        <v/>
      </c>
      <c r="S75" s="6" t="str">
        <f>IFERROR(VLOOKUP(A75,工资表!A:T,19,FALSE),"")</f>
        <v/>
      </c>
      <c r="T75" s="6" t="str">
        <f>IFERROR(VLOOKUP(A75,工资表!A:T,20,FALSE),"")</f>
        <v/>
      </c>
    </row>
    <row r="76" spans="1:20" x14ac:dyDescent="0.15">
      <c r="A76" s="2">
        <f t="array" ref="A76">INDEX(工资表!A:A,SMALL(IF(工资表!$A$3:$A$500&lt;&gt;"",ROW($3:$500),2000),ROW(查询表!A72)))</f>
        <v>0</v>
      </c>
      <c r="B76" s="6" t="str">
        <f>IFERROR(VLOOKUP(A76,工资表!A:T,2,FALSE),"")</f>
        <v/>
      </c>
      <c r="C76" s="6" t="str">
        <f>IFERROR(VLOOKUP(A76,工资表!A:T,3,FALSE),"")</f>
        <v/>
      </c>
      <c r="D76" s="6" t="str">
        <f>IFERROR(VLOOKUP(A76,工资表!A:T,4,FALSE),"")</f>
        <v/>
      </c>
      <c r="E76" s="6" t="str">
        <f>IFERROR(VLOOKUP(A76,工资表!A:T,5,FALSE),"")</f>
        <v/>
      </c>
      <c r="F76" s="6" t="str">
        <f>IFERROR(VLOOKUP(A76,工资表!A:T,6,FALSE),"")</f>
        <v/>
      </c>
      <c r="G76" s="6" t="str">
        <f>IFERROR(VLOOKUP(A76,工资表!A:T,7,FALSE),"")</f>
        <v/>
      </c>
      <c r="H76" s="6" t="str">
        <f>IFERROR(VLOOKUP(A76,工资表!A:T,8,FALSE),"")</f>
        <v/>
      </c>
      <c r="I76" s="6" t="str">
        <f>IFERROR(VLOOKUP(A76,工资表!A:T,9,FALSE),"")</f>
        <v/>
      </c>
      <c r="J76" s="6" t="str">
        <f>IFERROR(VLOOKUP(A76,工资表!A:T,10,FALSE),"")</f>
        <v/>
      </c>
      <c r="K76" s="6" t="str">
        <f>IFERROR(VLOOKUP(A76,工资表!A:T,11,FALSE),"")</f>
        <v/>
      </c>
      <c r="L76" s="6" t="str">
        <f>IFERROR(VLOOKUP(A76,工资表!A:T,12,FALSE),"")</f>
        <v/>
      </c>
      <c r="M76" s="6" t="str">
        <f>IFERROR(VLOOKUP(A76,工资表!A:T,13,FALSE),"")</f>
        <v/>
      </c>
      <c r="N76" s="6" t="str">
        <f>IFERROR(VLOOKUP(A76,工资表!A:T,14,FALSE),"")</f>
        <v/>
      </c>
      <c r="O76" s="6" t="str">
        <f>IFERROR(VLOOKUP(A76,工资表!A:T,15,FALSE),"")</f>
        <v/>
      </c>
      <c r="P76" s="6" t="str">
        <f>IFERROR(VLOOKUP(A76,工资表!A:T,16,FALSE),"")</f>
        <v/>
      </c>
      <c r="Q76" s="6" t="str">
        <f>IFERROR(VLOOKUP(A76,工资表!A:T,17,FALSE),"")</f>
        <v/>
      </c>
      <c r="R76" s="6" t="str">
        <f>IFERROR(VLOOKUP(A76,工资表!A:T,18,FALSE),"")</f>
        <v/>
      </c>
      <c r="S76" s="6" t="str">
        <f>IFERROR(VLOOKUP(A76,工资表!A:T,19,FALSE),"")</f>
        <v/>
      </c>
      <c r="T76" s="6" t="str">
        <f>IFERROR(VLOOKUP(A76,工资表!A:T,20,FALSE),"")</f>
        <v/>
      </c>
    </row>
    <row r="77" spans="1:20" x14ac:dyDescent="0.15">
      <c r="A77" s="2">
        <f t="array" ref="A77">INDEX(工资表!A:A,SMALL(IF(工资表!$A$3:$A$500&lt;&gt;"",ROW($3:$500),2000),ROW(查询表!A73)))</f>
        <v>0</v>
      </c>
      <c r="B77" s="6" t="str">
        <f>IFERROR(VLOOKUP(A77,工资表!A:T,2,FALSE),"")</f>
        <v/>
      </c>
      <c r="C77" s="6" t="str">
        <f>IFERROR(VLOOKUP(A77,工资表!A:T,3,FALSE),"")</f>
        <v/>
      </c>
      <c r="D77" s="6" t="str">
        <f>IFERROR(VLOOKUP(A77,工资表!A:T,4,FALSE),"")</f>
        <v/>
      </c>
      <c r="E77" s="6" t="str">
        <f>IFERROR(VLOOKUP(A77,工资表!A:T,5,FALSE),"")</f>
        <v/>
      </c>
      <c r="F77" s="6" t="str">
        <f>IFERROR(VLOOKUP(A77,工资表!A:T,6,FALSE),"")</f>
        <v/>
      </c>
      <c r="G77" s="6" t="str">
        <f>IFERROR(VLOOKUP(A77,工资表!A:T,7,FALSE),"")</f>
        <v/>
      </c>
      <c r="H77" s="6" t="str">
        <f>IFERROR(VLOOKUP(A77,工资表!A:T,8,FALSE),"")</f>
        <v/>
      </c>
      <c r="I77" s="6" t="str">
        <f>IFERROR(VLOOKUP(A77,工资表!A:T,9,FALSE),"")</f>
        <v/>
      </c>
      <c r="J77" s="6" t="str">
        <f>IFERROR(VLOOKUP(A77,工资表!A:T,10,FALSE),"")</f>
        <v/>
      </c>
      <c r="K77" s="6" t="str">
        <f>IFERROR(VLOOKUP(A77,工资表!A:T,11,FALSE),"")</f>
        <v/>
      </c>
      <c r="L77" s="6" t="str">
        <f>IFERROR(VLOOKUP(A77,工资表!A:T,12,FALSE),"")</f>
        <v/>
      </c>
      <c r="M77" s="6" t="str">
        <f>IFERROR(VLOOKUP(A77,工资表!A:T,13,FALSE),"")</f>
        <v/>
      </c>
      <c r="N77" s="6" t="str">
        <f>IFERROR(VLOOKUP(A77,工资表!A:T,14,FALSE),"")</f>
        <v/>
      </c>
      <c r="O77" s="6" t="str">
        <f>IFERROR(VLOOKUP(A77,工资表!A:T,15,FALSE),"")</f>
        <v/>
      </c>
      <c r="P77" s="6" t="str">
        <f>IFERROR(VLOOKUP(A77,工资表!A:T,16,FALSE),"")</f>
        <v/>
      </c>
      <c r="Q77" s="6" t="str">
        <f>IFERROR(VLOOKUP(A77,工资表!A:T,17,FALSE),"")</f>
        <v/>
      </c>
      <c r="R77" s="6" t="str">
        <f>IFERROR(VLOOKUP(A77,工资表!A:T,18,FALSE),"")</f>
        <v/>
      </c>
      <c r="S77" s="6" t="str">
        <f>IFERROR(VLOOKUP(A77,工资表!A:T,19,FALSE),"")</f>
        <v/>
      </c>
      <c r="T77" s="6" t="str">
        <f>IFERROR(VLOOKUP(A77,工资表!A:T,20,FALSE),"")</f>
        <v/>
      </c>
    </row>
    <row r="78" spans="1:20" x14ac:dyDescent="0.15">
      <c r="A78" s="2">
        <f t="array" ref="A78">INDEX(工资表!A:A,SMALL(IF(工资表!$A$3:$A$500&lt;&gt;"",ROW($3:$500),2000),ROW(查询表!A74)))</f>
        <v>0</v>
      </c>
      <c r="B78" s="6" t="str">
        <f>IFERROR(VLOOKUP(A78,工资表!A:T,2,FALSE),"")</f>
        <v/>
      </c>
      <c r="C78" s="6" t="str">
        <f>IFERROR(VLOOKUP(A78,工资表!A:T,3,FALSE),"")</f>
        <v/>
      </c>
      <c r="D78" s="6" t="str">
        <f>IFERROR(VLOOKUP(A78,工资表!A:T,4,FALSE),"")</f>
        <v/>
      </c>
      <c r="E78" s="6" t="str">
        <f>IFERROR(VLOOKUP(A78,工资表!A:T,5,FALSE),"")</f>
        <v/>
      </c>
      <c r="F78" s="6" t="str">
        <f>IFERROR(VLOOKUP(A78,工资表!A:T,6,FALSE),"")</f>
        <v/>
      </c>
      <c r="G78" s="6" t="str">
        <f>IFERROR(VLOOKUP(A78,工资表!A:T,7,FALSE),"")</f>
        <v/>
      </c>
      <c r="H78" s="6" t="str">
        <f>IFERROR(VLOOKUP(A78,工资表!A:T,8,FALSE),"")</f>
        <v/>
      </c>
      <c r="I78" s="6" t="str">
        <f>IFERROR(VLOOKUP(A78,工资表!A:T,9,FALSE),"")</f>
        <v/>
      </c>
      <c r="J78" s="6" t="str">
        <f>IFERROR(VLOOKUP(A78,工资表!A:T,10,FALSE),"")</f>
        <v/>
      </c>
      <c r="K78" s="6" t="str">
        <f>IFERROR(VLOOKUP(A78,工资表!A:T,11,FALSE),"")</f>
        <v/>
      </c>
      <c r="L78" s="6" t="str">
        <f>IFERROR(VLOOKUP(A78,工资表!A:T,12,FALSE),"")</f>
        <v/>
      </c>
      <c r="M78" s="6" t="str">
        <f>IFERROR(VLOOKUP(A78,工资表!A:T,13,FALSE),"")</f>
        <v/>
      </c>
      <c r="N78" s="6" t="str">
        <f>IFERROR(VLOOKUP(A78,工资表!A:T,14,FALSE),"")</f>
        <v/>
      </c>
      <c r="O78" s="6" t="str">
        <f>IFERROR(VLOOKUP(A78,工资表!A:T,15,FALSE),"")</f>
        <v/>
      </c>
      <c r="P78" s="6" t="str">
        <f>IFERROR(VLOOKUP(A78,工资表!A:T,16,FALSE),"")</f>
        <v/>
      </c>
      <c r="Q78" s="6" t="str">
        <f>IFERROR(VLOOKUP(A78,工资表!A:T,17,FALSE),"")</f>
        <v/>
      </c>
      <c r="R78" s="6" t="str">
        <f>IFERROR(VLOOKUP(A78,工资表!A:T,18,FALSE),"")</f>
        <v/>
      </c>
      <c r="S78" s="6" t="str">
        <f>IFERROR(VLOOKUP(A78,工资表!A:T,19,FALSE),"")</f>
        <v/>
      </c>
      <c r="T78" s="6" t="str">
        <f>IFERROR(VLOOKUP(A78,工资表!A:T,20,FALSE),"")</f>
        <v/>
      </c>
    </row>
    <row r="79" spans="1:20" x14ac:dyDescent="0.15">
      <c r="A79" s="2">
        <f t="array" ref="A79">INDEX(工资表!A:A,SMALL(IF(工资表!$A$3:$A$500&lt;&gt;"",ROW($3:$500),2000),ROW(查询表!A75)))</f>
        <v>0</v>
      </c>
      <c r="B79" s="6" t="str">
        <f>IFERROR(VLOOKUP(A79,工资表!A:T,2,FALSE),"")</f>
        <v/>
      </c>
      <c r="C79" s="6" t="str">
        <f>IFERROR(VLOOKUP(A79,工资表!A:T,3,FALSE),"")</f>
        <v/>
      </c>
      <c r="D79" s="6" t="str">
        <f>IFERROR(VLOOKUP(A79,工资表!A:T,4,FALSE),"")</f>
        <v/>
      </c>
      <c r="E79" s="6" t="str">
        <f>IFERROR(VLOOKUP(A79,工资表!A:T,5,FALSE),"")</f>
        <v/>
      </c>
      <c r="F79" s="6" t="str">
        <f>IFERROR(VLOOKUP(A79,工资表!A:T,6,FALSE),"")</f>
        <v/>
      </c>
      <c r="G79" s="6" t="str">
        <f>IFERROR(VLOOKUP(A79,工资表!A:T,7,FALSE),"")</f>
        <v/>
      </c>
      <c r="H79" s="6" t="str">
        <f>IFERROR(VLOOKUP(A79,工资表!A:T,8,FALSE),"")</f>
        <v/>
      </c>
      <c r="I79" s="6" t="str">
        <f>IFERROR(VLOOKUP(A79,工资表!A:T,9,FALSE),"")</f>
        <v/>
      </c>
      <c r="J79" s="6" t="str">
        <f>IFERROR(VLOOKUP(A79,工资表!A:T,10,FALSE),"")</f>
        <v/>
      </c>
      <c r="K79" s="6" t="str">
        <f>IFERROR(VLOOKUP(A79,工资表!A:T,11,FALSE),"")</f>
        <v/>
      </c>
      <c r="L79" s="6" t="str">
        <f>IFERROR(VLOOKUP(A79,工资表!A:T,12,FALSE),"")</f>
        <v/>
      </c>
      <c r="M79" s="6" t="str">
        <f>IFERROR(VLOOKUP(A79,工资表!A:T,13,FALSE),"")</f>
        <v/>
      </c>
      <c r="N79" s="6" t="str">
        <f>IFERROR(VLOOKUP(A79,工资表!A:T,14,FALSE),"")</f>
        <v/>
      </c>
      <c r="O79" s="6" t="str">
        <f>IFERROR(VLOOKUP(A79,工资表!A:T,15,FALSE),"")</f>
        <v/>
      </c>
      <c r="P79" s="6" t="str">
        <f>IFERROR(VLOOKUP(A79,工资表!A:T,16,FALSE),"")</f>
        <v/>
      </c>
      <c r="Q79" s="6" t="str">
        <f>IFERROR(VLOOKUP(A79,工资表!A:T,17,FALSE),"")</f>
        <v/>
      </c>
      <c r="R79" s="6" t="str">
        <f>IFERROR(VLOOKUP(A79,工资表!A:T,18,FALSE),"")</f>
        <v/>
      </c>
      <c r="S79" s="6" t="str">
        <f>IFERROR(VLOOKUP(A79,工资表!A:T,19,FALSE),"")</f>
        <v/>
      </c>
      <c r="T79" s="6" t="str">
        <f>IFERROR(VLOOKUP(A79,工资表!A:T,20,FALSE),"")</f>
        <v/>
      </c>
    </row>
    <row r="80" spans="1:20" x14ac:dyDescent="0.15">
      <c r="A80" s="2">
        <f t="array" ref="A80">INDEX(工资表!A:A,SMALL(IF(工资表!$A$3:$A$500&lt;&gt;"",ROW($3:$500),2000),ROW(查询表!A76)))</f>
        <v>0</v>
      </c>
      <c r="B80" s="6" t="str">
        <f>IFERROR(VLOOKUP(A80,工资表!A:T,2,FALSE),"")</f>
        <v/>
      </c>
      <c r="C80" s="6" t="str">
        <f>IFERROR(VLOOKUP(A80,工资表!A:T,3,FALSE),"")</f>
        <v/>
      </c>
      <c r="D80" s="6" t="str">
        <f>IFERROR(VLOOKUP(A80,工资表!A:T,4,FALSE),"")</f>
        <v/>
      </c>
      <c r="E80" s="6" t="str">
        <f>IFERROR(VLOOKUP(A80,工资表!A:T,5,FALSE),"")</f>
        <v/>
      </c>
      <c r="F80" s="6" t="str">
        <f>IFERROR(VLOOKUP(A80,工资表!A:T,6,FALSE),"")</f>
        <v/>
      </c>
      <c r="G80" s="6" t="str">
        <f>IFERROR(VLOOKUP(A80,工资表!A:T,7,FALSE),"")</f>
        <v/>
      </c>
      <c r="H80" s="6" t="str">
        <f>IFERROR(VLOOKUP(A80,工资表!A:T,8,FALSE),"")</f>
        <v/>
      </c>
      <c r="I80" s="6" t="str">
        <f>IFERROR(VLOOKUP(A80,工资表!A:T,9,FALSE),"")</f>
        <v/>
      </c>
      <c r="J80" s="6" t="str">
        <f>IFERROR(VLOOKUP(A80,工资表!A:T,10,FALSE),"")</f>
        <v/>
      </c>
      <c r="K80" s="6" t="str">
        <f>IFERROR(VLOOKUP(A80,工资表!A:T,11,FALSE),"")</f>
        <v/>
      </c>
      <c r="L80" s="6" t="str">
        <f>IFERROR(VLOOKUP(A80,工资表!A:T,12,FALSE),"")</f>
        <v/>
      </c>
      <c r="M80" s="6" t="str">
        <f>IFERROR(VLOOKUP(A80,工资表!A:T,13,FALSE),"")</f>
        <v/>
      </c>
      <c r="N80" s="6" t="str">
        <f>IFERROR(VLOOKUP(A80,工资表!A:T,14,FALSE),"")</f>
        <v/>
      </c>
      <c r="O80" s="6" t="str">
        <f>IFERROR(VLOOKUP(A80,工资表!A:T,15,FALSE),"")</f>
        <v/>
      </c>
      <c r="P80" s="6" t="str">
        <f>IFERROR(VLOOKUP(A80,工资表!A:T,16,FALSE),"")</f>
        <v/>
      </c>
      <c r="Q80" s="6" t="str">
        <f>IFERROR(VLOOKUP(A80,工资表!A:T,17,FALSE),"")</f>
        <v/>
      </c>
      <c r="R80" s="6" t="str">
        <f>IFERROR(VLOOKUP(A80,工资表!A:T,18,FALSE),"")</f>
        <v/>
      </c>
      <c r="S80" s="6" t="str">
        <f>IFERROR(VLOOKUP(A80,工资表!A:T,19,FALSE),"")</f>
        <v/>
      </c>
      <c r="T80" s="6" t="str">
        <f>IFERROR(VLOOKUP(A80,工资表!A:T,20,FALSE),"")</f>
        <v/>
      </c>
    </row>
    <row r="81" spans="1:20" x14ac:dyDescent="0.15">
      <c r="A81" s="2">
        <f t="array" ref="A81">INDEX(工资表!A:A,SMALL(IF(工资表!$A$3:$A$500&lt;&gt;"",ROW($3:$500),2000),ROW(查询表!A77)))</f>
        <v>0</v>
      </c>
      <c r="B81" s="6" t="str">
        <f>IFERROR(VLOOKUP(A81,工资表!A:T,2,FALSE),"")</f>
        <v/>
      </c>
      <c r="C81" s="6" t="str">
        <f>IFERROR(VLOOKUP(A81,工资表!A:T,3,FALSE),"")</f>
        <v/>
      </c>
      <c r="D81" s="6" t="str">
        <f>IFERROR(VLOOKUP(A81,工资表!A:T,4,FALSE),"")</f>
        <v/>
      </c>
      <c r="E81" s="6" t="str">
        <f>IFERROR(VLOOKUP(A81,工资表!A:T,5,FALSE),"")</f>
        <v/>
      </c>
      <c r="F81" s="6" t="str">
        <f>IFERROR(VLOOKUP(A81,工资表!A:T,6,FALSE),"")</f>
        <v/>
      </c>
      <c r="G81" s="6" t="str">
        <f>IFERROR(VLOOKUP(A81,工资表!A:T,7,FALSE),"")</f>
        <v/>
      </c>
      <c r="H81" s="6" t="str">
        <f>IFERROR(VLOOKUP(A81,工资表!A:T,8,FALSE),"")</f>
        <v/>
      </c>
      <c r="I81" s="6" t="str">
        <f>IFERROR(VLOOKUP(A81,工资表!A:T,9,FALSE),"")</f>
        <v/>
      </c>
      <c r="J81" s="6" t="str">
        <f>IFERROR(VLOOKUP(A81,工资表!A:T,10,FALSE),"")</f>
        <v/>
      </c>
      <c r="K81" s="6" t="str">
        <f>IFERROR(VLOOKUP(A81,工资表!A:T,11,FALSE),"")</f>
        <v/>
      </c>
      <c r="L81" s="6" t="str">
        <f>IFERROR(VLOOKUP(A81,工资表!A:T,12,FALSE),"")</f>
        <v/>
      </c>
      <c r="M81" s="6" t="str">
        <f>IFERROR(VLOOKUP(A81,工资表!A:T,13,FALSE),"")</f>
        <v/>
      </c>
      <c r="N81" s="6" t="str">
        <f>IFERROR(VLOOKUP(A81,工资表!A:T,14,FALSE),"")</f>
        <v/>
      </c>
      <c r="O81" s="6" t="str">
        <f>IFERROR(VLOOKUP(A81,工资表!A:T,15,FALSE),"")</f>
        <v/>
      </c>
      <c r="P81" s="6" t="str">
        <f>IFERROR(VLOOKUP(A81,工资表!A:T,16,FALSE),"")</f>
        <v/>
      </c>
      <c r="Q81" s="6" t="str">
        <f>IFERROR(VLOOKUP(A81,工资表!A:T,17,FALSE),"")</f>
        <v/>
      </c>
      <c r="R81" s="6" t="str">
        <f>IFERROR(VLOOKUP(A81,工资表!A:T,18,FALSE),"")</f>
        <v/>
      </c>
      <c r="S81" s="6" t="str">
        <f>IFERROR(VLOOKUP(A81,工资表!A:T,19,FALSE),"")</f>
        <v/>
      </c>
      <c r="T81" s="6" t="str">
        <f>IFERROR(VLOOKUP(A81,工资表!A:T,20,FALSE),"")</f>
        <v/>
      </c>
    </row>
    <row r="82" spans="1:20" x14ac:dyDescent="0.15">
      <c r="A82" s="2">
        <f t="array" ref="A82">INDEX(工资表!A:A,SMALL(IF(工资表!$A$3:$A$500&lt;&gt;"",ROW($3:$500),2000),ROW(查询表!A78)))</f>
        <v>0</v>
      </c>
      <c r="B82" s="6" t="str">
        <f>IFERROR(VLOOKUP(A82,工资表!A:T,2,FALSE),"")</f>
        <v/>
      </c>
      <c r="C82" s="6" t="str">
        <f>IFERROR(VLOOKUP(A82,工资表!A:T,3,FALSE),"")</f>
        <v/>
      </c>
      <c r="D82" s="6" t="str">
        <f>IFERROR(VLOOKUP(A82,工资表!A:T,4,FALSE),"")</f>
        <v/>
      </c>
      <c r="E82" s="6" t="str">
        <f>IFERROR(VLOOKUP(A82,工资表!A:T,5,FALSE),"")</f>
        <v/>
      </c>
      <c r="F82" s="6" t="str">
        <f>IFERROR(VLOOKUP(A82,工资表!A:T,6,FALSE),"")</f>
        <v/>
      </c>
      <c r="G82" s="6" t="str">
        <f>IFERROR(VLOOKUP(A82,工资表!A:T,7,FALSE),"")</f>
        <v/>
      </c>
      <c r="H82" s="6" t="str">
        <f>IFERROR(VLOOKUP(A82,工资表!A:T,8,FALSE),"")</f>
        <v/>
      </c>
      <c r="I82" s="6" t="str">
        <f>IFERROR(VLOOKUP(A82,工资表!A:T,9,FALSE),"")</f>
        <v/>
      </c>
      <c r="J82" s="6" t="str">
        <f>IFERROR(VLOOKUP(A82,工资表!A:T,10,FALSE),"")</f>
        <v/>
      </c>
      <c r="K82" s="6" t="str">
        <f>IFERROR(VLOOKUP(A82,工资表!A:T,11,FALSE),"")</f>
        <v/>
      </c>
      <c r="L82" s="6" t="str">
        <f>IFERROR(VLOOKUP(A82,工资表!A:T,12,FALSE),"")</f>
        <v/>
      </c>
      <c r="M82" s="6" t="str">
        <f>IFERROR(VLOOKUP(A82,工资表!A:T,13,FALSE),"")</f>
        <v/>
      </c>
      <c r="N82" s="6" t="str">
        <f>IFERROR(VLOOKUP(A82,工资表!A:T,14,FALSE),"")</f>
        <v/>
      </c>
      <c r="O82" s="6" t="str">
        <f>IFERROR(VLOOKUP(A82,工资表!A:T,15,FALSE),"")</f>
        <v/>
      </c>
      <c r="P82" s="6" t="str">
        <f>IFERROR(VLOOKUP(A82,工资表!A:T,16,FALSE),"")</f>
        <v/>
      </c>
      <c r="Q82" s="6" t="str">
        <f>IFERROR(VLOOKUP(A82,工资表!A:T,17,FALSE),"")</f>
        <v/>
      </c>
      <c r="R82" s="6" t="str">
        <f>IFERROR(VLOOKUP(A82,工资表!A:T,18,FALSE),"")</f>
        <v/>
      </c>
      <c r="S82" s="6" t="str">
        <f>IFERROR(VLOOKUP(A82,工资表!A:T,19,FALSE),"")</f>
        <v/>
      </c>
      <c r="T82" s="6" t="str">
        <f>IFERROR(VLOOKUP(A82,工资表!A:T,20,FALSE),"")</f>
        <v/>
      </c>
    </row>
    <row r="83" spans="1:20" x14ac:dyDescent="0.15">
      <c r="A83" s="2">
        <f t="array" ref="A83">INDEX(工资表!A:A,SMALL(IF(工资表!$A$3:$A$500&lt;&gt;"",ROW($3:$500),2000),ROW(查询表!A79)))</f>
        <v>0</v>
      </c>
      <c r="B83" s="6" t="str">
        <f>IFERROR(VLOOKUP(A83,工资表!A:T,2,FALSE),"")</f>
        <v/>
      </c>
      <c r="C83" s="6" t="str">
        <f>IFERROR(VLOOKUP(A83,工资表!A:T,3,FALSE),"")</f>
        <v/>
      </c>
      <c r="D83" s="6" t="str">
        <f>IFERROR(VLOOKUP(A83,工资表!A:T,4,FALSE),"")</f>
        <v/>
      </c>
      <c r="E83" s="6" t="str">
        <f>IFERROR(VLOOKUP(A83,工资表!A:T,5,FALSE),"")</f>
        <v/>
      </c>
      <c r="F83" s="6" t="str">
        <f>IFERROR(VLOOKUP(A83,工资表!A:T,6,FALSE),"")</f>
        <v/>
      </c>
      <c r="G83" s="6" t="str">
        <f>IFERROR(VLOOKUP(A83,工资表!A:T,7,FALSE),"")</f>
        <v/>
      </c>
      <c r="H83" s="6" t="str">
        <f>IFERROR(VLOOKUP(A83,工资表!A:T,8,FALSE),"")</f>
        <v/>
      </c>
      <c r="I83" s="6" t="str">
        <f>IFERROR(VLOOKUP(A83,工资表!A:T,9,FALSE),"")</f>
        <v/>
      </c>
      <c r="J83" s="6" t="str">
        <f>IFERROR(VLOOKUP(A83,工资表!A:T,10,FALSE),"")</f>
        <v/>
      </c>
      <c r="K83" s="6" t="str">
        <f>IFERROR(VLOOKUP(A83,工资表!A:T,11,FALSE),"")</f>
        <v/>
      </c>
      <c r="L83" s="6" t="str">
        <f>IFERROR(VLOOKUP(A83,工资表!A:T,12,FALSE),"")</f>
        <v/>
      </c>
      <c r="M83" s="6" t="str">
        <f>IFERROR(VLOOKUP(A83,工资表!A:T,13,FALSE),"")</f>
        <v/>
      </c>
      <c r="N83" s="6" t="str">
        <f>IFERROR(VLOOKUP(A83,工资表!A:T,14,FALSE),"")</f>
        <v/>
      </c>
      <c r="O83" s="6" t="str">
        <f>IFERROR(VLOOKUP(A83,工资表!A:T,15,FALSE),"")</f>
        <v/>
      </c>
      <c r="P83" s="6" t="str">
        <f>IFERROR(VLOOKUP(A83,工资表!A:T,16,FALSE),"")</f>
        <v/>
      </c>
      <c r="Q83" s="6" t="str">
        <f>IFERROR(VLOOKUP(A83,工资表!A:T,17,FALSE),"")</f>
        <v/>
      </c>
      <c r="R83" s="6" t="str">
        <f>IFERROR(VLOOKUP(A83,工资表!A:T,18,FALSE),"")</f>
        <v/>
      </c>
      <c r="S83" s="6" t="str">
        <f>IFERROR(VLOOKUP(A83,工资表!A:T,19,FALSE),"")</f>
        <v/>
      </c>
      <c r="T83" s="6" t="str">
        <f>IFERROR(VLOOKUP(A83,工资表!A:T,20,FALSE),"")</f>
        <v/>
      </c>
    </row>
    <row r="84" spans="1:20" x14ac:dyDescent="0.15">
      <c r="A84" s="2">
        <f t="array" ref="A84">INDEX(工资表!A:A,SMALL(IF(工资表!$A$3:$A$500&lt;&gt;"",ROW($3:$500),2000),ROW(查询表!A80)))</f>
        <v>0</v>
      </c>
      <c r="B84" s="6" t="str">
        <f>IFERROR(VLOOKUP(A84,工资表!A:T,2,FALSE),"")</f>
        <v/>
      </c>
      <c r="C84" s="6" t="str">
        <f>IFERROR(VLOOKUP(A84,工资表!A:T,3,FALSE),"")</f>
        <v/>
      </c>
      <c r="D84" s="6" t="str">
        <f>IFERROR(VLOOKUP(A84,工资表!A:T,4,FALSE),"")</f>
        <v/>
      </c>
      <c r="E84" s="6" t="str">
        <f>IFERROR(VLOOKUP(A84,工资表!A:T,5,FALSE),"")</f>
        <v/>
      </c>
      <c r="F84" s="6" t="str">
        <f>IFERROR(VLOOKUP(A84,工资表!A:T,6,FALSE),"")</f>
        <v/>
      </c>
      <c r="G84" s="6" t="str">
        <f>IFERROR(VLOOKUP(A84,工资表!A:T,7,FALSE),"")</f>
        <v/>
      </c>
      <c r="H84" s="6" t="str">
        <f>IFERROR(VLOOKUP(A84,工资表!A:T,8,FALSE),"")</f>
        <v/>
      </c>
      <c r="I84" s="6" t="str">
        <f>IFERROR(VLOOKUP(A84,工资表!A:T,9,FALSE),"")</f>
        <v/>
      </c>
      <c r="J84" s="6" t="str">
        <f>IFERROR(VLOOKUP(A84,工资表!A:T,10,FALSE),"")</f>
        <v/>
      </c>
      <c r="K84" s="6" t="str">
        <f>IFERROR(VLOOKUP(A84,工资表!A:T,11,FALSE),"")</f>
        <v/>
      </c>
      <c r="L84" s="6" t="str">
        <f>IFERROR(VLOOKUP(A84,工资表!A:T,12,FALSE),"")</f>
        <v/>
      </c>
      <c r="M84" s="6" t="str">
        <f>IFERROR(VLOOKUP(A84,工资表!A:T,13,FALSE),"")</f>
        <v/>
      </c>
      <c r="N84" s="6" t="str">
        <f>IFERROR(VLOOKUP(A84,工资表!A:T,14,FALSE),"")</f>
        <v/>
      </c>
      <c r="O84" s="6" t="str">
        <f>IFERROR(VLOOKUP(A84,工资表!A:T,15,FALSE),"")</f>
        <v/>
      </c>
      <c r="P84" s="6" t="str">
        <f>IFERROR(VLOOKUP(A84,工资表!A:T,16,FALSE),"")</f>
        <v/>
      </c>
      <c r="Q84" s="6" t="str">
        <f>IFERROR(VLOOKUP(A84,工资表!A:T,17,FALSE),"")</f>
        <v/>
      </c>
      <c r="R84" s="6" t="str">
        <f>IFERROR(VLOOKUP(A84,工资表!A:T,18,FALSE),"")</f>
        <v/>
      </c>
      <c r="S84" s="6" t="str">
        <f>IFERROR(VLOOKUP(A84,工资表!A:T,19,FALSE),"")</f>
        <v/>
      </c>
      <c r="T84" s="6" t="str">
        <f>IFERROR(VLOOKUP(A84,工资表!A:T,20,FALSE),"")</f>
        <v/>
      </c>
    </row>
    <row r="85" spans="1:20" x14ac:dyDescent="0.15">
      <c r="A85" s="2">
        <f t="array" ref="A85">INDEX(工资表!A:A,SMALL(IF(工资表!$A$3:$A$500&lt;&gt;"",ROW($3:$500),2000),ROW(查询表!A81)))</f>
        <v>0</v>
      </c>
      <c r="B85" s="6" t="str">
        <f>IFERROR(VLOOKUP(A85,工资表!A:T,2,FALSE),"")</f>
        <v/>
      </c>
      <c r="C85" s="6" t="str">
        <f>IFERROR(VLOOKUP(A85,工资表!A:T,3,FALSE),"")</f>
        <v/>
      </c>
      <c r="D85" s="6" t="str">
        <f>IFERROR(VLOOKUP(A85,工资表!A:T,4,FALSE),"")</f>
        <v/>
      </c>
      <c r="E85" s="6" t="str">
        <f>IFERROR(VLOOKUP(A85,工资表!A:T,5,FALSE),"")</f>
        <v/>
      </c>
      <c r="F85" s="6" t="str">
        <f>IFERROR(VLOOKUP(A85,工资表!A:T,6,FALSE),"")</f>
        <v/>
      </c>
      <c r="G85" s="6" t="str">
        <f>IFERROR(VLOOKUP(A85,工资表!A:T,7,FALSE),"")</f>
        <v/>
      </c>
      <c r="H85" s="6" t="str">
        <f>IFERROR(VLOOKUP(A85,工资表!A:T,8,FALSE),"")</f>
        <v/>
      </c>
      <c r="I85" s="6" t="str">
        <f>IFERROR(VLOOKUP(A85,工资表!A:T,9,FALSE),"")</f>
        <v/>
      </c>
      <c r="J85" s="6" t="str">
        <f>IFERROR(VLOOKUP(A85,工资表!A:T,10,FALSE),"")</f>
        <v/>
      </c>
      <c r="K85" s="6" t="str">
        <f>IFERROR(VLOOKUP(A85,工资表!A:T,11,FALSE),"")</f>
        <v/>
      </c>
      <c r="L85" s="6" t="str">
        <f>IFERROR(VLOOKUP(A85,工资表!A:T,12,FALSE),"")</f>
        <v/>
      </c>
      <c r="M85" s="6" t="str">
        <f>IFERROR(VLOOKUP(A85,工资表!A:T,13,FALSE),"")</f>
        <v/>
      </c>
      <c r="N85" s="6" t="str">
        <f>IFERROR(VLOOKUP(A85,工资表!A:T,14,FALSE),"")</f>
        <v/>
      </c>
      <c r="O85" s="6" t="str">
        <f>IFERROR(VLOOKUP(A85,工资表!A:T,15,FALSE),"")</f>
        <v/>
      </c>
      <c r="P85" s="6" t="str">
        <f>IFERROR(VLOOKUP(A85,工资表!A:T,16,FALSE),"")</f>
        <v/>
      </c>
      <c r="Q85" s="6" t="str">
        <f>IFERROR(VLOOKUP(A85,工资表!A:T,17,FALSE),"")</f>
        <v/>
      </c>
      <c r="R85" s="6" t="str">
        <f>IFERROR(VLOOKUP(A85,工资表!A:T,18,FALSE),"")</f>
        <v/>
      </c>
      <c r="S85" s="6" t="str">
        <f>IFERROR(VLOOKUP(A85,工资表!A:T,19,FALSE),"")</f>
        <v/>
      </c>
      <c r="T85" s="6" t="str">
        <f>IFERROR(VLOOKUP(A85,工资表!A:T,20,FALSE),"")</f>
        <v/>
      </c>
    </row>
    <row r="86" spans="1:20" x14ac:dyDescent="0.15">
      <c r="A86" s="2">
        <f t="array" ref="A86">INDEX(工资表!A:A,SMALL(IF(工资表!$A$3:$A$500&lt;&gt;"",ROW($3:$500),2000),ROW(查询表!A82)))</f>
        <v>0</v>
      </c>
      <c r="B86" s="6" t="str">
        <f>IFERROR(VLOOKUP(A86,工资表!A:T,2,FALSE),"")</f>
        <v/>
      </c>
      <c r="C86" s="6" t="str">
        <f>IFERROR(VLOOKUP(A86,工资表!A:T,3,FALSE),"")</f>
        <v/>
      </c>
      <c r="D86" s="6" t="str">
        <f>IFERROR(VLOOKUP(A86,工资表!A:T,4,FALSE),"")</f>
        <v/>
      </c>
      <c r="E86" s="6" t="str">
        <f>IFERROR(VLOOKUP(A86,工资表!A:T,5,FALSE),"")</f>
        <v/>
      </c>
      <c r="F86" s="6" t="str">
        <f>IFERROR(VLOOKUP(A86,工资表!A:T,6,FALSE),"")</f>
        <v/>
      </c>
      <c r="G86" s="6" t="str">
        <f>IFERROR(VLOOKUP(A86,工资表!A:T,7,FALSE),"")</f>
        <v/>
      </c>
      <c r="H86" s="6" t="str">
        <f>IFERROR(VLOOKUP(A86,工资表!A:T,8,FALSE),"")</f>
        <v/>
      </c>
      <c r="I86" s="6" t="str">
        <f>IFERROR(VLOOKUP(A86,工资表!A:T,9,FALSE),"")</f>
        <v/>
      </c>
      <c r="J86" s="6" t="str">
        <f>IFERROR(VLOOKUP(A86,工资表!A:T,10,FALSE),"")</f>
        <v/>
      </c>
      <c r="K86" s="6" t="str">
        <f>IFERROR(VLOOKUP(A86,工资表!A:T,11,FALSE),"")</f>
        <v/>
      </c>
      <c r="L86" s="6" t="str">
        <f>IFERROR(VLOOKUP(A86,工资表!A:T,12,FALSE),"")</f>
        <v/>
      </c>
      <c r="M86" s="6" t="str">
        <f>IFERROR(VLOOKUP(A86,工资表!A:T,13,FALSE),"")</f>
        <v/>
      </c>
      <c r="N86" s="6" t="str">
        <f>IFERROR(VLOOKUP(A86,工资表!A:T,14,FALSE),"")</f>
        <v/>
      </c>
      <c r="O86" s="6" t="str">
        <f>IFERROR(VLOOKUP(A86,工资表!A:T,15,FALSE),"")</f>
        <v/>
      </c>
      <c r="P86" s="6" t="str">
        <f>IFERROR(VLOOKUP(A86,工资表!A:T,16,FALSE),"")</f>
        <v/>
      </c>
      <c r="Q86" s="6" t="str">
        <f>IFERROR(VLOOKUP(A86,工资表!A:T,17,FALSE),"")</f>
        <v/>
      </c>
      <c r="R86" s="6" t="str">
        <f>IFERROR(VLOOKUP(A86,工资表!A:T,18,FALSE),"")</f>
        <v/>
      </c>
      <c r="S86" s="6" t="str">
        <f>IFERROR(VLOOKUP(A86,工资表!A:T,19,FALSE),"")</f>
        <v/>
      </c>
      <c r="T86" s="6" t="str">
        <f>IFERROR(VLOOKUP(A86,工资表!A:T,20,FALSE),"")</f>
        <v/>
      </c>
    </row>
    <row r="87" spans="1:20" x14ac:dyDescent="0.15">
      <c r="A87" s="2">
        <f t="array" ref="A87">INDEX(工资表!A:A,SMALL(IF(工资表!$A$3:$A$500&lt;&gt;"",ROW($3:$500),2000),ROW(查询表!A83)))</f>
        <v>0</v>
      </c>
      <c r="B87" s="6" t="str">
        <f>IFERROR(VLOOKUP(A87,工资表!A:T,2,FALSE),"")</f>
        <v/>
      </c>
      <c r="C87" s="6" t="str">
        <f>IFERROR(VLOOKUP(A87,工资表!A:T,3,FALSE),"")</f>
        <v/>
      </c>
      <c r="D87" s="6" t="str">
        <f>IFERROR(VLOOKUP(A87,工资表!A:T,4,FALSE),"")</f>
        <v/>
      </c>
      <c r="E87" s="6" t="str">
        <f>IFERROR(VLOOKUP(A87,工资表!A:T,5,FALSE),"")</f>
        <v/>
      </c>
      <c r="F87" s="6" t="str">
        <f>IFERROR(VLOOKUP(A87,工资表!A:T,6,FALSE),"")</f>
        <v/>
      </c>
      <c r="G87" s="6" t="str">
        <f>IFERROR(VLOOKUP(A87,工资表!A:T,7,FALSE),"")</f>
        <v/>
      </c>
      <c r="H87" s="6" t="str">
        <f>IFERROR(VLOOKUP(A87,工资表!A:T,8,FALSE),"")</f>
        <v/>
      </c>
      <c r="I87" s="6" t="str">
        <f>IFERROR(VLOOKUP(A87,工资表!A:T,9,FALSE),"")</f>
        <v/>
      </c>
      <c r="J87" s="6" t="str">
        <f>IFERROR(VLOOKUP(A87,工资表!A:T,10,FALSE),"")</f>
        <v/>
      </c>
      <c r="K87" s="6" t="str">
        <f>IFERROR(VLOOKUP(A87,工资表!A:T,11,FALSE),"")</f>
        <v/>
      </c>
      <c r="L87" s="6" t="str">
        <f>IFERROR(VLOOKUP(A87,工资表!A:T,12,FALSE),"")</f>
        <v/>
      </c>
      <c r="M87" s="6" t="str">
        <f>IFERROR(VLOOKUP(A87,工资表!A:T,13,FALSE),"")</f>
        <v/>
      </c>
      <c r="N87" s="6" t="str">
        <f>IFERROR(VLOOKUP(A87,工资表!A:T,14,FALSE),"")</f>
        <v/>
      </c>
      <c r="O87" s="6" t="str">
        <f>IFERROR(VLOOKUP(A87,工资表!A:T,15,FALSE),"")</f>
        <v/>
      </c>
      <c r="P87" s="6" t="str">
        <f>IFERROR(VLOOKUP(A87,工资表!A:T,16,FALSE),"")</f>
        <v/>
      </c>
      <c r="Q87" s="6" t="str">
        <f>IFERROR(VLOOKUP(A87,工资表!A:T,17,FALSE),"")</f>
        <v/>
      </c>
      <c r="R87" s="6" t="str">
        <f>IFERROR(VLOOKUP(A87,工资表!A:T,18,FALSE),"")</f>
        <v/>
      </c>
      <c r="S87" s="6" t="str">
        <f>IFERROR(VLOOKUP(A87,工资表!A:T,19,FALSE),"")</f>
        <v/>
      </c>
      <c r="T87" s="6" t="str">
        <f>IFERROR(VLOOKUP(A87,工资表!A:T,20,FALSE),"")</f>
        <v/>
      </c>
    </row>
    <row r="88" spans="1:20" x14ac:dyDescent="0.15">
      <c r="A88" s="2">
        <f t="array" ref="A88">INDEX(工资表!A:A,SMALL(IF(工资表!$A$3:$A$500&lt;&gt;"",ROW($3:$500),2000),ROW(查询表!A84)))</f>
        <v>0</v>
      </c>
      <c r="B88" s="6" t="str">
        <f>IFERROR(VLOOKUP(A88,工资表!A:T,2,FALSE),"")</f>
        <v/>
      </c>
      <c r="C88" s="6" t="str">
        <f>IFERROR(VLOOKUP(A88,工资表!A:T,3,FALSE),"")</f>
        <v/>
      </c>
      <c r="D88" s="6" t="str">
        <f>IFERROR(VLOOKUP(A88,工资表!A:T,4,FALSE),"")</f>
        <v/>
      </c>
      <c r="E88" s="6" t="str">
        <f>IFERROR(VLOOKUP(A88,工资表!A:T,5,FALSE),"")</f>
        <v/>
      </c>
      <c r="F88" s="6" t="str">
        <f>IFERROR(VLOOKUP(A88,工资表!A:T,6,FALSE),"")</f>
        <v/>
      </c>
      <c r="G88" s="6" t="str">
        <f>IFERROR(VLOOKUP(A88,工资表!A:T,7,FALSE),"")</f>
        <v/>
      </c>
      <c r="H88" s="6" t="str">
        <f>IFERROR(VLOOKUP(A88,工资表!A:T,8,FALSE),"")</f>
        <v/>
      </c>
      <c r="I88" s="6" t="str">
        <f>IFERROR(VLOOKUP(A88,工资表!A:T,9,FALSE),"")</f>
        <v/>
      </c>
      <c r="J88" s="6" t="str">
        <f>IFERROR(VLOOKUP(A88,工资表!A:T,10,FALSE),"")</f>
        <v/>
      </c>
      <c r="K88" s="6" t="str">
        <f>IFERROR(VLOOKUP(A88,工资表!A:T,11,FALSE),"")</f>
        <v/>
      </c>
      <c r="L88" s="6" t="str">
        <f>IFERROR(VLOOKUP(A88,工资表!A:T,12,FALSE),"")</f>
        <v/>
      </c>
      <c r="M88" s="6" t="str">
        <f>IFERROR(VLOOKUP(A88,工资表!A:T,13,FALSE),"")</f>
        <v/>
      </c>
      <c r="N88" s="6" t="str">
        <f>IFERROR(VLOOKUP(A88,工资表!A:T,14,FALSE),"")</f>
        <v/>
      </c>
      <c r="O88" s="6" t="str">
        <f>IFERROR(VLOOKUP(A88,工资表!A:T,15,FALSE),"")</f>
        <v/>
      </c>
      <c r="P88" s="6" t="str">
        <f>IFERROR(VLOOKUP(A88,工资表!A:T,16,FALSE),"")</f>
        <v/>
      </c>
      <c r="Q88" s="6" t="str">
        <f>IFERROR(VLOOKUP(A88,工资表!A:T,17,FALSE),"")</f>
        <v/>
      </c>
      <c r="R88" s="6" t="str">
        <f>IFERROR(VLOOKUP(A88,工资表!A:T,18,FALSE),"")</f>
        <v/>
      </c>
      <c r="S88" s="6" t="str">
        <f>IFERROR(VLOOKUP(A88,工资表!A:T,19,FALSE),"")</f>
        <v/>
      </c>
      <c r="T88" s="6" t="str">
        <f>IFERROR(VLOOKUP(A88,工资表!A:T,20,FALSE),"")</f>
        <v/>
      </c>
    </row>
    <row r="89" spans="1:20" x14ac:dyDescent="0.15">
      <c r="A89" s="2">
        <f t="array" ref="A89">INDEX(工资表!A:A,SMALL(IF(工资表!$A$3:$A$500&lt;&gt;"",ROW($3:$500),2000),ROW(查询表!A85)))</f>
        <v>0</v>
      </c>
      <c r="B89" s="6" t="str">
        <f>IFERROR(VLOOKUP(A89,工资表!A:T,2,FALSE),"")</f>
        <v/>
      </c>
      <c r="C89" s="6" t="str">
        <f>IFERROR(VLOOKUP(A89,工资表!A:T,3,FALSE),"")</f>
        <v/>
      </c>
      <c r="D89" s="6" t="str">
        <f>IFERROR(VLOOKUP(A89,工资表!A:T,4,FALSE),"")</f>
        <v/>
      </c>
      <c r="E89" s="6" t="str">
        <f>IFERROR(VLOOKUP(A89,工资表!A:T,5,FALSE),"")</f>
        <v/>
      </c>
      <c r="F89" s="6" t="str">
        <f>IFERROR(VLOOKUP(A89,工资表!A:T,6,FALSE),"")</f>
        <v/>
      </c>
      <c r="G89" s="6" t="str">
        <f>IFERROR(VLOOKUP(A89,工资表!A:T,7,FALSE),"")</f>
        <v/>
      </c>
      <c r="H89" s="6" t="str">
        <f>IFERROR(VLOOKUP(A89,工资表!A:T,8,FALSE),"")</f>
        <v/>
      </c>
      <c r="I89" s="6" t="str">
        <f>IFERROR(VLOOKUP(A89,工资表!A:T,9,FALSE),"")</f>
        <v/>
      </c>
      <c r="J89" s="6" t="str">
        <f>IFERROR(VLOOKUP(A89,工资表!A:T,10,FALSE),"")</f>
        <v/>
      </c>
      <c r="K89" s="6" t="str">
        <f>IFERROR(VLOOKUP(A89,工资表!A:T,11,FALSE),"")</f>
        <v/>
      </c>
      <c r="L89" s="6" t="str">
        <f>IFERROR(VLOOKUP(A89,工资表!A:T,12,FALSE),"")</f>
        <v/>
      </c>
      <c r="M89" s="6" t="str">
        <f>IFERROR(VLOOKUP(A89,工资表!A:T,13,FALSE),"")</f>
        <v/>
      </c>
      <c r="N89" s="6" t="str">
        <f>IFERROR(VLOOKUP(A89,工资表!A:T,14,FALSE),"")</f>
        <v/>
      </c>
      <c r="O89" s="6" t="str">
        <f>IFERROR(VLOOKUP(A89,工资表!A:T,15,FALSE),"")</f>
        <v/>
      </c>
      <c r="P89" s="6" t="str">
        <f>IFERROR(VLOOKUP(A89,工资表!A:T,16,FALSE),"")</f>
        <v/>
      </c>
      <c r="Q89" s="6" t="str">
        <f>IFERROR(VLOOKUP(A89,工资表!A:T,17,FALSE),"")</f>
        <v/>
      </c>
      <c r="R89" s="6" t="str">
        <f>IFERROR(VLOOKUP(A89,工资表!A:T,18,FALSE),"")</f>
        <v/>
      </c>
      <c r="S89" s="6" t="str">
        <f>IFERROR(VLOOKUP(A89,工资表!A:T,19,FALSE),"")</f>
        <v/>
      </c>
      <c r="T89" s="6" t="str">
        <f>IFERROR(VLOOKUP(A89,工资表!A:T,20,FALSE),"")</f>
        <v/>
      </c>
    </row>
    <row r="90" spans="1:20" x14ac:dyDescent="0.15">
      <c r="A90" s="2">
        <f t="array" ref="A90">INDEX(工资表!A:A,SMALL(IF(工资表!$A$3:$A$500&lt;&gt;"",ROW($3:$500),2000),ROW(查询表!A86)))</f>
        <v>0</v>
      </c>
      <c r="B90" s="6" t="str">
        <f>IFERROR(VLOOKUP(A90,工资表!A:T,2,FALSE),"")</f>
        <v/>
      </c>
      <c r="C90" s="6" t="str">
        <f>IFERROR(VLOOKUP(A90,工资表!A:T,3,FALSE),"")</f>
        <v/>
      </c>
      <c r="D90" s="6" t="str">
        <f>IFERROR(VLOOKUP(A90,工资表!A:T,4,FALSE),"")</f>
        <v/>
      </c>
      <c r="E90" s="6" t="str">
        <f>IFERROR(VLOOKUP(A90,工资表!A:T,5,FALSE),"")</f>
        <v/>
      </c>
      <c r="F90" s="6" t="str">
        <f>IFERROR(VLOOKUP(A90,工资表!A:T,6,FALSE),"")</f>
        <v/>
      </c>
      <c r="G90" s="6" t="str">
        <f>IFERROR(VLOOKUP(A90,工资表!A:T,7,FALSE),"")</f>
        <v/>
      </c>
      <c r="H90" s="6" t="str">
        <f>IFERROR(VLOOKUP(A90,工资表!A:T,8,FALSE),"")</f>
        <v/>
      </c>
      <c r="I90" s="6" t="str">
        <f>IFERROR(VLOOKUP(A90,工资表!A:T,9,FALSE),"")</f>
        <v/>
      </c>
      <c r="J90" s="6" t="str">
        <f>IFERROR(VLOOKUP(A90,工资表!A:T,10,FALSE),"")</f>
        <v/>
      </c>
      <c r="K90" s="6" t="str">
        <f>IFERROR(VLOOKUP(A90,工资表!A:T,11,FALSE),"")</f>
        <v/>
      </c>
      <c r="L90" s="6" t="str">
        <f>IFERROR(VLOOKUP(A90,工资表!A:T,12,FALSE),"")</f>
        <v/>
      </c>
      <c r="M90" s="6" t="str">
        <f>IFERROR(VLOOKUP(A90,工资表!A:T,13,FALSE),"")</f>
        <v/>
      </c>
      <c r="N90" s="6" t="str">
        <f>IFERROR(VLOOKUP(A90,工资表!A:T,14,FALSE),"")</f>
        <v/>
      </c>
      <c r="O90" s="6" t="str">
        <f>IFERROR(VLOOKUP(A90,工资表!A:T,15,FALSE),"")</f>
        <v/>
      </c>
      <c r="P90" s="6" t="str">
        <f>IFERROR(VLOOKUP(A90,工资表!A:T,16,FALSE),"")</f>
        <v/>
      </c>
      <c r="Q90" s="6" t="str">
        <f>IFERROR(VLOOKUP(A90,工资表!A:T,17,FALSE),"")</f>
        <v/>
      </c>
      <c r="R90" s="6" t="str">
        <f>IFERROR(VLOOKUP(A90,工资表!A:T,18,FALSE),"")</f>
        <v/>
      </c>
      <c r="S90" s="6" t="str">
        <f>IFERROR(VLOOKUP(A90,工资表!A:T,19,FALSE),"")</f>
        <v/>
      </c>
      <c r="T90" s="6" t="str">
        <f>IFERROR(VLOOKUP(A90,工资表!A:T,20,FALSE),"")</f>
        <v/>
      </c>
    </row>
    <row r="91" spans="1:20" x14ac:dyDescent="0.15">
      <c r="A91" s="2">
        <f t="array" ref="A91">INDEX(工资表!A:A,SMALL(IF(工资表!$A$3:$A$500&lt;&gt;"",ROW($3:$500),2000),ROW(查询表!A87)))</f>
        <v>0</v>
      </c>
      <c r="B91" s="6" t="str">
        <f>IFERROR(VLOOKUP(A91,工资表!A:T,2,FALSE),"")</f>
        <v/>
      </c>
      <c r="C91" s="6" t="str">
        <f>IFERROR(VLOOKUP(A91,工资表!A:T,3,FALSE),"")</f>
        <v/>
      </c>
      <c r="D91" s="6" t="str">
        <f>IFERROR(VLOOKUP(A91,工资表!A:T,4,FALSE),"")</f>
        <v/>
      </c>
      <c r="E91" s="6" t="str">
        <f>IFERROR(VLOOKUP(A91,工资表!A:T,5,FALSE),"")</f>
        <v/>
      </c>
      <c r="F91" s="6" t="str">
        <f>IFERROR(VLOOKUP(A91,工资表!A:T,6,FALSE),"")</f>
        <v/>
      </c>
      <c r="G91" s="6" t="str">
        <f>IFERROR(VLOOKUP(A91,工资表!A:T,7,FALSE),"")</f>
        <v/>
      </c>
      <c r="H91" s="6" t="str">
        <f>IFERROR(VLOOKUP(A91,工资表!A:T,8,FALSE),"")</f>
        <v/>
      </c>
      <c r="I91" s="6" t="str">
        <f>IFERROR(VLOOKUP(A91,工资表!A:T,9,FALSE),"")</f>
        <v/>
      </c>
      <c r="J91" s="6" t="str">
        <f>IFERROR(VLOOKUP(A91,工资表!A:T,10,FALSE),"")</f>
        <v/>
      </c>
      <c r="K91" s="6" t="str">
        <f>IFERROR(VLOOKUP(A91,工资表!A:T,11,FALSE),"")</f>
        <v/>
      </c>
      <c r="L91" s="6" t="str">
        <f>IFERROR(VLOOKUP(A91,工资表!A:T,12,FALSE),"")</f>
        <v/>
      </c>
      <c r="M91" s="6" t="str">
        <f>IFERROR(VLOOKUP(A91,工资表!A:T,13,FALSE),"")</f>
        <v/>
      </c>
      <c r="N91" s="6" t="str">
        <f>IFERROR(VLOOKUP(A91,工资表!A:T,14,FALSE),"")</f>
        <v/>
      </c>
      <c r="O91" s="6" t="str">
        <f>IFERROR(VLOOKUP(A91,工资表!A:T,15,FALSE),"")</f>
        <v/>
      </c>
      <c r="P91" s="6" t="str">
        <f>IFERROR(VLOOKUP(A91,工资表!A:T,16,FALSE),"")</f>
        <v/>
      </c>
      <c r="Q91" s="6" t="str">
        <f>IFERROR(VLOOKUP(A91,工资表!A:T,17,FALSE),"")</f>
        <v/>
      </c>
      <c r="R91" s="6" t="str">
        <f>IFERROR(VLOOKUP(A91,工资表!A:T,18,FALSE),"")</f>
        <v/>
      </c>
      <c r="S91" s="6" t="str">
        <f>IFERROR(VLOOKUP(A91,工资表!A:T,19,FALSE),"")</f>
        <v/>
      </c>
      <c r="T91" s="6" t="str">
        <f>IFERROR(VLOOKUP(A91,工资表!A:T,20,FALSE),"")</f>
        <v/>
      </c>
    </row>
    <row r="92" spans="1:20" x14ac:dyDescent="0.15">
      <c r="A92" s="2">
        <f t="array" ref="A92">INDEX(工资表!A:A,SMALL(IF(工资表!$A$3:$A$500&lt;&gt;"",ROW($3:$500),2000),ROW(查询表!A88)))</f>
        <v>0</v>
      </c>
      <c r="B92" s="6" t="str">
        <f>IFERROR(VLOOKUP(A92,工资表!A:T,2,FALSE),"")</f>
        <v/>
      </c>
      <c r="C92" s="6" t="str">
        <f>IFERROR(VLOOKUP(A92,工资表!A:T,3,FALSE),"")</f>
        <v/>
      </c>
      <c r="D92" s="6" t="str">
        <f>IFERROR(VLOOKUP(A92,工资表!A:T,4,FALSE),"")</f>
        <v/>
      </c>
      <c r="E92" s="6" t="str">
        <f>IFERROR(VLOOKUP(A92,工资表!A:T,5,FALSE),"")</f>
        <v/>
      </c>
      <c r="F92" s="6" t="str">
        <f>IFERROR(VLOOKUP(A92,工资表!A:T,6,FALSE),"")</f>
        <v/>
      </c>
      <c r="G92" s="6" t="str">
        <f>IFERROR(VLOOKUP(A92,工资表!A:T,7,FALSE),"")</f>
        <v/>
      </c>
      <c r="H92" s="6" t="str">
        <f>IFERROR(VLOOKUP(A92,工资表!A:T,8,FALSE),"")</f>
        <v/>
      </c>
      <c r="I92" s="6" t="str">
        <f>IFERROR(VLOOKUP(A92,工资表!A:T,9,FALSE),"")</f>
        <v/>
      </c>
      <c r="J92" s="6" t="str">
        <f>IFERROR(VLOOKUP(A92,工资表!A:T,10,FALSE),"")</f>
        <v/>
      </c>
      <c r="K92" s="6" t="str">
        <f>IFERROR(VLOOKUP(A92,工资表!A:T,11,FALSE),"")</f>
        <v/>
      </c>
      <c r="L92" s="6" t="str">
        <f>IFERROR(VLOOKUP(A92,工资表!A:T,12,FALSE),"")</f>
        <v/>
      </c>
      <c r="M92" s="6" t="str">
        <f>IFERROR(VLOOKUP(A92,工资表!A:T,13,FALSE),"")</f>
        <v/>
      </c>
      <c r="N92" s="6" t="str">
        <f>IFERROR(VLOOKUP(A92,工资表!A:T,14,FALSE),"")</f>
        <v/>
      </c>
      <c r="O92" s="6" t="str">
        <f>IFERROR(VLOOKUP(A92,工资表!A:T,15,FALSE),"")</f>
        <v/>
      </c>
      <c r="P92" s="6" t="str">
        <f>IFERROR(VLOOKUP(A92,工资表!A:T,16,FALSE),"")</f>
        <v/>
      </c>
      <c r="Q92" s="6" t="str">
        <f>IFERROR(VLOOKUP(A92,工资表!A:T,17,FALSE),"")</f>
        <v/>
      </c>
      <c r="R92" s="6" t="str">
        <f>IFERROR(VLOOKUP(A92,工资表!A:T,18,FALSE),"")</f>
        <v/>
      </c>
      <c r="S92" s="6" t="str">
        <f>IFERROR(VLOOKUP(A92,工资表!A:T,19,FALSE),"")</f>
        <v/>
      </c>
      <c r="T92" s="6" t="str">
        <f>IFERROR(VLOOKUP(A92,工资表!A:T,20,FALSE),"")</f>
        <v/>
      </c>
    </row>
    <row r="93" spans="1:20" x14ac:dyDescent="0.15">
      <c r="A93" s="2">
        <f t="array" ref="A93">INDEX(工资表!A:A,SMALL(IF(工资表!$A$3:$A$500&lt;&gt;"",ROW($3:$500),2000),ROW(查询表!A89)))</f>
        <v>0</v>
      </c>
      <c r="B93" s="6" t="str">
        <f>IFERROR(VLOOKUP(A93,工资表!A:T,2,FALSE),"")</f>
        <v/>
      </c>
      <c r="C93" s="6" t="str">
        <f>IFERROR(VLOOKUP(A93,工资表!A:T,3,FALSE),"")</f>
        <v/>
      </c>
      <c r="D93" s="6" t="str">
        <f>IFERROR(VLOOKUP(A93,工资表!A:T,4,FALSE),"")</f>
        <v/>
      </c>
      <c r="E93" s="6" t="str">
        <f>IFERROR(VLOOKUP(A93,工资表!A:T,5,FALSE),"")</f>
        <v/>
      </c>
      <c r="F93" s="6" t="str">
        <f>IFERROR(VLOOKUP(A93,工资表!A:T,6,FALSE),"")</f>
        <v/>
      </c>
      <c r="G93" s="6" t="str">
        <f>IFERROR(VLOOKUP(A93,工资表!A:T,7,FALSE),"")</f>
        <v/>
      </c>
      <c r="H93" s="6" t="str">
        <f>IFERROR(VLOOKUP(A93,工资表!A:T,8,FALSE),"")</f>
        <v/>
      </c>
      <c r="I93" s="6" t="str">
        <f>IFERROR(VLOOKUP(A93,工资表!A:T,9,FALSE),"")</f>
        <v/>
      </c>
      <c r="J93" s="6" t="str">
        <f>IFERROR(VLOOKUP(A93,工资表!A:T,10,FALSE),"")</f>
        <v/>
      </c>
      <c r="K93" s="6" t="str">
        <f>IFERROR(VLOOKUP(A93,工资表!A:T,11,FALSE),"")</f>
        <v/>
      </c>
      <c r="L93" s="6" t="str">
        <f>IFERROR(VLOOKUP(A93,工资表!A:T,12,FALSE),"")</f>
        <v/>
      </c>
      <c r="M93" s="6" t="str">
        <f>IFERROR(VLOOKUP(A93,工资表!A:T,13,FALSE),"")</f>
        <v/>
      </c>
      <c r="N93" s="6" t="str">
        <f>IFERROR(VLOOKUP(A93,工资表!A:T,14,FALSE),"")</f>
        <v/>
      </c>
      <c r="O93" s="6" t="str">
        <f>IFERROR(VLOOKUP(A93,工资表!A:T,15,FALSE),"")</f>
        <v/>
      </c>
      <c r="P93" s="6" t="str">
        <f>IFERROR(VLOOKUP(A93,工资表!A:T,16,FALSE),"")</f>
        <v/>
      </c>
      <c r="Q93" s="6" t="str">
        <f>IFERROR(VLOOKUP(A93,工资表!A:T,17,FALSE),"")</f>
        <v/>
      </c>
      <c r="R93" s="6" t="str">
        <f>IFERROR(VLOOKUP(A93,工资表!A:T,18,FALSE),"")</f>
        <v/>
      </c>
      <c r="S93" s="6" t="str">
        <f>IFERROR(VLOOKUP(A93,工资表!A:T,19,FALSE),"")</f>
        <v/>
      </c>
      <c r="T93" s="6" t="str">
        <f>IFERROR(VLOOKUP(A93,工资表!A:T,20,FALSE),"")</f>
        <v/>
      </c>
    </row>
    <row r="94" spans="1:20" x14ac:dyDescent="0.15">
      <c r="A94" s="2">
        <f t="array" ref="A94">INDEX(工资表!A:A,SMALL(IF(工资表!$A$3:$A$500&lt;&gt;"",ROW($3:$500),2000),ROW(查询表!A90)))</f>
        <v>0</v>
      </c>
      <c r="B94" s="6" t="str">
        <f>IFERROR(VLOOKUP(A94,工资表!A:T,2,FALSE),"")</f>
        <v/>
      </c>
      <c r="C94" s="6" t="str">
        <f>IFERROR(VLOOKUP(A94,工资表!A:T,3,FALSE),"")</f>
        <v/>
      </c>
      <c r="D94" s="6" t="str">
        <f>IFERROR(VLOOKUP(A94,工资表!A:T,4,FALSE),"")</f>
        <v/>
      </c>
      <c r="E94" s="6" t="str">
        <f>IFERROR(VLOOKUP(A94,工资表!A:T,5,FALSE),"")</f>
        <v/>
      </c>
      <c r="F94" s="6" t="str">
        <f>IFERROR(VLOOKUP(A94,工资表!A:T,6,FALSE),"")</f>
        <v/>
      </c>
      <c r="G94" s="6" t="str">
        <f>IFERROR(VLOOKUP(A94,工资表!A:T,7,FALSE),"")</f>
        <v/>
      </c>
      <c r="H94" s="6" t="str">
        <f>IFERROR(VLOOKUP(A94,工资表!A:T,8,FALSE),"")</f>
        <v/>
      </c>
      <c r="I94" s="6" t="str">
        <f>IFERROR(VLOOKUP(A94,工资表!A:T,9,FALSE),"")</f>
        <v/>
      </c>
      <c r="J94" s="6" t="str">
        <f>IFERROR(VLOOKUP(A94,工资表!A:T,10,FALSE),"")</f>
        <v/>
      </c>
      <c r="K94" s="6" t="str">
        <f>IFERROR(VLOOKUP(A94,工资表!A:T,11,FALSE),"")</f>
        <v/>
      </c>
      <c r="L94" s="6" t="str">
        <f>IFERROR(VLOOKUP(A94,工资表!A:T,12,FALSE),"")</f>
        <v/>
      </c>
      <c r="M94" s="6" t="str">
        <f>IFERROR(VLOOKUP(A94,工资表!A:T,13,FALSE),"")</f>
        <v/>
      </c>
      <c r="N94" s="6" t="str">
        <f>IFERROR(VLOOKUP(A94,工资表!A:T,14,FALSE),"")</f>
        <v/>
      </c>
      <c r="O94" s="6" t="str">
        <f>IFERROR(VLOOKUP(A94,工资表!A:T,15,FALSE),"")</f>
        <v/>
      </c>
      <c r="P94" s="6" t="str">
        <f>IFERROR(VLOOKUP(A94,工资表!A:T,16,FALSE),"")</f>
        <v/>
      </c>
      <c r="Q94" s="6" t="str">
        <f>IFERROR(VLOOKUP(A94,工资表!A:T,17,FALSE),"")</f>
        <v/>
      </c>
      <c r="R94" s="6" t="str">
        <f>IFERROR(VLOOKUP(A94,工资表!A:T,18,FALSE),"")</f>
        <v/>
      </c>
      <c r="S94" s="6" t="str">
        <f>IFERROR(VLOOKUP(A94,工资表!A:T,19,FALSE),"")</f>
        <v/>
      </c>
      <c r="T94" s="6" t="str">
        <f>IFERROR(VLOOKUP(A94,工资表!A:T,20,FALSE),"")</f>
        <v/>
      </c>
    </row>
    <row r="95" spans="1:20" x14ac:dyDescent="0.15">
      <c r="A95" s="2">
        <f t="array" ref="A95">INDEX(工资表!A:A,SMALL(IF(工资表!$A$3:$A$500&lt;&gt;"",ROW($3:$500),2000),ROW(查询表!A91)))</f>
        <v>0</v>
      </c>
      <c r="B95" s="6" t="str">
        <f>IFERROR(VLOOKUP(A95,工资表!A:T,2,FALSE),"")</f>
        <v/>
      </c>
      <c r="C95" s="6" t="str">
        <f>IFERROR(VLOOKUP(A95,工资表!A:T,3,FALSE),"")</f>
        <v/>
      </c>
      <c r="D95" s="6" t="str">
        <f>IFERROR(VLOOKUP(A95,工资表!A:T,4,FALSE),"")</f>
        <v/>
      </c>
      <c r="E95" s="6" t="str">
        <f>IFERROR(VLOOKUP(A95,工资表!A:T,5,FALSE),"")</f>
        <v/>
      </c>
      <c r="F95" s="6" t="str">
        <f>IFERROR(VLOOKUP(A95,工资表!A:T,6,FALSE),"")</f>
        <v/>
      </c>
      <c r="G95" s="6" t="str">
        <f>IFERROR(VLOOKUP(A95,工资表!A:T,7,FALSE),"")</f>
        <v/>
      </c>
      <c r="H95" s="6" t="str">
        <f>IFERROR(VLOOKUP(A95,工资表!A:T,8,FALSE),"")</f>
        <v/>
      </c>
      <c r="I95" s="6" t="str">
        <f>IFERROR(VLOOKUP(A95,工资表!A:T,9,FALSE),"")</f>
        <v/>
      </c>
      <c r="J95" s="6" t="str">
        <f>IFERROR(VLOOKUP(A95,工资表!A:T,10,FALSE),"")</f>
        <v/>
      </c>
      <c r="K95" s="6" t="str">
        <f>IFERROR(VLOOKUP(A95,工资表!A:T,11,FALSE),"")</f>
        <v/>
      </c>
      <c r="L95" s="6" t="str">
        <f>IFERROR(VLOOKUP(A95,工资表!A:T,12,FALSE),"")</f>
        <v/>
      </c>
      <c r="M95" s="6" t="str">
        <f>IFERROR(VLOOKUP(A95,工资表!A:T,13,FALSE),"")</f>
        <v/>
      </c>
      <c r="N95" s="6" t="str">
        <f>IFERROR(VLOOKUP(A95,工资表!A:T,14,FALSE),"")</f>
        <v/>
      </c>
      <c r="O95" s="6" t="str">
        <f>IFERROR(VLOOKUP(A95,工资表!A:T,15,FALSE),"")</f>
        <v/>
      </c>
      <c r="P95" s="6" t="str">
        <f>IFERROR(VLOOKUP(A95,工资表!A:T,16,FALSE),"")</f>
        <v/>
      </c>
      <c r="Q95" s="6" t="str">
        <f>IFERROR(VLOOKUP(A95,工资表!A:T,17,FALSE),"")</f>
        <v/>
      </c>
      <c r="R95" s="6" t="str">
        <f>IFERROR(VLOOKUP(A95,工资表!A:T,18,FALSE),"")</f>
        <v/>
      </c>
      <c r="S95" s="6" t="str">
        <f>IFERROR(VLOOKUP(A95,工资表!A:T,19,FALSE),"")</f>
        <v/>
      </c>
      <c r="T95" s="6" t="str">
        <f>IFERROR(VLOOKUP(A95,工资表!A:T,20,FALSE),"")</f>
        <v/>
      </c>
    </row>
    <row r="96" spans="1:20" x14ac:dyDescent="0.15">
      <c r="A96" s="2">
        <f t="array" ref="A96">INDEX(工资表!A:A,SMALL(IF(工资表!$A$3:$A$500&lt;&gt;"",ROW($3:$500),2000),ROW(查询表!A92)))</f>
        <v>0</v>
      </c>
      <c r="B96" s="6" t="str">
        <f>IFERROR(VLOOKUP(A96,工资表!A:T,2,FALSE),"")</f>
        <v/>
      </c>
      <c r="C96" s="6" t="str">
        <f>IFERROR(VLOOKUP(A96,工资表!A:T,3,FALSE),"")</f>
        <v/>
      </c>
      <c r="D96" s="6" t="str">
        <f>IFERROR(VLOOKUP(A96,工资表!A:T,4,FALSE),"")</f>
        <v/>
      </c>
      <c r="E96" s="6" t="str">
        <f>IFERROR(VLOOKUP(A96,工资表!A:T,5,FALSE),"")</f>
        <v/>
      </c>
      <c r="F96" s="6" t="str">
        <f>IFERROR(VLOOKUP(A96,工资表!A:T,6,FALSE),"")</f>
        <v/>
      </c>
      <c r="G96" s="6" t="str">
        <f>IFERROR(VLOOKUP(A96,工资表!A:T,7,FALSE),"")</f>
        <v/>
      </c>
      <c r="H96" s="6" t="str">
        <f>IFERROR(VLOOKUP(A96,工资表!A:T,8,FALSE),"")</f>
        <v/>
      </c>
      <c r="I96" s="6" t="str">
        <f>IFERROR(VLOOKUP(A96,工资表!A:T,9,FALSE),"")</f>
        <v/>
      </c>
      <c r="J96" s="6" t="str">
        <f>IFERROR(VLOOKUP(A96,工资表!A:T,10,FALSE),"")</f>
        <v/>
      </c>
      <c r="K96" s="6" t="str">
        <f>IFERROR(VLOOKUP(A96,工资表!A:T,11,FALSE),"")</f>
        <v/>
      </c>
      <c r="L96" s="6" t="str">
        <f>IFERROR(VLOOKUP(A96,工资表!A:T,12,FALSE),"")</f>
        <v/>
      </c>
      <c r="M96" s="6" t="str">
        <f>IFERROR(VLOOKUP(A96,工资表!A:T,13,FALSE),"")</f>
        <v/>
      </c>
      <c r="N96" s="6" t="str">
        <f>IFERROR(VLOOKUP(A96,工资表!A:T,14,FALSE),"")</f>
        <v/>
      </c>
      <c r="O96" s="6" t="str">
        <f>IFERROR(VLOOKUP(A96,工资表!A:T,15,FALSE),"")</f>
        <v/>
      </c>
      <c r="P96" s="6" t="str">
        <f>IFERROR(VLOOKUP(A96,工资表!A:T,16,FALSE),"")</f>
        <v/>
      </c>
      <c r="Q96" s="6" t="str">
        <f>IFERROR(VLOOKUP(A96,工资表!A:T,17,FALSE),"")</f>
        <v/>
      </c>
      <c r="R96" s="6" t="str">
        <f>IFERROR(VLOOKUP(A96,工资表!A:T,18,FALSE),"")</f>
        <v/>
      </c>
      <c r="S96" s="6" t="str">
        <f>IFERROR(VLOOKUP(A96,工资表!A:T,19,FALSE),"")</f>
        <v/>
      </c>
      <c r="T96" s="6" t="str">
        <f>IFERROR(VLOOKUP(A96,工资表!A:T,20,FALSE),"")</f>
        <v/>
      </c>
    </row>
    <row r="97" spans="1:20" x14ac:dyDescent="0.15">
      <c r="A97" s="2">
        <f t="array" ref="A97">INDEX(工资表!A:A,SMALL(IF(工资表!$A$3:$A$500&lt;&gt;"",ROW($3:$500),2000),ROW(查询表!A93)))</f>
        <v>0</v>
      </c>
      <c r="B97" s="6" t="str">
        <f>IFERROR(VLOOKUP(A97,工资表!A:T,2,FALSE),"")</f>
        <v/>
      </c>
      <c r="C97" s="6" t="str">
        <f>IFERROR(VLOOKUP(A97,工资表!A:T,3,FALSE),"")</f>
        <v/>
      </c>
      <c r="D97" s="6" t="str">
        <f>IFERROR(VLOOKUP(A97,工资表!A:T,4,FALSE),"")</f>
        <v/>
      </c>
      <c r="E97" s="6" t="str">
        <f>IFERROR(VLOOKUP(A97,工资表!A:T,5,FALSE),"")</f>
        <v/>
      </c>
      <c r="F97" s="6" t="str">
        <f>IFERROR(VLOOKUP(A97,工资表!A:T,6,FALSE),"")</f>
        <v/>
      </c>
      <c r="G97" s="6" t="str">
        <f>IFERROR(VLOOKUP(A97,工资表!A:T,7,FALSE),"")</f>
        <v/>
      </c>
      <c r="H97" s="6" t="str">
        <f>IFERROR(VLOOKUP(A97,工资表!A:T,8,FALSE),"")</f>
        <v/>
      </c>
      <c r="I97" s="6" t="str">
        <f>IFERROR(VLOOKUP(A97,工资表!A:T,9,FALSE),"")</f>
        <v/>
      </c>
      <c r="J97" s="6" t="str">
        <f>IFERROR(VLOOKUP(A97,工资表!A:T,10,FALSE),"")</f>
        <v/>
      </c>
      <c r="K97" s="6" t="str">
        <f>IFERROR(VLOOKUP(A97,工资表!A:T,11,FALSE),"")</f>
        <v/>
      </c>
      <c r="L97" s="6" t="str">
        <f>IFERROR(VLOOKUP(A97,工资表!A:T,12,FALSE),"")</f>
        <v/>
      </c>
      <c r="M97" s="6" t="str">
        <f>IFERROR(VLOOKUP(A97,工资表!A:T,13,FALSE),"")</f>
        <v/>
      </c>
      <c r="N97" s="6" t="str">
        <f>IFERROR(VLOOKUP(A97,工资表!A:T,14,FALSE),"")</f>
        <v/>
      </c>
      <c r="O97" s="6" t="str">
        <f>IFERROR(VLOOKUP(A97,工资表!A:T,15,FALSE),"")</f>
        <v/>
      </c>
      <c r="P97" s="6" t="str">
        <f>IFERROR(VLOOKUP(A97,工资表!A:T,16,FALSE),"")</f>
        <v/>
      </c>
      <c r="Q97" s="6" t="str">
        <f>IFERROR(VLOOKUP(A97,工资表!A:T,17,FALSE),"")</f>
        <v/>
      </c>
      <c r="R97" s="6" t="str">
        <f>IFERROR(VLOOKUP(A97,工资表!A:T,18,FALSE),"")</f>
        <v/>
      </c>
      <c r="S97" s="6" t="str">
        <f>IFERROR(VLOOKUP(A97,工资表!A:T,19,FALSE),"")</f>
        <v/>
      </c>
      <c r="T97" s="6" t="str">
        <f>IFERROR(VLOOKUP(A97,工资表!A:T,20,FALSE),"")</f>
        <v/>
      </c>
    </row>
    <row r="98" spans="1:20" x14ac:dyDescent="0.15">
      <c r="A98" s="2">
        <f t="array" ref="A98">INDEX(工资表!A:A,SMALL(IF(工资表!$A$3:$A$500&lt;&gt;"",ROW($3:$500),2000),ROW(查询表!A94)))</f>
        <v>0</v>
      </c>
      <c r="B98" s="6" t="str">
        <f>IFERROR(VLOOKUP(A98,工资表!A:T,2,FALSE),"")</f>
        <v/>
      </c>
      <c r="C98" s="6" t="str">
        <f>IFERROR(VLOOKUP(A98,工资表!A:T,3,FALSE),"")</f>
        <v/>
      </c>
      <c r="D98" s="6" t="str">
        <f>IFERROR(VLOOKUP(A98,工资表!A:T,4,FALSE),"")</f>
        <v/>
      </c>
      <c r="E98" s="6" t="str">
        <f>IFERROR(VLOOKUP(A98,工资表!A:T,5,FALSE),"")</f>
        <v/>
      </c>
      <c r="F98" s="6" t="str">
        <f>IFERROR(VLOOKUP(A98,工资表!A:T,6,FALSE),"")</f>
        <v/>
      </c>
      <c r="G98" s="6" t="str">
        <f>IFERROR(VLOOKUP(A98,工资表!A:T,7,FALSE),"")</f>
        <v/>
      </c>
      <c r="H98" s="6" t="str">
        <f>IFERROR(VLOOKUP(A98,工资表!A:T,8,FALSE),"")</f>
        <v/>
      </c>
      <c r="I98" s="6" t="str">
        <f>IFERROR(VLOOKUP(A98,工资表!A:T,9,FALSE),"")</f>
        <v/>
      </c>
      <c r="J98" s="6" t="str">
        <f>IFERROR(VLOOKUP(A98,工资表!A:T,10,FALSE),"")</f>
        <v/>
      </c>
      <c r="K98" s="6" t="str">
        <f>IFERROR(VLOOKUP(A98,工资表!A:T,11,FALSE),"")</f>
        <v/>
      </c>
      <c r="L98" s="6" t="str">
        <f>IFERROR(VLOOKUP(A98,工资表!A:T,12,FALSE),"")</f>
        <v/>
      </c>
      <c r="M98" s="6" t="str">
        <f>IFERROR(VLOOKUP(A98,工资表!A:T,13,FALSE),"")</f>
        <v/>
      </c>
      <c r="N98" s="6" t="str">
        <f>IFERROR(VLOOKUP(A98,工资表!A:T,14,FALSE),"")</f>
        <v/>
      </c>
      <c r="O98" s="6" t="str">
        <f>IFERROR(VLOOKUP(A98,工资表!A:T,15,FALSE),"")</f>
        <v/>
      </c>
      <c r="P98" s="6" t="str">
        <f>IFERROR(VLOOKUP(A98,工资表!A:T,16,FALSE),"")</f>
        <v/>
      </c>
      <c r="Q98" s="6" t="str">
        <f>IFERROR(VLOOKUP(A98,工资表!A:T,17,FALSE),"")</f>
        <v/>
      </c>
      <c r="R98" s="6" t="str">
        <f>IFERROR(VLOOKUP(A98,工资表!A:T,18,FALSE),"")</f>
        <v/>
      </c>
      <c r="S98" s="6" t="str">
        <f>IFERROR(VLOOKUP(A98,工资表!A:T,19,FALSE),"")</f>
        <v/>
      </c>
      <c r="T98" s="6" t="str">
        <f>IFERROR(VLOOKUP(A98,工资表!A:T,20,FALSE),"")</f>
        <v/>
      </c>
    </row>
    <row r="99" spans="1:20" x14ac:dyDescent="0.15">
      <c r="A99" s="2">
        <f t="array" ref="A99">INDEX(工资表!A:A,SMALL(IF(工资表!$A$3:$A$500&lt;&gt;"",ROW($3:$500),2000),ROW(查询表!A95)))</f>
        <v>0</v>
      </c>
      <c r="B99" s="6" t="str">
        <f>IFERROR(VLOOKUP(A99,工资表!A:T,2,FALSE),"")</f>
        <v/>
      </c>
      <c r="C99" s="6" t="str">
        <f>IFERROR(VLOOKUP(A99,工资表!A:T,3,FALSE),"")</f>
        <v/>
      </c>
      <c r="D99" s="6" t="str">
        <f>IFERROR(VLOOKUP(A99,工资表!A:T,4,FALSE),"")</f>
        <v/>
      </c>
      <c r="E99" s="6" t="str">
        <f>IFERROR(VLOOKUP(A99,工资表!A:T,5,FALSE),"")</f>
        <v/>
      </c>
      <c r="F99" s="6" t="str">
        <f>IFERROR(VLOOKUP(A99,工资表!A:T,6,FALSE),"")</f>
        <v/>
      </c>
      <c r="G99" s="6" t="str">
        <f>IFERROR(VLOOKUP(A99,工资表!A:T,7,FALSE),"")</f>
        <v/>
      </c>
      <c r="H99" s="6" t="str">
        <f>IFERROR(VLOOKUP(A99,工资表!A:T,8,FALSE),"")</f>
        <v/>
      </c>
      <c r="I99" s="6" t="str">
        <f>IFERROR(VLOOKUP(A99,工资表!A:T,9,FALSE),"")</f>
        <v/>
      </c>
      <c r="J99" s="6" t="str">
        <f>IFERROR(VLOOKUP(A99,工资表!A:T,10,FALSE),"")</f>
        <v/>
      </c>
      <c r="K99" s="6" t="str">
        <f>IFERROR(VLOOKUP(A99,工资表!A:T,11,FALSE),"")</f>
        <v/>
      </c>
      <c r="L99" s="6" t="str">
        <f>IFERROR(VLOOKUP(A99,工资表!A:T,12,FALSE),"")</f>
        <v/>
      </c>
      <c r="M99" s="6" t="str">
        <f>IFERROR(VLOOKUP(A99,工资表!A:T,13,FALSE),"")</f>
        <v/>
      </c>
      <c r="N99" s="6" t="str">
        <f>IFERROR(VLOOKUP(A99,工资表!A:T,14,FALSE),"")</f>
        <v/>
      </c>
      <c r="O99" s="6" t="str">
        <f>IFERROR(VLOOKUP(A99,工资表!A:T,15,FALSE),"")</f>
        <v/>
      </c>
      <c r="P99" s="6" t="str">
        <f>IFERROR(VLOOKUP(A99,工资表!A:T,16,FALSE),"")</f>
        <v/>
      </c>
      <c r="Q99" s="6" t="str">
        <f>IFERROR(VLOOKUP(A99,工资表!A:T,17,FALSE),"")</f>
        <v/>
      </c>
      <c r="R99" s="6" t="str">
        <f>IFERROR(VLOOKUP(A99,工资表!A:T,18,FALSE),"")</f>
        <v/>
      </c>
      <c r="S99" s="6" t="str">
        <f>IFERROR(VLOOKUP(A99,工资表!A:T,19,FALSE),"")</f>
        <v/>
      </c>
      <c r="T99" s="6" t="str">
        <f>IFERROR(VLOOKUP(A99,工资表!A:T,20,FALSE),"")</f>
        <v/>
      </c>
    </row>
    <row r="100" spans="1:20" x14ac:dyDescent="0.15">
      <c r="A100" s="2">
        <f t="array" ref="A100">INDEX(工资表!A:A,SMALL(IF(工资表!$A$3:$A$500&lt;&gt;"",ROW($3:$500),2000),ROW(查询表!A96)))</f>
        <v>0</v>
      </c>
      <c r="B100" s="6" t="str">
        <f>IFERROR(VLOOKUP(A100,工资表!A:T,2,FALSE),"")</f>
        <v/>
      </c>
      <c r="C100" s="6" t="str">
        <f>IFERROR(VLOOKUP(A100,工资表!A:T,3,FALSE),"")</f>
        <v/>
      </c>
      <c r="D100" s="6" t="str">
        <f>IFERROR(VLOOKUP(A100,工资表!A:T,4,FALSE),"")</f>
        <v/>
      </c>
      <c r="E100" s="6" t="str">
        <f>IFERROR(VLOOKUP(A100,工资表!A:T,5,FALSE),"")</f>
        <v/>
      </c>
      <c r="F100" s="6" t="str">
        <f>IFERROR(VLOOKUP(A100,工资表!A:T,6,FALSE),"")</f>
        <v/>
      </c>
      <c r="G100" s="6" t="str">
        <f>IFERROR(VLOOKUP(A100,工资表!A:T,7,FALSE),"")</f>
        <v/>
      </c>
      <c r="H100" s="6" t="str">
        <f>IFERROR(VLOOKUP(A100,工资表!A:T,8,FALSE),"")</f>
        <v/>
      </c>
      <c r="I100" s="6" t="str">
        <f>IFERROR(VLOOKUP(A100,工资表!A:T,9,FALSE),"")</f>
        <v/>
      </c>
      <c r="J100" s="6" t="str">
        <f>IFERROR(VLOOKUP(A100,工资表!A:T,10,FALSE),"")</f>
        <v/>
      </c>
      <c r="K100" s="6" t="str">
        <f>IFERROR(VLOOKUP(A100,工资表!A:T,11,FALSE),"")</f>
        <v/>
      </c>
      <c r="L100" s="6" t="str">
        <f>IFERROR(VLOOKUP(A100,工资表!A:T,12,FALSE),"")</f>
        <v/>
      </c>
      <c r="M100" s="6" t="str">
        <f>IFERROR(VLOOKUP(A100,工资表!A:T,13,FALSE),"")</f>
        <v/>
      </c>
      <c r="N100" s="6" t="str">
        <f>IFERROR(VLOOKUP(A100,工资表!A:T,14,FALSE),"")</f>
        <v/>
      </c>
      <c r="O100" s="6" t="str">
        <f>IFERROR(VLOOKUP(A100,工资表!A:T,15,FALSE),"")</f>
        <v/>
      </c>
      <c r="P100" s="6" t="str">
        <f>IFERROR(VLOOKUP(A100,工资表!A:T,16,FALSE),"")</f>
        <v/>
      </c>
      <c r="Q100" s="6" t="str">
        <f>IFERROR(VLOOKUP(A100,工资表!A:T,17,FALSE),"")</f>
        <v/>
      </c>
      <c r="R100" s="6" t="str">
        <f>IFERROR(VLOOKUP(A100,工资表!A:T,18,FALSE),"")</f>
        <v/>
      </c>
      <c r="S100" s="6" t="str">
        <f>IFERROR(VLOOKUP(A100,工资表!A:T,19,FALSE),"")</f>
        <v/>
      </c>
      <c r="T100" s="6" t="str">
        <f>IFERROR(VLOOKUP(A100,工资表!A:T,20,FALSE),"")</f>
        <v/>
      </c>
    </row>
    <row r="101" spans="1:20" x14ac:dyDescent="0.15">
      <c r="A101" s="2">
        <f t="array" ref="A101">INDEX(工资表!A:A,SMALL(IF(工资表!$A$3:$A$500&lt;&gt;"",ROW($3:$500),2000),ROW(查询表!A97)))</f>
        <v>0</v>
      </c>
      <c r="B101" s="6" t="str">
        <f>IFERROR(VLOOKUP(A101,工资表!A:T,2,FALSE),"")</f>
        <v/>
      </c>
      <c r="C101" s="6" t="str">
        <f>IFERROR(VLOOKUP(A101,工资表!A:T,3,FALSE),"")</f>
        <v/>
      </c>
      <c r="D101" s="6" t="str">
        <f>IFERROR(VLOOKUP(A101,工资表!A:T,4,FALSE),"")</f>
        <v/>
      </c>
      <c r="E101" s="6" t="str">
        <f>IFERROR(VLOOKUP(A101,工资表!A:T,5,FALSE),"")</f>
        <v/>
      </c>
      <c r="F101" s="6" t="str">
        <f>IFERROR(VLOOKUP(A101,工资表!A:T,6,FALSE),"")</f>
        <v/>
      </c>
      <c r="G101" s="6" t="str">
        <f>IFERROR(VLOOKUP(A101,工资表!A:T,7,FALSE),"")</f>
        <v/>
      </c>
      <c r="H101" s="6" t="str">
        <f>IFERROR(VLOOKUP(A101,工资表!A:T,8,FALSE),"")</f>
        <v/>
      </c>
      <c r="I101" s="6" t="str">
        <f>IFERROR(VLOOKUP(A101,工资表!A:T,9,FALSE),"")</f>
        <v/>
      </c>
      <c r="J101" s="6" t="str">
        <f>IFERROR(VLOOKUP(A101,工资表!A:T,10,FALSE),"")</f>
        <v/>
      </c>
      <c r="K101" s="6" t="str">
        <f>IFERROR(VLOOKUP(A101,工资表!A:T,11,FALSE),"")</f>
        <v/>
      </c>
      <c r="L101" s="6" t="str">
        <f>IFERROR(VLOOKUP(A101,工资表!A:T,12,FALSE),"")</f>
        <v/>
      </c>
      <c r="M101" s="6" t="str">
        <f>IFERROR(VLOOKUP(A101,工资表!A:T,13,FALSE),"")</f>
        <v/>
      </c>
      <c r="N101" s="6" t="str">
        <f>IFERROR(VLOOKUP(A101,工资表!A:T,14,FALSE),"")</f>
        <v/>
      </c>
      <c r="O101" s="6" t="str">
        <f>IFERROR(VLOOKUP(A101,工资表!A:T,15,FALSE),"")</f>
        <v/>
      </c>
      <c r="P101" s="6" t="str">
        <f>IFERROR(VLOOKUP(A101,工资表!A:T,16,FALSE),"")</f>
        <v/>
      </c>
      <c r="Q101" s="6" t="str">
        <f>IFERROR(VLOOKUP(A101,工资表!A:T,17,FALSE),"")</f>
        <v/>
      </c>
      <c r="R101" s="6" t="str">
        <f>IFERROR(VLOOKUP(A101,工资表!A:T,18,FALSE),"")</f>
        <v/>
      </c>
      <c r="S101" s="6" t="str">
        <f>IFERROR(VLOOKUP(A101,工资表!A:T,19,FALSE),"")</f>
        <v/>
      </c>
      <c r="T101" s="6" t="str">
        <f>IFERROR(VLOOKUP(A101,工资表!A:T,20,FALSE),"")</f>
        <v/>
      </c>
    </row>
    <row r="102" spans="1:20" x14ac:dyDescent="0.15">
      <c r="A102" s="2">
        <f t="array" ref="A102">INDEX(工资表!A:A,SMALL(IF(工资表!$A$3:$A$500&lt;&gt;"",ROW($3:$500),2000),ROW(查询表!A98)))</f>
        <v>0</v>
      </c>
      <c r="B102" s="6" t="str">
        <f>IFERROR(VLOOKUP(A102,工资表!A:T,2,FALSE),"")</f>
        <v/>
      </c>
      <c r="C102" s="6" t="str">
        <f>IFERROR(VLOOKUP(A102,工资表!A:T,3,FALSE),"")</f>
        <v/>
      </c>
      <c r="D102" s="6" t="str">
        <f>IFERROR(VLOOKUP(A102,工资表!A:T,4,FALSE),"")</f>
        <v/>
      </c>
      <c r="E102" s="6" t="str">
        <f>IFERROR(VLOOKUP(A102,工资表!A:T,5,FALSE),"")</f>
        <v/>
      </c>
      <c r="F102" s="6" t="str">
        <f>IFERROR(VLOOKUP(A102,工资表!A:T,6,FALSE),"")</f>
        <v/>
      </c>
      <c r="G102" s="6" t="str">
        <f>IFERROR(VLOOKUP(A102,工资表!A:T,7,FALSE),"")</f>
        <v/>
      </c>
      <c r="H102" s="6" t="str">
        <f>IFERROR(VLOOKUP(A102,工资表!A:T,8,FALSE),"")</f>
        <v/>
      </c>
      <c r="I102" s="6" t="str">
        <f>IFERROR(VLOOKUP(A102,工资表!A:T,9,FALSE),"")</f>
        <v/>
      </c>
      <c r="J102" s="6" t="str">
        <f>IFERROR(VLOOKUP(A102,工资表!A:T,10,FALSE),"")</f>
        <v/>
      </c>
      <c r="K102" s="6" t="str">
        <f>IFERROR(VLOOKUP(A102,工资表!A:T,11,FALSE),"")</f>
        <v/>
      </c>
      <c r="L102" s="6" t="str">
        <f>IFERROR(VLOOKUP(A102,工资表!A:T,12,FALSE),"")</f>
        <v/>
      </c>
      <c r="M102" s="6" t="str">
        <f>IFERROR(VLOOKUP(A102,工资表!A:T,13,FALSE),"")</f>
        <v/>
      </c>
      <c r="N102" s="6" t="str">
        <f>IFERROR(VLOOKUP(A102,工资表!A:T,14,FALSE),"")</f>
        <v/>
      </c>
      <c r="O102" s="6" t="str">
        <f>IFERROR(VLOOKUP(A102,工资表!A:T,15,FALSE),"")</f>
        <v/>
      </c>
      <c r="P102" s="6" t="str">
        <f>IFERROR(VLOOKUP(A102,工资表!A:T,16,FALSE),"")</f>
        <v/>
      </c>
      <c r="Q102" s="6" t="str">
        <f>IFERROR(VLOOKUP(A102,工资表!A:T,17,FALSE),"")</f>
        <v/>
      </c>
      <c r="R102" s="6" t="str">
        <f>IFERROR(VLOOKUP(A102,工资表!A:T,18,FALSE),"")</f>
        <v/>
      </c>
      <c r="S102" s="6" t="str">
        <f>IFERROR(VLOOKUP(A102,工资表!A:T,19,FALSE),"")</f>
        <v/>
      </c>
      <c r="T102" s="6" t="str">
        <f>IFERROR(VLOOKUP(A102,工资表!A:T,20,FALSE),"")</f>
        <v/>
      </c>
    </row>
    <row r="103" spans="1:20" x14ac:dyDescent="0.15">
      <c r="A103" s="2">
        <f t="array" ref="A103">INDEX(工资表!A:A,SMALL(IF(工资表!$A$3:$A$500&lt;&gt;"",ROW($3:$500),2000),ROW(查询表!A99)))</f>
        <v>0</v>
      </c>
      <c r="B103" s="6" t="str">
        <f>IFERROR(VLOOKUP(A103,工资表!A:T,2,FALSE),"")</f>
        <v/>
      </c>
      <c r="C103" s="6" t="str">
        <f>IFERROR(VLOOKUP(A103,工资表!A:T,3,FALSE),"")</f>
        <v/>
      </c>
      <c r="D103" s="6" t="str">
        <f>IFERROR(VLOOKUP(A103,工资表!A:T,4,FALSE),"")</f>
        <v/>
      </c>
      <c r="E103" s="6" t="str">
        <f>IFERROR(VLOOKUP(A103,工资表!A:T,5,FALSE),"")</f>
        <v/>
      </c>
      <c r="F103" s="6" t="str">
        <f>IFERROR(VLOOKUP(A103,工资表!A:T,6,FALSE),"")</f>
        <v/>
      </c>
      <c r="G103" s="6" t="str">
        <f>IFERROR(VLOOKUP(A103,工资表!A:T,7,FALSE),"")</f>
        <v/>
      </c>
      <c r="H103" s="6" t="str">
        <f>IFERROR(VLOOKUP(A103,工资表!A:T,8,FALSE),"")</f>
        <v/>
      </c>
      <c r="I103" s="6" t="str">
        <f>IFERROR(VLOOKUP(A103,工资表!A:T,9,FALSE),"")</f>
        <v/>
      </c>
      <c r="J103" s="6" t="str">
        <f>IFERROR(VLOOKUP(A103,工资表!A:T,10,FALSE),"")</f>
        <v/>
      </c>
      <c r="K103" s="6" t="str">
        <f>IFERROR(VLOOKUP(A103,工资表!A:T,11,FALSE),"")</f>
        <v/>
      </c>
      <c r="L103" s="6" t="str">
        <f>IFERROR(VLOOKUP(A103,工资表!A:T,12,FALSE),"")</f>
        <v/>
      </c>
      <c r="M103" s="6" t="str">
        <f>IFERROR(VLOOKUP(A103,工资表!A:T,13,FALSE),"")</f>
        <v/>
      </c>
      <c r="N103" s="6" t="str">
        <f>IFERROR(VLOOKUP(A103,工资表!A:T,14,FALSE),"")</f>
        <v/>
      </c>
      <c r="O103" s="6" t="str">
        <f>IFERROR(VLOOKUP(A103,工资表!A:T,15,FALSE),"")</f>
        <v/>
      </c>
      <c r="P103" s="6" t="str">
        <f>IFERROR(VLOOKUP(A103,工资表!A:T,16,FALSE),"")</f>
        <v/>
      </c>
      <c r="Q103" s="6" t="str">
        <f>IFERROR(VLOOKUP(A103,工资表!A:T,17,FALSE),"")</f>
        <v/>
      </c>
      <c r="R103" s="6" t="str">
        <f>IFERROR(VLOOKUP(A103,工资表!A:T,18,FALSE),"")</f>
        <v/>
      </c>
      <c r="S103" s="6" t="str">
        <f>IFERROR(VLOOKUP(A103,工资表!A:T,19,FALSE),"")</f>
        <v/>
      </c>
      <c r="T103" s="6" t="str">
        <f>IFERROR(VLOOKUP(A103,工资表!A:T,20,FALSE),"")</f>
        <v/>
      </c>
    </row>
    <row r="104" spans="1:20" x14ac:dyDescent="0.15">
      <c r="A104" s="2">
        <f t="array" ref="A104">INDEX(工资表!A:A,SMALL(IF(工资表!$A$3:$A$500&lt;&gt;"",ROW($3:$500),2000),ROW(查询表!A100)))</f>
        <v>0</v>
      </c>
      <c r="B104" s="6" t="str">
        <f>IFERROR(VLOOKUP(A104,工资表!A:T,2,FALSE),"")</f>
        <v/>
      </c>
      <c r="C104" s="6" t="str">
        <f>IFERROR(VLOOKUP(A104,工资表!A:T,3,FALSE),"")</f>
        <v/>
      </c>
      <c r="D104" s="6" t="str">
        <f>IFERROR(VLOOKUP(A104,工资表!A:T,4,FALSE),"")</f>
        <v/>
      </c>
      <c r="E104" s="6" t="str">
        <f>IFERROR(VLOOKUP(A104,工资表!A:T,5,FALSE),"")</f>
        <v/>
      </c>
      <c r="F104" s="6" t="str">
        <f>IFERROR(VLOOKUP(A104,工资表!A:T,6,FALSE),"")</f>
        <v/>
      </c>
      <c r="G104" s="6" t="str">
        <f>IFERROR(VLOOKUP(A104,工资表!A:T,7,FALSE),"")</f>
        <v/>
      </c>
      <c r="H104" s="6" t="str">
        <f>IFERROR(VLOOKUP(A104,工资表!A:T,8,FALSE),"")</f>
        <v/>
      </c>
      <c r="I104" s="6" t="str">
        <f>IFERROR(VLOOKUP(A104,工资表!A:T,9,FALSE),"")</f>
        <v/>
      </c>
      <c r="J104" s="6" t="str">
        <f>IFERROR(VLOOKUP(A104,工资表!A:T,10,FALSE),"")</f>
        <v/>
      </c>
      <c r="K104" s="6" t="str">
        <f>IFERROR(VLOOKUP(A104,工资表!A:T,11,FALSE),"")</f>
        <v/>
      </c>
      <c r="L104" s="6" t="str">
        <f>IFERROR(VLOOKUP(A104,工资表!A:T,12,FALSE),"")</f>
        <v/>
      </c>
      <c r="M104" s="6" t="str">
        <f>IFERROR(VLOOKUP(A104,工资表!A:T,13,FALSE),"")</f>
        <v/>
      </c>
      <c r="N104" s="6" t="str">
        <f>IFERROR(VLOOKUP(A104,工资表!A:T,14,FALSE),"")</f>
        <v/>
      </c>
      <c r="O104" s="6" t="str">
        <f>IFERROR(VLOOKUP(A104,工资表!A:T,15,FALSE),"")</f>
        <v/>
      </c>
      <c r="P104" s="6" t="str">
        <f>IFERROR(VLOOKUP(A104,工资表!A:T,16,FALSE),"")</f>
        <v/>
      </c>
      <c r="Q104" s="6" t="str">
        <f>IFERROR(VLOOKUP(A104,工资表!A:T,17,FALSE),"")</f>
        <v/>
      </c>
      <c r="R104" s="6" t="str">
        <f>IFERROR(VLOOKUP(A104,工资表!A:T,18,FALSE),"")</f>
        <v/>
      </c>
      <c r="S104" s="6" t="str">
        <f>IFERROR(VLOOKUP(A104,工资表!A:T,19,FALSE),"")</f>
        <v/>
      </c>
      <c r="T104" s="6" t="str">
        <f>IFERROR(VLOOKUP(A104,工资表!A:T,20,FALSE),"")</f>
        <v/>
      </c>
    </row>
    <row r="105" spans="1:20" x14ac:dyDescent="0.15">
      <c r="A105" s="2">
        <f t="array" ref="A105">INDEX(工资表!A:A,SMALL(IF(工资表!$A$3:$A$500&lt;&gt;"",ROW($3:$500),2000),ROW(查询表!A101)))</f>
        <v>0</v>
      </c>
      <c r="B105" s="6" t="str">
        <f>IFERROR(VLOOKUP(A105,工资表!A:T,2,FALSE),"")</f>
        <v/>
      </c>
      <c r="C105" s="6" t="str">
        <f>IFERROR(VLOOKUP(A105,工资表!A:T,3,FALSE),"")</f>
        <v/>
      </c>
      <c r="D105" s="6" t="str">
        <f>IFERROR(VLOOKUP(A105,工资表!A:T,4,FALSE),"")</f>
        <v/>
      </c>
      <c r="E105" s="6" t="str">
        <f>IFERROR(VLOOKUP(A105,工资表!A:T,5,FALSE),"")</f>
        <v/>
      </c>
      <c r="F105" s="6" t="str">
        <f>IFERROR(VLOOKUP(A105,工资表!A:T,6,FALSE),"")</f>
        <v/>
      </c>
      <c r="G105" s="6" t="str">
        <f>IFERROR(VLOOKUP(A105,工资表!A:T,7,FALSE),"")</f>
        <v/>
      </c>
      <c r="H105" s="6" t="str">
        <f>IFERROR(VLOOKUP(A105,工资表!A:T,8,FALSE),"")</f>
        <v/>
      </c>
      <c r="I105" s="6" t="str">
        <f>IFERROR(VLOOKUP(A105,工资表!A:T,9,FALSE),"")</f>
        <v/>
      </c>
      <c r="J105" s="6" t="str">
        <f>IFERROR(VLOOKUP(A105,工资表!A:T,10,FALSE),"")</f>
        <v/>
      </c>
      <c r="K105" s="6" t="str">
        <f>IFERROR(VLOOKUP(A105,工资表!A:T,11,FALSE),"")</f>
        <v/>
      </c>
      <c r="L105" s="6" t="str">
        <f>IFERROR(VLOOKUP(A105,工资表!A:T,12,FALSE),"")</f>
        <v/>
      </c>
      <c r="M105" s="6" t="str">
        <f>IFERROR(VLOOKUP(A105,工资表!A:T,13,FALSE),"")</f>
        <v/>
      </c>
      <c r="N105" s="6" t="str">
        <f>IFERROR(VLOOKUP(A105,工资表!A:T,14,FALSE),"")</f>
        <v/>
      </c>
      <c r="O105" s="6" t="str">
        <f>IFERROR(VLOOKUP(A105,工资表!A:T,15,FALSE),"")</f>
        <v/>
      </c>
      <c r="P105" s="6" t="str">
        <f>IFERROR(VLOOKUP(A105,工资表!A:T,16,FALSE),"")</f>
        <v/>
      </c>
      <c r="Q105" s="6" t="str">
        <f>IFERROR(VLOOKUP(A105,工资表!A:T,17,FALSE),"")</f>
        <v/>
      </c>
      <c r="R105" s="6" t="str">
        <f>IFERROR(VLOOKUP(A105,工资表!A:T,18,FALSE),"")</f>
        <v/>
      </c>
      <c r="S105" s="6" t="str">
        <f>IFERROR(VLOOKUP(A105,工资表!A:T,19,FALSE),"")</f>
        <v/>
      </c>
      <c r="T105" s="6" t="str">
        <f>IFERROR(VLOOKUP(A105,工资表!A:T,20,FALSE),"")</f>
        <v/>
      </c>
    </row>
    <row r="106" spans="1:20" x14ac:dyDescent="0.15">
      <c r="A106" s="2">
        <f t="array" ref="A106">INDEX(工资表!A:A,SMALL(IF(工资表!$A$3:$A$500&lt;&gt;"",ROW($3:$500),2000),ROW(查询表!A102)))</f>
        <v>0</v>
      </c>
      <c r="B106" s="6" t="str">
        <f>IFERROR(VLOOKUP(A106,工资表!A:T,2,FALSE),"")</f>
        <v/>
      </c>
      <c r="C106" s="6" t="str">
        <f>IFERROR(VLOOKUP(A106,工资表!A:T,3,FALSE),"")</f>
        <v/>
      </c>
      <c r="D106" s="6" t="str">
        <f>IFERROR(VLOOKUP(A106,工资表!A:T,4,FALSE),"")</f>
        <v/>
      </c>
      <c r="E106" s="6" t="str">
        <f>IFERROR(VLOOKUP(A106,工资表!A:T,5,FALSE),"")</f>
        <v/>
      </c>
      <c r="F106" s="6" t="str">
        <f>IFERROR(VLOOKUP(A106,工资表!A:T,6,FALSE),"")</f>
        <v/>
      </c>
      <c r="G106" s="6" t="str">
        <f>IFERROR(VLOOKUP(A106,工资表!A:T,7,FALSE),"")</f>
        <v/>
      </c>
      <c r="H106" s="6" t="str">
        <f>IFERROR(VLOOKUP(A106,工资表!A:T,8,FALSE),"")</f>
        <v/>
      </c>
      <c r="I106" s="6" t="str">
        <f>IFERROR(VLOOKUP(A106,工资表!A:T,9,FALSE),"")</f>
        <v/>
      </c>
      <c r="J106" s="6" t="str">
        <f>IFERROR(VLOOKUP(A106,工资表!A:T,10,FALSE),"")</f>
        <v/>
      </c>
      <c r="K106" s="6" t="str">
        <f>IFERROR(VLOOKUP(A106,工资表!A:T,11,FALSE),"")</f>
        <v/>
      </c>
      <c r="L106" s="6" t="str">
        <f>IFERROR(VLOOKUP(A106,工资表!A:T,12,FALSE),"")</f>
        <v/>
      </c>
      <c r="M106" s="6" t="str">
        <f>IFERROR(VLOOKUP(A106,工资表!A:T,13,FALSE),"")</f>
        <v/>
      </c>
      <c r="N106" s="6" t="str">
        <f>IFERROR(VLOOKUP(A106,工资表!A:T,14,FALSE),"")</f>
        <v/>
      </c>
      <c r="O106" s="6" t="str">
        <f>IFERROR(VLOOKUP(A106,工资表!A:T,15,FALSE),"")</f>
        <v/>
      </c>
      <c r="P106" s="6" t="str">
        <f>IFERROR(VLOOKUP(A106,工资表!A:T,16,FALSE),"")</f>
        <v/>
      </c>
      <c r="Q106" s="6" t="str">
        <f>IFERROR(VLOOKUP(A106,工资表!A:T,17,FALSE),"")</f>
        <v/>
      </c>
      <c r="R106" s="6" t="str">
        <f>IFERROR(VLOOKUP(A106,工资表!A:T,18,FALSE),"")</f>
        <v/>
      </c>
      <c r="S106" s="6" t="str">
        <f>IFERROR(VLOOKUP(A106,工资表!A:T,19,FALSE),"")</f>
        <v/>
      </c>
      <c r="T106" s="6" t="str">
        <f>IFERROR(VLOOKUP(A106,工资表!A:T,20,FALSE),"")</f>
        <v/>
      </c>
    </row>
    <row r="107" spans="1:20" x14ac:dyDescent="0.15">
      <c r="A107" s="2">
        <f t="array" ref="A107">INDEX(工资表!A:A,SMALL(IF(工资表!$A$3:$A$500&lt;&gt;"",ROW($3:$500),2000),ROW(查询表!A103)))</f>
        <v>0</v>
      </c>
      <c r="B107" s="6" t="str">
        <f>IFERROR(VLOOKUP(A107,工资表!A:T,2,FALSE),"")</f>
        <v/>
      </c>
      <c r="C107" s="6" t="str">
        <f>IFERROR(VLOOKUP(A107,工资表!A:T,3,FALSE),"")</f>
        <v/>
      </c>
      <c r="D107" s="6" t="str">
        <f>IFERROR(VLOOKUP(A107,工资表!A:T,4,FALSE),"")</f>
        <v/>
      </c>
      <c r="E107" s="6" t="str">
        <f>IFERROR(VLOOKUP(A107,工资表!A:T,5,FALSE),"")</f>
        <v/>
      </c>
      <c r="F107" s="6" t="str">
        <f>IFERROR(VLOOKUP(A107,工资表!A:T,6,FALSE),"")</f>
        <v/>
      </c>
      <c r="G107" s="6" t="str">
        <f>IFERROR(VLOOKUP(A107,工资表!A:T,7,FALSE),"")</f>
        <v/>
      </c>
      <c r="H107" s="6" t="str">
        <f>IFERROR(VLOOKUP(A107,工资表!A:T,8,FALSE),"")</f>
        <v/>
      </c>
      <c r="I107" s="6" t="str">
        <f>IFERROR(VLOOKUP(A107,工资表!A:T,9,FALSE),"")</f>
        <v/>
      </c>
      <c r="J107" s="6" t="str">
        <f>IFERROR(VLOOKUP(A107,工资表!A:T,10,FALSE),"")</f>
        <v/>
      </c>
      <c r="K107" s="6" t="str">
        <f>IFERROR(VLOOKUP(A107,工资表!A:T,11,FALSE),"")</f>
        <v/>
      </c>
      <c r="L107" s="6" t="str">
        <f>IFERROR(VLOOKUP(A107,工资表!A:T,12,FALSE),"")</f>
        <v/>
      </c>
      <c r="M107" s="6" t="str">
        <f>IFERROR(VLOOKUP(A107,工资表!A:T,13,FALSE),"")</f>
        <v/>
      </c>
      <c r="N107" s="6" t="str">
        <f>IFERROR(VLOOKUP(A107,工资表!A:T,14,FALSE),"")</f>
        <v/>
      </c>
      <c r="O107" s="6" t="str">
        <f>IFERROR(VLOOKUP(A107,工资表!A:T,15,FALSE),"")</f>
        <v/>
      </c>
      <c r="P107" s="6" t="str">
        <f>IFERROR(VLOOKUP(A107,工资表!A:T,16,FALSE),"")</f>
        <v/>
      </c>
      <c r="Q107" s="6" t="str">
        <f>IFERROR(VLOOKUP(A107,工资表!A:T,17,FALSE),"")</f>
        <v/>
      </c>
      <c r="R107" s="6" t="str">
        <f>IFERROR(VLOOKUP(A107,工资表!A:T,18,FALSE),"")</f>
        <v/>
      </c>
      <c r="S107" s="6" t="str">
        <f>IFERROR(VLOOKUP(A107,工资表!A:T,19,FALSE),"")</f>
        <v/>
      </c>
      <c r="T107" s="6" t="str">
        <f>IFERROR(VLOOKUP(A107,工资表!A:T,20,FALSE),"")</f>
        <v/>
      </c>
    </row>
  </sheetData>
  <phoneticPr fontId="9" type="noConversion"/>
  <pageMargins left="0.69930555555555596" right="0.69930555555555596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S252"/>
  <sheetViews>
    <sheetView showGridLines="0" workbookViewId="0">
      <selection activeCell="G27" sqref="G27"/>
    </sheetView>
  </sheetViews>
  <sheetFormatPr defaultColWidth="9" defaultRowHeight="13.5" x14ac:dyDescent="0.15"/>
  <cols>
    <col min="1" max="1" width="4.625" style="2" customWidth="1"/>
    <col min="2" max="3" width="9" style="2"/>
    <col min="4" max="6" width="7.875" style="2" customWidth="1"/>
    <col min="7" max="7" width="5.375" style="2" customWidth="1"/>
    <col min="8" max="8" width="6.25" style="2" customWidth="1"/>
    <col min="9" max="16" width="7.875" style="2" customWidth="1"/>
    <col min="17" max="17" width="6.25" style="2" customWidth="1"/>
    <col min="18" max="18" width="9.5" style="2" customWidth="1"/>
    <col min="19" max="19" width="7.875" style="2" customWidth="1"/>
    <col min="20" max="16384" width="9" style="2"/>
  </cols>
  <sheetData>
    <row r="2" spans="1:19" x14ac:dyDescent="0.15">
      <c r="H2" s="4">
        <f>工资表!$I$1</f>
        <v>2017</v>
      </c>
      <c r="I2" s="4" t="str">
        <f>工资表!$J$1</f>
        <v>年</v>
      </c>
      <c r="J2" s="4" t="str">
        <f>工资表!$K$1</f>
        <v>2月</v>
      </c>
      <c r="K2" s="4" t="str">
        <f>工资表!$L$1</f>
        <v>工资</v>
      </c>
    </row>
    <row r="3" spans="1:19" x14ac:dyDescent="0.15">
      <c r="A3" s="5" t="str">
        <f>工资表!$B$2</f>
        <v>序号</v>
      </c>
      <c r="B3" s="5" t="str">
        <f>工资表!$C$2</f>
        <v>姓名</v>
      </c>
      <c r="C3" s="5" t="str">
        <f>工资表!$D$2</f>
        <v>部门</v>
      </c>
      <c r="D3" s="5" t="str">
        <f>工资表!$E$2</f>
        <v>基本工资</v>
      </c>
      <c r="E3" s="5" t="str">
        <f>工资表!$F$2</f>
        <v>岗位工资</v>
      </c>
      <c r="F3" s="5" t="str">
        <f>工资表!$G$2</f>
        <v>绩效工资</v>
      </c>
      <c r="G3" s="5" t="str">
        <f>工资表!$H$2</f>
        <v>奖金</v>
      </c>
      <c r="H3" s="5" t="str">
        <f>工资表!$I$2</f>
        <v>加班费</v>
      </c>
      <c r="I3" s="5" t="str">
        <f>工资表!$J$2</f>
        <v>住房补助</v>
      </c>
      <c r="J3" s="5" t="str">
        <f>工资表!$K$2</f>
        <v>交通补助</v>
      </c>
      <c r="K3" s="5" t="str">
        <f>工资表!$L$2</f>
        <v>工龄工资</v>
      </c>
      <c r="L3" s="5" t="str">
        <f>工资表!$M$2</f>
        <v>当月应发</v>
      </c>
      <c r="M3" s="5" t="str">
        <f>工资表!$N$2</f>
        <v>养老保险</v>
      </c>
      <c r="N3" s="5" t="str">
        <f>工资表!$O$2</f>
        <v>医疗保险</v>
      </c>
      <c r="O3" s="5" t="str">
        <f>工资表!$P$2</f>
        <v>失业保险</v>
      </c>
      <c r="P3" s="5" t="str">
        <f>工资表!$Q$2</f>
        <v>大病统筹</v>
      </c>
      <c r="Q3" s="5" t="str">
        <f>工资表!$R$2</f>
        <v>公积金</v>
      </c>
      <c r="R3" s="5" t="str">
        <f>工资表!$S$2</f>
        <v>个人所得税</v>
      </c>
      <c r="S3" s="5" t="str">
        <f>工资表!$T$2</f>
        <v>实发工资</v>
      </c>
    </row>
    <row r="4" spans="1:19" x14ac:dyDescent="0.15">
      <c r="A4" s="6">
        <f>查询表!B5</f>
        <v>1</v>
      </c>
      <c r="B4" s="6" t="str">
        <f>查询表!C5</f>
        <v>N1</v>
      </c>
      <c r="C4" s="6" t="str">
        <f>查询表!D5</f>
        <v>采购</v>
      </c>
      <c r="D4" s="6">
        <f>查询表!E5</f>
        <v>2000</v>
      </c>
      <c r="E4" s="6">
        <f>查询表!F5</f>
        <v>1000</v>
      </c>
      <c r="F4" s="6">
        <f>查询表!G5</f>
        <v>1000</v>
      </c>
      <c r="G4" s="6">
        <f>查询表!H5</f>
        <v>2000</v>
      </c>
      <c r="H4" s="6">
        <f>查询表!I5</f>
        <v>1000</v>
      </c>
      <c r="I4" s="6">
        <f>查询表!J5</f>
        <v>600</v>
      </c>
      <c r="J4" s="6">
        <f>查询表!K5</f>
        <v>300</v>
      </c>
      <c r="K4" s="6">
        <f>查询表!L5</f>
        <v>200</v>
      </c>
      <c r="L4" s="6">
        <f>查询表!M5</f>
        <v>8100</v>
      </c>
      <c r="M4" s="6">
        <f>查询表!N5</f>
        <v>300</v>
      </c>
      <c r="N4" s="6">
        <f>查询表!O5</f>
        <v>100</v>
      </c>
      <c r="O4" s="6">
        <f>查询表!P5</f>
        <v>20</v>
      </c>
      <c r="P4" s="6">
        <f>查询表!Q5</f>
        <v>30</v>
      </c>
      <c r="Q4" s="6">
        <f>查询表!R5</f>
        <v>60</v>
      </c>
      <c r="R4" s="6">
        <f>查询表!S5</f>
        <v>135</v>
      </c>
      <c r="S4" s="6">
        <f>查询表!T5</f>
        <v>7455</v>
      </c>
    </row>
    <row r="5" spans="1:19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15">
      <c r="A6" s="7"/>
      <c r="B6" s="7"/>
      <c r="C6" s="7"/>
      <c r="D6" s="7"/>
      <c r="E6" s="7"/>
      <c r="F6" s="7"/>
      <c r="G6" s="7"/>
      <c r="H6" s="4">
        <f>工资表!$I$1</f>
        <v>2017</v>
      </c>
      <c r="I6" s="4" t="str">
        <f>工资表!$J$1</f>
        <v>年</v>
      </c>
      <c r="J6" s="4" t="str">
        <f>工资表!$K$1</f>
        <v>2月</v>
      </c>
      <c r="K6" s="4" t="str">
        <f>工资表!$L$1</f>
        <v>工资</v>
      </c>
      <c r="L6" s="7"/>
      <c r="M6" s="7"/>
      <c r="N6" s="7"/>
      <c r="O6" s="7"/>
      <c r="P6" s="7"/>
      <c r="Q6" s="7"/>
      <c r="R6" s="7"/>
      <c r="S6" s="7"/>
    </row>
    <row r="7" spans="1:19" x14ac:dyDescent="0.15">
      <c r="A7" s="5" t="str">
        <f>工资表!$B$2</f>
        <v>序号</v>
      </c>
      <c r="B7" s="5" t="str">
        <f>工资表!$C$2</f>
        <v>姓名</v>
      </c>
      <c r="C7" s="5" t="str">
        <f>工资表!$D$2</f>
        <v>部门</v>
      </c>
      <c r="D7" s="5" t="str">
        <f>工资表!$E$2</f>
        <v>基本工资</v>
      </c>
      <c r="E7" s="5" t="str">
        <f>工资表!$F$2</f>
        <v>岗位工资</v>
      </c>
      <c r="F7" s="5" t="str">
        <f>工资表!$G$2</f>
        <v>绩效工资</v>
      </c>
      <c r="G7" s="5" t="str">
        <f>工资表!$H$2</f>
        <v>奖金</v>
      </c>
      <c r="H7" s="5" t="str">
        <f>工资表!$I$2</f>
        <v>加班费</v>
      </c>
      <c r="I7" s="5" t="str">
        <f>工资表!$J$2</f>
        <v>住房补助</v>
      </c>
      <c r="J7" s="5" t="str">
        <f>工资表!$K$2</f>
        <v>交通补助</v>
      </c>
      <c r="K7" s="5" t="str">
        <f>工资表!$L$2</f>
        <v>工龄工资</v>
      </c>
      <c r="L7" s="5" t="str">
        <f>工资表!$M$2</f>
        <v>当月应发</v>
      </c>
      <c r="M7" s="5" t="str">
        <f>工资表!$N$2</f>
        <v>养老保险</v>
      </c>
      <c r="N7" s="5" t="str">
        <f>工资表!$O$2</f>
        <v>医疗保险</v>
      </c>
      <c r="O7" s="5" t="str">
        <f>工资表!$P$2</f>
        <v>失业保险</v>
      </c>
      <c r="P7" s="5" t="str">
        <f>工资表!$Q$2</f>
        <v>大病统筹</v>
      </c>
      <c r="Q7" s="5" t="str">
        <f>工资表!$R$2</f>
        <v>公积金</v>
      </c>
      <c r="R7" s="5" t="str">
        <f>工资表!$S$2</f>
        <v>个人所得税</v>
      </c>
      <c r="S7" s="5" t="str">
        <f>工资表!$T$2</f>
        <v>实发工资</v>
      </c>
    </row>
    <row r="8" spans="1:19" x14ac:dyDescent="0.15">
      <c r="A8" s="6">
        <f>查询表!B6</f>
        <v>11</v>
      </c>
      <c r="B8" s="6" t="str">
        <f>查询表!C6</f>
        <v>N11</v>
      </c>
      <c r="C8" s="6" t="str">
        <f>查询表!D6</f>
        <v>采购</v>
      </c>
      <c r="D8" s="6">
        <f>查询表!E6</f>
        <v>2010</v>
      </c>
      <c r="E8" s="6">
        <f>查询表!F6</f>
        <v>1010</v>
      </c>
      <c r="F8" s="6">
        <f>查询表!G6</f>
        <v>1010</v>
      </c>
      <c r="G8" s="6">
        <f>查询表!H6</f>
        <v>2010</v>
      </c>
      <c r="H8" s="6">
        <f>查询表!I6</f>
        <v>1010</v>
      </c>
      <c r="I8" s="6">
        <f>查询表!J6</f>
        <v>610</v>
      </c>
      <c r="J8" s="6">
        <f>查询表!K6</f>
        <v>310</v>
      </c>
      <c r="K8" s="6">
        <f>查询表!L6</f>
        <v>210</v>
      </c>
      <c r="L8" s="6">
        <f>查询表!M6</f>
        <v>8180</v>
      </c>
      <c r="M8" s="6">
        <f>查询表!N6</f>
        <v>310</v>
      </c>
      <c r="N8" s="6">
        <f>查询表!O6</f>
        <v>110</v>
      </c>
      <c r="O8" s="6">
        <f>查询表!P6</f>
        <v>30</v>
      </c>
      <c r="P8" s="6">
        <f>查询表!Q6</f>
        <v>40</v>
      </c>
      <c r="Q8" s="6">
        <f>查询表!R6</f>
        <v>70</v>
      </c>
      <c r="R8" s="6">
        <f>查询表!S6</f>
        <v>145</v>
      </c>
      <c r="S8" s="6">
        <f>查询表!T6</f>
        <v>7475</v>
      </c>
    </row>
    <row r="10" spans="1:19" x14ac:dyDescent="0.15">
      <c r="H10" s="4">
        <f>工资表!$I$1</f>
        <v>2017</v>
      </c>
      <c r="I10" s="4" t="str">
        <f>工资表!$J$1</f>
        <v>年</v>
      </c>
      <c r="J10" s="4" t="str">
        <f>工资表!$K$1</f>
        <v>2月</v>
      </c>
      <c r="K10" s="4" t="str">
        <f>工资表!$L$1</f>
        <v>工资</v>
      </c>
    </row>
    <row r="11" spans="1:19" x14ac:dyDescent="0.15">
      <c r="A11" s="5" t="str">
        <f>工资表!$B$2</f>
        <v>序号</v>
      </c>
      <c r="B11" s="5" t="str">
        <f>工资表!$C$2</f>
        <v>姓名</v>
      </c>
      <c r="C11" s="5" t="str">
        <f>工资表!$D$2</f>
        <v>部门</v>
      </c>
      <c r="D11" s="5" t="str">
        <f>工资表!$E$2</f>
        <v>基本工资</v>
      </c>
      <c r="E11" s="5" t="str">
        <f>工资表!$F$2</f>
        <v>岗位工资</v>
      </c>
      <c r="F11" s="5" t="str">
        <f>工资表!$G$2</f>
        <v>绩效工资</v>
      </c>
      <c r="G11" s="5" t="str">
        <f>工资表!$H$2</f>
        <v>奖金</v>
      </c>
      <c r="H11" s="5" t="str">
        <f>工资表!$I$2</f>
        <v>加班费</v>
      </c>
      <c r="I11" s="5" t="str">
        <f>工资表!$J$2</f>
        <v>住房补助</v>
      </c>
      <c r="J11" s="5" t="str">
        <f>工资表!$K$2</f>
        <v>交通补助</v>
      </c>
      <c r="K11" s="5" t="str">
        <f>工资表!$L$2</f>
        <v>工龄工资</v>
      </c>
      <c r="L11" s="5" t="str">
        <f>工资表!$M$2</f>
        <v>当月应发</v>
      </c>
      <c r="M11" s="5" t="str">
        <f>工资表!$N$2</f>
        <v>养老保险</v>
      </c>
      <c r="N11" s="5" t="str">
        <f>工资表!$O$2</f>
        <v>医疗保险</v>
      </c>
      <c r="O11" s="5" t="str">
        <f>工资表!$P$2</f>
        <v>失业保险</v>
      </c>
      <c r="P11" s="5" t="str">
        <f>工资表!$Q$2</f>
        <v>大病统筹</v>
      </c>
      <c r="Q11" s="5" t="str">
        <f>工资表!$R$2</f>
        <v>公积金</v>
      </c>
      <c r="R11" s="5" t="str">
        <f>工资表!$S$2</f>
        <v>个人所得税</v>
      </c>
      <c r="S11" s="5" t="str">
        <f>工资表!$T$2</f>
        <v>实发工资</v>
      </c>
    </row>
    <row r="12" spans="1:19" x14ac:dyDescent="0.15">
      <c r="A12" s="6">
        <f>查询表!B7</f>
        <v>21</v>
      </c>
      <c r="B12" s="6" t="str">
        <f>查询表!C7</f>
        <v>N21</v>
      </c>
      <c r="C12" s="6" t="str">
        <f>查询表!D7</f>
        <v>采购</v>
      </c>
      <c r="D12" s="6">
        <f>查询表!E7</f>
        <v>2020</v>
      </c>
      <c r="E12" s="6">
        <f>查询表!F7</f>
        <v>1020</v>
      </c>
      <c r="F12" s="6">
        <f>查询表!G7</f>
        <v>1020</v>
      </c>
      <c r="G12" s="6">
        <f>查询表!H7</f>
        <v>2020</v>
      </c>
      <c r="H12" s="6">
        <f>查询表!I7</f>
        <v>1020</v>
      </c>
      <c r="I12" s="6">
        <f>查询表!J7</f>
        <v>620</v>
      </c>
      <c r="J12" s="6">
        <f>查询表!K7</f>
        <v>320</v>
      </c>
      <c r="K12" s="6">
        <f>查询表!L7</f>
        <v>220</v>
      </c>
      <c r="L12" s="6">
        <f>查询表!M7</f>
        <v>8260</v>
      </c>
      <c r="M12" s="6">
        <f>查询表!N7</f>
        <v>320</v>
      </c>
      <c r="N12" s="6">
        <f>查询表!O7</f>
        <v>120</v>
      </c>
      <c r="O12" s="6">
        <f>查询表!P7</f>
        <v>40</v>
      </c>
      <c r="P12" s="6">
        <f>查询表!Q7</f>
        <v>50</v>
      </c>
      <c r="Q12" s="6">
        <f>查询表!R7</f>
        <v>80</v>
      </c>
      <c r="R12" s="6">
        <f>查询表!S7</f>
        <v>155</v>
      </c>
      <c r="S12" s="6">
        <f>查询表!T7</f>
        <v>7495</v>
      </c>
    </row>
    <row r="14" spans="1:19" x14ac:dyDescent="0.15">
      <c r="H14" s="4">
        <f>工资表!$I$1</f>
        <v>2017</v>
      </c>
      <c r="I14" s="4" t="str">
        <f>工资表!$J$1</f>
        <v>年</v>
      </c>
      <c r="J14" s="4" t="str">
        <f>工资表!$K$1</f>
        <v>2月</v>
      </c>
      <c r="K14" s="4" t="str">
        <f>工资表!$L$1</f>
        <v>工资</v>
      </c>
    </row>
    <row r="15" spans="1:19" x14ac:dyDescent="0.15">
      <c r="A15" s="5" t="str">
        <f>工资表!$B$2</f>
        <v>序号</v>
      </c>
      <c r="B15" s="5" t="str">
        <f>工资表!$C$2</f>
        <v>姓名</v>
      </c>
      <c r="C15" s="5" t="str">
        <f>工资表!$D$2</f>
        <v>部门</v>
      </c>
      <c r="D15" s="5" t="str">
        <f>工资表!$E$2</f>
        <v>基本工资</v>
      </c>
      <c r="E15" s="5" t="str">
        <f>工资表!$F$2</f>
        <v>岗位工资</v>
      </c>
      <c r="F15" s="5" t="str">
        <f>工资表!$G$2</f>
        <v>绩效工资</v>
      </c>
      <c r="G15" s="5" t="str">
        <f>工资表!$H$2</f>
        <v>奖金</v>
      </c>
      <c r="H15" s="5" t="str">
        <f>工资表!$I$2</f>
        <v>加班费</v>
      </c>
      <c r="I15" s="5" t="str">
        <f>工资表!$J$2</f>
        <v>住房补助</v>
      </c>
      <c r="J15" s="5" t="str">
        <f>工资表!$K$2</f>
        <v>交通补助</v>
      </c>
      <c r="K15" s="5" t="str">
        <f>工资表!$L$2</f>
        <v>工龄工资</v>
      </c>
      <c r="L15" s="5" t="str">
        <f>工资表!$M$2</f>
        <v>当月应发</v>
      </c>
      <c r="M15" s="5" t="str">
        <f>工资表!$N$2</f>
        <v>养老保险</v>
      </c>
      <c r="N15" s="5" t="str">
        <f>工资表!$O$2</f>
        <v>医疗保险</v>
      </c>
      <c r="O15" s="5" t="str">
        <f>工资表!$P$2</f>
        <v>失业保险</v>
      </c>
      <c r="P15" s="5" t="str">
        <f>工资表!$Q$2</f>
        <v>大病统筹</v>
      </c>
      <c r="Q15" s="5" t="str">
        <f>工资表!$R$2</f>
        <v>公积金</v>
      </c>
      <c r="R15" s="5" t="str">
        <f>工资表!$S$2</f>
        <v>个人所得税</v>
      </c>
      <c r="S15" s="5" t="str">
        <f>工资表!$T$2</f>
        <v>实发工资</v>
      </c>
    </row>
    <row r="16" spans="1:19" x14ac:dyDescent="0.15">
      <c r="A16" s="6">
        <f>查询表!B8</f>
        <v>31</v>
      </c>
      <c r="B16" s="6" t="str">
        <f>查询表!C8</f>
        <v>N31</v>
      </c>
      <c r="C16" s="6" t="str">
        <f>查询表!D8</f>
        <v>采购</v>
      </c>
      <c r="D16" s="6">
        <f>查询表!E8</f>
        <v>2030</v>
      </c>
      <c r="E16" s="6">
        <f>查询表!F8</f>
        <v>1030</v>
      </c>
      <c r="F16" s="6">
        <f>查询表!G8</f>
        <v>1030</v>
      </c>
      <c r="G16" s="6">
        <f>查询表!H8</f>
        <v>2030</v>
      </c>
      <c r="H16" s="6">
        <f>查询表!I8</f>
        <v>1030</v>
      </c>
      <c r="I16" s="6">
        <f>查询表!J8</f>
        <v>630</v>
      </c>
      <c r="J16" s="6">
        <f>查询表!K8</f>
        <v>330</v>
      </c>
      <c r="K16" s="6">
        <f>查询表!L8</f>
        <v>230</v>
      </c>
      <c r="L16" s="6">
        <f>查询表!M8</f>
        <v>8340</v>
      </c>
      <c r="M16" s="6">
        <f>查询表!N8</f>
        <v>330</v>
      </c>
      <c r="N16" s="6">
        <f>查询表!O8</f>
        <v>130</v>
      </c>
      <c r="O16" s="6">
        <f>查询表!P8</f>
        <v>50</v>
      </c>
      <c r="P16" s="6">
        <f>查询表!Q8</f>
        <v>60</v>
      </c>
      <c r="Q16" s="6">
        <f>查询表!R8</f>
        <v>90</v>
      </c>
      <c r="R16" s="6">
        <f>查询表!S8</f>
        <v>165</v>
      </c>
      <c r="S16" s="6">
        <f>查询表!T8</f>
        <v>7515</v>
      </c>
    </row>
    <row r="18" spans="1:19" x14ac:dyDescent="0.15">
      <c r="H18" s="4">
        <f>工资表!$I$1</f>
        <v>2017</v>
      </c>
      <c r="I18" s="4" t="str">
        <f>工资表!$J$1</f>
        <v>年</v>
      </c>
      <c r="J18" s="4" t="str">
        <f>工资表!$K$1</f>
        <v>2月</v>
      </c>
      <c r="K18" s="4" t="str">
        <f>工资表!$L$1</f>
        <v>工资</v>
      </c>
    </row>
    <row r="19" spans="1:19" x14ac:dyDescent="0.15">
      <c r="A19" s="5" t="str">
        <f>工资表!$B$2</f>
        <v>序号</v>
      </c>
      <c r="B19" s="5" t="str">
        <f>工资表!$C$2</f>
        <v>姓名</v>
      </c>
      <c r="C19" s="5" t="str">
        <f>工资表!$D$2</f>
        <v>部门</v>
      </c>
      <c r="D19" s="5" t="str">
        <f>工资表!$E$2</f>
        <v>基本工资</v>
      </c>
      <c r="E19" s="5" t="str">
        <f>工资表!$F$2</f>
        <v>岗位工资</v>
      </c>
      <c r="F19" s="5" t="str">
        <f>工资表!$G$2</f>
        <v>绩效工资</v>
      </c>
      <c r="G19" s="5" t="str">
        <f>工资表!$H$2</f>
        <v>奖金</v>
      </c>
      <c r="H19" s="5" t="str">
        <f>工资表!$I$2</f>
        <v>加班费</v>
      </c>
      <c r="I19" s="5" t="str">
        <f>工资表!$J$2</f>
        <v>住房补助</v>
      </c>
      <c r="J19" s="5" t="str">
        <f>工资表!$K$2</f>
        <v>交通补助</v>
      </c>
      <c r="K19" s="5" t="str">
        <f>工资表!$L$2</f>
        <v>工龄工资</v>
      </c>
      <c r="L19" s="5" t="str">
        <f>工资表!$M$2</f>
        <v>当月应发</v>
      </c>
      <c r="M19" s="5" t="str">
        <f>工资表!$N$2</f>
        <v>养老保险</v>
      </c>
      <c r="N19" s="5" t="str">
        <f>工资表!$O$2</f>
        <v>医疗保险</v>
      </c>
      <c r="O19" s="5" t="str">
        <f>工资表!$P$2</f>
        <v>失业保险</v>
      </c>
      <c r="P19" s="5" t="str">
        <f>工资表!$Q$2</f>
        <v>大病统筹</v>
      </c>
      <c r="Q19" s="5" t="str">
        <f>工资表!$R$2</f>
        <v>公积金</v>
      </c>
      <c r="R19" s="5" t="str">
        <f>工资表!$S$2</f>
        <v>个人所得税</v>
      </c>
      <c r="S19" s="5" t="str">
        <f>工资表!$T$2</f>
        <v>实发工资</v>
      </c>
    </row>
    <row r="20" spans="1:19" x14ac:dyDescent="0.15">
      <c r="A20" s="6">
        <f>查询表!B9</f>
        <v>41</v>
      </c>
      <c r="B20" s="6" t="str">
        <f>查询表!C9</f>
        <v>N41</v>
      </c>
      <c r="C20" s="6" t="str">
        <f>查询表!D9</f>
        <v>采购</v>
      </c>
      <c r="D20" s="6">
        <f>查询表!E9</f>
        <v>2040</v>
      </c>
      <c r="E20" s="6">
        <f>查询表!F9</f>
        <v>1040</v>
      </c>
      <c r="F20" s="6">
        <f>查询表!G9</f>
        <v>1040</v>
      </c>
      <c r="G20" s="6">
        <f>查询表!H9</f>
        <v>2040</v>
      </c>
      <c r="H20" s="6">
        <f>查询表!I9</f>
        <v>1040</v>
      </c>
      <c r="I20" s="6">
        <f>查询表!J9</f>
        <v>640</v>
      </c>
      <c r="J20" s="6">
        <f>查询表!K9</f>
        <v>340</v>
      </c>
      <c r="K20" s="6">
        <f>查询表!L9</f>
        <v>240</v>
      </c>
      <c r="L20" s="6">
        <f>查询表!M9</f>
        <v>8420</v>
      </c>
      <c r="M20" s="6">
        <f>查询表!N9</f>
        <v>340</v>
      </c>
      <c r="N20" s="6">
        <f>查询表!O9</f>
        <v>140</v>
      </c>
      <c r="O20" s="6">
        <f>查询表!P9</f>
        <v>60</v>
      </c>
      <c r="P20" s="6">
        <f>查询表!Q9</f>
        <v>70</v>
      </c>
      <c r="Q20" s="6">
        <f>查询表!R9</f>
        <v>100</v>
      </c>
      <c r="R20" s="6">
        <f>查询表!S9</f>
        <v>175</v>
      </c>
      <c r="S20" s="6">
        <f>查询表!T9</f>
        <v>7535</v>
      </c>
    </row>
    <row r="22" spans="1:19" x14ac:dyDescent="0.15">
      <c r="H22" s="4">
        <f>工资表!$I$1</f>
        <v>2017</v>
      </c>
      <c r="I22" s="4" t="str">
        <f>工资表!$J$1</f>
        <v>年</v>
      </c>
      <c r="J22" s="4" t="str">
        <f>工资表!$K$1</f>
        <v>2月</v>
      </c>
      <c r="K22" s="4" t="str">
        <f>工资表!$L$1</f>
        <v>工资</v>
      </c>
    </row>
    <row r="23" spans="1:19" x14ac:dyDescent="0.15">
      <c r="A23" s="5" t="str">
        <f>工资表!$B$2</f>
        <v>序号</v>
      </c>
      <c r="B23" s="5" t="str">
        <f>工资表!$C$2</f>
        <v>姓名</v>
      </c>
      <c r="C23" s="5" t="str">
        <f>工资表!$D$2</f>
        <v>部门</v>
      </c>
      <c r="D23" s="5" t="str">
        <f>工资表!$E$2</f>
        <v>基本工资</v>
      </c>
      <c r="E23" s="5" t="str">
        <f>工资表!$F$2</f>
        <v>岗位工资</v>
      </c>
      <c r="F23" s="5" t="str">
        <f>工资表!$G$2</f>
        <v>绩效工资</v>
      </c>
      <c r="G23" s="5" t="str">
        <f>工资表!$H$2</f>
        <v>奖金</v>
      </c>
      <c r="H23" s="5" t="str">
        <f>工资表!$I$2</f>
        <v>加班费</v>
      </c>
      <c r="I23" s="5" t="str">
        <f>工资表!$J$2</f>
        <v>住房补助</v>
      </c>
      <c r="J23" s="5" t="str">
        <f>工资表!$K$2</f>
        <v>交通补助</v>
      </c>
      <c r="K23" s="5" t="str">
        <f>工资表!$L$2</f>
        <v>工龄工资</v>
      </c>
      <c r="L23" s="5" t="str">
        <f>工资表!$M$2</f>
        <v>当月应发</v>
      </c>
      <c r="M23" s="5" t="str">
        <f>工资表!$N$2</f>
        <v>养老保险</v>
      </c>
      <c r="N23" s="5" t="str">
        <f>工资表!$O$2</f>
        <v>医疗保险</v>
      </c>
      <c r="O23" s="5" t="str">
        <f>工资表!$P$2</f>
        <v>失业保险</v>
      </c>
      <c r="P23" s="5" t="str">
        <f>工资表!$Q$2</f>
        <v>大病统筹</v>
      </c>
      <c r="Q23" s="5" t="str">
        <f>工资表!$R$2</f>
        <v>公积金</v>
      </c>
      <c r="R23" s="5" t="str">
        <f>工资表!$S$2</f>
        <v>个人所得税</v>
      </c>
      <c r="S23" s="5" t="str">
        <f>工资表!$T$2</f>
        <v>实发工资</v>
      </c>
    </row>
    <row r="24" spans="1:19" x14ac:dyDescent="0.15">
      <c r="A24" s="6">
        <f>查询表!B10</f>
        <v>51</v>
      </c>
      <c r="B24" s="6" t="str">
        <f>查询表!C10</f>
        <v>N51</v>
      </c>
      <c r="C24" s="6" t="str">
        <f>查询表!D10</f>
        <v>采购</v>
      </c>
      <c r="D24" s="6">
        <f>查询表!E10</f>
        <v>2050</v>
      </c>
      <c r="E24" s="6">
        <f>查询表!F10</f>
        <v>1050</v>
      </c>
      <c r="F24" s="6">
        <f>查询表!G10</f>
        <v>1050</v>
      </c>
      <c r="G24" s="6">
        <f>查询表!H10</f>
        <v>2050</v>
      </c>
      <c r="H24" s="6">
        <f>查询表!I10</f>
        <v>1050</v>
      </c>
      <c r="I24" s="6">
        <f>查询表!J10</f>
        <v>650</v>
      </c>
      <c r="J24" s="6">
        <f>查询表!K10</f>
        <v>350</v>
      </c>
      <c r="K24" s="6">
        <f>查询表!L10</f>
        <v>250</v>
      </c>
      <c r="L24" s="6">
        <f>查询表!M10</f>
        <v>8500</v>
      </c>
      <c r="M24" s="6">
        <f>查询表!N10</f>
        <v>350</v>
      </c>
      <c r="N24" s="6">
        <f>查询表!O10</f>
        <v>150</v>
      </c>
      <c r="O24" s="6">
        <f>查询表!P10</f>
        <v>70</v>
      </c>
      <c r="P24" s="6">
        <f>查询表!Q10</f>
        <v>80</v>
      </c>
      <c r="Q24" s="6">
        <f>查询表!R10</f>
        <v>110</v>
      </c>
      <c r="R24" s="6">
        <f>查询表!S10</f>
        <v>185</v>
      </c>
      <c r="S24" s="6">
        <f>查询表!T10</f>
        <v>7555</v>
      </c>
    </row>
    <row r="26" spans="1:19" x14ac:dyDescent="0.15">
      <c r="H26" s="4">
        <f>工资表!$I$1</f>
        <v>2017</v>
      </c>
      <c r="I26" s="4" t="str">
        <f>工资表!$J$1</f>
        <v>年</v>
      </c>
      <c r="J26" s="4" t="str">
        <f>工资表!$K$1</f>
        <v>2月</v>
      </c>
      <c r="K26" s="4" t="str">
        <f>工资表!$L$1</f>
        <v>工资</v>
      </c>
    </row>
    <row r="27" spans="1:19" x14ac:dyDescent="0.15">
      <c r="A27" s="5" t="str">
        <f>工资表!$B$2</f>
        <v>序号</v>
      </c>
      <c r="B27" s="5" t="str">
        <f>工资表!$C$2</f>
        <v>姓名</v>
      </c>
      <c r="C27" s="5" t="str">
        <f>工资表!$D$2</f>
        <v>部门</v>
      </c>
      <c r="D27" s="5" t="str">
        <f>工资表!$E$2</f>
        <v>基本工资</v>
      </c>
      <c r="E27" s="5" t="str">
        <f>工资表!$F$2</f>
        <v>岗位工资</v>
      </c>
      <c r="F27" s="5" t="str">
        <f>工资表!$G$2</f>
        <v>绩效工资</v>
      </c>
      <c r="G27" s="5" t="str">
        <f>工资表!$H$2</f>
        <v>奖金</v>
      </c>
      <c r="H27" s="5" t="str">
        <f>工资表!$I$2</f>
        <v>加班费</v>
      </c>
      <c r="I27" s="5" t="str">
        <f>工资表!$J$2</f>
        <v>住房补助</v>
      </c>
      <c r="J27" s="5" t="str">
        <f>工资表!$K$2</f>
        <v>交通补助</v>
      </c>
      <c r="K27" s="5" t="str">
        <f>工资表!$L$2</f>
        <v>工龄工资</v>
      </c>
      <c r="L27" s="5" t="str">
        <f>工资表!$M$2</f>
        <v>当月应发</v>
      </c>
      <c r="M27" s="5" t="str">
        <f>工资表!$N$2</f>
        <v>养老保险</v>
      </c>
      <c r="N27" s="5" t="str">
        <f>工资表!$O$2</f>
        <v>医疗保险</v>
      </c>
      <c r="O27" s="5" t="str">
        <f>工资表!$P$2</f>
        <v>失业保险</v>
      </c>
      <c r="P27" s="5" t="str">
        <f>工资表!$Q$2</f>
        <v>大病统筹</v>
      </c>
      <c r="Q27" s="5" t="str">
        <f>工资表!$R$2</f>
        <v>公积金</v>
      </c>
      <c r="R27" s="5" t="str">
        <f>工资表!$S$2</f>
        <v>个人所得税</v>
      </c>
      <c r="S27" s="5" t="str">
        <f>工资表!$T$2</f>
        <v>实发工资</v>
      </c>
    </row>
    <row r="28" spans="1:19" x14ac:dyDescent="0.15">
      <c r="A28" s="6">
        <f>查询表!B11</f>
        <v>61</v>
      </c>
      <c r="B28" s="6" t="str">
        <f>查询表!C11</f>
        <v>N61</v>
      </c>
      <c r="C28" s="6" t="str">
        <f>查询表!D11</f>
        <v>采购</v>
      </c>
      <c r="D28" s="6">
        <f>查询表!E11</f>
        <v>2060</v>
      </c>
      <c r="E28" s="6">
        <f>查询表!F11</f>
        <v>1060</v>
      </c>
      <c r="F28" s="6">
        <f>查询表!G11</f>
        <v>1060</v>
      </c>
      <c r="G28" s="6">
        <f>查询表!H11</f>
        <v>2060</v>
      </c>
      <c r="H28" s="6">
        <f>查询表!I11</f>
        <v>1060</v>
      </c>
      <c r="I28" s="6">
        <f>查询表!J11</f>
        <v>660</v>
      </c>
      <c r="J28" s="6">
        <f>查询表!K11</f>
        <v>360</v>
      </c>
      <c r="K28" s="6">
        <f>查询表!L11</f>
        <v>260</v>
      </c>
      <c r="L28" s="6">
        <f>查询表!M11</f>
        <v>8580</v>
      </c>
      <c r="M28" s="6">
        <f>查询表!N11</f>
        <v>360</v>
      </c>
      <c r="N28" s="6">
        <f>查询表!O11</f>
        <v>160</v>
      </c>
      <c r="O28" s="6">
        <f>查询表!P11</f>
        <v>80</v>
      </c>
      <c r="P28" s="6">
        <f>查询表!Q11</f>
        <v>90</v>
      </c>
      <c r="Q28" s="6">
        <f>查询表!R11</f>
        <v>120</v>
      </c>
      <c r="R28" s="6">
        <f>查询表!S11</f>
        <v>195</v>
      </c>
      <c r="S28" s="6">
        <f>查询表!T11</f>
        <v>7575</v>
      </c>
    </row>
    <row r="30" spans="1:19" x14ac:dyDescent="0.15">
      <c r="H30" s="4">
        <f>工资表!$I$1</f>
        <v>2017</v>
      </c>
      <c r="I30" s="4" t="str">
        <f>工资表!$J$1</f>
        <v>年</v>
      </c>
      <c r="J30" s="4" t="str">
        <f>工资表!$K$1</f>
        <v>2月</v>
      </c>
      <c r="K30" s="4" t="str">
        <f>工资表!$L$1</f>
        <v>工资</v>
      </c>
    </row>
    <row r="31" spans="1:19" x14ac:dyDescent="0.15">
      <c r="A31" s="5" t="str">
        <f>工资表!$B$2</f>
        <v>序号</v>
      </c>
      <c r="B31" s="5" t="str">
        <f>工资表!$C$2</f>
        <v>姓名</v>
      </c>
      <c r="C31" s="5" t="str">
        <f>工资表!$D$2</f>
        <v>部门</v>
      </c>
      <c r="D31" s="5" t="str">
        <f>工资表!$E$2</f>
        <v>基本工资</v>
      </c>
      <c r="E31" s="5" t="str">
        <f>工资表!$F$2</f>
        <v>岗位工资</v>
      </c>
      <c r="F31" s="5" t="str">
        <f>工资表!$G$2</f>
        <v>绩效工资</v>
      </c>
      <c r="G31" s="5" t="str">
        <f>工资表!$H$2</f>
        <v>奖金</v>
      </c>
      <c r="H31" s="5" t="str">
        <f>工资表!$I$2</f>
        <v>加班费</v>
      </c>
      <c r="I31" s="5" t="str">
        <f>工资表!$J$2</f>
        <v>住房补助</v>
      </c>
      <c r="J31" s="5" t="str">
        <f>工资表!$K$2</f>
        <v>交通补助</v>
      </c>
      <c r="K31" s="5" t="str">
        <f>工资表!$L$2</f>
        <v>工龄工资</v>
      </c>
      <c r="L31" s="5" t="str">
        <f>工资表!$M$2</f>
        <v>当月应发</v>
      </c>
      <c r="M31" s="5" t="str">
        <f>工资表!$N$2</f>
        <v>养老保险</v>
      </c>
      <c r="N31" s="5" t="str">
        <f>工资表!$O$2</f>
        <v>医疗保险</v>
      </c>
      <c r="O31" s="5" t="str">
        <f>工资表!$P$2</f>
        <v>失业保险</v>
      </c>
      <c r="P31" s="5" t="str">
        <f>工资表!$Q$2</f>
        <v>大病统筹</v>
      </c>
      <c r="Q31" s="5" t="str">
        <f>工资表!$R$2</f>
        <v>公积金</v>
      </c>
      <c r="R31" s="5" t="str">
        <f>工资表!$S$2</f>
        <v>个人所得税</v>
      </c>
      <c r="S31" s="5" t="str">
        <f>工资表!$T$2</f>
        <v>实发工资</v>
      </c>
    </row>
    <row r="32" spans="1:19" x14ac:dyDescent="0.15">
      <c r="A32" s="6">
        <f>查询表!B12</f>
        <v>71</v>
      </c>
      <c r="B32" s="6" t="str">
        <f>查询表!C12</f>
        <v>N71</v>
      </c>
      <c r="C32" s="6" t="str">
        <f>查询表!D12</f>
        <v>采购</v>
      </c>
      <c r="D32" s="6">
        <f>查询表!E12</f>
        <v>2070</v>
      </c>
      <c r="E32" s="6">
        <f>查询表!F12</f>
        <v>1070</v>
      </c>
      <c r="F32" s="6">
        <f>查询表!G12</f>
        <v>1070</v>
      </c>
      <c r="G32" s="6">
        <f>查询表!H12</f>
        <v>2070</v>
      </c>
      <c r="H32" s="6">
        <f>查询表!I12</f>
        <v>1070</v>
      </c>
      <c r="I32" s="6">
        <f>查询表!J12</f>
        <v>670</v>
      </c>
      <c r="J32" s="6">
        <f>查询表!K12</f>
        <v>370</v>
      </c>
      <c r="K32" s="6">
        <f>查询表!L12</f>
        <v>270</v>
      </c>
      <c r="L32" s="6">
        <f>查询表!M12</f>
        <v>8660</v>
      </c>
      <c r="M32" s="6">
        <f>查询表!N12</f>
        <v>370</v>
      </c>
      <c r="N32" s="6">
        <f>查询表!O12</f>
        <v>170</v>
      </c>
      <c r="O32" s="6">
        <f>查询表!P12</f>
        <v>90</v>
      </c>
      <c r="P32" s="6">
        <f>查询表!Q12</f>
        <v>100</v>
      </c>
      <c r="Q32" s="6">
        <f>查询表!R12</f>
        <v>130</v>
      </c>
      <c r="R32" s="6">
        <f>查询表!S12</f>
        <v>205</v>
      </c>
      <c r="S32" s="6">
        <f>查询表!T12</f>
        <v>7595</v>
      </c>
    </row>
    <row r="34" spans="1:19" x14ac:dyDescent="0.15">
      <c r="H34" s="4">
        <f>工资表!$I$1</f>
        <v>2017</v>
      </c>
      <c r="I34" s="4" t="str">
        <f>工资表!$J$1</f>
        <v>年</v>
      </c>
      <c r="J34" s="4" t="str">
        <f>工资表!$K$1</f>
        <v>2月</v>
      </c>
      <c r="K34" s="4" t="str">
        <f>工资表!$L$1</f>
        <v>工资</v>
      </c>
    </row>
    <row r="35" spans="1:19" x14ac:dyDescent="0.15">
      <c r="A35" s="5" t="str">
        <f>工资表!$B$2</f>
        <v>序号</v>
      </c>
      <c r="B35" s="5" t="str">
        <f>工资表!$C$2</f>
        <v>姓名</v>
      </c>
      <c r="C35" s="5" t="str">
        <f>工资表!$D$2</f>
        <v>部门</v>
      </c>
      <c r="D35" s="5" t="str">
        <f>工资表!$E$2</f>
        <v>基本工资</v>
      </c>
      <c r="E35" s="5" t="str">
        <f>工资表!$F$2</f>
        <v>岗位工资</v>
      </c>
      <c r="F35" s="5" t="str">
        <f>工资表!$G$2</f>
        <v>绩效工资</v>
      </c>
      <c r="G35" s="5" t="str">
        <f>工资表!$H$2</f>
        <v>奖金</v>
      </c>
      <c r="H35" s="5" t="str">
        <f>工资表!$I$2</f>
        <v>加班费</v>
      </c>
      <c r="I35" s="5" t="str">
        <f>工资表!$J$2</f>
        <v>住房补助</v>
      </c>
      <c r="J35" s="5" t="str">
        <f>工资表!$K$2</f>
        <v>交通补助</v>
      </c>
      <c r="K35" s="5" t="str">
        <f>工资表!$L$2</f>
        <v>工龄工资</v>
      </c>
      <c r="L35" s="5" t="str">
        <f>工资表!$M$2</f>
        <v>当月应发</v>
      </c>
      <c r="M35" s="5" t="str">
        <f>工资表!$N$2</f>
        <v>养老保险</v>
      </c>
      <c r="N35" s="5" t="str">
        <f>工资表!$O$2</f>
        <v>医疗保险</v>
      </c>
      <c r="O35" s="5" t="str">
        <f>工资表!$P$2</f>
        <v>失业保险</v>
      </c>
      <c r="P35" s="5" t="str">
        <f>工资表!$Q$2</f>
        <v>大病统筹</v>
      </c>
      <c r="Q35" s="5" t="str">
        <f>工资表!$R$2</f>
        <v>公积金</v>
      </c>
      <c r="R35" s="5" t="str">
        <f>工资表!$S$2</f>
        <v>个人所得税</v>
      </c>
      <c r="S35" s="5" t="str">
        <f>工资表!$T$2</f>
        <v>实发工资</v>
      </c>
    </row>
    <row r="36" spans="1:19" x14ac:dyDescent="0.15">
      <c r="A36" s="6">
        <f>查询表!B13</f>
        <v>81</v>
      </c>
      <c r="B36" s="6" t="str">
        <f>查询表!C13</f>
        <v>N81</v>
      </c>
      <c r="C36" s="6" t="str">
        <f>查询表!D13</f>
        <v>采购</v>
      </c>
      <c r="D36" s="6">
        <f>查询表!E13</f>
        <v>2080</v>
      </c>
      <c r="E36" s="6">
        <f>查询表!F13</f>
        <v>1080</v>
      </c>
      <c r="F36" s="6">
        <f>查询表!G13</f>
        <v>1080</v>
      </c>
      <c r="G36" s="6">
        <f>查询表!H13</f>
        <v>2080</v>
      </c>
      <c r="H36" s="6">
        <f>查询表!I13</f>
        <v>1080</v>
      </c>
      <c r="I36" s="6">
        <f>查询表!J13</f>
        <v>680</v>
      </c>
      <c r="J36" s="6">
        <f>查询表!K13</f>
        <v>380</v>
      </c>
      <c r="K36" s="6">
        <f>查询表!L13</f>
        <v>280</v>
      </c>
      <c r="L36" s="6">
        <f>查询表!M13</f>
        <v>8740</v>
      </c>
      <c r="M36" s="6">
        <f>查询表!N13</f>
        <v>380</v>
      </c>
      <c r="N36" s="6">
        <f>查询表!O13</f>
        <v>180</v>
      </c>
      <c r="O36" s="6">
        <f>查询表!P13</f>
        <v>100</v>
      </c>
      <c r="P36" s="6">
        <f>查询表!Q13</f>
        <v>110</v>
      </c>
      <c r="Q36" s="6">
        <f>查询表!R13</f>
        <v>140</v>
      </c>
      <c r="R36" s="6">
        <f>查询表!S13</f>
        <v>215</v>
      </c>
      <c r="S36" s="6">
        <f>查询表!T13</f>
        <v>7615</v>
      </c>
    </row>
    <row r="38" spans="1:19" x14ac:dyDescent="0.15">
      <c r="H38" s="4">
        <f>工资表!$I$1</f>
        <v>2017</v>
      </c>
      <c r="I38" s="4" t="str">
        <f>工资表!$J$1</f>
        <v>年</v>
      </c>
      <c r="J38" s="4" t="str">
        <f>工资表!$K$1</f>
        <v>2月</v>
      </c>
      <c r="K38" s="4" t="str">
        <f>工资表!$L$1</f>
        <v>工资</v>
      </c>
    </row>
    <row r="39" spans="1:19" x14ac:dyDescent="0.15">
      <c r="A39" s="5" t="str">
        <f>工资表!$B$2</f>
        <v>序号</v>
      </c>
      <c r="B39" s="5" t="str">
        <f>工资表!$C$2</f>
        <v>姓名</v>
      </c>
      <c r="C39" s="5" t="str">
        <f>工资表!$D$2</f>
        <v>部门</v>
      </c>
      <c r="D39" s="5" t="str">
        <f>工资表!$E$2</f>
        <v>基本工资</v>
      </c>
      <c r="E39" s="5" t="str">
        <f>工资表!$F$2</f>
        <v>岗位工资</v>
      </c>
      <c r="F39" s="5" t="str">
        <f>工资表!$G$2</f>
        <v>绩效工资</v>
      </c>
      <c r="G39" s="5" t="str">
        <f>工资表!$H$2</f>
        <v>奖金</v>
      </c>
      <c r="H39" s="5" t="str">
        <f>工资表!$I$2</f>
        <v>加班费</v>
      </c>
      <c r="I39" s="5" t="str">
        <f>工资表!$J$2</f>
        <v>住房补助</v>
      </c>
      <c r="J39" s="5" t="str">
        <f>工资表!$K$2</f>
        <v>交通补助</v>
      </c>
      <c r="K39" s="5" t="str">
        <f>工资表!$L$2</f>
        <v>工龄工资</v>
      </c>
      <c r="L39" s="5" t="str">
        <f>工资表!$M$2</f>
        <v>当月应发</v>
      </c>
      <c r="M39" s="5" t="str">
        <f>工资表!$N$2</f>
        <v>养老保险</v>
      </c>
      <c r="N39" s="5" t="str">
        <f>工资表!$O$2</f>
        <v>医疗保险</v>
      </c>
      <c r="O39" s="5" t="str">
        <f>工资表!$P$2</f>
        <v>失业保险</v>
      </c>
      <c r="P39" s="5" t="str">
        <f>工资表!$Q$2</f>
        <v>大病统筹</v>
      </c>
      <c r="Q39" s="5" t="str">
        <f>工资表!$R$2</f>
        <v>公积金</v>
      </c>
      <c r="R39" s="5" t="str">
        <f>工资表!$S$2</f>
        <v>个人所得税</v>
      </c>
      <c r="S39" s="5" t="str">
        <f>工资表!$T$2</f>
        <v>实发工资</v>
      </c>
    </row>
    <row r="40" spans="1:19" x14ac:dyDescent="0.15">
      <c r="A40" s="6">
        <f>查询表!B14</f>
        <v>91</v>
      </c>
      <c r="B40" s="6" t="str">
        <f>查询表!C14</f>
        <v>N91</v>
      </c>
      <c r="C40" s="6" t="str">
        <f>查询表!D14</f>
        <v>采购</v>
      </c>
      <c r="D40" s="6">
        <f>查询表!E14</f>
        <v>2090</v>
      </c>
      <c r="E40" s="6">
        <f>查询表!F14</f>
        <v>1090</v>
      </c>
      <c r="F40" s="6">
        <f>查询表!G14</f>
        <v>1090</v>
      </c>
      <c r="G40" s="6">
        <f>查询表!H14</f>
        <v>2090</v>
      </c>
      <c r="H40" s="6">
        <f>查询表!I14</f>
        <v>1090</v>
      </c>
      <c r="I40" s="6">
        <f>查询表!J14</f>
        <v>690</v>
      </c>
      <c r="J40" s="6">
        <f>查询表!K14</f>
        <v>390</v>
      </c>
      <c r="K40" s="6">
        <f>查询表!L14</f>
        <v>290</v>
      </c>
      <c r="L40" s="6">
        <f>查询表!M14</f>
        <v>8820</v>
      </c>
      <c r="M40" s="6">
        <f>查询表!N14</f>
        <v>390</v>
      </c>
      <c r="N40" s="6">
        <f>查询表!O14</f>
        <v>190</v>
      </c>
      <c r="O40" s="6">
        <f>查询表!P14</f>
        <v>110</v>
      </c>
      <c r="P40" s="6">
        <f>查询表!Q14</f>
        <v>120</v>
      </c>
      <c r="Q40" s="6">
        <f>查询表!R14</f>
        <v>150</v>
      </c>
      <c r="R40" s="6">
        <f>查询表!S14</f>
        <v>225</v>
      </c>
      <c r="S40" s="6">
        <f>查询表!T14</f>
        <v>7635</v>
      </c>
    </row>
    <row r="42" spans="1:19" x14ac:dyDescent="0.15">
      <c r="H42" s="4">
        <f>工资表!$I$1</f>
        <v>2017</v>
      </c>
      <c r="I42" s="4" t="str">
        <f>工资表!$J$1</f>
        <v>年</v>
      </c>
      <c r="J42" s="4" t="str">
        <f>工资表!$K$1</f>
        <v>2月</v>
      </c>
      <c r="K42" s="4" t="str">
        <f>工资表!$L$1</f>
        <v>工资</v>
      </c>
    </row>
    <row r="43" spans="1:19" x14ac:dyDescent="0.15">
      <c r="A43" s="5" t="str">
        <f>工资表!$B$2</f>
        <v>序号</v>
      </c>
      <c r="B43" s="5" t="str">
        <f>工资表!$C$2</f>
        <v>姓名</v>
      </c>
      <c r="C43" s="5" t="str">
        <f>工资表!$D$2</f>
        <v>部门</v>
      </c>
      <c r="D43" s="5" t="str">
        <f>工资表!$E$2</f>
        <v>基本工资</v>
      </c>
      <c r="E43" s="5" t="str">
        <f>工资表!$F$2</f>
        <v>岗位工资</v>
      </c>
      <c r="F43" s="5" t="str">
        <f>工资表!$G$2</f>
        <v>绩效工资</v>
      </c>
      <c r="G43" s="5" t="str">
        <f>工资表!$H$2</f>
        <v>奖金</v>
      </c>
      <c r="H43" s="5" t="str">
        <f>工资表!$I$2</f>
        <v>加班费</v>
      </c>
      <c r="I43" s="5" t="str">
        <f>工资表!$J$2</f>
        <v>住房补助</v>
      </c>
      <c r="J43" s="5" t="str">
        <f>工资表!$K$2</f>
        <v>交通补助</v>
      </c>
      <c r="K43" s="5" t="str">
        <f>工资表!$L$2</f>
        <v>工龄工资</v>
      </c>
      <c r="L43" s="5" t="str">
        <f>工资表!$M$2</f>
        <v>当月应发</v>
      </c>
      <c r="M43" s="5" t="str">
        <f>工资表!$N$2</f>
        <v>养老保险</v>
      </c>
      <c r="N43" s="5" t="str">
        <f>工资表!$O$2</f>
        <v>医疗保险</v>
      </c>
      <c r="O43" s="5" t="str">
        <f>工资表!$P$2</f>
        <v>失业保险</v>
      </c>
      <c r="P43" s="5" t="str">
        <f>工资表!$Q$2</f>
        <v>大病统筹</v>
      </c>
      <c r="Q43" s="5" t="str">
        <f>工资表!$R$2</f>
        <v>公积金</v>
      </c>
      <c r="R43" s="5" t="str">
        <f>工资表!$S$2</f>
        <v>个人所得税</v>
      </c>
      <c r="S43" s="5" t="str">
        <f>工资表!$T$2</f>
        <v>实发工资</v>
      </c>
    </row>
    <row r="44" spans="1:19" x14ac:dyDescent="0.15">
      <c r="A44" s="6">
        <f>查询表!B15</f>
        <v>101</v>
      </c>
      <c r="B44" s="6" t="str">
        <f>查询表!C15</f>
        <v>N101</v>
      </c>
      <c r="C44" s="6" t="str">
        <f>查询表!D15</f>
        <v>采购</v>
      </c>
      <c r="D44" s="6">
        <f>查询表!E15</f>
        <v>2100</v>
      </c>
      <c r="E44" s="6">
        <f>查询表!F15</f>
        <v>1100</v>
      </c>
      <c r="F44" s="6">
        <f>查询表!G15</f>
        <v>1100</v>
      </c>
      <c r="G44" s="6">
        <f>查询表!H15</f>
        <v>2100</v>
      </c>
      <c r="H44" s="6">
        <f>查询表!I15</f>
        <v>1100</v>
      </c>
      <c r="I44" s="6">
        <f>查询表!J15</f>
        <v>700</v>
      </c>
      <c r="J44" s="6">
        <f>查询表!K15</f>
        <v>400</v>
      </c>
      <c r="K44" s="6">
        <f>查询表!L15</f>
        <v>300</v>
      </c>
      <c r="L44" s="6">
        <f>查询表!M15</f>
        <v>8900</v>
      </c>
      <c r="M44" s="6">
        <f>查询表!N15</f>
        <v>400</v>
      </c>
      <c r="N44" s="6">
        <f>查询表!O15</f>
        <v>200</v>
      </c>
      <c r="O44" s="6">
        <f>查询表!P15</f>
        <v>120</v>
      </c>
      <c r="P44" s="6">
        <f>查询表!Q15</f>
        <v>130</v>
      </c>
      <c r="Q44" s="6">
        <f>查询表!R15</f>
        <v>160</v>
      </c>
      <c r="R44" s="6">
        <f>查询表!S15</f>
        <v>235</v>
      </c>
      <c r="S44" s="6">
        <f>查询表!T15</f>
        <v>7655</v>
      </c>
    </row>
    <row r="46" spans="1:19" x14ac:dyDescent="0.15">
      <c r="H46" s="4">
        <f>工资表!$I$1</f>
        <v>2017</v>
      </c>
      <c r="I46" s="4" t="str">
        <f>工资表!$J$1</f>
        <v>年</v>
      </c>
      <c r="J46" s="4" t="str">
        <f>工资表!$K$1</f>
        <v>2月</v>
      </c>
      <c r="K46" s="4" t="str">
        <f>工资表!$L$1</f>
        <v>工资</v>
      </c>
    </row>
    <row r="47" spans="1:19" x14ac:dyDescent="0.15">
      <c r="A47" s="5" t="str">
        <f>工资表!$B$2</f>
        <v>序号</v>
      </c>
      <c r="B47" s="5" t="str">
        <f>工资表!$C$2</f>
        <v>姓名</v>
      </c>
      <c r="C47" s="5" t="str">
        <f>工资表!$D$2</f>
        <v>部门</v>
      </c>
      <c r="D47" s="5" t="str">
        <f>工资表!$E$2</f>
        <v>基本工资</v>
      </c>
      <c r="E47" s="5" t="str">
        <f>工资表!$F$2</f>
        <v>岗位工资</v>
      </c>
      <c r="F47" s="5" t="str">
        <f>工资表!$G$2</f>
        <v>绩效工资</v>
      </c>
      <c r="G47" s="5" t="str">
        <f>工资表!$H$2</f>
        <v>奖金</v>
      </c>
      <c r="H47" s="5" t="str">
        <f>工资表!$I$2</f>
        <v>加班费</v>
      </c>
      <c r="I47" s="5" t="str">
        <f>工资表!$J$2</f>
        <v>住房补助</v>
      </c>
      <c r="J47" s="5" t="str">
        <f>工资表!$K$2</f>
        <v>交通补助</v>
      </c>
      <c r="K47" s="5" t="str">
        <f>工资表!$L$2</f>
        <v>工龄工资</v>
      </c>
      <c r="L47" s="5" t="str">
        <f>工资表!$M$2</f>
        <v>当月应发</v>
      </c>
      <c r="M47" s="5" t="str">
        <f>工资表!$N$2</f>
        <v>养老保险</v>
      </c>
      <c r="N47" s="5" t="str">
        <f>工资表!$O$2</f>
        <v>医疗保险</v>
      </c>
      <c r="O47" s="5" t="str">
        <f>工资表!$P$2</f>
        <v>失业保险</v>
      </c>
      <c r="P47" s="5" t="str">
        <f>工资表!$Q$2</f>
        <v>大病统筹</v>
      </c>
      <c r="Q47" s="5" t="str">
        <f>工资表!$R$2</f>
        <v>公积金</v>
      </c>
      <c r="R47" s="5" t="str">
        <f>工资表!$S$2</f>
        <v>个人所得税</v>
      </c>
      <c r="S47" s="5" t="str">
        <f>工资表!$T$2</f>
        <v>实发工资</v>
      </c>
    </row>
    <row r="48" spans="1:19" x14ac:dyDescent="0.15">
      <c r="A48" s="6">
        <f>查询表!B16</f>
        <v>111</v>
      </c>
      <c r="B48" s="6" t="str">
        <f>查询表!C16</f>
        <v>N111</v>
      </c>
      <c r="C48" s="6" t="str">
        <f>查询表!D16</f>
        <v>采购</v>
      </c>
      <c r="D48" s="6">
        <f>查询表!E16</f>
        <v>2110</v>
      </c>
      <c r="E48" s="6">
        <f>查询表!F16</f>
        <v>1110</v>
      </c>
      <c r="F48" s="6">
        <f>查询表!G16</f>
        <v>1110</v>
      </c>
      <c r="G48" s="6">
        <f>查询表!H16</f>
        <v>2110</v>
      </c>
      <c r="H48" s="6">
        <f>查询表!I16</f>
        <v>1110</v>
      </c>
      <c r="I48" s="6">
        <f>查询表!J16</f>
        <v>710</v>
      </c>
      <c r="J48" s="6">
        <f>查询表!K16</f>
        <v>410</v>
      </c>
      <c r="K48" s="6">
        <f>查询表!L16</f>
        <v>310</v>
      </c>
      <c r="L48" s="6">
        <f>查询表!M16</f>
        <v>8980</v>
      </c>
      <c r="M48" s="6">
        <f>查询表!N16</f>
        <v>410</v>
      </c>
      <c r="N48" s="6">
        <f>查询表!O16</f>
        <v>210</v>
      </c>
      <c r="O48" s="6">
        <f>查询表!P16</f>
        <v>130</v>
      </c>
      <c r="P48" s="6">
        <f>查询表!Q16</f>
        <v>140</v>
      </c>
      <c r="Q48" s="6">
        <f>查询表!R16</f>
        <v>170</v>
      </c>
      <c r="R48" s="6">
        <f>查询表!S16</f>
        <v>245</v>
      </c>
      <c r="S48" s="6">
        <f>查询表!T16</f>
        <v>7675</v>
      </c>
    </row>
    <row r="50" spans="1:19" x14ac:dyDescent="0.15">
      <c r="H50" s="4">
        <f>工资表!$I$1</f>
        <v>2017</v>
      </c>
      <c r="I50" s="4" t="str">
        <f>工资表!$J$1</f>
        <v>年</v>
      </c>
      <c r="J50" s="4" t="str">
        <f>工资表!$K$1</f>
        <v>2月</v>
      </c>
      <c r="K50" s="4" t="str">
        <f>工资表!$L$1</f>
        <v>工资</v>
      </c>
    </row>
    <row r="51" spans="1:19" x14ac:dyDescent="0.15">
      <c r="A51" s="5" t="str">
        <f>工资表!$B$2</f>
        <v>序号</v>
      </c>
      <c r="B51" s="5" t="str">
        <f>工资表!$C$2</f>
        <v>姓名</v>
      </c>
      <c r="C51" s="5" t="str">
        <f>工资表!$D$2</f>
        <v>部门</v>
      </c>
      <c r="D51" s="5" t="str">
        <f>工资表!$E$2</f>
        <v>基本工资</v>
      </c>
      <c r="E51" s="5" t="str">
        <f>工资表!$F$2</f>
        <v>岗位工资</v>
      </c>
      <c r="F51" s="5" t="str">
        <f>工资表!$G$2</f>
        <v>绩效工资</v>
      </c>
      <c r="G51" s="5" t="str">
        <f>工资表!$H$2</f>
        <v>奖金</v>
      </c>
      <c r="H51" s="5" t="str">
        <f>工资表!$I$2</f>
        <v>加班费</v>
      </c>
      <c r="I51" s="5" t="str">
        <f>工资表!$J$2</f>
        <v>住房补助</v>
      </c>
      <c r="J51" s="5" t="str">
        <f>工资表!$K$2</f>
        <v>交通补助</v>
      </c>
      <c r="K51" s="5" t="str">
        <f>工资表!$L$2</f>
        <v>工龄工资</v>
      </c>
      <c r="L51" s="5" t="str">
        <f>工资表!$M$2</f>
        <v>当月应发</v>
      </c>
      <c r="M51" s="5" t="str">
        <f>工资表!$N$2</f>
        <v>养老保险</v>
      </c>
      <c r="N51" s="5" t="str">
        <f>工资表!$O$2</f>
        <v>医疗保险</v>
      </c>
      <c r="O51" s="5" t="str">
        <f>工资表!$P$2</f>
        <v>失业保险</v>
      </c>
      <c r="P51" s="5" t="str">
        <f>工资表!$Q$2</f>
        <v>大病统筹</v>
      </c>
      <c r="Q51" s="5" t="str">
        <f>工资表!$R$2</f>
        <v>公积金</v>
      </c>
      <c r="R51" s="5" t="str">
        <f>工资表!$S$2</f>
        <v>个人所得税</v>
      </c>
      <c r="S51" s="5" t="str">
        <f>工资表!$T$2</f>
        <v>实发工资</v>
      </c>
    </row>
    <row r="52" spans="1:19" x14ac:dyDescent="0.15">
      <c r="A52" s="6">
        <f>查询表!B17</f>
        <v>121</v>
      </c>
      <c r="B52" s="6" t="str">
        <f>查询表!C17</f>
        <v>N121</v>
      </c>
      <c r="C52" s="6" t="str">
        <f>查询表!D17</f>
        <v>采购</v>
      </c>
      <c r="D52" s="6">
        <f>查询表!E17</f>
        <v>2120</v>
      </c>
      <c r="E52" s="6">
        <f>查询表!F17</f>
        <v>1120</v>
      </c>
      <c r="F52" s="6">
        <f>查询表!G17</f>
        <v>1120</v>
      </c>
      <c r="G52" s="6">
        <f>查询表!H17</f>
        <v>2120</v>
      </c>
      <c r="H52" s="6">
        <f>查询表!I17</f>
        <v>1120</v>
      </c>
      <c r="I52" s="6">
        <f>查询表!J17</f>
        <v>720</v>
      </c>
      <c r="J52" s="6">
        <f>查询表!K17</f>
        <v>420</v>
      </c>
      <c r="K52" s="6">
        <f>查询表!L17</f>
        <v>320</v>
      </c>
      <c r="L52" s="6">
        <f>查询表!M17</f>
        <v>9060</v>
      </c>
      <c r="M52" s="6">
        <f>查询表!N17</f>
        <v>420</v>
      </c>
      <c r="N52" s="6">
        <f>查询表!O17</f>
        <v>220</v>
      </c>
      <c r="O52" s="6">
        <f>查询表!P17</f>
        <v>140</v>
      </c>
      <c r="P52" s="6">
        <f>查询表!Q17</f>
        <v>150</v>
      </c>
      <c r="Q52" s="6">
        <f>查询表!R17</f>
        <v>180</v>
      </c>
      <c r="R52" s="6">
        <f>查询表!S17</f>
        <v>255</v>
      </c>
      <c r="S52" s="6">
        <f>查询表!T17</f>
        <v>7695</v>
      </c>
    </row>
    <row r="54" spans="1:19" x14ac:dyDescent="0.15">
      <c r="H54" s="4">
        <f>工资表!$I$1</f>
        <v>2017</v>
      </c>
      <c r="I54" s="4" t="str">
        <f>工资表!$J$1</f>
        <v>年</v>
      </c>
      <c r="J54" s="4" t="str">
        <f>工资表!$K$1</f>
        <v>2月</v>
      </c>
      <c r="K54" s="4" t="str">
        <f>工资表!$L$1</f>
        <v>工资</v>
      </c>
    </row>
    <row r="55" spans="1:19" x14ac:dyDescent="0.15">
      <c r="A55" s="5" t="str">
        <f>工资表!$B$2</f>
        <v>序号</v>
      </c>
      <c r="B55" s="5" t="str">
        <f>工资表!$C$2</f>
        <v>姓名</v>
      </c>
      <c r="C55" s="5" t="str">
        <f>工资表!$D$2</f>
        <v>部门</v>
      </c>
      <c r="D55" s="5" t="str">
        <f>工资表!$E$2</f>
        <v>基本工资</v>
      </c>
      <c r="E55" s="5" t="str">
        <f>工资表!$F$2</f>
        <v>岗位工资</v>
      </c>
      <c r="F55" s="5" t="str">
        <f>工资表!$G$2</f>
        <v>绩效工资</v>
      </c>
      <c r="G55" s="5" t="str">
        <f>工资表!$H$2</f>
        <v>奖金</v>
      </c>
      <c r="H55" s="5" t="str">
        <f>工资表!$I$2</f>
        <v>加班费</v>
      </c>
      <c r="I55" s="5" t="str">
        <f>工资表!$J$2</f>
        <v>住房补助</v>
      </c>
      <c r="J55" s="5" t="str">
        <f>工资表!$K$2</f>
        <v>交通补助</v>
      </c>
      <c r="K55" s="5" t="str">
        <f>工资表!$L$2</f>
        <v>工龄工资</v>
      </c>
      <c r="L55" s="5" t="str">
        <f>工资表!$M$2</f>
        <v>当月应发</v>
      </c>
      <c r="M55" s="5" t="str">
        <f>工资表!$N$2</f>
        <v>养老保险</v>
      </c>
      <c r="N55" s="5" t="str">
        <f>工资表!$O$2</f>
        <v>医疗保险</v>
      </c>
      <c r="O55" s="5" t="str">
        <f>工资表!$P$2</f>
        <v>失业保险</v>
      </c>
      <c r="P55" s="5" t="str">
        <f>工资表!$Q$2</f>
        <v>大病统筹</v>
      </c>
      <c r="Q55" s="5" t="str">
        <f>工资表!$R$2</f>
        <v>公积金</v>
      </c>
      <c r="R55" s="5" t="str">
        <f>工资表!$S$2</f>
        <v>个人所得税</v>
      </c>
      <c r="S55" s="5" t="str">
        <f>工资表!$T$2</f>
        <v>实发工资</v>
      </c>
    </row>
    <row r="56" spans="1:19" x14ac:dyDescent="0.15">
      <c r="A56" s="6">
        <f>查询表!B18</f>
        <v>131</v>
      </c>
      <c r="B56" s="6" t="str">
        <f>查询表!C18</f>
        <v>N131</v>
      </c>
      <c r="C56" s="6" t="str">
        <f>查询表!D18</f>
        <v>采购</v>
      </c>
      <c r="D56" s="6">
        <f>查询表!E18</f>
        <v>2130</v>
      </c>
      <c r="E56" s="6">
        <f>查询表!F18</f>
        <v>1130</v>
      </c>
      <c r="F56" s="6">
        <f>查询表!G18</f>
        <v>1130</v>
      </c>
      <c r="G56" s="6">
        <f>查询表!H18</f>
        <v>2130</v>
      </c>
      <c r="H56" s="6">
        <f>查询表!I18</f>
        <v>1130</v>
      </c>
      <c r="I56" s="6">
        <f>查询表!J18</f>
        <v>730</v>
      </c>
      <c r="J56" s="6">
        <f>查询表!K18</f>
        <v>430</v>
      </c>
      <c r="K56" s="6">
        <f>查询表!L18</f>
        <v>330</v>
      </c>
      <c r="L56" s="6">
        <f>查询表!M18</f>
        <v>9140</v>
      </c>
      <c r="M56" s="6">
        <f>查询表!N18</f>
        <v>430</v>
      </c>
      <c r="N56" s="6">
        <f>查询表!O18</f>
        <v>230</v>
      </c>
      <c r="O56" s="6">
        <f>查询表!P18</f>
        <v>150</v>
      </c>
      <c r="P56" s="6">
        <f>查询表!Q18</f>
        <v>160</v>
      </c>
      <c r="Q56" s="6">
        <f>查询表!R18</f>
        <v>190</v>
      </c>
      <c r="R56" s="6">
        <f>查询表!S18</f>
        <v>265</v>
      </c>
      <c r="S56" s="6">
        <f>查询表!T18</f>
        <v>7715</v>
      </c>
    </row>
    <row r="58" spans="1:19" x14ac:dyDescent="0.15">
      <c r="H58" s="4">
        <f>工资表!$I$1</f>
        <v>2017</v>
      </c>
      <c r="I58" s="4" t="str">
        <f>工资表!$J$1</f>
        <v>年</v>
      </c>
      <c r="J58" s="4" t="str">
        <f>工资表!$K$1</f>
        <v>2月</v>
      </c>
      <c r="K58" s="4" t="str">
        <f>工资表!$L$1</f>
        <v>工资</v>
      </c>
    </row>
    <row r="59" spans="1:19" x14ac:dyDescent="0.15">
      <c r="A59" s="5" t="str">
        <f>工资表!$B$2</f>
        <v>序号</v>
      </c>
      <c r="B59" s="5" t="str">
        <f>工资表!$C$2</f>
        <v>姓名</v>
      </c>
      <c r="C59" s="5" t="str">
        <f>工资表!$D$2</f>
        <v>部门</v>
      </c>
      <c r="D59" s="5" t="str">
        <f>工资表!$E$2</f>
        <v>基本工资</v>
      </c>
      <c r="E59" s="5" t="str">
        <f>工资表!$F$2</f>
        <v>岗位工资</v>
      </c>
      <c r="F59" s="5" t="str">
        <f>工资表!$G$2</f>
        <v>绩效工资</v>
      </c>
      <c r="G59" s="5" t="str">
        <f>工资表!$H$2</f>
        <v>奖金</v>
      </c>
      <c r="H59" s="5" t="str">
        <f>工资表!$I$2</f>
        <v>加班费</v>
      </c>
      <c r="I59" s="5" t="str">
        <f>工资表!$J$2</f>
        <v>住房补助</v>
      </c>
      <c r="J59" s="5" t="str">
        <f>工资表!$K$2</f>
        <v>交通补助</v>
      </c>
      <c r="K59" s="5" t="str">
        <f>工资表!$L$2</f>
        <v>工龄工资</v>
      </c>
      <c r="L59" s="5" t="str">
        <f>工资表!$M$2</f>
        <v>当月应发</v>
      </c>
      <c r="M59" s="5" t="str">
        <f>工资表!$N$2</f>
        <v>养老保险</v>
      </c>
      <c r="N59" s="5" t="str">
        <f>工资表!$O$2</f>
        <v>医疗保险</v>
      </c>
      <c r="O59" s="5" t="str">
        <f>工资表!$P$2</f>
        <v>失业保险</v>
      </c>
      <c r="P59" s="5" t="str">
        <f>工资表!$Q$2</f>
        <v>大病统筹</v>
      </c>
      <c r="Q59" s="5" t="str">
        <f>工资表!$R$2</f>
        <v>公积金</v>
      </c>
      <c r="R59" s="5" t="str">
        <f>工资表!$S$2</f>
        <v>个人所得税</v>
      </c>
      <c r="S59" s="5" t="str">
        <f>工资表!$T$2</f>
        <v>实发工资</v>
      </c>
    </row>
    <row r="60" spans="1:19" x14ac:dyDescent="0.15">
      <c r="A60" s="6">
        <f>查询表!B19</f>
        <v>141</v>
      </c>
      <c r="B60" s="6" t="str">
        <f>查询表!C19</f>
        <v>N141</v>
      </c>
      <c r="C60" s="6" t="str">
        <f>查询表!D19</f>
        <v>采购</v>
      </c>
      <c r="D60" s="6">
        <f>查询表!E19</f>
        <v>2140</v>
      </c>
      <c r="E60" s="6">
        <f>查询表!F19</f>
        <v>1140</v>
      </c>
      <c r="F60" s="6">
        <f>查询表!G19</f>
        <v>1140</v>
      </c>
      <c r="G60" s="6">
        <f>查询表!H19</f>
        <v>2140</v>
      </c>
      <c r="H60" s="6">
        <f>查询表!I19</f>
        <v>1140</v>
      </c>
      <c r="I60" s="6">
        <f>查询表!J19</f>
        <v>740</v>
      </c>
      <c r="J60" s="6">
        <f>查询表!K19</f>
        <v>440</v>
      </c>
      <c r="K60" s="6">
        <f>查询表!L19</f>
        <v>340</v>
      </c>
      <c r="L60" s="6">
        <f>查询表!M19</f>
        <v>9220</v>
      </c>
      <c r="M60" s="6">
        <f>查询表!N19</f>
        <v>440</v>
      </c>
      <c r="N60" s="6">
        <f>查询表!O19</f>
        <v>240</v>
      </c>
      <c r="O60" s="6">
        <f>查询表!P19</f>
        <v>160</v>
      </c>
      <c r="P60" s="6">
        <f>查询表!Q19</f>
        <v>170</v>
      </c>
      <c r="Q60" s="6">
        <f>查询表!R19</f>
        <v>200</v>
      </c>
      <c r="R60" s="6">
        <f>查询表!S19</f>
        <v>275</v>
      </c>
      <c r="S60" s="6">
        <f>查询表!T19</f>
        <v>7735</v>
      </c>
    </row>
    <row r="62" spans="1:19" x14ac:dyDescent="0.15">
      <c r="H62" s="4">
        <f>工资表!$I$1</f>
        <v>2017</v>
      </c>
      <c r="I62" s="4" t="str">
        <f>工资表!$J$1</f>
        <v>年</v>
      </c>
      <c r="J62" s="4" t="str">
        <f>工资表!$K$1</f>
        <v>2月</v>
      </c>
      <c r="K62" s="4" t="str">
        <f>工资表!$L$1</f>
        <v>工资</v>
      </c>
    </row>
    <row r="63" spans="1:19" x14ac:dyDescent="0.15">
      <c r="A63" s="5" t="str">
        <f>工资表!$B$2</f>
        <v>序号</v>
      </c>
      <c r="B63" s="5" t="str">
        <f>工资表!$C$2</f>
        <v>姓名</v>
      </c>
      <c r="C63" s="5" t="str">
        <f>工资表!$D$2</f>
        <v>部门</v>
      </c>
      <c r="D63" s="5" t="str">
        <f>工资表!$E$2</f>
        <v>基本工资</v>
      </c>
      <c r="E63" s="5" t="str">
        <f>工资表!$F$2</f>
        <v>岗位工资</v>
      </c>
      <c r="F63" s="5" t="str">
        <f>工资表!$G$2</f>
        <v>绩效工资</v>
      </c>
      <c r="G63" s="5" t="str">
        <f>工资表!$H$2</f>
        <v>奖金</v>
      </c>
      <c r="H63" s="5" t="str">
        <f>工资表!$I$2</f>
        <v>加班费</v>
      </c>
      <c r="I63" s="5" t="str">
        <f>工资表!$J$2</f>
        <v>住房补助</v>
      </c>
      <c r="J63" s="5" t="str">
        <f>工资表!$K$2</f>
        <v>交通补助</v>
      </c>
      <c r="K63" s="5" t="str">
        <f>工资表!$L$2</f>
        <v>工龄工资</v>
      </c>
      <c r="L63" s="5" t="str">
        <f>工资表!$M$2</f>
        <v>当月应发</v>
      </c>
      <c r="M63" s="5" t="str">
        <f>工资表!$N$2</f>
        <v>养老保险</v>
      </c>
      <c r="N63" s="5" t="str">
        <f>工资表!$O$2</f>
        <v>医疗保险</v>
      </c>
      <c r="O63" s="5" t="str">
        <f>工资表!$P$2</f>
        <v>失业保险</v>
      </c>
      <c r="P63" s="5" t="str">
        <f>工资表!$Q$2</f>
        <v>大病统筹</v>
      </c>
      <c r="Q63" s="5" t="str">
        <f>工资表!$R$2</f>
        <v>公积金</v>
      </c>
      <c r="R63" s="5" t="str">
        <f>工资表!$S$2</f>
        <v>个人所得税</v>
      </c>
      <c r="S63" s="5" t="str">
        <f>工资表!$T$2</f>
        <v>实发工资</v>
      </c>
    </row>
    <row r="64" spans="1:19" x14ac:dyDescent="0.15">
      <c r="A64" s="6">
        <f>查询表!B20</f>
        <v>151</v>
      </c>
      <c r="B64" s="6" t="str">
        <f>查询表!C20</f>
        <v>N151</v>
      </c>
      <c r="C64" s="6" t="str">
        <f>查询表!D20</f>
        <v>采购</v>
      </c>
      <c r="D64" s="6">
        <f>查询表!E20</f>
        <v>2150</v>
      </c>
      <c r="E64" s="6">
        <f>查询表!F20</f>
        <v>1150</v>
      </c>
      <c r="F64" s="6">
        <f>查询表!G20</f>
        <v>1150</v>
      </c>
      <c r="G64" s="6">
        <f>查询表!H20</f>
        <v>2150</v>
      </c>
      <c r="H64" s="6">
        <f>查询表!I20</f>
        <v>1150</v>
      </c>
      <c r="I64" s="6">
        <f>查询表!J20</f>
        <v>750</v>
      </c>
      <c r="J64" s="6">
        <f>查询表!K20</f>
        <v>450</v>
      </c>
      <c r="K64" s="6">
        <f>查询表!L20</f>
        <v>350</v>
      </c>
      <c r="L64" s="6">
        <f>查询表!M20</f>
        <v>9300</v>
      </c>
      <c r="M64" s="6">
        <f>查询表!N20</f>
        <v>450</v>
      </c>
      <c r="N64" s="6">
        <f>查询表!O20</f>
        <v>250</v>
      </c>
      <c r="O64" s="6">
        <f>查询表!P20</f>
        <v>170</v>
      </c>
      <c r="P64" s="6">
        <f>查询表!Q20</f>
        <v>180</v>
      </c>
      <c r="Q64" s="6">
        <f>查询表!R20</f>
        <v>210</v>
      </c>
      <c r="R64" s="6">
        <f>查询表!S20</f>
        <v>285</v>
      </c>
      <c r="S64" s="6">
        <f>查询表!T20</f>
        <v>7755</v>
      </c>
    </row>
    <row r="66" spans="1:19" x14ac:dyDescent="0.15">
      <c r="H66" s="4">
        <f>工资表!$I$1</f>
        <v>2017</v>
      </c>
      <c r="I66" s="4" t="str">
        <f>工资表!$J$1</f>
        <v>年</v>
      </c>
      <c r="J66" s="4" t="str">
        <f>工资表!$K$1</f>
        <v>2月</v>
      </c>
      <c r="K66" s="4" t="str">
        <f>工资表!$L$1</f>
        <v>工资</v>
      </c>
    </row>
    <row r="67" spans="1:19" x14ac:dyDescent="0.15">
      <c r="A67" s="5" t="str">
        <f>工资表!$B$2</f>
        <v>序号</v>
      </c>
      <c r="B67" s="5" t="str">
        <f>工资表!$C$2</f>
        <v>姓名</v>
      </c>
      <c r="C67" s="5" t="str">
        <f>工资表!$D$2</f>
        <v>部门</v>
      </c>
      <c r="D67" s="5" t="str">
        <f>工资表!$E$2</f>
        <v>基本工资</v>
      </c>
      <c r="E67" s="5" t="str">
        <f>工资表!$F$2</f>
        <v>岗位工资</v>
      </c>
      <c r="F67" s="5" t="str">
        <f>工资表!$G$2</f>
        <v>绩效工资</v>
      </c>
      <c r="G67" s="5" t="str">
        <f>工资表!$H$2</f>
        <v>奖金</v>
      </c>
      <c r="H67" s="5" t="str">
        <f>工资表!$I$2</f>
        <v>加班费</v>
      </c>
      <c r="I67" s="5" t="str">
        <f>工资表!$J$2</f>
        <v>住房补助</v>
      </c>
      <c r="J67" s="5" t="str">
        <f>工资表!$K$2</f>
        <v>交通补助</v>
      </c>
      <c r="K67" s="5" t="str">
        <f>工资表!$L$2</f>
        <v>工龄工资</v>
      </c>
      <c r="L67" s="5" t="str">
        <f>工资表!$M$2</f>
        <v>当月应发</v>
      </c>
      <c r="M67" s="5" t="str">
        <f>工资表!$N$2</f>
        <v>养老保险</v>
      </c>
      <c r="N67" s="5" t="str">
        <f>工资表!$O$2</f>
        <v>医疗保险</v>
      </c>
      <c r="O67" s="5" t="str">
        <f>工资表!$P$2</f>
        <v>失业保险</v>
      </c>
      <c r="P67" s="5" t="str">
        <f>工资表!$Q$2</f>
        <v>大病统筹</v>
      </c>
      <c r="Q67" s="5" t="str">
        <f>工资表!$R$2</f>
        <v>公积金</v>
      </c>
      <c r="R67" s="5" t="str">
        <f>工资表!$S$2</f>
        <v>个人所得税</v>
      </c>
      <c r="S67" s="5" t="str">
        <f>工资表!$T$2</f>
        <v>实发工资</v>
      </c>
    </row>
    <row r="68" spans="1:19" x14ac:dyDescent="0.15">
      <c r="A68" s="6">
        <f>查询表!B21</f>
        <v>161</v>
      </c>
      <c r="B68" s="6" t="str">
        <f>查询表!C21</f>
        <v>N161</v>
      </c>
      <c r="C68" s="6" t="str">
        <f>查询表!D21</f>
        <v>采购</v>
      </c>
      <c r="D68" s="6">
        <f>查询表!E21</f>
        <v>2160</v>
      </c>
      <c r="E68" s="6">
        <f>查询表!F21</f>
        <v>1160</v>
      </c>
      <c r="F68" s="6">
        <f>查询表!G21</f>
        <v>1160</v>
      </c>
      <c r="G68" s="6">
        <f>查询表!H21</f>
        <v>2160</v>
      </c>
      <c r="H68" s="6">
        <f>查询表!I21</f>
        <v>1160</v>
      </c>
      <c r="I68" s="6">
        <f>查询表!J21</f>
        <v>760</v>
      </c>
      <c r="J68" s="6">
        <f>查询表!K21</f>
        <v>460</v>
      </c>
      <c r="K68" s="6">
        <f>查询表!L21</f>
        <v>360</v>
      </c>
      <c r="L68" s="6">
        <f>查询表!M21</f>
        <v>9380</v>
      </c>
      <c r="M68" s="6">
        <f>查询表!N21</f>
        <v>460</v>
      </c>
      <c r="N68" s="6">
        <f>查询表!O21</f>
        <v>260</v>
      </c>
      <c r="O68" s="6">
        <f>查询表!P21</f>
        <v>180</v>
      </c>
      <c r="P68" s="6">
        <f>查询表!Q21</f>
        <v>190</v>
      </c>
      <c r="Q68" s="6">
        <f>查询表!R21</f>
        <v>220</v>
      </c>
      <c r="R68" s="6">
        <f>查询表!S21</f>
        <v>295</v>
      </c>
      <c r="S68" s="6">
        <f>查询表!T21</f>
        <v>7775</v>
      </c>
    </row>
    <row r="70" spans="1:19" x14ac:dyDescent="0.15">
      <c r="H70" s="4">
        <f>工资表!$I$1</f>
        <v>2017</v>
      </c>
      <c r="I70" s="4" t="str">
        <f>工资表!$J$1</f>
        <v>年</v>
      </c>
      <c r="J70" s="4" t="str">
        <f>工资表!$K$1</f>
        <v>2月</v>
      </c>
      <c r="K70" s="4" t="str">
        <f>工资表!$L$1</f>
        <v>工资</v>
      </c>
    </row>
    <row r="71" spans="1:19" x14ac:dyDescent="0.15">
      <c r="A71" s="5" t="str">
        <f>工资表!$B$2</f>
        <v>序号</v>
      </c>
      <c r="B71" s="5" t="str">
        <f>工资表!$C$2</f>
        <v>姓名</v>
      </c>
      <c r="C71" s="5" t="str">
        <f>工资表!$D$2</f>
        <v>部门</v>
      </c>
      <c r="D71" s="5" t="str">
        <f>工资表!$E$2</f>
        <v>基本工资</v>
      </c>
      <c r="E71" s="5" t="str">
        <f>工资表!$F$2</f>
        <v>岗位工资</v>
      </c>
      <c r="F71" s="5" t="str">
        <f>工资表!$G$2</f>
        <v>绩效工资</v>
      </c>
      <c r="G71" s="5" t="str">
        <f>工资表!$H$2</f>
        <v>奖金</v>
      </c>
      <c r="H71" s="5" t="str">
        <f>工资表!$I$2</f>
        <v>加班费</v>
      </c>
      <c r="I71" s="5" t="str">
        <f>工资表!$J$2</f>
        <v>住房补助</v>
      </c>
      <c r="J71" s="5" t="str">
        <f>工资表!$K$2</f>
        <v>交通补助</v>
      </c>
      <c r="K71" s="5" t="str">
        <f>工资表!$L$2</f>
        <v>工龄工资</v>
      </c>
      <c r="L71" s="5" t="str">
        <f>工资表!$M$2</f>
        <v>当月应发</v>
      </c>
      <c r="M71" s="5" t="str">
        <f>工资表!$N$2</f>
        <v>养老保险</v>
      </c>
      <c r="N71" s="5" t="str">
        <f>工资表!$O$2</f>
        <v>医疗保险</v>
      </c>
      <c r="O71" s="5" t="str">
        <f>工资表!$P$2</f>
        <v>失业保险</v>
      </c>
      <c r="P71" s="5" t="str">
        <f>工资表!$Q$2</f>
        <v>大病统筹</v>
      </c>
      <c r="Q71" s="5" t="str">
        <f>工资表!$R$2</f>
        <v>公积金</v>
      </c>
      <c r="R71" s="5" t="str">
        <f>工资表!$S$2</f>
        <v>个人所得税</v>
      </c>
      <c r="S71" s="5" t="str">
        <f>工资表!$T$2</f>
        <v>实发工资</v>
      </c>
    </row>
    <row r="72" spans="1:19" x14ac:dyDescent="0.15">
      <c r="A72" s="6">
        <f>查询表!B22</f>
        <v>171</v>
      </c>
      <c r="B72" s="6" t="str">
        <f>查询表!C22</f>
        <v>N171</v>
      </c>
      <c r="C72" s="6" t="str">
        <f>查询表!D22</f>
        <v>采购</v>
      </c>
      <c r="D72" s="6">
        <f>查询表!E22</f>
        <v>2170</v>
      </c>
      <c r="E72" s="6">
        <f>查询表!F22</f>
        <v>1170</v>
      </c>
      <c r="F72" s="6">
        <f>查询表!G22</f>
        <v>1170</v>
      </c>
      <c r="G72" s="6">
        <f>查询表!H22</f>
        <v>2170</v>
      </c>
      <c r="H72" s="6">
        <f>查询表!I22</f>
        <v>1170</v>
      </c>
      <c r="I72" s="6">
        <f>查询表!J22</f>
        <v>770</v>
      </c>
      <c r="J72" s="6">
        <f>查询表!K22</f>
        <v>470</v>
      </c>
      <c r="K72" s="6">
        <f>查询表!L22</f>
        <v>370</v>
      </c>
      <c r="L72" s="6">
        <f>查询表!M22</f>
        <v>9460</v>
      </c>
      <c r="M72" s="6">
        <f>查询表!N22</f>
        <v>470</v>
      </c>
      <c r="N72" s="6">
        <f>查询表!O22</f>
        <v>270</v>
      </c>
      <c r="O72" s="6">
        <f>查询表!P22</f>
        <v>190</v>
      </c>
      <c r="P72" s="6">
        <f>查询表!Q22</f>
        <v>200</v>
      </c>
      <c r="Q72" s="6">
        <f>查询表!R22</f>
        <v>230</v>
      </c>
      <c r="R72" s="6">
        <f>查询表!S22</f>
        <v>305</v>
      </c>
      <c r="S72" s="6">
        <f>查询表!T22</f>
        <v>7795</v>
      </c>
    </row>
    <row r="74" spans="1:19" x14ac:dyDescent="0.15">
      <c r="H74" s="4">
        <f>工资表!$I$1</f>
        <v>2017</v>
      </c>
      <c r="I74" s="4" t="str">
        <f>工资表!$J$1</f>
        <v>年</v>
      </c>
      <c r="J74" s="4" t="str">
        <f>工资表!$K$1</f>
        <v>2月</v>
      </c>
      <c r="K74" s="4" t="str">
        <f>工资表!$L$1</f>
        <v>工资</v>
      </c>
    </row>
    <row r="75" spans="1:19" x14ac:dyDescent="0.15">
      <c r="A75" s="5" t="str">
        <f>工资表!$B$2</f>
        <v>序号</v>
      </c>
      <c r="B75" s="5" t="str">
        <f>工资表!$C$2</f>
        <v>姓名</v>
      </c>
      <c r="C75" s="5" t="str">
        <f>工资表!$D$2</f>
        <v>部门</v>
      </c>
      <c r="D75" s="5" t="str">
        <f>工资表!$E$2</f>
        <v>基本工资</v>
      </c>
      <c r="E75" s="5" t="str">
        <f>工资表!$F$2</f>
        <v>岗位工资</v>
      </c>
      <c r="F75" s="5" t="str">
        <f>工资表!$G$2</f>
        <v>绩效工资</v>
      </c>
      <c r="G75" s="5" t="str">
        <f>工资表!$H$2</f>
        <v>奖金</v>
      </c>
      <c r="H75" s="5" t="str">
        <f>工资表!$I$2</f>
        <v>加班费</v>
      </c>
      <c r="I75" s="5" t="str">
        <f>工资表!$J$2</f>
        <v>住房补助</v>
      </c>
      <c r="J75" s="5" t="str">
        <f>工资表!$K$2</f>
        <v>交通补助</v>
      </c>
      <c r="K75" s="5" t="str">
        <f>工资表!$L$2</f>
        <v>工龄工资</v>
      </c>
      <c r="L75" s="5" t="str">
        <f>工资表!$M$2</f>
        <v>当月应发</v>
      </c>
      <c r="M75" s="5" t="str">
        <f>工资表!$N$2</f>
        <v>养老保险</v>
      </c>
      <c r="N75" s="5" t="str">
        <f>工资表!$O$2</f>
        <v>医疗保险</v>
      </c>
      <c r="O75" s="5" t="str">
        <f>工资表!$P$2</f>
        <v>失业保险</v>
      </c>
      <c r="P75" s="5" t="str">
        <f>工资表!$Q$2</f>
        <v>大病统筹</v>
      </c>
      <c r="Q75" s="5" t="str">
        <f>工资表!$R$2</f>
        <v>公积金</v>
      </c>
      <c r="R75" s="5" t="str">
        <f>工资表!$S$2</f>
        <v>个人所得税</v>
      </c>
      <c r="S75" s="5" t="str">
        <f>工资表!$T$2</f>
        <v>实发工资</v>
      </c>
    </row>
    <row r="76" spans="1:19" x14ac:dyDescent="0.15">
      <c r="A76" s="6">
        <f>查询表!B23</f>
        <v>181</v>
      </c>
      <c r="B76" s="6" t="str">
        <f>查询表!C23</f>
        <v>N181</v>
      </c>
      <c r="C76" s="6" t="str">
        <f>查询表!D23</f>
        <v>采购</v>
      </c>
      <c r="D76" s="6">
        <f>查询表!E23</f>
        <v>2180</v>
      </c>
      <c r="E76" s="6">
        <f>查询表!F23</f>
        <v>1180</v>
      </c>
      <c r="F76" s="6">
        <f>查询表!G23</f>
        <v>1180</v>
      </c>
      <c r="G76" s="6">
        <f>查询表!H23</f>
        <v>2180</v>
      </c>
      <c r="H76" s="6">
        <f>查询表!I23</f>
        <v>1180</v>
      </c>
      <c r="I76" s="6">
        <f>查询表!J23</f>
        <v>780</v>
      </c>
      <c r="J76" s="6">
        <f>查询表!K23</f>
        <v>480</v>
      </c>
      <c r="K76" s="6">
        <f>查询表!L23</f>
        <v>380</v>
      </c>
      <c r="L76" s="6">
        <f>查询表!M23</f>
        <v>9540</v>
      </c>
      <c r="M76" s="6">
        <f>查询表!N23</f>
        <v>480</v>
      </c>
      <c r="N76" s="6">
        <f>查询表!O23</f>
        <v>280</v>
      </c>
      <c r="O76" s="6">
        <f>查询表!P23</f>
        <v>200</v>
      </c>
      <c r="P76" s="6">
        <f>查询表!Q23</f>
        <v>210</v>
      </c>
      <c r="Q76" s="6">
        <f>查询表!R23</f>
        <v>240</v>
      </c>
      <c r="R76" s="6">
        <f>查询表!S23</f>
        <v>315</v>
      </c>
      <c r="S76" s="6">
        <f>查询表!T23</f>
        <v>7815</v>
      </c>
    </row>
    <row r="78" spans="1:19" x14ac:dyDescent="0.15">
      <c r="H78" s="4">
        <f>工资表!$I$1</f>
        <v>2017</v>
      </c>
      <c r="I78" s="4" t="str">
        <f>工资表!$J$1</f>
        <v>年</v>
      </c>
      <c r="J78" s="4" t="str">
        <f>工资表!$K$1</f>
        <v>2月</v>
      </c>
      <c r="K78" s="4" t="str">
        <f>工资表!$L$1</f>
        <v>工资</v>
      </c>
    </row>
    <row r="79" spans="1:19" x14ac:dyDescent="0.15">
      <c r="A79" s="5" t="str">
        <f>工资表!$B$2</f>
        <v>序号</v>
      </c>
      <c r="B79" s="5" t="str">
        <f>工资表!$C$2</f>
        <v>姓名</v>
      </c>
      <c r="C79" s="5" t="str">
        <f>工资表!$D$2</f>
        <v>部门</v>
      </c>
      <c r="D79" s="5" t="str">
        <f>工资表!$E$2</f>
        <v>基本工资</v>
      </c>
      <c r="E79" s="5" t="str">
        <f>工资表!$F$2</f>
        <v>岗位工资</v>
      </c>
      <c r="F79" s="5" t="str">
        <f>工资表!$G$2</f>
        <v>绩效工资</v>
      </c>
      <c r="G79" s="5" t="str">
        <f>工资表!$H$2</f>
        <v>奖金</v>
      </c>
      <c r="H79" s="5" t="str">
        <f>工资表!$I$2</f>
        <v>加班费</v>
      </c>
      <c r="I79" s="5" t="str">
        <f>工资表!$J$2</f>
        <v>住房补助</v>
      </c>
      <c r="J79" s="5" t="str">
        <f>工资表!$K$2</f>
        <v>交通补助</v>
      </c>
      <c r="K79" s="5" t="str">
        <f>工资表!$L$2</f>
        <v>工龄工资</v>
      </c>
      <c r="L79" s="5" t="str">
        <f>工资表!$M$2</f>
        <v>当月应发</v>
      </c>
      <c r="M79" s="5" t="str">
        <f>工资表!$N$2</f>
        <v>养老保险</v>
      </c>
      <c r="N79" s="5" t="str">
        <f>工资表!$O$2</f>
        <v>医疗保险</v>
      </c>
      <c r="O79" s="5" t="str">
        <f>工资表!$P$2</f>
        <v>失业保险</v>
      </c>
      <c r="P79" s="5" t="str">
        <f>工资表!$Q$2</f>
        <v>大病统筹</v>
      </c>
      <c r="Q79" s="5" t="str">
        <f>工资表!$R$2</f>
        <v>公积金</v>
      </c>
      <c r="R79" s="5" t="str">
        <f>工资表!$S$2</f>
        <v>个人所得税</v>
      </c>
      <c r="S79" s="5" t="str">
        <f>工资表!$T$2</f>
        <v>实发工资</v>
      </c>
    </row>
    <row r="80" spans="1:19" x14ac:dyDescent="0.15">
      <c r="A80" s="6">
        <f>查询表!B24</f>
        <v>191</v>
      </c>
      <c r="B80" s="6" t="str">
        <f>查询表!C24</f>
        <v>N191</v>
      </c>
      <c r="C80" s="6" t="str">
        <f>查询表!D24</f>
        <v>采购</v>
      </c>
      <c r="D80" s="6">
        <f>查询表!E24</f>
        <v>2190</v>
      </c>
      <c r="E80" s="6">
        <f>查询表!F24</f>
        <v>1190</v>
      </c>
      <c r="F80" s="6">
        <f>查询表!G24</f>
        <v>1190</v>
      </c>
      <c r="G80" s="6">
        <f>查询表!H24</f>
        <v>2190</v>
      </c>
      <c r="H80" s="6">
        <f>查询表!I24</f>
        <v>1190</v>
      </c>
      <c r="I80" s="6">
        <f>查询表!J24</f>
        <v>790</v>
      </c>
      <c r="J80" s="6">
        <f>查询表!K24</f>
        <v>490</v>
      </c>
      <c r="K80" s="6">
        <f>查询表!L24</f>
        <v>390</v>
      </c>
      <c r="L80" s="6">
        <f>查询表!M24</f>
        <v>9620</v>
      </c>
      <c r="M80" s="6">
        <f>查询表!N24</f>
        <v>490</v>
      </c>
      <c r="N80" s="6">
        <f>查询表!O24</f>
        <v>290</v>
      </c>
      <c r="O80" s="6">
        <f>查询表!P24</f>
        <v>210</v>
      </c>
      <c r="P80" s="6">
        <f>查询表!Q24</f>
        <v>220</v>
      </c>
      <c r="Q80" s="6">
        <f>查询表!R24</f>
        <v>250</v>
      </c>
      <c r="R80" s="6">
        <f>查询表!S24</f>
        <v>325</v>
      </c>
      <c r="S80" s="6">
        <f>查询表!T24</f>
        <v>7835</v>
      </c>
    </row>
    <row r="82" spans="1:19" x14ac:dyDescent="0.15">
      <c r="H82" s="4">
        <f>工资表!$I$1</f>
        <v>2017</v>
      </c>
      <c r="I82" s="4" t="str">
        <f>工资表!$J$1</f>
        <v>年</v>
      </c>
      <c r="J82" s="4" t="str">
        <f>工资表!$K$1</f>
        <v>2月</v>
      </c>
      <c r="K82" s="4" t="str">
        <f>工资表!$L$1</f>
        <v>工资</v>
      </c>
    </row>
    <row r="83" spans="1:19" x14ac:dyDescent="0.15">
      <c r="A83" s="5" t="str">
        <f>工资表!$B$2</f>
        <v>序号</v>
      </c>
      <c r="B83" s="5" t="str">
        <f>工资表!$C$2</f>
        <v>姓名</v>
      </c>
      <c r="C83" s="5" t="str">
        <f>工资表!$D$2</f>
        <v>部门</v>
      </c>
      <c r="D83" s="5" t="str">
        <f>工资表!$E$2</f>
        <v>基本工资</v>
      </c>
      <c r="E83" s="5" t="str">
        <f>工资表!$F$2</f>
        <v>岗位工资</v>
      </c>
      <c r="F83" s="5" t="str">
        <f>工资表!$G$2</f>
        <v>绩效工资</v>
      </c>
      <c r="G83" s="5" t="str">
        <f>工资表!$H$2</f>
        <v>奖金</v>
      </c>
      <c r="H83" s="5" t="str">
        <f>工资表!$I$2</f>
        <v>加班费</v>
      </c>
      <c r="I83" s="5" t="str">
        <f>工资表!$J$2</f>
        <v>住房补助</v>
      </c>
      <c r="J83" s="5" t="str">
        <f>工资表!$K$2</f>
        <v>交通补助</v>
      </c>
      <c r="K83" s="5" t="str">
        <f>工资表!$L$2</f>
        <v>工龄工资</v>
      </c>
      <c r="L83" s="5" t="str">
        <f>工资表!$M$2</f>
        <v>当月应发</v>
      </c>
      <c r="M83" s="5" t="str">
        <f>工资表!$N$2</f>
        <v>养老保险</v>
      </c>
      <c r="N83" s="5" t="str">
        <f>工资表!$O$2</f>
        <v>医疗保险</v>
      </c>
      <c r="O83" s="5" t="str">
        <f>工资表!$P$2</f>
        <v>失业保险</v>
      </c>
      <c r="P83" s="5" t="str">
        <f>工资表!$Q$2</f>
        <v>大病统筹</v>
      </c>
      <c r="Q83" s="5" t="str">
        <f>工资表!$R$2</f>
        <v>公积金</v>
      </c>
      <c r="R83" s="5" t="str">
        <f>工资表!$S$2</f>
        <v>个人所得税</v>
      </c>
      <c r="S83" s="5" t="str">
        <f>工资表!$T$2</f>
        <v>实发工资</v>
      </c>
    </row>
    <row r="84" spans="1:19" x14ac:dyDescent="0.15">
      <c r="A84" s="6">
        <f>查询表!B25</f>
        <v>201</v>
      </c>
      <c r="B84" s="6" t="str">
        <f>查询表!C25</f>
        <v>N201</v>
      </c>
      <c r="C84" s="6" t="str">
        <f>查询表!D25</f>
        <v>采购</v>
      </c>
      <c r="D84" s="6">
        <f>查询表!E25</f>
        <v>2200</v>
      </c>
      <c r="E84" s="6">
        <f>查询表!F25</f>
        <v>1200</v>
      </c>
      <c r="F84" s="6">
        <f>查询表!G25</f>
        <v>1200</v>
      </c>
      <c r="G84" s="6">
        <f>查询表!H25</f>
        <v>2200</v>
      </c>
      <c r="H84" s="6">
        <f>查询表!I25</f>
        <v>1200</v>
      </c>
      <c r="I84" s="6">
        <f>查询表!J25</f>
        <v>800</v>
      </c>
      <c r="J84" s="6">
        <f>查询表!K25</f>
        <v>500</v>
      </c>
      <c r="K84" s="6">
        <f>查询表!L25</f>
        <v>400</v>
      </c>
      <c r="L84" s="6">
        <f>查询表!M25</f>
        <v>9700</v>
      </c>
      <c r="M84" s="6">
        <f>查询表!N25</f>
        <v>500</v>
      </c>
      <c r="N84" s="6">
        <f>查询表!O25</f>
        <v>300</v>
      </c>
      <c r="O84" s="6">
        <f>查询表!P25</f>
        <v>220</v>
      </c>
      <c r="P84" s="6">
        <f>查询表!Q25</f>
        <v>230</v>
      </c>
      <c r="Q84" s="6">
        <f>查询表!R25</f>
        <v>260</v>
      </c>
      <c r="R84" s="6">
        <f>查询表!S25</f>
        <v>335</v>
      </c>
      <c r="S84" s="6">
        <f>查询表!T25</f>
        <v>7855</v>
      </c>
    </row>
    <row r="86" spans="1:19" x14ac:dyDescent="0.15">
      <c r="H86" s="4">
        <f>工资表!$I$1</f>
        <v>2017</v>
      </c>
      <c r="I86" s="4" t="str">
        <f>工资表!$J$1</f>
        <v>年</v>
      </c>
      <c r="J86" s="4" t="str">
        <f>工资表!$K$1</f>
        <v>2月</v>
      </c>
      <c r="K86" s="4" t="str">
        <f>工资表!$L$1</f>
        <v>工资</v>
      </c>
    </row>
    <row r="87" spans="1:19" x14ac:dyDescent="0.15">
      <c r="A87" s="5" t="str">
        <f>工资表!$B$2</f>
        <v>序号</v>
      </c>
      <c r="B87" s="5" t="str">
        <f>工资表!$C$2</f>
        <v>姓名</v>
      </c>
      <c r="C87" s="5" t="str">
        <f>工资表!$D$2</f>
        <v>部门</v>
      </c>
      <c r="D87" s="5" t="str">
        <f>工资表!$E$2</f>
        <v>基本工资</v>
      </c>
      <c r="E87" s="5" t="str">
        <f>工资表!$F$2</f>
        <v>岗位工资</v>
      </c>
      <c r="F87" s="5" t="str">
        <f>工资表!$G$2</f>
        <v>绩效工资</v>
      </c>
      <c r="G87" s="5" t="str">
        <f>工资表!$H$2</f>
        <v>奖金</v>
      </c>
      <c r="H87" s="5" t="str">
        <f>工资表!$I$2</f>
        <v>加班费</v>
      </c>
      <c r="I87" s="5" t="str">
        <f>工资表!$J$2</f>
        <v>住房补助</v>
      </c>
      <c r="J87" s="5" t="str">
        <f>工资表!$K$2</f>
        <v>交通补助</v>
      </c>
      <c r="K87" s="5" t="str">
        <f>工资表!$L$2</f>
        <v>工龄工资</v>
      </c>
      <c r="L87" s="5" t="str">
        <f>工资表!$M$2</f>
        <v>当月应发</v>
      </c>
      <c r="M87" s="5" t="str">
        <f>工资表!$N$2</f>
        <v>养老保险</v>
      </c>
      <c r="N87" s="5" t="str">
        <f>工资表!$O$2</f>
        <v>医疗保险</v>
      </c>
      <c r="O87" s="5" t="str">
        <f>工资表!$P$2</f>
        <v>失业保险</v>
      </c>
      <c r="P87" s="5" t="str">
        <f>工资表!$Q$2</f>
        <v>大病统筹</v>
      </c>
      <c r="Q87" s="5" t="str">
        <f>工资表!$R$2</f>
        <v>公积金</v>
      </c>
      <c r="R87" s="5" t="str">
        <f>工资表!$S$2</f>
        <v>个人所得税</v>
      </c>
      <c r="S87" s="5" t="str">
        <f>工资表!$T$2</f>
        <v>实发工资</v>
      </c>
    </row>
    <row r="88" spans="1:19" x14ac:dyDescent="0.15">
      <c r="A88" s="6">
        <f>查询表!B26</f>
        <v>211</v>
      </c>
      <c r="B88" s="6" t="str">
        <f>查询表!C26</f>
        <v>N211</v>
      </c>
      <c r="C88" s="6" t="str">
        <f>查询表!D26</f>
        <v>采购</v>
      </c>
      <c r="D88" s="6">
        <f>查询表!E26</f>
        <v>2210</v>
      </c>
      <c r="E88" s="6">
        <f>查询表!F26</f>
        <v>1210</v>
      </c>
      <c r="F88" s="6">
        <f>查询表!G26</f>
        <v>1210</v>
      </c>
      <c r="G88" s="6">
        <f>查询表!H26</f>
        <v>2210</v>
      </c>
      <c r="H88" s="6">
        <f>查询表!I26</f>
        <v>1210</v>
      </c>
      <c r="I88" s="6">
        <f>查询表!J26</f>
        <v>810</v>
      </c>
      <c r="J88" s="6">
        <f>查询表!K26</f>
        <v>510</v>
      </c>
      <c r="K88" s="6">
        <f>查询表!L26</f>
        <v>410</v>
      </c>
      <c r="L88" s="6">
        <f>查询表!M26</f>
        <v>9780</v>
      </c>
      <c r="M88" s="6">
        <f>查询表!N26</f>
        <v>510</v>
      </c>
      <c r="N88" s="6">
        <f>查询表!O26</f>
        <v>310</v>
      </c>
      <c r="O88" s="6">
        <f>查询表!P26</f>
        <v>230</v>
      </c>
      <c r="P88" s="6">
        <f>查询表!Q26</f>
        <v>240</v>
      </c>
      <c r="Q88" s="6">
        <f>查询表!R26</f>
        <v>270</v>
      </c>
      <c r="R88" s="6">
        <f>查询表!S26</f>
        <v>345</v>
      </c>
      <c r="S88" s="6">
        <f>查询表!T26</f>
        <v>7875</v>
      </c>
    </row>
    <row r="90" spans="1:19" x14ac:dyDescent="0.15">
      <c r="H90" s="4">
        <f>工资表!$I$1</f>
        <v>2017</v>
      </c>
      <c r="I90" s="4" t="str">
        <f>工资表!$J$1</f>
        <v>年</v>
      </c>
      <c r="J90" s="4" t="str">
        <f>工资表!$K$1</f>
        <v>2月</v>
      </c>
      <c r="K90" s="4" t="str">
        <f>工资表!$L$1</f>
        <v>工资</v>
      </c>
    </row>
    <row r="91" spans="1:19" x14ac:dyDescent="0.15">
      <c r="A91" s="5" t="str">
        <f>工资表!$B$2</f>
        <v>序号</v>
      </c>
      <c r="B91" s="5" t="str">
        <f>工资表!$C$2</f>
        <v>姓名</v>
      </c>
      <c r="C91" s="5" t="str">
        <f>工资表!$D$2</f>
        <v>部门</v>
      </c>
      <c r="D91" s="5" t="str">
        <f>工资表!$E$2</f>
        <v>基本工资</v>
      </c>
      <c r="E91" s="5" t="str">
        <f>工资表!$F$2</f>
        <v>岗位工资</v>
      </c>
      <c r="F91" s="5" t="str">
        <f>工资表!$G$2</f>
        <v>绩效工资</v>
      </c>
      <c r="G91" s="5" t="str">
        <f>工资表!$H$2</f>
        <v>奖金</v>
      </c>
      <c r="H91" s="5" t="str">
        <f>工资表!$I$2</f>
        <v>加班费</v>
      </c>
      <c r="I91" s="5" t="str">
        <f>工资表!$J$2</f>
        <v>住房补助</v>
      </c>
      <c r="J91" s="5" t="str">
        <f>工资表!$K$2</f>
        <v>交通补助</v>
      </c>
      <c r="K91" s="5" t="str">
        <f>工资表!$L$2</f>
        <v>工龄工资</v>
      </c>
      <c r="L91" s="5" t="str">
        <f>工资表!$M$2</f>
        <v>当月应发</v>
      </c>
      <c r="M91" s="5" t="str">
        <f>工资表!$N$2</f>
        <v>养老保险</v>
      </c>
      <c r="N91" s="5" t="str">
        <f>工资表!$O$2</f>
        <v>医疗保险</v>
      </c>
      <c r="O91" s="5" t="str">
        <f>工资表!$P$2</f>
        <v>失业保险</v>
      </c>
      <c r="P91" s="5" t="str">
        <f>工资表!$Q$2</f>
        <v>大病统筹</v>
      </c>
      <c r="Q91" s="5" t="str">
        <f>工资表!$R$2</f>
        <v>公积金</v>
      </c>
      <c r="R91" s="5" t="str">
        <f>工资表!$S$2</f>
        <v>个人所得税</v>
      </c>
      <c r="S91" s="5" t="str">
        <f>工资表!$T$2</f>
        <v>实发工资</v>
      </c>
    </row>
    <row r="92" spans="1:19" x14ac:dyDescent="0.15">
      <c r="A92" s="6">
        <f>查询表!B27</f>
        <v>221</v>
      </c>
      <c r="B92" s="6" t="str">
        <f>查询表!C27</f>
        <v>N221</v>
      </c>
      <c r="C92" s="6" t="str">
        <f>查询表!D27</f>
        <v>采购</v>
      </c>
      <c r="D92" s="6">
        <f>查询表!E27</f>
        <v>2220</v>
      </c>
      <c r="E92" s="6">
        <f>查询表!F27</f>
        <v>1220</v>
      </c>
      <c r="F92" s="6">
        <f>查询表!G27</f>
        <v>1220</v>
      </c>
      <c r="G92" s="6">
        <f>查询表!H27</f>
        <v>2220</v>
      </c>
      <c r="H92" s="6">
        <f>查询表!I27</f>
        <v>1220</v>
      </c>
      <c r="I92" s="6">
        <f>查询表!J27</f>
        <v>820</v>
      </c>
      <c r="J92" s="6">
        <f>查询表!K27</f>
        <v>520</v>
      </c>
      <c r="K92" s="6">
        <f>查询表!L27</f>
        <v>420</v>
      </c>
      <c r="L92" s="6">
        <f>查询表!M27</f>
        <v>9860</v>
      </c>
      <c r="M92" s="6">
        <f>查询表!N27</f>
        <v>520</v>
      </c>
      <c r="N92" s="6">
        <f>查询表!O27</f>
        <v>320</v>
      </c>
      <c r="O92" s="6">
        <f>查询表!P27</f>
        <v>240</v>
      </c>
      <c r="P92" s="6">
        <f>查询表!Q27</f>
        <v>250</v>
      </c>
      <c r="Q92" s="6">
        <f>查询表!R27</f>
        <v>280</v>
      </c>
      <c r="R92" s="6">
        <f>查询表!S27</f>
        <v>355</v>
      </c>
      <c r="S92" s="6">
        <f>查询表!T27</f>
        <v>7895</v>
      </c>
    </row>
    <row r="94" spans="1:19" x14ac:dyDescent="0.15">
      <c r="H94" s="4">
        <f>工资表!$I$1</f>
        <v>2017</v>
      </c>
      <c r="I94" s="4" t="str">
        <f>工资表!$J$1</f>
        <v>年</v>
      </c>
      <c r="J94" s="4" t="str">
        <f>工资表!$K$1</f>
        <v>2月</v>
      </c>
      <c r="K94" s="4" t="str">
        <f>工资表!$L$1</f>
        <v>工资</v>
      </c>
    </row>
    <row r="95" spans="1:19" x14ac:dyDescent="0.15">
      <c r="A95" s="5" t="str">
        <f>工资表!$B$2</f>
        <v>序号</v>
      </c>
      <c r="B95" s="5" t="str">
        <f>工资表!$C$2</f>
        <v>姓名</v>
      </c>
      <c r="C95" s="5" t="str">
        <f>工资表!$D$2</f>
        <v>部门</v>
      </c>
      <c r="D95" s="5" t="str">
        <f>工资表!$E$2</f>
        <v>基本工资</v>
      </c>
      <c r="E95" s="5" t="str">
        <f>工资表!$F$2</f>
        <v>岗位工资</v>
      </c>
      <c r="F95" s="5" t="str">
        <f>工资表!$G$2</f>
        <v>绩效工资</v>
      </c>
      <c r="G95" s="5" t="str">
        <f>工资表!$H$2</f>
        <v>奖金</v>
      </c>
      <c r="H95" s="5" t="str">
        <f>工资表!$I$2</f>
        <v>加班费</v>
      </c>
      <c r="I95" s="5" t="str">
        <f>工资表!$J$2</f>
        <v>住房补助</v>
      </c>
      <c r="J95" s="5" t="str">
        <f>工资表!$K$2</f>
        <v>交通补助</v>
      </c>
      <c r="K95" s="5" t="str">
        <f>工资表!$L$2</f>
        <v>工龄工资</v>
      </c>
      <c r="L95" s="5" t="str">
        <f>工资表!$M$2</f>
        <v>当月应发</v>
      </c>
      <c r="M95" s="5" t="str">
        <f>工资表!$N$2</f>
        <v>养老保险</v>
      </c>
      <c r="N95" s="5" t="str">
        <f>工资表!$O$2</f>
        <v>医疗保险</v>
      </c>
      <c r="O95" s="5" t="str">
        <f>工资表!$P$2</f>
        <v>失业保险</v>
      </c>
      <c r="P95" s="5" t="str">
        <f>工资表!$Q$2</f>
        <v>大病统筹</v>
      </c>
      <c r="Q95" s="5" t="str">
        <f>工资表!$R$2</f>
        <v>公积金</v>
      </c>
      <c r="R95" s="5" t="str">
        <f>工资表!$S$2</f>
        <v>个人所得税</v>
      </c>
      <c r="S95" s="5" t="str">
        <f>工资表!$T$2</f>
        <v>实发工资</v>
      </c>
    </row>
    <row r="96" spans="1:19" x14ac:dyDescent="0.15">
      <c r="A96" s="6">
        <f>查询表!B28</f>
        <v>231</v>
      </c>
      <c r="B96" s="6" t="str">
        <f>查询表!C28</f>
        <v>N231</v>
      </c>
      <c r="C96" s="6" t="str">
        <f>查询表!D28</f>
        <v>采购</v>
      </c>
      <c r="D96" s="6">
        <f>查询表!E28</f>
        <v>2230</v>
      </c>
      <c r="E96" s="6">
        <f>查询表!F28</f>
        <v>1230</v>
      </c>
      <c r="F96" s="6">
        <f>查询表!G28</f>
        <v>1230</v>
      </c>
      <c r="G96" s="6">
        <f>查询表!H28</f>
        <v>2230</v>
      </c>
      <c r="H96" s="6">
        <f>查询表!I28</f>
        <v>1230</v>
      </c>
      <c r="I96" s="6">
        <f>查询表!J28</f>
        <v>830</v>
      </c>
      <c r="J96" s="6">
        <f>查询表!K28</f>
        <v>530</v>
      </c>
      <c r="K96" s="6">
        <f>查询表!L28</f>
        <v>430</v>
      </c>
      <c r="L96" s="6">
        <f>查询表!M28</f>
        <v>9940</v>
      </c>
      <c r="M96" s="6">
        <f>查询表!N28</f>
        <v>530</v>
      </c>
      <c r="N96" s="6">
        <f>查询表!O28</f>
        <v>330</v>
      </c>
      <c r="O96" s="6">
        <f>查询表!P28</f>
        <v>250</v>
      </c>
      <c r="P96" s="6">
        <f>查询表!Q28</f>
        <v>260</v>
      </c>
      <c r="Q96" s="6">
        <f>查询表!R28</f>
        <v>290</v>
      </c>
      <c r="R96" s="6">
        <f>查询表!S28</f>
        <v>365</v>
      </c>
      <c r="S96" s="6">
        <f>查询表!T28</f>
        <v>7915</v>
      </c>
    </row>
    <row r="98" spans="1:19" x14ac:dyDescent="0.15">
      <c r="H98" s="4">
        <f>工资表!$I$1</f>
        <v>2017</v>
      </c>
      <c r="I98" s="4" t="str">
        <f>工资表!$J$1</f>
        <v>年</v>
      </c>
      <c r="J98" s="4" t="str">
        <f>工资表!$K$1</f>
        <v>2月</v>
      </c>
      <c r="K98" s="4" t="str">
        <f>工资表!$L$1</f>
        <v>工资</v>
      </c>
    </row>
    <row r="99" spans="1:19" x14ac:dyDescent="0.15">
      <c r="A99" s="5" t="str">
        <f>工资表!$B$2</f>
        <v>序号</v>
      </c>
      <c r="B99" s="5" t="str">
        <f>工资表!$C$2</f>
        <v>姓名</v>
      </c>
      <c r="C99" s="5" t="str">
        <f>工资表!$D$2</f>
        <v>部门</v>
      </c>
      <c r="D99" s="5" t="str">
        <f>工资表!$E$2</f>
        <v>基本工资</v>
      </c>
      <c r="E99" s="5" t="str">
        <f>工资表!$F$2</f>
        <v>岗位工资</v>
      </c>
      <c r="F99" s="5" t="str">
        <f>工资表!$G$2</f>
        <v>绩效工资</v>
      </c>
      <c r="G99" s="5" t="str">
        <f>工资表!$H$2</f>
        <v>奖金</v>
      </c>
      <c r="H99" s="5" t="str">
        <f>工资表!$I$2</f>
        <v>加班费</v>
      </c>
      <c r="I99" s="5" t="str">
        <f>工资表!$J$2</f>
        <v>住房补助</v>
      </c>
      <c r="J99" s="5" t="str">
        <f>工资表!$K$2</f>
        <v>交通补助</v>
      </c>
      <c r="K99" s="5" t="str">
        <f>工资表!$L$2</f>
        <v>工龄工资</v>
      </c>
      <c r="L99" s="5" t="str">
        <f>工资表!$M$2</f>
        <v>当月应发</v>
      </c>
      <c r="M99" s="5" t="str">
        <f>工资表!$N$2</f>
        <v>养老保险</v>
      </c>
      <c r="N99" s="5" t="str">
        <f>工资表!$O$2</f>
        <v>医疗保险</v>
      </c>
      <c r="O99" s="5" t="str">
        <f>工资表!$P$2</f>
        <v>失业保险</v>
      </c>
      <c r="P99" s="5" t="str">
        <f>工资表!$Q$2</f>
        <v>大病统筹</v>
      </c>
      <c r="Q99" s="5" t="str">
        <f>工资表!$R$2</f>
        <v>公积金</v>
      </c>
      <c r="R99" s="5" t="str">
        <f>工资表!$S$2</f>
        <v>个人所得税</v>
      </c>
      <c r="S99" s="5" t="str">
        <f>工资表!$T$2</f>
        <v>实发工资</v>
      </c>
    </row>
    <row r="100" spans="1:19" x14ac:dyDescent="0.15">
      <c r="A100" s="6">
        <f>查询表!B29</f>
        <v>241</v>
      </c>
      <c r="B100" s="6" t="str">
        <f>查询表!C29</f>
        <v>N241</v>
      </c>
      <c r="C100" s="6" t="str">
        <f>查询表!D29</f>
        <v>采购</v>
      </c>
      <c r="D100" s="6">
        <f>查询表!E29</f>
        <v>2240</v>
      </c>
      <c r="E100" s="6">
        <f>查询表!F29</f>
        <v>1240</v>
      </c>
      <c r="F100" s="6">
        <f>查询表!G29</f>
        <v>1240</v>
      </c>
      <c r="G100" s="6">
        <f>查询表!H29</f>
        <v>2240</v>
      </c>
      <c r="H100" s="6">
        <f>查询表!I29</f>
        <v>1240</v>
      </c>
      <c r="I100" s="6">
        <f>查询表!J29</f>
        <v>840</v>
      </c>
      <c r="J100" s="6">
        <f>查询表!K29</f>
        <v>540</v>
      </c>
      <c r="K100" s="6">
        <f>查询表!L29</f>
        <v>440</v>
      </c>
      <c r="L100" s="6">
        <f>查询表!M29</f>
        <v>10020</v>
      </c>
      <c r="M100" s="6">
        <f>查询表!N29</f>
        <v>540</v>
      </c>
      <c r="N100" s="6">
        <f>查询表!O29</f>
        <v>340</v>
      </c>
      <c r="O100" s="6">
        <f>查询表!P29</f>
        <v>260</v>
      </c>
      <c r="P100" s="6">
        <f>查询表!Q29</f>
        <v>270</v>
      </c>
      <c r="Q100" s="6">
        <f>查询表!R29</f>
        <v>300</v>
      </c>
      <c r="R100" s="6">
        <f>查询表!S29</f>
        <v>375</v>
      </c>
      <c r="S100" s="6">
        <f>查询表!T29</f>
        <v>7935</v>
      </c>
    </row>
    <row r="102" spans="1:19" x14ac:dyDescent="0.15">
      <c r="H102" s="4">
        <f>工资表!$I$1</f>
        <v>2017</v>
      </c>
      <c r="I102" s="4" t="str">
        <f>工资表!$J$1</f>
        <v>年</v>
      </c>
      <c r="J102" s="4" t="str">
        <f>工资表!$K$1</f>
        <v>2月</v>
      </c>
      <c r="K102" s="4" t="str">
        <f>工资表!$L$1</f>
        <v>工资</v>
      </c>
    </row>
    <row r="103" spans="1:19" x14ac:dyDescent="0.15">
      <c r="A103" s="5" t="str">
        <f>工资表!$B$2</f>
        <v>序号</v>
      </c>
      <c r="B103" s="5" t="str">
        <f>工资表!$C$2</f>
        <v>姓名</v>
      </c>
      <c r="C103" s="5" t="str">
        <f>工资表!$D$2</f>
        <v>部门</v>
      </c>
      <c r="D103" s="5" t="str">
        <f>工资表!$E$2</f>
        <v>基本工资</v>
      </c>
      <c r="E103" s="5" t="str">
        <f>工资表!$F$2</f>
        <v>岗位工资</v>
      </c>
      <c r="F103" s="5" t="str">
        <f>工资表!$G$2</f>
        <v>绩效工资</v>
      </c>
      <c r="G103" s="5" t="str">
        <f>工资表!$H$2</f>
        <v>奖金</v>
      </c>
      <c r="H103" s="5" t="str">
        <f>工资表!$I$2</f>
        <v>加班费</v>
      </c>
      <c r="I103" s="5" t="str">
        <f>工资表!$J$2</f>
        <v>住房补助</v>
      </c>
      <c r="J103" s="5" t="str">
        <f>工资表!$K$2</f>
        <v>交通补助</v>
      </c>
      <c r="K103" s="5" t="str">
        <f>工资表!$L$2</f>
        <v>工龄工资</v>
      </c>
      <c r="L103" s="5" t="str">
        <f>工资表!$M$2</f>
        <v>当月应发</v>
      </c>
      <c r="M103" s="5" t="str">
        <f>工资表!$N$2</f>
        <v>养老保险</v>
      </c>
      <c r="N103" s="5" t="str">
        <f>工资表!$O$2</f>
        <v>医疗保险</v>
      </c>
      <c r="O103" s="5" t="str">
        <f>工资表!$P$2</f>
        <v>失业保险</v>
      </c>
      <c r="P103" s="5" t="str">
        <f>工资表!$Q$2</f>
        <v>大病统筹</v>
      </c>
      <c r="Q103" s="5" t="str">
        <f>工资表!$R$2</f>
        <v>公积金</v>
      </c>
      <c r="R103" s="5" t="str">
        <f>工资表!$S$2</f>
        <v>个人所得税</v>
      </c>
      <c r="S103" s="5" t="str">
        <f>工资表!$T$2</f>
        <v>实发工资</v>
      </c>
    </row>
    <row r="104" spans="1:19" x14ac:dyDescent="0.15">
      <c r="A104" s="6">
        <f>查询表!B30</f>
        <v>251</v>
      </c>
      <c r="B104" s="6" t="str">
        <f>查询表!C30</f>
        <v>N251</v>
      </c>
      <c r="C104" s="6" t="str">
        <f>查询表!D30</f>
        <v>采购</v>
      </c>
      <c r="D104" s="6">
        <f>查询表!E30</f>
        <v>2250</v>
      </c>
      <c r="E104" s="6">
        <f>查询表!F30</f>
        <v>1250</v>
      </c>
      <c r="F104" s="6">
        <f>查询表!G30</f>
        <v>1250</v>
      </c>
      <c r="G104" s="6">
        <f>查询表!H30</f>
        <v>2250</v>
      </c>
      <c r="H104" s="6">
        <f>查询表!I30</f>
        <v>1250</v>
      </c>
      <c r="I104" s="6">
        <f>查询表!J30</f>
        <v>850</v>
      </c>
      <c r="J104" s="6">
        <f>查询表!K30</f>
        <v>550</v>
      </c>
      <c r="K104" s="6">
        <f>查询表!L30</f>
        <v>450</v>
      </c>
      <c r="L104" s="6">
        <f>查询表!M30</f>
        <v>10100</v>
      </c>
      <c r="M104" s="6">
        <f>查询表!N30</f>
        <v>550</v>
      </c>
      <c r="N104" s="6">
        <f>查询表!O30</f>
        <v>350</v>
      </c>
      <c r="O104" s="6">
        <f>查询表!P30</f>
        <v>270</v>
      </c>
      <c r="P104" s="6">
        <f>查询表!Q30</f>
        <v>280</v>
      </c>
      <c r="Q104" s="6">
        <f>查询表!R30</f>
        <v>310</v>
      </c>
      <c r="R104" s="6">
        <f>查询表!S30</f>
        <v>385</v>
      </c>
      <c r="S104" s="6">
        <f>查询表!T30</f>
        <v>7955</v>
      </c>
    </row>
    <row r="106" spans="1:19" x14ac:dyDescent="0.15">
      <c r="H106" s="4">
        <f>工资表!$I$1</f>
        <v>2017</v>
      </c>
      <c r="I106" s="4" t="str">
        <f>工资表!$J$1</f>
        <v>年</v>
      </c>
      <c r="J106" s="4" t="str">
        <f>工资表!$K$1</f>
        <v>2月</v>
      </c>
      <c r="K106" s="4" t="str">
        <f>工资表!$L$1</f>
        <v>工资</v>
      </c>
    </row>
    <row r="107" spans="1:19" x14ac:dyDescent="0.15">
      <c r="A107" s="5" t="str">
        <f>工资表!$B$2</f>
        <v>序号</v>
      </c>
      <c r="B107" s="5" t="str">
        <f>工资表!$C$2</f>
        <v>姓名</v>
      </c>
      <c r="C107" s="5" t="str">
        <f>工资表!$D$2</f>
        <v>部门</v>
      </c>
      <c r="D107" s="5" t="str">
        <f>工资表!$E$2</f>
        <v>基本工资</v>
      </c>
      <c r="E107" s="5" t="str">
        <f>工资表!$F$2</f>
        <v>岗位工资</v>
      </c>
      <c r="F107" s="5" t="str">
        <f>工资表!$G$2</f>
        <v>绩效工资</v>
      </c>
      <c r="G107" s="5" t="str">
        <f>工资表!$H$2</f>
        <v>奖金</v>
      </c>
      <c r="H107" s="5" t="str">
        <f>工资表!$I$2</f>
        <v>加班费</v>
      </c>
      <c r="I107" s="5" t="str">
        <f>工资表!$J$2</f>
        <v>住房补助</v>
      </c>
      <c r="J107" s="5" t="str">
        <f>工资表!$K$2</f>
        <v>交通补助</v>
      </c>
      <c r="K107" s="5" t="str">
        <f>工资表!$L$2</f>
        <v>工龄工资</v>
      </c>
      <c r="L107" s="5" t="str">
        <f>工资表!$M$2</f>
        <v>当月应发</v>
      </c>
      <c r="M107" s="5" t="str">
        <f>工资表!$N$2</f>
        <v>养老保险</v>
      </c>
      <c r="N107" s="5" t="str">
        <f>工资表!$O$2</f>
        <v>医疗保险</v>
      </c>
      <c r="O107" s="5" t="str">
        <f>工资表!$P$2</f>
        <v>失业保险</v>
      </c>
      <c r="P107" s="5" t="str">
        <f>工资表!$Q$2</f>
        <v>大病统筹</v>
      </c>
      <c r="Q107" s="5" t="str">
        <f>工资表!$R$2</f>
        <v>公积金</v>
      </c>
      <c r="R107" s="5" t="str">
        <f>工资表!$S$2</f>
        <v>个人所得税</v>
      </c>
      <c r="S107" s="5" t="str">
        <f>工资表!$T$2</f>
        <v>实发工资</v>
      </c>
    </row>
    <row r="108" spans="1:19" x14ac:dyDescent="0.15">
      <c r="A108" s="6">
        <f>查询表!B31</f>
        <v>261</v>
      </c>
      <c r="B108" s="6" t="str">
        <f>查询表!C31</f>
        <v>N261</v>
      </c>
      <c r="C108" s="6" t="str">
        <f>查询表!D31</f>
        <v>采购</v>
      </c>
      <c r="D108" s="6">
        <f>查询表!E31</f>
        <v>2260</v>
      </c>
      <c r="E108" s="6">
        <f>查询表!F31</f>
        <v>1260</v>
      </c>
      <c r="F108" s="6">
        <f>查询表!G31</f>
        <v>1260</v>
      </c>
      <c r="G108" s="6">
        <f>查询表!H31</f>
        <v>2260</v>
      </c>
      <c r="H108" s="6">
        <f>查询表!I31</f>
        <v>1260</v>
      </c>
      <c r="I108" s="6">
        <f>查询表!J31</f>
        <v>860</v>
      </c>
      <c r="J108" s="6">
        <f>查询表!K31</f>
        <v>560</v>
      </c>
      <c r="K108" s="6">
        <f>查询表!L31</f>
        <v>460</v>
      </c>
      <c r="L108" s="6">
        <f>查询表!M31</f>
        <v>10180</v>
      </c>
      <c r="M108" s="6">
        <f>查询表!N31</f>
        <v>560</v>
      </c>
      <c r="N108" s="6">
        <f>查询表!O31</f>
        <v>360</v>
      </c>
      <c r="O108" s="6">
        <f>查询表!P31</f>
        <v>280</v>
      </c>
      <c r="P108" s="6">
        <f>查询表!Q31</f>
        <v>290</v>
      </c>
      <c r="Q108" s="6">
        <f>查询表!R31</f>
        <v>320</v>
      </c>
      <c r="R108" s="6">
        <f>查询表!S31</f>
        <v>395</v>
      </c>
      <c r="S108" s="6">
        <f>查询表!T31</f>
        <v>7975</v>
      </c>
    </row>
    <row r="110" spans="1:19" x14ac:dyDescent="0.15">
      <c r="H110" s="4">
        <f>工资表!$I$1</f>
        <v>2017</v>
      </c>
      <c r="I110" s="4" t="str">
        <f>工资表!$J$1</f>
        <v>年</v>
      </c>
      <c r="J110" s="4" t="str">
        <f>工资表!$K$1</f>
        <v>2月</v>
      </c>
      <c r="K110" s="4" t="str">
        <f>工资表!$L$1</f>
        <v>工资</v>
      </c>
    </row>
    <row r="111" spans="1:19" x14ac:dyDescent="0.15">
      <c r="A111" s="5" t="str">
        <f>工资表!$B$2</f>
        <v>序号</v>
      </c>
      <c r="B111" s="5" t="str">
        <f>工资表!$C$2</f>
        <v>姓名</v>
      </c>
      <c r="C111" s="5" t="str">
        <f>工资表!$D$2</f>
        <v>部门</v>
      </c>
      <c r="D111" s="5" t="str">
        <f>工资表!$E$2</f>
        <v>基本工资</v>
      </c>
      <c r="E111" s="5" t="str">
        <f>工资表!$F$2</f>
        <v>岗位工资</v>
      </c>
      <c r="F111" s="5" t="str">
        <f>工资表!$G$2</f>
        <v>绩效工资</v>
      </c>
      <c r="G111" s="5" t="str">
        <f>工资表!$H$2</f>
        <v>奖金</v>
      </c>
      <c r="H111" s="5" t="str">
        <f>工资表!$I$2</f>
        <v>加班费</v>
      </c>
      <c r="I111" s="5" t="str">
        <f>工资表!$J$2</f>
        <v>住房补助</v>
      </c>
      <c r="J111" s="5" t="str">
        <f>工资表!$K$2</f>
        <v>交通补助</v>
      </c>
      <c r="K111" s="5" t="str">
        <f>工资表!$L$2</f>
        <v>工龄工资</v>
      </c>
      <c r="L111" s="5" t="str">
        <f>工资表!$M$2</f>
        <v>当月应发</v>
      </c>
      <c r="M111" s="5" t="str">
        <f>工资表!$N$2</f>
        <v>养老保险</v>
      </c>
      <c r="N111" s="5" t="str">
        <f>工资表!$O$2</f>
        <v>医疗保险</v>
      </c>
      <c r="O111" s="5" t="str">
        <f>工资表!$P$2</f>
        <v>失业保险</v>
      </c>
      <c r="P111" s="5" t="str">
        <f>工资表!$Q$2</f>
        <v>大病统筹</v>
      </c>
      <c r="Q111" s="5" t="str">
        <f>工资表!$R$2</f>
        <v>公积金</v>
      </c>
      <c r="R111" s="5" t="str">
        <f>工资表!$S$2</f>
        <v>个人所得税</v>
      </c>
      <c r="S111" s="5" t="str">
        <f>工资表!$T$2</f>
        <v>实发工资</v>
      </c>
    </row>
    <row r="112" spans="1:19" x14ac:dyDescent="0.15">
      <c r="A112" s="6">
        <f>查询表!B32</f>
        <v>271</v>
      </c>
      <c r="B112" s="6" t="str">
        <f>查询表!C32</f>
        <v>N271</v>
      </c>
      <c r="C112" s="6" t="str">
        <f>查询表!D32</f>
        <v>采购</v>
      </c>
      <c r="D112" s="6">
        <f>查询表!E32</f>
        <v>2270</v>
      </c>
      <c r="E112" s="6">
        <f>查询表!F32</f>
        <v>1270</v>
      </c>
      <c r="F112" s="6">
        <f>查询表!G32</f>
        <v>1270</v>
      </c>
      <c r="G112" s="6">
        <f>查询表!H32</f>
        <v>2270</v>
      </c>
      <c r="H112" s="6">
        <f>查询表!I32</f>
        <v>1270</v>
      </c>
      <c r="I112" s="6">
        <f>查询表!J32</f>
        <v>870</v>
      </c>
      <c r="J112" s="6">
        <f>查询表!K32</f>
        <v>570</v>
      </c>
      <c r="K112" s="6">
        <f>查询表!L32</f>
        <v>470</v>
      </c>
      <c r="L112" s="6">
        <f>查询表!M32</f>
        <v>10260</v>
      </c>
      <c r="M112" s="6">
        <f>查询表!N32</f>
        <v>570</v>
      </c>
      <c r="N112" s="6">
        <f>查询表!O32</f>
        <v>370</v>
      </c>
      <c r="O112" s="6">
        <f>查询表!P32</f>
        <v>290</v>
      </c>
      <c r="P112" s="6">
        <f>查询表!Q32</f>
        <v>300</v>
      </c>
      <c r="Q112" s="6">
        <f>查询表!R32</f>
        <v>330</v>
      </c>
      <c r="R112" s="6">
        <f>查询表!S32</f>
        <v>405</v>
      </c>
      <c r="S112" s="6">
        <f>查询表!T32</f>
        <v>7995</v>
      </c>
    </row>
    <row r="114" spans="1:19" x14ac:dyDescent="0.15">
      <c r="H114" s="4">
        <f>工资表!$I$1</f>
        <v>2017</v>
      </c>
      <c r="I114" s="4" t="str">
        <f>工资表!$J$1</f>
        <v>年</v>
      </c>
      <c r="J114" s="4" t="str">
        <f>工资表!$K$1</f>
        <v>2月</v>
      </c>
      <c r="K114" s="4" t="str">
        <f>工资表!$L$1</f>
        <v>工资</v>
      </c>
    </row>
    <row r="115" spans="1:19" x14ac:dyDescent="0.15">
      <c r="A115" s="5" t="str">
        <f>工资表!$B$2</f>
        <v>序号</v>
      </c>
      <c r="B115" s="5" t="str">
        <f>工资表!$C$2</f>
        <v>姓名</v>
      </c>
      <c r="C115" s="5" t="str">
        <f>工资表!$D$2</f>
        <v>部门</v>
      </c>
      <c r="D115" s="5" t="str">
        <f>工资表!$E$2</f>
        <v>基本工资</v>
      </c>
      <c r="E115" s="5" t="str">
        <f>工资表!$F$2</f>
        <v>岗位工资</v>
      </c>
      <c r="F115" s="5" t="str">
        <f>工资表!$G$2</f>
        <v>绩效工资</v>
      </c>
      <c r="G115" s="5" t="str">
        <f>工资表!$H$2</f>
        <v>奖金</v>
      </c>
      <c r="H115" s="5" t="str">
        <f>工资表!$I$2</f>
        <v>加班费</v>
      </c>
      <c r="I115" s="5" t="str">
        <f>工资表!$J$2</f>
        <v>住房补助</v>
      </c>
      <c r="J115" s="5" t="str">
        <f>工资表!$K$2</f>
        <v>交通补助</v>
      </c>
      <c r="K115" s="5" t="str">
        <f>工资表!$L$2</f>
        <v>工龄工资</v>
      </c>
      <c r="L115" s="5" t="str">
        <f>工资表!$M$2</f>
        <v>当月应发</v>
      </c>
      <c r="M115" s="5" t="str">
        <f>工资表!$N$2</f>
        <v>养老保险</v>
      </c>
      <c r="N115" s="5" t="str">
        <f>工资表!$O$2</f>
        <v>医疗保险</v>
      </c>
      <c r="O115" s="5" t="str">
        <f>工资表!$P$2</f>
        <v>失业保险</v>
      </c>
      <c r="P115" s="5" t="str">
        <f>工资表!$Q$2</f>
        <v>大病统筹</v>
      </c>
      <c r="Q115" s="5" t="str">
        <f>工资表!$R$2</f>
        <v>公积金</v>
      </c>
      <c r="R115" s="5" t="str">
        <f>工资表!$S$2</f>
        <v>个人所得税</v>
      </c>
      <c r="S115" s="5" t="str">
        <f>工资表!$T$2</f>
        <v>实发工资</v>
      </c>
    </row>
    <row r="116" spans="1:19" x14ac:dyDescent="0.15">
      <c r="A116" s="6">
        <f>查询表!B33</f>
        <v>281</v>
      </c>
      <c r="B116" s="6" t="str">
        <f>查询表!C33</f>
        <v>N281</v>
      </c>
      <c r="C116" s="6" t="str">
        <f>查询表!D33</f>
        <v>采购</v>
      </c>
      <c r="D116" s="6">
        <f>查询表!E33</f>
        <v>2280</v>
      </c>
      <c r="E116" s="6">
        <f>查询表!F33</f>
        <v>1280</v>
      </c>
      <c r="F116" s="6">
        <f>查询表!G33</f>
        <v>1280</v>
      </c>
      <c r="G116" s="6">
        <f>查询表!H33</f>
        <v>2280</v>
      </c>
      <c r="H116" s="6">
        <f>查询表!I33</f>
        <v>1280</v>
      </c>
      <c r="I116" s="6">
        <f>查询表!J33</f>
        <v>880</v>
      </c>
      <c r="J116" s="6">
        <f>查询表!K33</f>
        <v>580</v>
      </c>
      <c r="K116" s="6">
        <f>查询表!L33</f>
        <v>480</v>
      </c>
      <c r="L116" s="6">
        <f>查询表!M33</f>
        <v>10340</v>
      </c>
      <c r="M116" s="6">
        <f>查询表!N33</f>
        <v>580</v>
      </c>
      <c r="N116" s="6">
        <f>查询表!O33</f>
        <v>380</v>
      </c>
      <c r="O116" s="6">
        <f>查询表!P33</f>
        <v>300</v>
      </c>
      <c r="P116" s="6">
        <f>查询表!Q33</f>
        <v>310</v>
      </c>
      <c r="Q116" s="6">
        <f>查询表!R33</f>
        <v>340</v>
      </c>
      <c r="R116" s="6">
        <f>查询表!S33</f>
        <v>415</v>
      </c>
      <c r="S116" s="6">
        <f>查询表!T33</f>
        <v>8015</v>
      </c>
    </row>
    <row r="118" spans="1:19" x14ac:dyDescent="0.15">
      <c r="H118" s="4">
        <f>工资表!$I$1</f>
        <v>2017</v>
      </c>
      <c r="I118" s="4" t="str">
        <f>工资表!$J$1</f>
        <v>年</v>
      </c>
      <c r="J118" s="4" t="str">
        <f>工资表!$K$1</f>
        <v>2月</v>
      </c>
      <c r="K118" s="4" t="str">
        <f>工资表!$L$1</f>
        <v>工资</v>
      </c>
    </row>
    <row r="119" spans="1:19" x14ac:dyDescent="0.15">
      <c r="A119" s="5" t="str">
        <f>工资表!$B$2</f>
        <v>序号</v>
      </c>
      <c r="B119" s="5" t="str">
        <f>工资表!$C$2</f>
        <v>姓名</v>
      </c>
      <c r="C119" s="5" t="str">
        <f>工资表!$D$2</f>
        <v>部门</v>
      </c>
      <c r="D119" s="5" t="str">
        <f>工资表!$E$2</f>
        <v>基本工资</v>
      </c>
      <c r="E119" s="5" t="str">
        <f>工资表!$F$2</f>
        <v>岗位工资</v>
      </c>
      <c r="F119" s="5" t="str">
        <f>工资表!$G$2</f>
        <v>绩效工资</v>
      </c>
      <c r="G119" s="5" t="str">
        <f>工资表!$H$2</f>
        <v>奖金</v>
      </c>
      <c r="H119" s="5" t="str">
        <f>工资表!$I$2</f>
        <v>加班费</v>
      </c>
      <c r="I119" s="5" t="str">
        <f>工资表!$J$2</f>
        <v>住房补助</v>
      </c>
      <c r="J119" s="5" t="str">
        <f>工资表!$K$2</f>
        <v>交通补助</v>
      </c>
      <c r="K119" s="5" t="str">
        <f>工资表!$L$2</f>
        <v>工龄工资</v>
      </c>
      <c r="L119" s="5" t="str">
        <f>工资表!$M$2</f>
        <v>当月应发</v>
      </c>
      <c r="M119" s="5" t="str">
        <f>工资表!$N$2</f>
        <v>养老保险</v>
      </c>
      <c r="N119" s="5" t="str">
        <f>工资表!$O$2</f>
        <v>医疗保险</v>
      </c>
      <c r="O119" s="5" t="str">
        <f>工资表!$P$2</f>
        <v>失业保险</v>
      </c>
      <c r="P119" s="5" t="str">
        <f>工资表!$Q$2</f>
        <v>大病统筹</v>
      </c>
      <c r="Q119" s="5" t="str">
        <f>工资表!$R$2</f>
        <v>公积金</v>
      </c>
      <c r="R119" s="5" t="str">
        <f>工资表!$S$2</f>
        <v>个人所得税</v>
      </c>
      <c r="S119" s="5" t="str">
        <f>工资表!$T$2</f>
        <v>实发工资</v>
      </c>
    </row>
    <row r="120" spans="1:19" x14ac:dyDescent="0.15">
      <c r="A120" s="6">
        <f>查询表!B34</f>
        <v>291</v>
      </c>
      <c r="B120" s="6" t="str">
        <f>查询表!C34</f>
        <v>N291</v>
      </c>
      <c r="C120" s="6" t="str">
        <f>查询表!D34</f>
        <v>采购</v>
      </c>
      <c r="D120" s="6">
        <f>查询表!E34</f>
        <v>2290</v>
      </c>
      <c r="E120" s="6">
        <f>查询表!F34</f>
        <v>1290</v>
      </c>
      <c r="F120" s="6">
        <f>查询表!G34</f>
        <v>1290</v>
      </c>
      <c r="G120" s="6">
        <f>查询表!H34</f>
        <v>2290</v>
      </c>
      <c r="H120" s="6">
        <f>查询表!I34</f>
        <v>1290</v>
      </c>
      <c r="I120" s="6">
        <f>查询表!J34</f>
        <v>890</v>
      </c>
      <c r="J120" s="6">
        <f>查询表!K34</f>
        <v>590</v>
      </c>
      <c r="K120" s="6">
        <f>查询表!L34</f>
        <v>490</v>
      </c>
      <c r="L120" s="6">
        <f>查询表!M34</f>
        <v>10420</v>
      </c>
      <c r="M120" s="6">
        <f>查询表!N34</f>
        <v>590</v>
      </c>
      <c r="N120" s="6">
        <f>查询表!O34</f>
        <v>390</v>
      </c>
      <c r="O120" s="6">
        <f>查询表!P34</f>
        <v>310</v>
      </c>
      <c r="P120" s="6">
        <f>查询表!Q34</f>
        <v>320</v>
      </c>
      <c r="Q120" s="6">
        <f>查询表!R34</f>
        <v>350</v>
      </c>
      <c r="R120" s="6">
        <f>查询表!S34</f>
        <v>425</v>
      </c>
      <c r="S120" s="6">
        <f>查询表!T34</f>
        <v>8035</v>
      </c>
    </row>
    <row r="122" spans="1:19" x14ac:dyDescent="0.15">
      <c r="H122" s="4">
        <f>工资表!$I$1</f>
        <v>2017</v>
      </c>
      <c r="I122" s="4" t="str">
        <f>工资表!$J$1</f>
        <v>年</v>
      </c>
      <c r="J122" s="4" t="str">
        <f>工资表!$K$1</f>
        <v>2月</v>
      </c>
      <c r="K122" s="4" t="str">
        <f>工资表!$L$1</f>
        <v>工资</v>
      </c>
    </row>
    <row r="123" spans="1:19" x14ac:dyDescent="0.15">
      <c r="A123" s="5" t="str">
        <f>工资表!$B$2</f>
        <v>序号</v>
      </c>
      <c r="B123" s="5" t="str">
        <f>工资表!$C$2</f>
        <v>姓名</v>
      </c>
      <c r="C123" s="5" t="str">
        <f>工资表!$D$2</f>
        <v>部门</v>
      </c>
      <c r="D123" s="5" t="str">
        <f>工资表!$E$2</f>
        <v>基本工资</v>
      </c>
      <c r="E123" s="5" t="str">
        <f>工资表!$F$2</f>
        <v>岗位工资</v>
      </c>
      <c r="F123" s="5" t="str">
        <f>工资表!$G$2</f>
        <v>绩效工资</v>
      </c>
      <c r="G123" s="5" t="str">
        <f>工资表!$H$2</f>
        <v>奖金</v>
      </c>
      <c r="H123" s="5" t="str">
        <f>工资表!$I$2</f>
        <v>加班费</v>
      </c>
      <c r="I123" s="5" t="str">
        <f>工资表!$J$2</f>
        <v>住房补助</v>
      </c>
      <c r="J123" s="5" t="str">
        <f>工资表!$K$2</f>
        <v>交通补助</v>
      </c>
      <c r="K123" s="5" t="str">
        <f>工资表!$L$2</f>
        <v>工龄工资</v>
      </c>
      <c r="L123" s="5" t="str">
        <f>工资表!$M$2</f>
        <v>当月应发</v>
      </c>
      <c r="M123" s="5" t="str">
        <f>工资表!$N$2</f>
        <v>养老保险</v>
      </c>
      <c r="N123" s="5" t="str">
        <f>工资表!$O$2</f>
        <v>医疗保险</v>
      </c>
      <c r="O123" s="5" t="str">
        <f>工资表!$P$2</f>
        <v>失业保险</v>
      </c>
      <c r="P123" s="5" t="str">
        <f>工资表!$Q$2</f>
        <v>大病统筹</v>
      </c>
      <c r="Q123" s="5" t="str">
        <f>工资表!$R$2</f>
        <v>公积金</v>
      </c>
      <c r="R123" s="5" t="str">
        <f>工资表!$S$2</f>
        <v>个人所得税</v>
      </c>
      <c r="S123" s="5" t="str">
        <f>工资表!$T$2</f>
        <v>实发工资</v>
      </c>
    </row>
    <row r="124" spans="1:19" x14ac:dyDescent="0.15">
      <c r="A124" s="6">
        <f>查询表!B35</f>
        <v>301</v>
      </c>
      <c r="B124" s="6" t="str">
        <f>查询表!C35</f>
        <v>N301</v>
      </c>
      <c r="C124" s="6" t="str">
        <f>查询表!D35</f>
        <v>采购</v>
      </c>
      <c r="D124" s="6">
        <f>查询表!E35</f>
        <v>2300</v>
      </c>
      <c r="E124" s="6">
        <f>查询表!F35</f>
        <v>1300</v>
      </c>
      <c r="F124" s="6">
        <f>查询表!G35</f>
        <v>1300</v>
      </c>
      <c r="G124" s="6">
        <f>查询表!H35</f>
        <v>2300</v>
      </c>
      <c r="H124" s="6">
        <f>查询表!I35</f>
        <v>1300</v>
      </c>
      <c r="I124" s="6">
        <f>查询表!J35</f>
        <v>900</v>
      </c>
      <c r="J124" s="6">
        <f>查询表!K35</f>
        <v>600</v>
      </c>
      <c r="K124" s="6">
        <f>查询表!L35</f>
        <v>500</v>
      </c>
      <c r="L124" s="6">
        <f>查询表!M35</f>
        <v>10500</v>
      </c>
      <c r="M124" s="6">
        <f>查询表!N35</f>
        <v>600</v>
      </c>
      <c r="N124" s="6">
        <f>查询表!O35</f>
        <v>400</v>
      </c>
      <c r="O124" s="6">
        <f>查询表!P35</f>
        <v>320</v>
      </c>
      <c r="P124" s="6">
        <f>查询表!Q35</f>
        <v>330</v>
      </c>
      <c r="Q124" s="6">
        <f>查询表!R35</f>
        <v>360</v>
      </c>
      <c r="R124" s="6">
        <f>查询表!S35</f>
        <v>435</v>
      </c>
      <c r="S124" s="6">
        <f>查询表!T35</f>
        <v>8055</v>
      </c>
    </row>
    <row r="126" spans="1:19" x14ac:dyDescent="0.15">
      <c r="H126" s="4">
        <f>工资表!$I$1</f>
        <v>2017</v>
      </c>
      <c r="I126" s="4" t="str">
        <f>工资表!$J$1</f>
        <v>年</v>
      </c>
      <c r="J126" s="4" t="str">
        <f>工资表!$K$1</f>
        <v>2月</v>
      </c>
      <c r="K126" s="4" t="str">
        <f>工资表!$L$1</f>
        <v>工资</v>
      </c>
    </row>
    <row r="127" spans="1:19" x14ac:dyDescent="0.15">
      <c r="A127" s="5" t="str">
        <f>工资表!$B$2</f>
        <v>序号</v>
      </c>
      <c r="B127" s="5" t="str">
        <f>工资表!$C$2</f>
        <v>姓名</v>
      </c>
      <c r="C127" s="5" t="str">
        <f>工资表!$D$2</f>
        <v>部门</v>
      </c>
      <c r="D127" s="5" t="str">
        <f>工资表!$E$2</f>
        <v>基本工资</v>
      </c>
      <c r="E127" s="5" t="str">
        <f>工资表!$F$2</f>
        <v>岗位工资</v>
      </c>
      <c r="F127" s="5" t="str">
        <f>工资表!$G$2</f>
        <v>绩效工资</v>
      </c>
      <c r="G127" s="5" t="str">
        <f>工资表!$H$2</f>
        <v>奖金</v>
      </c>
      <c r="H127" s="5" t="str">
        <f>工资表!$I$2</f>
        <v>加班费</v>
      </c>
      <c r="I127" s="5" t="str">
        <f>工资表!$J$2</f>
        <v>住房补助</v>
      </c>
      <c r="J127" s="5" t="str">
        <f>工资表!$K$2</f>
        <v>交通补助</v>
      </c>
      <c r="K127" s="5" t="str">
        <f>工资表!$L$2</f>
        <v>工龄工资</v>
      </c>
      <c r="L127" s="5" t="str">
        <f>工资表!$M$2</f>
        <v>当月应发</v>
      </c>
      <c r="M127" s="5" t="str">
        <f>工资表!$N$2</f>
        <v>养老保险</v>
      </c>
      <c r="N127" s="5" t="str">
        <f>工资表!$O$2</f>
        <v>医疗保险</v>
      </c>
      <c r="O127" s="5" t="str">
        <f>工资表!$P$2</f>
        <v>失业保险</v>
      </c>
      <c r="P127" s="5" t="str">
        <f>工资表!$Q$2</f>
        <v>大病统筹</v>
      </c>
      <c r="Q127" s="5" t="str">
        <f>工资表!$R$2</f>
        <v>公积金</v>
      </c>
      <c r="R127" s="5" t="str">
        <f>工资表!$S$2</f>
        <v>个人所得税</v>
      </c>
      <c r="S127" s="5" t="str">
        <f>工资表!$T$2</f>
        <v>实发工资</v>
      </c>
    </row>
    <row r="128" spans="1:19" x14ac:dyDescent="0.15">
      <c r="A128" s="6">
        <f>查询表!B36</f>
        <v>311</v>
      </c>
      <c r="B128" s="6" t="str">
        <f>查询表!C36</f>
        <v>N311</v>
      </c>
      <c r="C128" s="6" t="str">
        <f>查询表!D36</f>
        <v>采购</v>
      </c>
      <c r="D128" s="6">
        <f>查询表!E36</f>
        <v>2310</v>
      </c>
      <c r="E128" s="6">
        <f>查询表!F36</f>
        <v>1310</v>
      </c>
      <c r="F128" s="6">
        <f>查询表!G36</f>
        <v>1310</v>
      </c>
      <c r="G128" s="6">
        <f>查询表!H36</f>
        <v>2310</v>
      </c>
      <c r="H128" s="6">
        <f>查询表!I36</f>
        <v>1310</v>
      </c>
      <c r="I128" s="6">
        <f>查询表!J36</f>
        <v>910</v>
      </c>
      <c r="J128" s="6">
        <f>查询表!K36</f>
        <v>610</v>
      </c>
      <c r="K128" s="6">
        <f>查询表!L36</f>
        <v>510</v>
      </c>
      <c r="L128" s="6">
        <f>查询表!M36</f>
        <v>10580</v>
      </c>
      <c r="M128" s="6">
        <f>查询表!N36</f>
        <v>610</v>
      </c>
      <c r="N128" s="6">
        <f>查询表!O36</f>
        <v>410</v>
      </c>
      <c r="O128" s="6">
        <f>查询表!P36</f>
        <v>330</v>
      </c>
      <c r="P128" s="6">
        <f>查询表!Q36</f>
        <v>340</v>
      </c>
      <c r="Q128" s="6">
        <f>查询表!R36</f>
        <v>370</v>
      </c>
      <c r="R128" s="6">
        <f>查询表!S36</f>
        <v>445</v>
      </c>
      <c r="S128" s="6">
        <f>查询表!T36</f>
        <v>8075</v>
      </c>
    </row>
    <row r="130" spans="1:19" x14ac:dyDescent="0.15">
      <c r="H130" s="4">
        <f>工资表!$I$1</f>
        <v>2017</v>
      </c>
      <c r="I130" s="4" t="str">
        <f>工资表!$J$1</f>
        <v>年</v>
      </c>
      <c r="J130" s="4" t="str">
        <f>工资表!$K$1</f>
        <v>2月</v>
      </c>
      <c r="K130" s="4" t="str">
        <f>工资表!$L$1</f>
        <v>工资</v>
      </c>
    </row>
    <row r="131" spans="1:19" x14ac:dyDescent="0.15">
      <c r="A131" s="5" t="str">
        <f>工资表!$B$2</f>
        <v>序号</v>
      </c>
      <c r="B131" s="5" t="str">
        <f>工资表!$C$2</f>
        <v>姓名</v>
      </c>
      <c r="C131" s="5" t="str">
        <f>工资表!$D$2</f>
        <v>部门</v>
      </c>
      <c r="D131" s="5" t="str">
        <f>工资表!$E$2</f>
        <v>基本工资</v>
      </c>
      <c r="E131" s="5" t="str">
        <f>工资表!$F$2</f>
        <v>岗位工资</v>
      </c>
      <c r="F131" s="5" t="str">
        <f>工资表!$G$2</f>
        <v>绩效工资</v>
      </c>
      <c r="G131" s="5" t="str">
        <f>工资表!$H$2</f>
        <v>奖金</v>
      </c>
      <c r="H131" s="5" t="str">
        <f>工资表!$I$2</f>
        <v>加班费</v>
      </c>
      <c r="I131" s="5" t="str">
        <f>工资表!$J$2</f>
        <v>住房补助</v>
      </c>
      <c r="J131" s="5" t="str">
        <f>工资表!$K$2</f>
        <v>交通补助</v>
      </c>
      <c r="K131" s="5" t="str">
        <f>工资表!$L$2</f>
        <v>工龄工资</v>
      </c>
      <c r="L131" s="5" t="str">
        <f>工资表!$M$2</f>
        <v>当月应发</v>
      </c>
      <c r="M131" s="5" t="str">
        <f>工资表!$N$2</f>
        <v>养老保险</v>
      </c>
      <c r="N131" s="5" t="str">
        <f>工资表!$O$2</f>
        <v>医疗保险</v>
      </c>
      <c r="O131" s="5" t="str">
        <f>工资表!$P$2</f>
        <v>失业保险</v>
      </c>
      <c r="P131" s="5" t="str">
        <f>工资表!$Q$2</f>
        <v>大病统筹</v>
      </c>
      <c r="Q131" s="5" t="str">
        <f>工资表!$R$2</f>
        <v>公积金</v>
      </c>
      <c r="R131" s="5" t="str">
        <f>工资表!$S$2</f>
        <v>个人所得税</v>
      </c>
      <c r="S131" s="5" t="str">
        <f>工资表!$T$2</f>
        <v>实发工资</v>
      </c>
    </row>
    <row r="132" spans="1:19" x14ac:dyDescent="0.15">
      <c r="A132" s="6">
        <f>查询表!B37</f>
        <v>321</v>
      </c>
      <c r="B132" s="6" t="str">
        <f>查询表!C37</f>
        <v>N321</v>
      </c>
      <c r="C132" s="6" t="str">
        <f>查询表!D37</f>
        <v>采购</v>
      </c>
      <c r="D132" s="6">
        <f>查询表!E37</f>
        <v>2320</v>
      </c>
      <c r="E132" s="6">
        <f>查询表!F37</f>
        <v>1320</v>
      </c>
      <c r="F132" s="6">
        <f>查询表!G37</f>
        <v>1320</v>
      </c>
      <c r="G132" s="6">
        <f>查询表!H37</f>
        <v>2320</v>
      </c>
      <c r="H132" s="6">
        <f>查询表!I37</f>
        <v>1320</v>
      </c>
      <c r="I132" s="6">
        <f>查询表!J37</f>
        <v>920</v>
      </c>
      <c r="J132" s="6">
        <f>查询表!K37</f>
        <v>620</v>
      </c>
      <c r="K132" s="6">
        <f>查询表!L37</f>
        <v>520</v>
      </c>
      <c r="L132" s="6">
        <f>查询表!M37</f>
        <v>10660</v>
      </c>
      <c r="M132" s="6">
        <f>查询表!N37</f>
        <v>620</v>
      </c>
      <c r="N132" s="6">
        <f>查询表!O37</f>
        <v>420</v>
      </c>
      <c r="O132" s="6">
        <f>查询表!P37</f>
        <v>340</v>
      </c>
      <c r="P132" s="6">
        <f>查询表!Q37</f>
        <v>350</v>
      </c>
      <c r="Q132" s="6">
        <f>查询表!R37</f>
        <v>380</v>
      </c>
      <c r="R132" s="6">
        <f>查询表!S37</f>
        <v>455</v>
      </c>
      <c r="S132" s="6">
        <f>查询表!T37</f>
        <v>8095</v>
      </c>
    </row>
    <row r="134" spans="1:19" x14ac:dyDescent="0.15">
      <c r="H134" s="4">
        <f>工资表!$I$1</f>
        <v>2017</v>
      </c>
      <c r="I134" s="4" t="str">
        <f>工资表!$J$1</f>
        <v>年</v>
      </c>
      <c r="J134" s="4" t="str">
        <f>工资表!$K$1</f>
        <v>2月</v>
      </c>
      <c r="K134" s="4" t="str">
        <f>工资表!$L$1</f>
        <v>工资</v>
      </c>
    </row>
    <row r="135" spans="1:19" x14ac:dyDescent="0.15">
      <c r="A135" s="5" t="str">
        <f>工资表!$B$2</f>
        <v>序号</v>
      </c>
      <c r="B135" s="5" t="str">
        <f>工资表!$C$2</f>
        <v>姓名</v>
      </c>
      <c r="C135" s="5" t="str">
        <f>工资表!$D$2</f>
        <v>部门</v>
      </c>
      <c r="D135" s="5" t="str">
        <f>工资表!$E$2</f>
        <v>基本工资</v>
      </c>
      <c r="E135" s="5" t="str">
        <f>工资表!$F$2</f>
        <v>岗位工资</v>
      </c>
      <c r="F135" s="5" t="str">
        <f>工资表!$G$2</f>
        <v>绩效工资</v>
      </c>
      <c r="G135" s="5" t="str">
        <f>工资表!$H$2</f>
        <v>奖金</v>
      </c>
      <c r="H135" s="5" t="str">
        <f>工资表!$I$2</f>
        <v>加班费</v>
      </c>
      <c r="I135" s="5" t="str">
        <f>工资表!$J$2</f>
        <v>住房补助</v>
      </c>
      <c r="J135" s="5" t="str">
        <f>工资表!$K$2</f>
        <v>交通补助</v>
      </c>
      <c r="K135" s="5" t="str">
        <f>工资表!$L$2</f>
        <v>工龄工资</v>
      </c>
      <c r="L135" s="5" t="str">
        <f>工资表!$M$2</f>
        <v>当月应发</v>
      </c>
      <c r="M135" s="5" t="str">
        <f>工资表!$N$2</f>
        <v>养老保险</v>
      </c>
      <c r="N135" s="5" t="str">
        <f>工资表!$O$2</f>
        <v>医疗保险</v>
      </c>
      <c r="O135" s="5" t="str">
        <f>工资表!$P$2</f>
        <v>失业保险</v>
      </c>
      <c r="P135" s="5" t="str">
        <f>工资表!$Q$2</f>
        <v>大病统筹</v>
      </c>
      <c r="Q135" s="5" t="str">
        <f>工资表!$R$2</f>
        <v>公积金</v>
      </c>
      <c r="R135" s="5" t="str">
        <f>工资表!$S$2</f>
        <v>个人所得税</v>
      </c>
      <c r="S135" s="5" t="str">
        <f>工资表!$T$2</f>
        <v>实发工资</v>
      </c>
    </row>
    <row r="136" spans="1:19" x14ac:dyDescent="0.15">
      <c r="A136" s="6">
        <f>查询表!B38</f>
        <v>331</v>
      </c>
      <c r="B136" s="6" t="str">
        <f>查询表!C38</f>
        <v>N331</v>
      </c>
      <c r="C136" s="6" t="str">
        <f>查询表!D38</f>
        <v>采购</v>
      </c>
      <c r="D136" s="6">
        <f>查询表!E38</f>
        <v>2330</v>
      </c>
      <c r="E136" s="6">
        <f>查询表!F38</f>
        <v>1330</v>
      </c>
      <c r="F136" s="6">
        <f>查询表!G38</f>
        <v>1330</v>
      </c>
      <c r="G136" s="6">
        <f>查询表!H38</f>
        <v>2330</v>
      </c>
      <c r="H136" s="6">
        <f>查询表!I38</f>
        <v>1330</v>
      </c>
      <c r="I136" s="6">
        <f>查询表!J38</f>
        <v>930</v>
      </c>
      <c r="J136" s="6">
        <f>查询表!K38</f>
        <v>630</v>
      </c>
      <c r="K136" s="6">
        <f>查询表!L38</f>
        <v>530</v>
      </c>
      <c r="L136" s="6">
        <f>查询表!M38</f>
        <v>10740</v>
      </c>
      <c r="M136" s="6">
        <f>查询表!N38</f>
        <v>630</v>
      </c>
      <c r="N136" s="6">
        <f>查询表!O38</f>
        <v>430</v>
      </c>
      <c r="O136" s="6">
        <f>查询表!P38</f>
        <v>350</v>
      </c>
      <c r="P136" s="6">
        <f>查询表!Q38</f>
        <v>360</v>
      </c>
      <c r="Q136" s="6">
        <f>查询表!R38</f>
        <v>390</v>
      </c>
      <c r="R136" s="6">
        <f>查询表!S38</f>
        <v>465</v>
      </c>
      <c r="S136" s="6">
        <f>查询表!T38</f>
        <v>8115</v>
      </c>
    </row>
    <row r="138" spans="1:19" x14ac:dyDescent="0.15">
      <c r="H138" s="4">
        <f>工资表!$I$1</f>
        <v>2017</v>
      </c>
      <c r="I138" s="4" t="str">
        <f>工资表!$J$1</f>
        <v>年</v>
      </c>
      <c r="J138" s="4" t="str">
        <f>工资表!$K$1</f>
        <v>2月</v>
      </c>
      <c r="K138" s="4" t="str">
        <f>工资表!$L$1</f>
        <v>工资</v>
      </c>
    </row>
    <row r="139" spans="1:19" x14ac:dyDescent="0.15">
      <c r="A139" s="5" t="str">
        <f>工资表!$B$2</f>
        <v>序号</v>
      </c>
      <c r="B139" s="5" t="str">
        <f>工资表!$C$2</f>
        <v>姓名</v>
      </c>
      <c r="C139" s="5" t="str">
        <f>工资表!$D$2</f>
        <v>部门</v>
      </c>
      <c r="D139" s="5" t="str">
        <f>工资表!$E$2</f>
        <v>基本工资</v>
      </c>
      <c r="E139" s="5" t="str">
        <f>工资表!$F$2</f>
        <v>岗位工资</v>
      </c>
      <c r="F139" s="5" t="str">
        <f>工资表!$G$2</f>
        <v>绩效工资</v>
      </c>
      <c r="G139" s="5" t="str">
        <f>工资表!$H$2</f>
        <v>奖金</v>
      </c>
      <c r="H139" s="5" t="str">
        <f>工资表!$I$2</f>
        <v>加班费</v>
      </c>
      <c r="I139" s="5" t="str">
        <f>工资表!$J$2</f>
        <v>住房补助</v>
      </c>
      <c r="J139" s="5" t="str">
        <f>工资表!$K$2</f>
        <v>交通补助</v>
      </c>
      <c r="K139" s="5" t="str">
        <f>工资表!$L$2</f>
        <v>工龄工资</v>
      </c>
      <c r="L139" s="5" t="str">
        <f>工资表!$M$2</f>
        <v>当月应发</v>
      </c>
      <c r="M139" s="5" t="str">
        <f>工资表!$N$2</f>
        <v>养老保险</v>
      </c>
      <c r="N139" s="5" t="str">
        <f>工资表!$O$2</f>
        <v>医疗保险</v>
      </c>
      <c r="O139" s="5" t="str">
        <f>工资表!$P$2</f>
        <v>失业保险</v>
      </c>
      <c r="P139" s="5" t="str">
        <f>工资表!$Q$2</f>
        <v>大病统筹</v>
      </c>
      <c r="Q139" s="5" t="str">
        <f>工资表!$R$2</f>
        <v>公积金</v>
      </c>
      <c r="R139" s="5" t="str">
        <f>工资表!$S$2</f>
        <v>个人所得税</v>
      </c>
      <c r="S139" s="5" t="str">
        <f>工资表!$T$2</f>
        <v>实发工资</v>
      </c>
    </row>
    <row r="140" spans="1:19" x14ac:dyDescent="0.15">
      <c r="A140" s="6">
        <f>查询表!B39</f>
        <v>341</v>
      </c>
      <c r="B140" s="6" t="str">
        <f>查询表!C39</f>
        <v>N341</v>
      </c>
      <c r="C140" s="6" t="str">
        <f>查询表!D39</f>
        <v>采购</v>
      </c>
      <c r="D140" s="6">
        <f>查询表!E39</f>
        <v>2340</v>
      </c>
      <c r="E140" s="6">
        <f>查询表!F39</f>
        <v>1340</v>
      </c>
      <c r="F140" s="6">
        <f>查询表!G39</f>
        <v>1340</v>
      </c>
      <c r="G140" s="6">
        <f>查询表!H39</f>
        <v>2340</v>
      </c>
      <c r="H140" s="6">
        <f>查询表!I39</f>
        <v>1340</v>
      </c>
      <c r="I140" s="6">
        <f>查询表!J39</f>
        <v>940</v>
      </c>
      <c r="J140" s="6">
        <f>查询表!K39</f>
        <v>640</v>
      </c>
      <c r="K140" s="6">
        <f>查询表!L39</f>
        <v>540</v>
      </c>
      <c r="L140" s="6">
        <f>查询表!M39</f>
        <v>10820</v>
      </c>
      <c r="M140" s="6">
        <f>查询表!N39</f>
        <v>640</v>
      </c>
      <c r="N140" s="6">
        <f>查询表!O39</f>
        <v>440</v>
      </c>
      <c r="O140" s="6">
        <f>查询表!P39</f>
        <v>360</v>
      </c>
      <c r="P140" s="6">
        <f>查询表!Q39</f>
        <v>370</v>
      </c>
      <c r="Q140" s="6">
        <f>查询表!R39</f>
        <v>400</v>
      </c>
      <c r="R140" s="6">
        <f>查询表!S39</f>
        <v>475</v>
      </c>
      <c r="S140" s="6">
        <f>查询表!T39</f>
        <v>8135</v>
      </c>
    </row>
    <row r="142" spans="1:19" x14ac:dyDescent="0.15">
      <c r="H142" s="4">
        <f>工资表!$I$1</f>
        <v>2017</v>
      </c>
      <c r="I142" s="4" t="str">
        <f>工资表!$J$1</f>
        <v>年</v>
      </c>
      <c r="J142" s="4" t="str">
        <f>工资表!$K$1</f>
        <v>2月</v>
      </c>
      <c r="K142" s="4" t="str">
        <f>工资表!$L$1</f>
        <v>工资</v>
      </c>
    </row>
    <row r="143" spans="1:19" x14ac:dyDescent="0.15">
      <c r="A143" s="5" t="str">
        <f>工资表!$B$2</f>
        <v>序号</v>
      </c>
      <c r="B143" s="5" t="str">
        <f>工资表!$C$2</f>
        <v>姓名</v>
      </c>
      <c r="C143" s="5" t="str">
        <f>工资表!$D$2</f>
        <v>部门</v>
      </c>
      <c r="D143" s="5" t="str">
        <f>工资表!$E$2</f>
        <v>基本工资</v>
      </c>
      <c r="E143" s="5" t="str">
        <f>工资表!$F$2</f>
        <v>岗位工资</v>
      </c>
      <c r="F143" s="5" t="str">
        <f>工资表!$G$2</f>
        <v>绩效工资</v>
      </c>
      <c r="G143" s="5" t="str">
        <f>工资表!$H$2</f>
        <v>奖金</v>
      </c>
      <c r="H143" s="5" t="str">
        <f>工资表!$I$2</f>
        <v>加班费</v>
      </c>
      <c r="I143" s="5" t="str">
        <f>工资表!$J$2</f>
        <v>住房补助</v>
      </c>
      <c r="J143" s="5" t="str">
        <f>工资表!$K$2</f>
        <v>交通补助</v>
      </c>
      <c r="K143" s="5" t="str">
        <f>工资表!$L$2</f>
        <v>工龄工资</v>
      </c>
      <c r="L143" s="5" t="str">
        <f>工资表!$M$2</f>
        <v>当月应发</v>
      </c>
      <c r="M143" s="5" t="str">
        <f>工资表!$N$2</f>
        <v>养老保险</v>
      </c>
      <c r="N143" s="5" t="str">
        <f>工资表!$O$2</f>
        <v>医疗保险</v>
      </c>
      <c r="O143" s="5" t="str">
        <f>工资表!$P$2</f>
        <v>失业保险</v>
      </c>
      <c r="P143" s="5" t="str">
        <f>工资表!$Q$2</f>
        <v>大病统筹</v>
      </c>
      <c r="Q143" s="5" t="str">
        <f>工资表!$R$2</f>
        <v>公积金</v>
      </c>
      <c r="R143" s="5" t="str">
        <f>工资表!$S$2</f>
        <v>个人所得税</v>
      </c>
      <c r="S143" s="5" t="str">
        <f>工资表!$T$2</f>
        <v>实发工资</v>
      </c>
    </row>
    <row r="144" spans="1:19" x14ac:dyDescent="0.15">
      <c r="A144" s="6">
        <f>查询表!B40</f>
        <v>351</v>
      </c>
      <c r="B144" s="6" t="str">
        <f>查询表!C40</f>
        <v>N351</v>
      </c>
      <c r="C144" s="6" t="str">
        <f>查询表!D40</f>
        <v>采购</v>
      </c>
      <c r="D144" s="6">
        <f>查询表!E40</f>
        <v>2350</v>
      </c>
      <c r="E144" s="6">
        <f>查询表!F40</f>
        <v>1350</v>
      </c>
      <c r="F144" s="6">
        <f>查询表!G40</f>
        <v>1350</v>
      </c>
      <c r="G144" s="6">
        <f>查询表!H40</f>
        <v>2350</v>
      </c>
      <c r="H144" s="6">
        <f>查询表!I40</f>
        <v>1350</v>
      </c>
      <c r="I144" s="6">
        <f>查询表!J40</f>
        <v>950</v>
      </c>
      <c r="J144" s="6">
        <f>查询表!K40</f>
        <v>650</v>
      </c>
      <c r="K144" s="6">
        <f>查询表!L40</f>
        <v>550</v>
      </c>
      <c r="L144" s="6">
        <f>查询表!M40</f>
        <v>10900</v>
      </c>
      <c r="M144" s="6">
        <f>查询表!N40</f>
        <v>650</v>
      </c>
      <c r="N144" s="6">
        <f>查询表!O40</f>
        <v>450</v>
      </c>
      <c r="O144" s="6">
        <f>查询表!P40</f>
        <v>370</v>
      </c>
      <c r="P144" s="6">
        <f>查询表!Q40</f>
        <v>380</v>
      </c>
      <c r="Q144" s="6">
        <f>查询表!R40</f>
        <v>410</v>
      </c>
      <c r="R144" s="6">
        <f>查询表!S40</f>
        <v>485</v>
      </c>
      <c r="S144" s="6">
        <f>查询表!T40</f>
        <v>8155</v>
      </c>
    </row>
    <row r="146" spans="1:19" x14ac:dyDescent="0.15">
      <c r="H146" s="4">
        <f>工资表!$I$1</f>
        <v>2017</v>
      </c>
      <c r="I146" s="4" t="str">
        <f>工资表!$J$1</f>
        <v>年</v>
      </c>
      <c r="J146" s="4" t="str">
        <f>工资表!$K$1</f>
        <v>2月</v>
      </c>
      <c r="K146" s="4" t="str">
        <f>工资表!$L$1</f>
        <v>工资</v>
      </c>
    </row>
    <row r="147" spans="1:19" x14ac:dyDescent="0.15">
      <c r="A147" s="5" t="str">
        <f>工资表!$B$2</f>
        <v>序号</v>
      </c>
      <c r="B147" s="5" t="str">
        <f>工资表!$C$2</f>
        <v>姓名</v>
      </c>
      <c r="C147" s="5" t="str">
        <f>工资表!$D$2</f>
        <v>部门</v>
      </c>
      <c r="D147" s="5" t="str">
        <f>工资表!$E$2</f>
        <v>基本工资</v>
      </c>
      <c r="E147" s="5" t="str">
        <f>工资表!$F$2</f>
        <v>岗位工资</v>
      </c>
      <c r="F147" s="5" t="str">
        <f>工资表!$G$2</f>
        <v>绩效工资</v>
      </c>
      <c r="G147" s="5" t="str">
        <f>工资表!$H$2</f>
        <v>奖金</v>
      </c>
      <c r="H147" s="5" t="str">
        <f>工资表!$I$2</f>
        <v>加班费</v>
      </c>
      <c r="I147" s="5" t="str">
        <f>工资表!$J$2</f>
        <v>住房补助</v>
      </c>
      <c r="J147" s="5" t="str">
        <f>工资表!$K$2</f>
        <v>交通补助</v>
      </c>
      <c r="K147" s="5" t="str">
        <f>工资表!$L$2</f>
        <v>工龄工资</v>
      </c>
      <c r="L147" s="5" t="str">
        <f>工资表!$M$2</f>
        <v>当月应发</v>
      </c>
      <c r="M147" s="5" t="str">
        <f>工资表!$N$2</f>
        <v>养老保险</v>
      </c>
      <c r="N147" s="5" t="str">
        <f>工资表!$O$2</f>
        <v>医疗保险</v>
      </c>
      <c r="O147" s="5" t="str">
        <f>工资表!$P$2</f>
        <v>失业保险</v>
      </c>
      <c r="P147" s="5" t="str">
        <f>工资表!$Q$2</f>
        <v>大病统筹</v>
      </c>
      <c r="Q147" s="5" t="str">
        <f>工资表!$R$2</f>
        <v>公积金</v>
      </c>
      <c r="R147" s="5" t="str">
        <f>工资表!$S$2</f>
        <v>个人所得税</v>
      </c>
      <c r="S147" s="5" t="str">
        <f>工资表!$T$2</f>
        <v>实发工资</v>
      </c>
    </row>
    <row r="148" spans="1:19" x14ac:dyDescent="0.15">
      <c r="A148" s="6">
        <f>查询表!B41</f>
        <v>361</v>
      </c>
      <c r="B148" s="6" t="str">
        <f>查询表!C41</f>
        <v>N361</v>
      </c>
      <c r="C148" s="6" t="str">
        <f>查询表!D41</f>
        <v>采购</v>
      </c>
      <c r="D148" s="6">
        <f>查询表!E41</f>
        <v>2360</v>
      </c>
      <c r="E148" s="6">
        <f>查询表!F41</f>
        <v>1360</v>
      </c>
      <c r="F148" s="6">
        <f>查询表!G41</f>
        <v>1360</v>
      </c>
      <c r="G148" s="6">
        <f>查询表!H41</f>
        <v>2360</v>
      </c>
      <c r="H148" s="6">
        <f>查询表!I41</f>
        <v>1360</v>
      </c>
      <c r="I148" s="6">
        <f>查询表!J41</f>
        <v>960</v>
      </c>
      <c r="J148" s="6">
        <f>查询表!K41</f>
        <v>660</v>
      </c>
      <c r="K148" s="6">
        <f>查询表!L41</f>
        <v>560</v>
      </c>
      <c r="L148" s="6">
        <f>查询表!M41</f>
        <v>10980</v>
      </c>
      <c r="M148" s="6">
        <f>查询表!N41</f>
        <v>660</v>
      </c>
      <c r="N148" s="6">
        <f>查询表!O41</f>
        <v>460</v>
      </c>
      <c r="O148" s="6">
        <f>查询表!P41</f>
        <v>380</v>
      </c>
      <c r="P148" s="6">
        <f>查询表!Q41</f>
        <v>390</v>
      </c>
      <c r="Q148" s="6">
        <f>查询表!R41</f>
        <v>420</v>
      </c>
      <c r="R148" s="6">
        <f>查询表!S41</f>
        <v>495</v>
      </c>
      <c r="S148" s="6">
        <f>查询表!T41</f>
        <v>8175</v>
      </c>
    </row>
    <row r="150" spans="1:19" x14ac:dyDescent="0.15">
      <c r="H150" s="4">
        <f>工资表!$I$1</f>
        <v>2017</v>
      </c>
      <c r="I150" s="4" t="str">
        <f>工资表!$J$1</f>
        <v>年</v>
      </c>
      <c r="J150" s="4" t="str">
        <f>工资表!$K$1</f>
        <v>2月</v>
      </c>
      <c r="K150" s="4" t="str">
        <f>工资表!$L$1</f>
        <v>工资</v>
      </c>
    </row>
    <row r="151" spans="1:19" x14ac:dyDescent="0.15">
      <c r="A151" s="5" t="str">
        <f>工资表!$B$2</f>
        <v>序号</v>
      </c>
      <c r="B151" s="5" t="str">
        <f>工资表!$C$2</f>
        <v>姓名</v>
      </c>
      <c r="C151" s="5" t="str">
        <f>工资表!$D$2</f>
        <v>部门</v>
      </c>
      <c r="D151" s="5" t="str">
        <f>工资表!$E$2</f>
        <v>基本工资</v>
      </c>
      <c r="E151" s="5" t="str">
        <f>工资表!$F$2</f>
        <v>岗位工资</v>
      </c>
      <c r="F151" s="5" t="str">
        <f>工资表!$G$2</f>
        <v>绩效工资</v>
      </c>
      <c r="G151" s="5" t="str">
        <f>工资表!$H$2</f>
        <v>奖金</v>
      </c>
      <c r="H151" s="5" t="str">
        <f>工资表!$I$2</f>
        <v>加班费</v>
      </c>
      <c r="I151" s="5" t="str">
        <f>工资表!$J$2</f>
        <v>住房补助</v>
      </c>
      <c r="J151" s="5" t="str">
        <f>工资表!$K$2</f>
        <v>交通补助</v>
      </c>
      <c r="K151" s="5" t="str">
        <f>工资表!$L$2</f>
        <v>工龄工资</v>
      </c>
      <c r="L151" s="5" t="str">
        <f>工资表!$M$2</f>
        <v>当月应发</v>
      </c>
      <c r="M151" s="5" t="str">
        <f>工资表!$N$2</f>
        <v>养老保险</v>
      </c>
      <c r="N151" s="5" t="str">
        <f>工资表!$O$2</f>
        <v>医疗保险</v>
      </c>
      <c r="O151" s="5" t="str">
        <f>工资表!$P$2</f>
        <v>失业保险</v>
      </c>
      <c r="P151" s="5" t="str">
        <f>工资表!$Q$2</f>
        <v>大病统筹</v>
      </c>
      <c r="Q151" s="5" t="str">
        <f>工资表!$R$2</f>
        <v>公积金</v>
      </c>
      <c r="R151" s="5" t="str">
        <f>工资表!$S$2</f>
        <v>个人所得税</v>
      </c>
      <c r="S151" s="5" t="str">
        <f>工资表!$T$2</f>
        <v>实发工资</v>
      </c>
    </row>
    <row r="152" spans="1:19" x14ac:dyDescent="0.15">
      <c r="A152" s="6">
        <f>查询表!B42</f>
        <v>371</v>
      </c>
      <c r="B152" s="6" t="str">
        <f>查询表!C42</f>
        <v>N371</v>
      </c>
      <c r="C152" s="6" t="str">
        <f>查询表!D42</f>
        <v>采购</v>
      </c>
      <c r="D152" s="6">
        <f>查询表!E42</f>
        <v>2370</v>
      </c>
      <c r="E152" s="6">
        <f>查询表!F42</f>
        <v>1370</v>
      </c>
      <c r="F152" s="6">
        <f>查询表!G42</f>
        <v>1370</v>
      </c>
      <c r="G152" s="6">
        <f>查询表!H42</f>
        <v>2370</v>
      </c>
      <c r="H152" s="6">
        <f>查询表!I42</f>
        <v>1370</v>
      </c>
      <c r="I152" s="6">
        <f>查询表!J42</f>
        <v>970</v>
      </c>
      <c r="J152" s="6">
        <f>查询表!K42</f>
        <v>670</v>
      </c>
      <c r="K152" s="6">
        <f>查询表!L42</f>
        <v>570</v>
      </c>
      <c r="L152" s="6">
        <f>查询表!M42</f>
        <v>11060</v>
      </c>
      <c r="M152" s="6">
        <f>查询表!N42</f>
        <v>670</v>
      </c>
      <c r="N152" s="6">
        <f>查询表!O42</f>
        <v>470</v>
      </c>
      <c r="O152" s="6">
        <f>查询表!P42</f>
        <v>390</v>
      </c>
      <c r="P152" s="6">
        <f>查询表!Q42</f>
        <v>400</v>
      </c>
      <c r="Q152" s="6">
        <f>查询表!R42</f>
        <v>430</v>
      </c>
      <c r="R152" s="6">
        <f>查询表!S42</f>
        <v>505</v>
      </c>
      <c r="S152" s="6">
        <f>查询表!T42</f>
        <v>8195</v>
      </c>
    </row>
    <row r="154" spans="1:19" x14ac:dyDescent="0.15">
      <c r="H154" s="4">
        <f>工资表!$I$1</f>
        <v>2017</v>
      </c>
      <c r="I154" s="4" t="str">
        <f>工资表!$J$1</f>
        <v>年</v>
      </c>
      <c r="J154" s="4" t="str">
        <f>工资表!$K$1</f>
        <v>2月</v>
      </c>
      <c r="K154" s="4" t="str">
        <f>工资表!$L$1</f>
        <v>工资</v>
      </c>
    </row>
    <row r="155" spans="1:19" x14ac:dyDescent="0.15">
      <c r="A155" s="5" t="str">
        <f>工资表!$B$2</f>
        <v>序号</v>
      </c>
      <c r="B155" s="5" t="str">
        <f>工资表!$C$2</f>
        <v>姓名</v>
      </c>
      <c r="C155" s="5" t="str">
        <f>工资表!$D$2</f>
        <v>部门</v>
      </c>
      <c r="D155" s="5" t="str">
        <f>工资表!$E$2</f>
        <v>基本工资</v>
      </c>
      <c r="E155" s="5" t="str">
        <f>工资表!$F$2</f>
        <v>岗位工资</v>
      </c>
      <c r="F155" s="5" t="str">
        <f>工资表!$G$2</f>
        <v>绩效工资</v>
      </c>
      <c r="G155" s="5" t="str">
        <f>工资表!$H$2</f>
        <v>奖金</v>
      </c>
      <c r="H155" s="5" t="str">
        <f>工资表!$I$2</f>
        <v>加班费</v>
      </c>
      <c r="I155" s="5" t="str">
        <f>工资表!$J$2</f>
        <v>住房补助</v>
      </c>
      <c r="J155" s="5" t="str">
        <f>工资表!$K$2</f>
        <v>交通补助</v>
      </c>
      <c r="K155" s="5" t="str">
        <f>工资表!$L$2</f>
        <v>工龄工资</v>
      </c>
      <c r="L155" s="5" t="str">
        <f>工资表!$M$2</f>
        <v>当月应发</v>
      </c>
      <c r="M155" s="5" t="str">
        <f>工资表!$N$2</f>
        <v>养老保险</v>
      </c>
      <c r="N155" s="5" t="str">
        <f>工资表!$O$2</f>
        <v>医疗保险</v>
      </c>
      <c r="O155" s="5" t="str">
        <f>工资表!$P$2</f>
        <v>失业保险</v>
      </c>
      <c r="P155" s="5" t="str">
        <f>工资表!$Q$2</f>
        <v>大病统筹</v>
      </c>
      <c r="Q155" s="5" t="str">
        <f>工资表!$R$2</f>
        <v>公积金</v>
      </c>
      <c r="R155" s="5" t="str">
        <f>工资表!$S$2</f>
        <v>个人所得税</v>
      </c>
      <c r="S155" s="5" t="str">
        <f>工资表!$T$2</f>
        <v>实发工资</v>
      </c>
    </row>
    <row r="156" spans="1:19" x14ac:dyDescent="0.15">
      <c r="A156" s="6">
        <f>查询表!B43</f>
        <v>381</v>
      </c>
      <c r="B156" s="6" t="str">
        <f>查询表!C43</f>
        <v>N381</v>
      </c>
      <c r="C156" s="6" t="str">
        <f>查询表!D43</f>
        <v>采购</v>
      </c>
      <c r="D156" s="6">
        <f>查询表!E43</f>
        <v>2380</v>
      </c>
      <c r="E156" s="6">
        <f>查询表!F43</f>
        <v>1380</v>
      </c>
      <c r="F156" s="6">
        <f>查询表!G43</f>
        <v>1380</v>
      </c>
      <c r="G156" s="6">
        <f>查询表!H43</f>
        <v>2380</v>
      </c>
      <c r="H156" s="6">
        <f>查询表!I43</f>
        <v>1380</v>
      </c>
      <c r="I156" s="6">
        <f>查询表!J43</f>
        <v>980</v>
      </c>
      <c r="J156" s="6">
        <f>查询表!K43</f>
        <v>680</v>
      </c>
      <c r="K156" s="6">
        <f>查询表!L43</f>
        <v>580</v>
      </c>
      <c r="L156" s="6">
        <f>查询表!M43</f>
        <v>11140</v>
      </c>
      <c r="M156" s="6">
        <f>查询表!N43</f>
        <v>680</v>
      </c>
      <c r="N156" s="6">
        <f>查询表!O43</f>
        <v>480</v>
      </c>
      <c r="O156" s="6">
        <f>查询表!P43</f>
        <v>400</v>
      </c>
      <c r="P156" s="6">
        <f>查询表!Q43</f>
        <v>410</v>
      </c>
      <c r="Q156" s="6">
        <f>查询表!R43</f>
        <v>440</v>
      </c>
      <c r="R156" s="6">
        <f>查询表!S43</f>
        <v>515</v>
      </c>
      <c r="S156" s="6">
        <f>查询表!T43</f>
        <v>8215</v>
      </c>
    </row>
    <row r="158" spans="1:19" x14ac:dyDescent="0.15">
      <c r="H158" s="4">
        <f>工资表!$I$1</f>
        <v>2017</v>
      </c>
      <c r="I158" s="4" t="str">
        <f>工资表!$J$1</f>
        <v>年</v>
      </c>
      <c r="J158" s="4" t="str">
        <f>工资表!$K$1</f>
        <v>2月</v>
      </c>
      <c r="K158" s="4" t="str">
        <f>工资表!$L$1</f>
        <v>工资</v>
      </c>
    </row>
    <row r="159" spans="1:19" x14ac:dyDescent="0.15">
      <c r="A159" s="5" t="str">
        <f>工资表!$B$2</f>
        <v>序号</v>
      </c>
      <c r="B159" s="5" t="str">
        <f>工资表!$C$2</f>
        <v>姓名</v>
      </c>
      <c r="C159" s="5" t="str">
        <f>工资表!$D$2</f>
        <v>部门</v>
      </c>
      <c r="D159" s="5" t="str">
        <f>工资表!$E$2</f>
        <v>基本工资</v>
      </c>
      <c r="E159" s="5" t="str">
        <f>工资表!$F$2</f>
        <v>岗位工资</v>
      </c>
      <c r="F159" s="5" t="str">
        <f>工资表!$G$2</f>
        <v>绩效工资</v>
      </c>
      <c r="G159" s="5" t="str">
        <f>工资表!$H$2</f>
        <v>奖金</v>
      </c>
      <c r="H159" s="5" t="str">
        <f>工资表!$I$2</f>
        <v>加班费</v>
      </c>
      <c r="I159" s="5" t="str">
        <f>工资表!$J$2</f>
        <v>住房补助</v>
      </c>
      <c r="J159" s="5" t="str">
        <f>工资表!$K$2</f>
        <v>交通补助</v>
      </c>
      <c r="K159" s="5" t="str">
        <f>工资表!$L$2</f>
        <v>工龄工资</v>
      </c>
      <c r="L159" s="5" t="str">
        <f>工资表!$M$2</f>
        <v>当月应发</v>
      </c>
      <c r="M159" s="5" t="str">
        <f>工资表!$N$2</f>
        <v>养老保险</v>
      </c>
      <c r="N159" s="5" t="str">
        <f>工资表!$O$2</f>
        <v>医疗保险</v>
      </c>
      <c r="O159" s="5" t="str">
        <f>工资表!$P$2</f>
        <v>失业保险</v>
      </c>
      <c r="P159" s="5" t="str">
        <f>工资表!$Q$2</f>
        <v>大病统筹</v>
      </c>
      <c r="Q159" s="5" t="str">
        <f>工资表!$R$2</f>
        <v>公积金</v>
      </c>
      <c r="R159" s="5" t="str">
        <f>工资表!$S$2</f>
        <v>个人所得税</v>
      </c>
      <c r="S159" s="5" t="str">
        <f>工资表!$T$2</f>
        <v>实发工资</v>
      </c>
    </row>
    <row r="160" spans="1:19" x14ac:dyDescent="0.15">
      <c r="A160" s="6">
        <f>查询表!B44</f>
        <v>391</v>
      </c>
      <c r="B160" s="6" t="str">
        <f>查询表!C44</f>
        <v>N391</v>
      </c>
      <c r="C160" s="6" t="str">
        <f>查询表!D44</f>
        <v>采购</v>
      </c>
      <c r="D160" s="6">
        <f>查询表!E44</f>
        <v>2390</v>
      </c>
      <c r="E160" s="6">
        <f>查询表!F44</f>
        <v>1390</v>
      </c>
      <c r="F160" s="6">
        <f>查询表!G44</f>
        <v>1390</v>
      </c>
      <c r="G160" s="6">
        <f>查询表!H44</f>
        <v>2390</v>
      </c>
      <c r="H160" s="6">
        <f>查询表!I44</f>
        <v>1390</v>
      </c>
      <c r="I160" s="6">
        <f>查询表!J44</f>
        <v>990</v>
      </c>
      <c r="J160" s="6">
        <f>查询表!K44</f>
        <v>690</v>
      </c>
      <c r="K160" s="6">
        <f>查询表!L44</f>
        <v>590</v>
      </c>
      <c r="L160" s="6">
        <f>查询表!M44</f>
        <v>11220</v>
      </c>
      <c r="M160" s="6">
        <f>查询表!N44</f>
        <v>690</v>
      </c>
      <c r="N160" s="6">
        <f>查询表!O44</f>
        <v>490</v>
      </c>
      <c r="O160" s="6">
        <f>查询表!P44</f>
        <v>410</v>
      </c>
      <c r="P160" s="6">
        <f>查询表!Q44</f>
        <v>420</v>
      </c>
      <c r="Q160" s="6">
        <f>查询表!R44</f>
        <v>450</v>
      </c>
      <c r="R160" s="6">
        <f>查询表!S44</f>
        <v>525</v>
      </c>
      <c r="S160" s="6">
        <f>查询表!T44</f>
        <v>8235</v>
      </c>
    </row>
    <row r="162" spans="1:19" x14ac:dyDescent="0.15">
      <c r="H162" s="4">
        <f>工资表!$I$1</f>
        <v>2017</v>
      </c>
      <c r="I162" s="4" t="str">
        <f>工资表!$J$1</f>
        <v>年</v>
      </c>
      <c r="J162" s="4" t="str">
        <f>工资表!$K$1</f>
        <v>2月</v>
      </c>
      <c r="K162" s="4" t="str">
        <f>工资表!$L$1</f>
        <v>工资</v>
      </c>
    </row>
    <row r="163" spans="1:19" x14ac:dyDescent="0.15">
      <c r="A163" s="5" t="str">
        <f>工资表!$B$2</f>
        <v>序号</v>
      </c>
      <c r="B163" s="5" t="str">
        <f>工资表!$C$2</f>
        <v>姓名</v>
      </c>
      <c r="C163" s="5" t="str">
        <f>工资表!$D$2</f>
        <v>部门</v>
      </c>
      <c r="D163" s="5" t="str">
        <f>工资表!$E$2</f>
        <v>基本工资</v>
      </c>
      <c r="E163" s="5" t="str">
        <f>工资表!$F$2</f>
        <v>岗位工资</v>
      </c>
      <c r="F163" s="5" t="str">
        <f>工资表!$G$2</f>
        <v>绩效工资</v>
      </c>
      <c r="G163" s="5" t="str">
        <f>工资表!$H$2</f>
        <v>奖金</v>
      </c>
      <c r="H163" s="5" t="str">
        <f>工资表!$I$2</f>
        <v>加班费</v>
      </c>
      <c r="I163" s="5" t="str">
        <f>工资表!$J$2</f>
        <v>住房补助</v>
      </c>
      <c r="J163" s="5" t="str">
        <f>工资表!$K$2</f>
        <v>交通补助</v>
      </c>
      <c r="K163" s="5" t="str">
        <f>工资表!$L$2</f>
        <v>工龄工资</v>
      </c>
      <c r="L163" s="5" t="str">
        <f>工资表!$M$2</f>
        <v>当月应发</v>
      </c>
      <c r="M163" s="5" t="str">
        <f>工资表!$N$2</f>
        <v>养老保险</v>
      </c>
      <c r="N163" s="5" t="str">
        <f>工资表!$O$2</f>
        <v>医疗保险</v>
      </c>
      <c r="O163" s="5" t="str">
        <f>工资表!$P$2</f>
        <v>失业保险</v>
      </c>
      <c r="P163" s="5" t="str">
        <f>工资表!$Q$2</f>
        <v>大病统筹</v>
      </c>
      <c r="Q163" s="5" t="str">
        <f>工资表!$R$2</f>
        <v>公积金</v>
      </c>
      <c r="R163" s="5" t="str">
        <f>工资表!$S$2</f>
        <v>个人所得税</v>
      </c>
      <c r="S163" s="5" t="str">
        <f>工资表!$T$2</f>
        <v>实发工资</v>
      </c>
    </row>
    <row r="164" spans="1:19" x14ac:dyDescent="0.15">
      <c r="A164" s="6">
        <f>查询表!B45</f>
        <v>401</v>
      </c>
      <c r="B164" s="6" t="str">
        <f>查询表!C45</f>
        <v>N401</v>
      </c>
      <c r="C164" s="6" t="str">
        <f>查询表!D45</f>
        <v>采购</v>
      </c>
      <c r="D164" s="6">
        <f>查询表!E45</f>
        <v>2400</v>
      </c>
      <c r="E164" s="6">
        <f>查询表!F45</f>
        <v>1400</v>
      </c>
      <c r="F164" s="6">
        <f>查询表!G45</f>
        <v>1400</v>
      </c>
      <c r="G164" s="6">
        <f>查询表!H45</f>
        <v>2400</v>
      </c>
      <c r="H164" s="6">
        <f>查询表!I45</f>
        <v>1400</v>
      </c>
      <c r="I164" s="6">
        <f>查询表!J45</f>
        <v>1000</v>
      </c>
      <c r="J164" s="6">
        <f>查询表!K45</f>
        <v>700</v>
      </c>
      <c r="K164" s="6">
        <f>查询表!L45</f>
        <v>600</v>
      </c>
      <c r="L164" s="6">
        <f>查询表!M45</f>
        <v>11300</v>
      </c>
      <c r="M164" s="6">
        <f>查询表!N45</f>
        <v>700</v>
      </c>
      <c r="N164" s="6">
        <f>查询表!O45</f>
        <v>500</v>
      </c>
      <c r="O164" s="6">
        <f>查询表!P45</f>
        <v>420</v>
      </c>
      <c r="P164" s="6">
        <f>查询表!Q45</f>
        <v>430</v>
      </c>
      <c r="Q164" s="6">
        <f>查询表!R45</f>
        <v>460</v>
      </c>
      <c r="R164" s="6">
        <f>查询表!S45</f>
        <v>535</v>
      </c>
      <c r="S164" s="6">
        <f>查询表!T45</f>
        <v>8255</v>
      </c>
    </row>
    <row r="166" spans="1:19" x14ac:dyDescent="0.15">
      <c r="H166" s="4">
        <f>工资表!$I$1</f>
        <v>2017</v>
      </c>
      <c r="I166" s="4" t="str">
        <f>工资表!$J$1</f>
        <v>年</v>
      </c>
      <c r="J166" s="4" t="str">
        <f>工资表!$K$1</f>
        <v>2月</v>
      </c>
      <c r="K166" s="4" t="str">
        <f>工资表!$L$1</f>
        <v>工资</v>
      </c>
    </row>
    <row r="167" spans="1:19" x14ac:dyDescent="0.15">
      <c r="A167" s="5" t="str">
        <f>工资表!$B$2</f>
        <v>序号</v>
      </c>
      <c r="B167" s="5" t="str">
        <f>工资表!$C$2</f>
        <v>姓名</v>
      </c>
      <c r="C167" s="5" t="str">
        <f>工资表!$D$2</f>
        <v>部门</v>
      </c>
      <c r="D167" s="5" t="str">
        <f>工资表!$E$2</f>
        <v>基本工资</v>
      </c>
      <c r="E167" s="5" t="str">
        <f>工资表!$F$2</f>
        <v>岗位工资</v>
      </c>
      <c r="F167" s="5" t="str">
        <f>工资表!$G$2</f>
        <v>绩效工资</v>
      </c>
      <c r="G167" s="5" t="str">
        <f>工资表!$H$2</f>
        <v>奖金</v>
      </c>
      <c r="H167" s="5" t="str">
        <f>工资表!$I$2</f>
        <v>加班费</v>
      </c>
      <c r="I167" s="5" t="str">
        <f>工资表!$J$2</f>
        <v>住房补助</v>
      </c>
      <c r="J167" s="5" t="str">
        <f>工资表!$K$2</f>
        <v>交通补助</v>
      </c>
      <c r="K167" s="5" t="str">
        <f>工资表!$L$2</f>
        <v>工龄工资</v>
      </c>
      <c r="L167" s="5" t="str">
        <f>工资表!$M$2</f>
        <v>当月应发</v>
      </c>
      <c r="M167" s="5" t="str">
        <f>工资表!$N$2</f>
        <v>养老保险</v>
      </c>
      <c r="N167" s="5" t="str">
        <f>工资表!$O$2</f>
        <v>医疗保险</v>
      </c>
      <c r="O167" s="5" t="str">
        <f>工资表!$P$2</f>
        <v>失业保险</v>
      </c>
      <c r="P167" s="5" t="str">
        <f>工资表!$Q$2</f>
        <v>大病统筹</v>
      </c>
      <c r="Q167" s="5" t="str">
        <f>工资表!$R$2</f>
        <v>公积金</v>
      </c>
      <c r="R167" s="5" t="str">
        <f>工资表!$S$2</f>
        <v>个人所得税</v>
      </c>
      <c r="S167" s="5" t="str">
        <f>工资表!$T$2</f>
        <v>实发工资</v>
      </c>
    </row>
    <row r="168" spans="1:19" x14ac:dyDescent="0.15">
      <c r="A168" s="6">
        <f>查询表!B46</f>
        <v>411</v>
      </c>
      <c r="B168" s="6" t="str">
        <f>查询表!C46</f>
        <v>N411</v>
      </c>
      <c r="C168" s="6" t="str">
        <f>查询表!D46</f>
        <v>采购</v>
      </c>
      <c r="D168" s="6">
        <f>查询表!E46</f>
        <v>2410</v>
      </c>
      <c r="E168" s="6">
        <f>查询表!F46</f>
        <v>1410</v>
      </c>
      <c r="F168" s="6">
        <f>查询表!G46</f>
        <v>1410</v>
      </c>
      <c r="G168" s="6">
        <f>查询表!H46</f>
        <v>2410</v>
      </c>
      <c r="H168" s="6">
        <f>查询表!I46</f>
        <v>1410</v>
      </c>
      <c r="I168" s="6">
        <f>查询表!J46</f>
        <v>1010</v>
      </c>
      <c r="J168" s="6">
        <f>查询表!K46</f>
        <v>710</v>
      </c>
      <c r="K168" s="6">
        <f>查询表!L46</f>
        <v>610</v>
      </c>
      <c r="L168" s="6">
        <f>查询表!M46</f>
        <v>11380</v>
      </c>
      <c r="M168" s="6">
        <f>查询表!N46</f>
        <v>710</v>
      </c>
      <c r="N168" s="6">
        <f>查询表!O46</f>
        <v>510</v>
      </c>
      <c r="O168" s="6">
        <f>查询表!P46</f>
        <v>430</v>
      </c>
      <c r="P168" s="6">
        <f>查询表!Q46</f>
        <v>440</v>
      </c>
      <c r="Q168" s="6">
        <f>查询表!R46</f>
        <v>470</v>
      </c>
      <c r="R168" s="6">
        <f>查询表!S46</f>
        <v>545</v>
      </c>
      <c r="S168" s="6">
        <f>查询表!T46</f>
        <v>8275</v>
      </c>
    </row>
    <row r="170" spans="1:19" x14ac:dyDescent="0.15">
      <c r="H170" s="4">
        <f>工资表!$I$1</f>
        <v>2017</v>
      </c>
      <c r="I170" s="4" t="str">
        <f>工资表!$J$1</f>
        <v>年</v>
      </c>
      <c r="J170" s="4" t="str">
        <f>工资表!$K$1</f>
        <v>2月</v>
      </c>
      <c r="K170" s="4" t="str">
        <f>工资表!$L$1</f>
        <v>工资</v>
      </c>
    </row>
    <row r="171" spans="1:19" x14ac:dyDescent="0.15">
      <c r="A171" s="5" t="str">
        <f>工资表!$B$2</f>
        <v>序号</v>
      </c>
      <c r="B171" s="5" t="str">
        <f>工资表!$C$2</f>
        <v>姓名</v>
      </c>
      <c r="C171" s="5" t="str">
        <f>工资表!$D$2</f>
        <v>部门</v>
      </c>
      <c r="D171" s="5" t="str">
        <f>工资表!$E$2</f>
        <v>基本工资</v>
      </c>
      <c r="E171" s="5" t="str">
        <f>工资表!$F$2</f>
        <v>岗位工资</v>
      </c>
      <c r="F171" s="5" t="str">
        <f>工资表!$G$2</f>
        <v>绩效工资</v>
      </c>
      <c r="G171" s="5" t="str">
        <f>工资表!$H$2</f>
        <v>奖金</v>
      </c>
      <c r="H171" s="5" t="str">
        <f>工资表!$I$2</f>
        <v>加班费</v>
      </c>
      <c r="I171" s="5" t="str">
        <f>工资表!$J$2</f>
        <v>住房补助</v>
      </c>
      <c r="J171" s="5" t="str">
        <f>工资表!$K$2</f>
        <v>交通补助</v>
      </c>
      <c r="K171" s="5" t="str">
        <f>工资表!$L$2</f>
        <v>工龄工资</v>
      </c>
      <c r="L171" s="5" t="str">
        <f>工资表!$M$2</f>
        <v>当月应发</v>
      </c>
      <c r="M171" s="5" t="str">
        <f>工资表!$N$2</f>
        <v>养老保险</v>
      </c>
      <c r="N171" s="5" t="str">
        <f>工资表!$O$2</f>
        <v>医疗保险</v>
      </c>
      <c r="O171" s="5" t="str">
        <f>工资表!$P$2</f>
        <v>失业保险</v>
      </c>
      <c r="P171" s="5" t="str">
        <f>工资表!$Q$2</f>
        <v>大病统筹</v>
      </c>
      <c r="Q171" s="5" t="str">
        <f>工资表!$R$2</f>
        <v>公积金</v>
      </c>
      <c r="R171" s="5" t="str">
        <f>工资表!$S$2</f>
        <v>个人所得税</v>
      </c>
      <c r="S171" s="5" t="str">
        <f>工资表!$T$2</f>
        <v>实发工资</v>
      </c>
    </row>
    <row r="172" spans="1:19" x14ac:dyDescent="0.15">
      <c r="A172" s="6">
        <f>查询表!B47</f>
        <v>421</v>
      </c>
      <c r="B172" s="6" t="str">
        <f>查询表!C47</f>
        <v>N421</v>
      </c>
      <c r="C172" s="6" t="str">
        <f>查询表!D47</f>
        <v>采购</v>
      </c>
      <c r="D172" s="6">
        <f>查询表!E47</f>
        <v>2420</v>
      </c>
      <c r="E172" s="6">
        <f>查询表!F47</f>
        <v>1420</v>
      </c>
      <c r="F172" s="6">
        <f>查询表!G47</f>
        <v>1420</v>
      </c>
      <c r="G172" s="6">
        <f>查询表!H47</f>
        <v>2420</v>
      </c>
      <c r="H172" s="6">
        <f>查询表!I47</f>
        <v>1420</v>
      </c>
      <c r="I172" s="6">
        <f>查询表!J47</f>
        <v>1020</v>
      </c>
      <c r="J172" s="6">
        <f>查询表!K47</f>
        <v>720</v>
      </c>
      <c r="K172" s="6">
        <f>查询表!L47</f>
        <v>620</v>
      </c>
      <c r="L172" s="6">
        <f>查询表!M47</f>
        <v>11460</v>
      </c>
      <c r="M172" s="6">
        <f>查询表!N47</f>
        <v>720</v>
      </c>
      <c r="N172" s="6">
        <f>查询表!O47</f>
        <v>520</v>
      </c>
      <c r="O172" s="6">
        <f>查询表!P47</f>
        <v>440</v>
      </c>
      <c r="P172" s="6">
        <f>查询表!Q47</f>
        <v>450</v>
      </c>
      <c r="Q172" s="6">
        <f>查询表!R47</f>
        <v>480</v>
      </c>
      <c r="R172" s="6">
        <f>查询表!S47</f>
        <v>555</v>
      </c>
      <c r="S172" s="6">
        <f>查询表!T47</f>
        <v>8295</v>
      </c>
    </row>
    <row r="174" spans="1:19" x14ac:dyDescent="0.15">
      <c r="H174" s="4">
        <f>工资表!$I$1</f>
        <v>2017</v>
      </c>
      <c r="I174" s="4" t="str">
        <f>工资表!$J$1</f>
        <v>年</v>
      </c>
      <c r="J174" s="4" t="str">
        <f>工资表!$K$1</f>
        <v>2月</v>
      </c>
      <c r="K174" s="4" t="str">
        <f>工资表!$L$1</f>
        <v>工资</v>
      </c>
    </row>
    <row r="175" spans="1:19" x14ac:dyDescent="0.15">
      <c r="A175" s="5" t="str">
        <f>工资表!$B$2</f>
        <v>序号</v>
      </c>
      <c r="B175" s="5" t="str">
        <f>工资表!$C$2</f>
        <v>姓名</v>
      </c>
      <c r="C175" s="5" t="str">
        <f>工资表!$D$2</f>
        <v>部门</v>
      </c>
      <c r="D175" s="5" t="str">
        <f>工资表!$E$2</f>
        <v>基本工资</v>
      </c>
      <c r="E175" s="5" t="str">
        <f>工资表!$F$2</f>
        <v>岗位工资</v>
      </c>
      <c r="F175" s="5" t="str">
        <f>工资表!$G$2</f>
        <v>绩效工资</v>
      </c>
      <c r="G175" s="5" t="str">
        <f>工资表!$H$2</f>
        <v>奖金</v>
      </c>
      <c r="H175" s="5" t="str">
        <f>工资表!$I$2</f>
        <v>加班费</v>
      </c>
      <c r="I175" s="5" t="str">
        <f>工资表!$J$2</f>
        <v>住房补助</v>
      </c>
      <c r="J175" s="5" t="str">
        <f>工资表!$K$2</f>
        <v>交通补助</v>
      </c>
      <c r="K175" s="5" t="str">
        <f>工资表!$L$2</f>
        <v>工龄工资</v>
      </c>
      <c r="L175" s="5" t="str">
        <f>工资表!$M$2</f>
        <v>当月应发</v>
      </c>
      <c r="M175" s="5" t="str">
        <f>工资表!$N$2</f>
        <v>养老保险</v>
      </c>
      <c r="N175" s="5" t="str">
        <f>工资表!$O$2</f>
        <v>医疗保险</v>
      </c>
      <c r="O175" s="5" t="str">
        <f>工资表!$P$2</f>
        <v>失业保险</v>
      </c>
      <c r="P175" s="5" t="str">
        <f>工资表!$Q$2</f>
        <v>大病统筹</v>
      </c>
      <c r="Q175" s="5" t="str">
        <f>工资表!$R$2</f>
        <v>公积金</v>
      </c>
      <c r="R175" s="5" t="str">
        <f>工资表!$S$2</f>
        <v>个人所得税</v>
      </c>
      <c r="S175" s="5" t="str">
        <f>工资表!$T$2</f>
        <v>实发工资</v>
      </c>
    </row>
    <row r="176" spans="1:19" x14ac:dyDescent="0.15">
      <c r="A176" s="6">
        <f>查询表!B48</f>
        <v>431</v>
      </c>
      <c r="B176" s="6" t="str">
        <f>查询表!C48</f>
        <v>N431</v>
      </c>
      <c r="C176" s="6" t="str">
        <f>查询表!D48</f>
        <v>采购</v>
      </c>
      <c r="D176" s="6">
        <f>查询表!E48</f>
        <v>2430</v>
      </c>
      <c r="E176" s="6">
        <f>查询表!F48</f>
        <v>1430</v>
      </c>
      <c r="F176" s="6">
        <f>查询表!G48</f>
        <v>1430</v>
      </c>
      <c r="G176" s="6">
        <f>查询表!H48</f>
        <v>2430</v>
      </c>
      <c r="H176" s="6">
        <f>查询表!I48</f>
        <v>1430</v>
      </c>
      <c r="I176" s="6">
        <f>查询表!J48</f>
        <v>1030</v>
      </c>
      <c r="J176" s="6">
        <f>查询表!K48</f>
        <v>730</v>
      </c>
      <c r="K176" s="6">
        <f>查询表!L48</f>
        <v>630</v>
      </c>
      <c r="L176" s="6">
        <f>查询表!M48</f>
        <v>11540</v>
      </c>
      <c r="M176" s="6">
        <f>查询表!N48</f>
        <v>730</v>
      </c>
      <c r="N176" s="6">
        <f>查询表!O48</f>
        <v>530</v>
      </c>
      <c r="O176" s="6">
        <f>查询表!P48</f>
        <v>450</v>
      </c>
      <c r="P176" s="6">
        <f>查询表!Q48</f>
        <v>460</v>
      </c>
      <c r="Q176" s="6">
        <f>查询表!R48</f>
        <v>490</v>
      </c>
      <c r="R176" s="6">
        <f>查询表!S48</f>
        <v>565</v>
      </c>
      <c r="S176" s="6">
        <f>查询表!T48</f>
        <v>8315</v>
      </c>
    </row>
    <row r="178" spans="1:19" x14ac:dyDescent="0.15">
      <c r="H178" s="4">
        <f>工资表!$I$1</f>
        <v>2017</v>
      </c>
      <c r="I178" s="4" t="str">
        <f>工资表!$J$1</f>
        <v>年</v>
      </c>
      <c r="J178" s="4" t="str">
        <f>工资表!$K$1</f>
        <v>2月</v>
      </c>
      <c r="K178" s="4" t="str">
        <f>工资表!$L$1</f>
        <v>工资</v>
      </c>
    </row>
    <row r="179" spans="1:19" x14ac:dyDescent="0.15">
      <c r="A179" s="5" t="str">
        <f>工资表!$B$2</f>
        <v>序号</v>
      </c>
      <c r="B179" s="5" t="str">
        <f>工资表!$C$2</f>
        <v>姓名</v>
      </c>
      <c r="C179" s="5" t="str">
        <f>工资表!$D$2</f>
        <v>部门</v>
      </c>
      <c r="D179" s="5" t="str">
        <f>工资表!$E$2</f>
        <v>基本工资</v>
      </c>
      <c r="E179" s="5" t="str">
        <f>工资表!$F$2</f>
        <v>岗位工资</v>
      </c>
      <c r="F179" s="5" t="str">
        <f>工资表!$G$2</f>
        <v>绩效工资</v>
      </c>
      <c r="G179" s="5" t="str">
        <f>工资表!$H$2</f>
        <v>奖金</v>
      </c>
      <c r="H179" s="5" t="str">
        <f>工资表!$I$2</f>
        <v>加班费</v>
      </c>
      <c r="I179" s="5" t="str">
        <f>工资表!$J$2</f>
        <v>住房补助</v>
      </c>
      <c r="J179" s="5" t="str">
        <f>工资表!$K$2</f>
        <v>交通补助</v>
      </c>
      <c r="K179" s="5" t="str">
        <f>工资表!$L$2</f>
        <v>工龄工资</v>
      </c>
      <c r="L179" s="5" t="str">
        <f>工资表!$M$2</f>
        <v>当月应发</v>
      </c>
      <c r="M179" s="5" t="str">
        <f>工资表!$N$2</f>
        <v>养老保险</v>
      </c>
      <c r="N179" s="5" t="str">
        <f>工资表!$O$2</f>
        <v>医疗保险</v>
      </c>
      <c r="O179" s="5" t="str">
        <f>工资表!$P$2</f>
        <v>失业保险</v>
      </c>
      <c r="P179" s="5" t="str">
        <f>工资表!$Q$2</f>
        <v>大病统筹</v>
      </c>
      <c r="Q179" s="5" t="str">
        <f>工资表!$R$2</f>
        <v>公积金</v>
      </c>
      <c r="R179" s="5" t="str">
        <f>工资表!$S$2</f>
        <v>个人所得税</v>
      </c>
      <c r="S179" s="5" t="str">
        <f>工资表!$T$2</f>
        <v>实发工资</v>
      </c>
    </row>
    <row r="180" spans="1:19" x14ac:dyDescent="0.15">
      <c r="A180" s="6">
        <f>查询表!B49</f>
        <v>441</v>
      </c>
      <c r="B180" s="6" t="str">
        <f>查询表!C49</f>
        <v>N441</v>
      </c>
      <c r="C180" s="6" t="str">
        <f>查询表!D49</f>
        <v>采购</v>
      </c>
      <c r="D180" s="6">
        <f>查询表!E49</f>
        <v>2440</v>
      </c>
      <c r="E180" s="6">
        <f>查询表!F49</f>
        <v>1440</v>
      </c>
      <c r="F180" s="6">
        <f>查询表!G49</f>
        <v>1440</v>
      </c>
      <c r="G180" s="6">
        <f>查询表!H49</f>
        <v>2440</v>
      </c>
      <c r="H180" s="6">
        <f>查询表!I49</f>
        <v>1440</v>
      </c>
      <c r="I180" s="6">
        <f>查询表!J49</f>
        <v>1040</v>
      </c>
      <c r="J180" s="6">
        <f>查询表!K49</f>
        <v>740</v>
      </c>
      <c r="K180" s="6">
        <f>查询表!L49</f>
        <v>640</v>
      </c>
      <c r="L180" s="6">
        <f>查询表!M49</f>
        <v>11620</v>
      </c>
      <c r="M180" s="6">
        <f>查询表!N49</f>
        <v>740</v>
      </c>
      <c r="N180" s="6">
        <f>查询表!O49</f>
        <v>540</v>
      </c>
      <c r="O180" s="6">
        <f>查询表!P49</f>
        <v>460</v>
      </c>
      <c r="P180" s="6">
        <f>查询表!Q49</f>
        <v>470</v>
      </c>
      <c r="Q180" s="6">
        <f>查询表!R49</f>
        <v>500</v>
      </c>
      <c r="R180" s="6">
        <f>查询表!S49</f>
        <v>575</v>
      </c>
      <c r="S180" s="6">
        <f>查询表!T49</f>
        <v>8335</v>
      </c>
    </row>
    <row r="182" spans="1:19" x14ac:dyDescent="0.15">
      <c r="H182" s="4">
        <f>工资表!$I$1</f>
        <v>2017</v>
      </c>
      <c r="I182" s="4" t="str">
        <f>工资表!$J$1</f>
        <v>年</v>
      </c>
      <c r="J182" s="4" t="str">
        <f>工资表!$K$1</f>
        <v>2月</v>
      </c>
      <c r="K182" s="4" t="str">
        <f>工资表!$L$1</f>
        <v>工资</v>
      </c>
    </row>
    <row r="183" spans="1:19" x14ac:dyDescent="0.15">
      <c r="A183" s="5" t="str">
        <f>工资表!$B$2</f>
        <v>序号</v>
      </c>
      <c r="B183" s="5" t="str">
        <f>工资表!$C$2</f>
        <v>姓名</v>
      </c>
      <c r="C183" s="5" t="str">
        <f>工资表!$D$2</f>
        <v>部门</v>
      </c>
      <c r="D183" s="5" t="str">
        <f>工资表!$E$2</f>
        <v>基本工资</v>
      </c>
      <c r="E183" s="5" t="str">
        <f>工资表!$F$2</f>
        <v>岗位工资</v>
      </c>
      <c r="F183" s="5" t="str">
        <f>工资表!$G$2</f>
        <v>绩效工资</v>
      </c>
      <c r="G183" s="5" t="str">
        <f>工资表!$H$2</f>
        <v>奖金</v>
      </c>
      <c r="H183" s="5" t="str">
        <f>工资表!$I$2</f>
        <v>加班费</v>
      </c>
      <c r="I183" s="5" t="str">
        <f>工资表!$J$2</f>
        <v>住房补助</v>
      </c>
      <c r="J183" s="5" t="str">
        <f>工资表!$K$2</f>
        <v>交通补助</v>
      </c>
      <c r="K183" s="5" t="str">
        <f>工资表!$L$2</f>
        <v>工龄工资</v>
      </c>
      <c r="L183" s="5" t="str">
        <f>工资表!$M$2</f>
        <v>当月应发</v>
      </c>
      <c r="M183" s="5" t="str">
        <f>工资表!$N$2</f>
        <v>养老保险</v>
      </c>
      <c r="N183" s="5" t="str">
        <f>工资表!$O$2</f>
        <v>医疗保险</v>
      </c>
      <c r="O183" s="5" t="str">
        <f>工资表!$P$2</f>
        <v>失业保险</v>
      </c>
      <c r="P183" s="5" t="str">
        <f>工资表!$Q$2</f>
        <v>大病统筹</v>
      </c>
      <c r="Q183" s="5" t="str">
        <f>工资表!$R$2</f>
        <v>公积金</v>
      </c>
      <c r="R183" s="5" t="str">
        <f>工资表!$S$2</f>
        <v>个人所得税</v>
      </c>
      <c r="S183" s="5" t="str">
        <f>工资表!$T$2</f>
        <v>实发工资</v>
      </c>
    </row>
    <row r="184" spans="1:19" x14ac:dyDescent="0.15">
      <c r="A184" s="6">
        <f>查询表!B50</f>
        <v>451</v>
      </c>
      <c r="B184" s="6" t="str">
        <f>查询表!C50</f>
        <v>N451</v>
      </c>
      <c r="C184" s="6" t="str">
        <f>查询表!D50</f>
        <v>采购</v>
      </c>
      <c r="D184" s="6">
        <f>查询表!E50</f>
        <v>2450</v>
      </c>
      <c r="E184" s="6">
        <f>查询表!F50</f>
        <v>1450</v>
      </c>
      <c r="F184" s="6">
        <f>查询表!G50</f>
        <v>1450</v>
      </c>
      <c r="G184" s="6">
        <f>查询表!H50</f>
        <v>2450</v>
      </c>
      <c r="H184" s="6">
        <f>查询表!I50</f>
        <v>1450</v>
      </c>
      <c r="I184" s="6">
        <f>查询表!J50</f>
        <v>1050</v>
      </c>
      <c r="J184" s="6">
        <f>查询表!K50</f>
        <v>750</v>
      </c>
      <c r="K184" s="6">
        <f>查询表!L50</f>
        <v>650</v>
      </c>
      <c r="L184" s="6">
        <f>查询表!M50</f>
        <v>11700</v>
      </c>
      <c r="M184" s="6">
        <f>查询表!N50</f>
        <v>750</v>
      </c>
      <c r="N184" s="6">
        <f>查询表!O50</f>
        <v>550</v>
      </c>
      <c r="O184" s="6">
        <f>查询表!P50</f>
        <v>470</v>
      </c>
      <c r="P184" s="6">
        <f>查询表!Q50</f>
        <v>480</v>
      </c>
      <c r="Q184" s="6">
        <f>查询表!R50</f>
        <v>510</v>
      </c>
      <c r="R184" s="6">
        <f>查询表!S50</f>
        <v>585</v>
      </c>
      <c r="S184" s="6">
        <f>查询表!T50</f>
        <v>8355</v>
      </c>
    </row>
    <row r="186" spans="1:19" x14ac:dyDescent="0.15">
      <c r="H186" s="4">
        <f>工资表!$I$1</f>
        <v>2017</v>
      </c>
      <c r="I186" s="4" t="str">
        <f>工资表!$J$1</f>
        <v>年</v>
      </c>
      <c r="J186" s="4" t="str">
        <f>工资表!$K$1</f>
        <v>2月</v>
      </c>
      <c r="K186" s="4" t="str">
        <f>工资表!$L$1</f>
        <v>工资</v>
      </c>
    </row>
    <row r="187" spans="1:19" x14ac:dyDescent="0.15">
      <c r="A187" s="5" t="str">
        <f>工资表!$B$2</f>
        <v>序号</v>
      </c>
      <c r="B187" s="5" t="str">
        <f>工资表!$C$2</f>
        <v>姓名</v>
      </c>
      <c r="C187" s="5" t="str">
        <f>工资表!$D$2</f>
        <v>部门</v>
      </c>
      <c r="D187" s="5" t="str">
        <f>工资表!$E$2</f>
        <v>基本工资</v>
      </c>
      <c r="E187" s="5" t="str">
        <f>工资表!$F$2</f>
        <v>岗位工资</v>
      </c>
      <c r="F187" s="5" t="str">
        <f>工资表!$G$2</f>
        <v>绩效工资</v>
      </c>
      <c r="G187" s="5" t="str">
        <f>工资表!$H$2</f>
        <v>奖金</v>
      </c>
      <c r="H187" s="5" t="str">
        <f>工资表!$I$2</f>
        <v>加班费</v>
      </c>
      <c r="I187" s="5" t="str">
        <f>工资表!$J$2</f>
        <v>住房补助</v>
      </c>
      <c r="J187" s="5" t="str">
        <f>工资表!$K$2</f>
        <v>交通补助</v>
      </c>
      <c r="K187" s="5" t="str">
        <f>工资表!$L$2</f>
        <v>工龄工资</v>
      </c>
      <c r="L187" s="5" t="str">
        <f>工资表!$M$2</f>
        <v>当月应发</v>
      </c>
      <c r="M187" s="5" t="str">
        <f>工资表!$N$2</f>
        <v>养老保险</v>
      </c>
      <c r="N187" s="5" t="str">
        <f>工资表!$O$2</f>
        <v>医疗保险</v>
      </c>
      <c r="O187" s="5" t="str">
        <f>工资表!$P$2</f>
        <v>失业保险</v>
      </c>
      <c r="P187" s="5" t="str">
        <f>工资表!$Q$2</f>
        <v>大病统筹</v>
      </c>
      <c r="Q187" s="5" t="str">
        <f>工资表!$R$2</f>
        <v>公积金</v>
      </c>
      <c r="R187" s="5" t="str">
        <f>工资表!$S$2</f>
        <v>个人所得税</v>
      </c>
      <c r="S187" s="5" t="str">
        <f>工资表!$T$2</f>
        <v>实发工资</v>
      </c>
    </row>
    <row r="188" spans="1:19" x14ac:dyDescent="0.15">
      <c r="A188" s="6">
        <f>查询表!B51</f>
        <v>461</v>
      </c>
      <c r="B188" s="6" t="str">
        <f>查询表!C51</f>
        <v>N461</v>
      </c>
      <c r="C188" s="6" t="str">
        <f>查询表!D51</f>
        <v>采购</v>
      </c>
      <c r="D188" s="6">
        <f>查询表!E51</f>
        <v>2460</v>
      </c>
      <c r="E188" s="6">
        <f>查询表!F51</f>
        <v>1460</v>
      </c>
      <c r="F188" s="6">
        <f>查询表!G51</f>
        <v>1460</v>
      </c>
      <c r="G188" s="6">
        <f>查询表!H51</f>
        <v>2460</v>
      </c>
      <c r="H188" s="6">
        <f>查询表!I51</f>
        <v>1460</v>
      </c>
      <c r="I188" s="6">
        <f>查询表!J51</f>
        <v>1060</v>
      </c>
      <c r="J188" s="6">
        <f>查询表!K51</f>
        <v>760</v>
      </c>
      <c r="K188" s="6">
        <f>查询表!L51</f>
        <v>660</v>
      </c>
      <c r="L188" s="6">
        <f>查询表!M51</f>
        <v>11780</v>
      </c>
      <c r="M188" s="6">
        <f>查询表!N51</f>
        <v>760</v>
      </c>
      <c r="N188" s="6">
        <f>查询表!O51</f>
        <v>560</v>
      </c>
      <c r="O188" s="6">
        <f>查询表!P51</f>
        <v>480</v>
      </c>
      <c r="P188" s="6">
        <f>查询表!Q51</f>
        <v>490</v>
      </c>
      <c r="Q188" s="6">
        <f>查询表!R51</f>
        <v>520</v>
      </c>
      <c r="R188" s="6">
        <f>查询表!S51</f>
        <v>595</v>
      </c>
      <c r="S188" s="6">
        <f>查询表!T51</f>
        <v>8375</v>
      </c>
    </row>
    <row r="190" spans="1:19" x14ac:dyDescent="0.15">
      <c r="H190" s="4">
        <f>工资表!$I$1</f>
        <v>2017</v>
      </c>
      <c r="I190" s="4" t="str">
        <f>工资表!$J$1</f>
        <v>年</v>
      </c>
      <c r="J190" s="4" t="str">
        <f>工资表!$K$1</f>
        <v>2月</v>
      </c>
      <c r="K190" s="4" t="str">
        <f>工资表!$L$1</f>
        <v>工资</v>
      </c>
    </row>
    <row r="191" spans="1:19" x14ac:dyDescent="0.15">
      <c r="A191" s="5" t="str">
        <f>工资表!$B$2</f>
        <v>序号</v>
      </c>
      <c r="B191" s="5" t="str">
        <f>工资表!$C$2</f>
        <v>姓名</v>
      </c>
      <c r="C191" s="5" t="str">
        <f>工资表!$D$2</f>
        <v>部门</v>
      </c>
      <c r="D191" s="5" t="str">
        <f>工资表!$E$2</f>
        <v>基本工资</v>
      </c>
      <c r="E191" s="5" t="str">
        <f>工资表!$F$2</f>
        <v>岗位工资</v>
      </c>
      <c r="F191" s="5" t="str">
        <f>工资表!$G$2</f>
        <v>绩效工资</v>
      </c>
      <c r="G191" s="5" t="str">
        <f>工资表!$H$2</f>
        <v>奖金</v>
      </c>
      <c r="H191" s="5" t="str">
        <f>工资表!$I$2</f>
        <v>加班费</v>
      </c>
      <c r="I191" s="5" t="str">
        <f>工资表!$J$2</f>
        <v>住房补助</v>
      </c>
      <c r="J191" s="5" t="str">
        <f>工资表!$K$2</f>
        <v>交通补助</v>
      </c>
      <c r="K191" s="5" t="str">
        <f>工资表!$L$2</f>
        <v>工龄工资</v>
      </c>
      <c r="L191" s="5" t="str">
        <f>工资表!$M$2</f>
        <v>当月应发</v>
      </c>
      <c r="M191" s="5" t="str">
        <f>工资表!$N$2</f>
        <v>养老保险</v>
      </c>
      <c r="N191" s="5" t="str">
        <f>工资表!$O$2</f>
        <v>医疗保险</v>
      </c>
      <c r="O191" s="5" t="str">
        <f>工资表!$P$2</f>
        <v>失业保险</v>
      </c>
      <c r="P191" s="5" t="str">
        <f>工资表!$Q$2</f>
        <v>大病统筹</v>
      </c>
      <c r="Q191" s="5" t="str">
        <f>工资表!$R$2</f>
        <v>公积金</v>
      </c>
      <c r="R191" s="5" t="str">
        <f>工资表!$S$2</f>
        <v>个人所得税</v>
      </c>
      <c r="S191" s="5" t="str">
        <f>工资表!$T$2</f>
        <v>实发工资</v>
      </c>
    </row>
    <row r="192" spans="1:19" x14ac:dyDescent="0.15">
      <c r="A192" s="6">
        <f>查询表!B52</f>
        <v>471</v>
      </c>
      <c r="B192" s="6" t="str">
        <f>查询表!C52</f>
        <v>N471</v>
      </c>
      <c r="C192" s="6" t="str">
        <f>查询表!D52</f>
        <v>采购</v>
      </c>
      <c r="D192" s="6">
        <f>查询表!E52</f>
        <v>2470</v>
      </c>
      <c r="E192" s="6">
        <f>查询表!F52</f>
        <v>1470</v>
      </c>
      <c r="F192" s="6">
        <f>查询表!G52</f>
        <v>1470</v>
      </c>
      <c r="G192" s="6">
        <f>查询表!H52</f>
        <v>2470</v>
      </c>
      <c r="H192" s="6">
        <f>查询表!I52</f>
        <v>1470</v>
      </c>
      <c r="I192" s="6">
        <f>查询表!J52</f>
        <v>1070</v>
      </c>
      <c r="J192" s="6">
        <f>查询表!K52</f>
        <v>770</v>
      </c>
      <c r="K192" s="6">
        <f>查询表!L52</f>
        <v>670</v>
      </c>
      <c r="L192" s="6">
        <f>查询表!M52</f>
        <v>11860</v>
      </c>
      <c r="M192" s="6">
        <f>查询表!N52</f>
        <v>770</v>
      </c>
      <c r="N192" s="6">
        <f>查询表!O52</f>
        <v>570</v>
      </c>
      <c r="O192" s="6">
        <f>查询表!P52</f>
        <v>490</v>
      </c>
      <c r="P192" s="6">
        <f>查询表!Q52</f>
        <v>500</v>
      </c>
      <c r="Q192" s="6">
        <f>查询表!R52</f>
        <v>530</v>
      </c>
      <c r="R192" s="6">
        <f>查询表!S52</f>
        <v>605</v>
      </c>
      <c r="S192" s="6">
        <f>查询表!T52</f>
        <v>8395</v>
      </c>
    </row>
    <row r="194" spans="1:19" x14ac:dyDescent="0.15">
      <c r="H194" s="4">
        <f>工资表!$I$1</f>
        <v>2017</v>
      </c>
      <c r="I194" s="4" t="str">
        <f>工资表!$J$1</f>
        <v>年</v>
      </c>
      <c r="J194" s="4" t="str">
        <f>工资表!$K$1</f>
        <v>2月</v>
      </c>
      <c r="K194" s="4" t="str">
        <f>工资表!$L$1</f>
        <v>工资</v>
      </c>
    </row>
    <row r="195" spans="1:19" x14ac:dyDescent="0.15">
      <c r="A195" s="5" t="str">
        <f>工资表!$B$2</f>
        <v>序号</v>
      </c>
      <c r="B195" s="5" t="str">
        <f>工资表!$C$2</f>
        <v>姓名</v>
      </c>
      <c r="C195" s="5" t="str">
        <f>工资表!$D$2</f>
        <v>部门</v>
      </c>
      <c r="D195" s="5" t="str">
        <f>工资表!$E$2</f>
        <v>基本工资</v>
      </c>
      <c r="E195" s="5" t="str">
        <f>工资表!$F$2</f>
        <v>岗位工资</v>
      </c>
      <c r="F195" s="5" t="str">
        <f>工资表!$G$2</f>
        <v>绩效工资</v>
      </c>
      <c r="G195" s="5" t="str">
        <f>工资表!$H$2</f>
        <v>奖金</v>
      </c>
      <c r="H195" s="5" t="str">
        <f>工资表!$I$2</f>
        <v>加班费</v>
      </c>
      <c r="I195" s="5" t="str">
        <f>工资表!$J$2</f>
        <v>住房补助</v>
      </c>
      <c r="J195" s="5" t="str">
        <f>工资表!$K$2</f>
        <v>交通补助</v>
      </c>
      <c r="K195" s="5" t="str">
        <f>工资表!$L$2</f>
        <v>工龄工资</v>
      </c>
      <c r="L195" s="5" t="str">
        <f>工资表!$M$2</f>
        <v>当月应发</v>
      </c>
      <c r="M195" s="5" t="str">
        <f>工资表!$N$2</f>
        <v>养老保险</v>
      </c>
      <c r="N195" s="5" t="str">
        <f>工资表!$O$2</f>
        <v>医疗保险</v>
      </c>
      <c r="O195" s="5" t="str">
        <f>工资表!$P$2</f>
        <v>失业保险</v>
      </c>
      <c r="P195" s="5" t="str">
        <f>工资表!$Q$2</f>
        <v>大病统筹</v>
      </c>
      <c r="Q195" s="5" t="str">
        <f>工资表!$R$2</f>
        <v>公积金</v>
      </c>
      <c r="R195" s="5" t="str">
        <f>工资表!$S$2</f>
        <v>个人所得税</v>
      </c>
      <c r="S195" s="5" t="str">
        <f>工资表!$T$2</f>
        <v>实发工资</v>
      </c>
    </row>
    <row r="196" spans="1:19" x14ac:dyDescent="0.15">
      <c r="A196" s="6">
        <f>查询表!B53</f>
        <v>481</v>
      </c>
      <c r="B196" s="6" t="str">
        <f>查询表!C53</f>
        <v>N481</v>
      </c>
      <c r="C196" s="6" t="str">
        <f>查询表!D53</f>
        <v>采购</v>
      </c>
      <c r="D196" s="6">
        <f>查询表!E53</f>
        <v>2480</v>
      </c>
      <c r="E196" s="6">
        <f>查询表!F53</f>
        <v>1480</v>
      </c>
      <c r="F196" s="6">
        <f>查询表!G53</f>
        <v>1480</v>
      </c>
      <c r="G196" s="6">
        <f>查询表!H53</f>
        <v>2480</v>
      </c>
      <c r="H196" s="6">
        <f>查询表!I53</f>
        <v>1480</v>
      </c>
      <c r="I196" s="6">
        <f>查询表!J53</f>
        <v>1080</v>
      </c>
      <c r="J196" s="6">
        <f>查询表!K53</f>
        <v>780</v>
      </c>
      <c r="K196" s="6">
        <f>查询表!L53</f>
        <v>680</v>
      </c>
      <c r="L196" s="6">
        <f>查询表!M53</f>
        <v>11940</v>
      </c>
      <c r="M196" s="6">
        <f>查询表!N53</f>
        <v>780</v>
      </c>
      <c r="N196" s="6">
        <f>查询表!O53</f>
        <v>580</v>
      </c>
      <c r="O196" s="6">
        <f>查询表!P53</f>
        <v>500</v>
      </c>
      <c r="P196" s="6">
        <f>查询表!Q53</f>
        <v>510</v>
      </c>
      <c r="Q196" s="6">
        <f>查询表!R53</f>
        <v>540</v>
      </c>
      <c r="R196" s="6">
        <f>查询表!S53</f>
        <v>615</v>
      </c>
      <c r="S196" s="6">
        <f>查询表!T53</f>
        <v>8415</v>
      </c>
    </row>
    <row r="198" spans="1:19" x14ac:dyDescent="0.15">
      <c r="H198" s="4">
        <f>工资表!$I$1</f>
        <v>2017</v>
      </c>
      <c r="I198" s="4" t="str">
        <f>工资表!$J$1</f>
        <v>年</v>
      </c>
      <c r="J198" s="4" t="str">
        <f>工资表!$K$1</f>
        <v>2月</v>
      </c>
      <c r="K198" s="4" t="str">
        <f>工资表!$L$1</f>
        <v>工资</v>
      </c>
    </row>
    <row r="199" spans="1:19" x14ac:dyDescent="0.15">
      <c r="A199" s="5" t="str">
        <f>工资表!$B$2</f>
        <v>序号</v>
      </c>
      <c r="B199" s="5" t="str">
        <f>工资表!$C$2</f>
        <v>姓名</v>
      </c>
      <c r="C199" s="5" t="str">
        <f>工资表!$D$2</f>
        <v>部门</v>
      </c>
      <c r="D199" s="5" t="str">
        <f>工资表!$E$2</f>
        <v>基本工资</v>
      </c>
      <c r="E199" s="5" t="str">
        <f>工资表!$F$2</f>
        <v>岗位工资</v>
      </c>
      <c r="F199" s="5" t="str">
        <f>工资表!$G$2</f>
        <v>绩效工资</v>
      </c>
      <c r="G199" s="5" t="str">
        <f>工资表!$H$2</f>
        <v>奖金</v>
      </c>
      <c r="H199" s="5" t="str">
        <f>工资表!$I$2</f>
        <v>加班费</v>
      </c>
      <c r="I199" s="5" t="str">
        <f>工资表!$J$2</f>
        <v>住房补助</v>
      </c>
      <c r="J199" s="5" t="str">
        <f>工资表!$K$2</f>
        <v>交通补助</v>
      </c>
      <c r="K199" s="5" t="str">
        <f>工资表!$L$2</f>
        <v>工龄工资</v>
      </c>
      <c r="L199" s="5" t="str">
        <f>工资表!$M$2</f>
        <v>当月应发</v>
      </c>
      <c r="M199" s="5" t="str">
        <f>工资表!$N$2</f>
        <v>养老保险</v>
      </c>
      <c r="N199" s="5" t="str">
        <f>工资表!$O$2</f>
        <v>医疗保险</v>
      </c>
      <c r="O199" s="5" t="str">
        <f>工资表!$P$2</f>
        <v>失业保险</v>
      </c>
      <c r="P199" s="5" t="str">
        <f>工资表!$Q$2</f>
        <v>大病统筹</v>
      </c>
      <c r="Q199" s="5" t="str">
        <f>工资表!$R$2</f>
        <v>公积金</v>
      </c>
      <c r="R199" s="5" t="str">
        <f>工资表!$S$2</f>
        <v>个人所得税</v>
      </c>
      <c r="S199" s="5" t="str">
        <f>工资表!$T$2</f>
        <v>实发工资</v>
      </c>
    </row>
    <row r="200" spans="1:19" x14ac:dyDescent="0.15">
      <c r="A200" s="6">
        <f>查询表!B54</f>
        <v>491</v>
      </c>
      <c r="B200" s="6" t="str">
        <f>查询表!C54</f>
        <v>N491</v>
      </c>
      <c r="C200" s="6" t="str">
        <f>查询表!D54</f>
        <v>采购</v>
      </c>
      <c r="D200" s="6">
        <f>查询表!E54</f>
        <v>2490</v>
      </c>
      <c r="E200" s="6">
        <f>查询表!F54</f>
        <v>1490</v>
      </c>
      <c r="F200" s="6">
        <f>查询表!G54</f>
        <v>1490</v>
      </c>
      <c r="G200" s="6">
        <f>查询表!H54</f>
        <v>2490</v>
      </c>
      <c r="H200" s="6">
        <f>查询表!I54</f>
        <v>1490</v>
      </c>
      <c r="I200" s="6">
        <f>查询表!J54</f>
        <v>1090</v>
      </c>
      <c r="J200" s="6">
        <f>查询表!K54</f>
        <v>790</v>
      </c>
      <c r="K200" s="6">
        <f>查询表!L54</f>
        <v>690</v>
      </c>
      <c r="L200" s="6">
        <f>查询表!M54</f>
        <v>12020</v>
      </c>
      <c r="M200" s="6">
        <f>查询表!N54</f>
        <v>790</v>
      </c>
      <c r="N200" s="6">
        <f>查询表!O54</f>
        <v>590</v>
      </c>
      <c r="O200" s="6">
        <f>查询表!P54</f>
        <v>510</v>
      </c>
      <c r="P200" s="6">
        <f>查询表!Q54</f>
        <v>520</v>
      </c>
      <c r="Q200" s="6">
        <f>查询表!R54</f>
        <v>550</v>
      </c>
      <c r="R200" s="6">
        <f>查询表!S54</f>
        <v>625</v>
      </c>
      <c r="S200" s="6">
        <f>查询表!T54</f>
        <v>8435</v>
      </c>
    </row>
    <row r="202" spans="1:19" x14ac:dyDescent="0.15">
      <c r="H202" s="4">
        <f>工资表!$I$1</f>
        <v>2017</v>
      </c>
      <c r="I202" s="4" t="str">
        <f>工资表!$J$1</f>
        <v>年</v>
      </c>
      <c r="J202" s="4" t="str">
        <f>工资表!$K$1</f>
        <v>2月</v>
      </c>
      <c r="K202" s="4" t="str">
        <f>工资表!$L$1</f>
        <v>工资</v>
      </c>
    </row>
    <row r="203" spans="1:19" x14ac:dyDescent="0.15">
      <c r="A203" s="5" t="str">
        <f>工资表!$B$2</f>
        <v>序号</v>
      </c>
      <c r="B203" s="5" t="str">
        <f>工资表!$C$2</f>
        <v>姓名</v>
      </c>
      <c r="C203" s="5" t="str">
        <f>工资表!$D$2</f>
        <v>部门</v>
      </c>
      <c r="D203" s="5" t="str">
        <f>工资表!$E$2</f>
        <v>基本工资</v>
      </c>
      <c r="E203" s="5" t="str">
        <f>工资表!$F$2</f>
        <v>岗位工资</v>
      </c>
      <c r="F203" s="5" t="str">
        <f>工资表!$G$2</f>
        <v>绩效工资</v>
      </c>
      <c r="G203" s="5" t="str">
        <f>工资表!$H$2</f>
        <v>奖金</v>
      </c>
      <c r="H203" s="5" t="str">
        <f>工资表!$I$2</f>
        <v>加班费</v>
      </c>
      <c r="I203" s="5" t="str">
        <f>工资表!$J$2</f>
        <v>住房补助</v>
      </c>
      <c r="J203" s="5" t="str">
        <f>工资表!$K$2</f>
        <v>交通补助</v>
      </c>
      <c r="K203" s="5" t="str">
        <f>工资表!$L$2</f>
        <v>工龄工资</v>
      </c>
      <c r="L203" s="5" t="str">
        <f>工资表!$M$2</f>
        <v>当月应发</v>
      </c>
      <c r="M203" s="5" t="str">
        <f>工资表!$N$2</f>
        <v>养老保险</v>
      </c>
      <c r="N203" s="5" t="str">
        <f>工资表!$O$2</f>
        <v>医疗保险</v>
      </c>
      <c r="O203" s="5" t="str">
        <f>工资表!$P$2</f>
        <v>失业保险</v>
      </c>
      <c r="P203" s="5" t="str">
        <f>工资表!$Q$2</f>
        <v>大病统筹</v>
      </c>
      <c r="Q203" s="5" t="str">
        <f>工资表!$R$2</f>
        <v>公积金</v>
      </c>
      <c r="R203" s="5" t="str">
        <f>工资表!$S$2</f>
        <v>个人所得税</v>
      </c>
      <c r="S203" s="5" t="str">
        <f>工资表!$T$2</f>
        <v>实发工资</v>
      </c>
    </row>
    <row r="204" spans="1:19" x14ac:dyDescent="0.15">
      <c r="A204" s="6" t="str">
        <f>查询表!B55</f>
        <v/>
      </c>
      <c r="B204" s="6" t="str">
        <f>查询表!C55</f>
        <v/>
      </c>
      <c r="C204" s="6" t="str">
        <f>查询表!D55</f>
        <v/>
      </c>
      <c r="D204" s="6" t="str">
        <f>查询表!E55</f>
        <v/>
      </c>
      <c r="E204" s="6" t="str">
        <f>查询表!F55</f>
        <v/>
      </c>
      <c r="F204" s="6" t="str">
        <f>查询表!G55</f>
        <v/>
      </c>
      <c r="G204" s="6" t="str">
        <f>查询表!H55</f>
        <v/>
      </c>
      <c r="H204" s="6" t="str">
        <f>查询表!I55</f>
        <v/>
      </c>
      <c r="I204" s="6" t="str">
        <f>查询表!J55</f>
        <v/>
      </c>
      <c r="J204" s="6" t="str">
        <f>查询表!K55</f>
        <v/>
      </c>
      <c r="K204" s="6" t="str">
        <f>查询表!L55</f>
        <v/>
      </c>
      <c r="L204" s="6" t="str">
        <f>查询表!M55</f>
        <v/>
      </c>
      <c r="M204" s="6" t="str">
        <f>查询表!N55</f>
        <v/>
      </c>
      <c r="N204" s="6" t="str">
        <f>查询表!O55</f>
        <v/>
      </c>
      <c r="O204" s="6" t="str">
        <f>查询表!P55</f>
        <v/>
      </c>
      <c r="P204" s="6" t="str">
        <f>查询表!Q55</f>
        <v/>
      </c>
      <c r="Q204" s="6" t="str">
        <f>查询表!R55</f>
        <v/>
      </c>
      <c r="R204" s="6" t="str">
        <f>查询表!S55</f>
        <v/>
      </c>
      <c r="S204" s="6" t="str">
        <f>查询表!T55</f>
        <v/>
      </c>
    </row>
    <row r="206" spans="1:19" x14ac:dyDescent="0.15">
      <c r="H206" s="4">
        <f>工资表!$I$1</f>
        <v>2017</v>
      </c>
      <c r="I206" s="4" t="str">
        <f>工资表!$J$1</f>
        <v>年</v>
      </c>
      <c r="J206" s="4" t="str">
        <f>工资表!$K$1</f>
        <v>2月</v>
      </c>
      <c r="K206" s="4" t="str">
        <f>工资表!$L$1</f>
        <v>工资</v>
      </c>
    </row>
    <row r="207" spans="1:19" x14ac:dyDescent="0.15">
      <c r="A207" s="5" t="str">
        <f>工资表!$B$2</f>
        <v>序号</v>
      </c>
      <c r="B207" s="5" t="str">
        <f>工资表!$C$2</f>
        <v>姓名</v>
      </c>
      <c r="C207" s="5" t="str">
        <f>工资表!$D$2</f>
        <v>部门</v>
      </c>
      <c r="D207" s="5" t="str">
        <f>工资表!$E$2</f>
        <v>基本工资</v>
      </c>
      <c r="E207" s="5" t="str">
        <f>工资表!$F$2</f>
        <v>岗位工资</v>
      </c>
      <c r="F207" s="5" t="str">
        <f>工资表!$G$2</f>
        <v>绩效工资</v>
      </c>
      <c r="G207" s="5" t="str">
        <f>工资表!$H$2</f>
        <v>奖金</v>
      </c>
      <c r="H207" s="5" t="str">
        <f>工资表!$I$2</f>
        <v>加班费</v>
      </c>
      <c r="I207" s="5" t="str">
        <f>工资表!$J$2</f>
        <v>住房补助</v>
      </c>
      <c r="J207" s="5" t="str">
        <f>工资表!$K$2</f>
        <v>交通补助</v>
      </c>
      <c r="K207" s="5" t="str">
        <f>工资表!$L$2</f>
        <v>工龄工资</v>
      </c>
      <c r="L207" s="5" t="str">
        <f>工资表!$M$2</f>
        <v>当月应发</v>
      </c>
      <c r="M207" s="5" t="str">
        <f>工资表!$N$2</f>
        <v>养老保险</v>
      </c>
      <c r="N207" s="5" t="str">
        <f>工资表!$O$2</f>
        <v>医疗保险</v>
      </c>
      <c r="O207" s="5" t="str">
        <f>工资表!$P$2</f>
        <v>失业保险</v>
      </c>
      <c r="P207" s="5" t="str">
        <f>工资表!$Q$2</f>
        <v>大病统筹</v>
      </c>
      <c r="Q207" s="5" t="str">
        <f>工资表!$R$2</f>
        <v>公积金</v>
      </c>
      <c r="R207" s="5" t="str">
        <f>工资表!$S$2</f>
        <v>个人所得税</v>
      </c>
      <c r="S207" s="5" t="str">
        <f>工资表!$T$2</f>
        <v>实发工资</v>
      </c>
    </row>
    <row r="208" spans="1:19" x14ac:dyDescent="0.15">
      <c r="A208" s="6" t="str">
        <f>查询表!B56</f>
        <v/>
      </c>
      <c r="B208" s="6" t="str">
        <f>查询表!C56</f>
        <v/>
      </c>
      <c r="C208" s="6" t="str">
        <f>查询表!D56</f>
        <v/>
      </c>
      <c r="D208" s="6" t="str">
        <f>查询表!E56</f>
        <v/>
      </c>
      <c r="E208" s="6" t="str">
        <f>查询表!F56</f>
        <v/>
      </c>
      <c r="F208" s="6" t="str">
        <f>查询表!G56</f>
        <v/>
      </c>
      <c r="G208" s="6" t="str">
        <f>查询表!H56</f>
        <v/>
      </c>
      <c r="H208" s="6" t="str">
        <f>查询表!I56</f>
        <v/>
      </c>
      <c r="I208" s="6" t="str">
        <f>查询表!J56</f>
        <v/>
      </c>
      <c r="J208" s="6" t="str">
        <f>查询表!K56</f>
        <v/>
      </c>
      <c r="K208" s="6" t="str">
        <f>查询表!L56</f>
        <v/>
      </c>
      <c r="L208" s="6" t="str">
        <f>查询表!M56</f>
        <v/>
      </c>
      <c r="M208" s="6" t="str">
        <f>查询表!N56</f>
        <v/>
      </c>
      <c r="N208" s="6" t="str">
        <f>查询表!O56</f>
        <v/>
      </c>
      <c r="O208" s="6" t="str">
        <f>查询表!P56</f>
        <v/>
      </c>
      <c r="P208" s="6" t="str">
        <f>查询表!Q56</f>
        <v/>
      </c>
      <c r="Q208" s="6" t="str">
        <f>查询表!R56</f>
        <v/>
      </c>
      <c r="R208" s="6" t="str">
        <f>查询表!S56</f>
        <v/>
      </c>
      <c r="S208" s="6" t="str">
        <f>查询表!T56</f>
        <v/>
      </c>
    </row>
    <row r="210" spans="1:19" x14ac:dyDescent="0.15">
      <c r="H210" s="4">
        <f>工资表!$I$1</f>
        <v>2017</v>
      </c>
      <c r="I210" s="4" t="str">
        <f>工资表!$J$1</f>
        <v>年</v>
      </c>
      <c r="J210" s="4" t="str">
        <f>工资表!$K$1</f>
        <v>2月</v>
      </c>
      <c r="K210" s="4" t="str">
        <f>工资表!$L$1</f>
        <v>工资</v>
      </c>
    </row>
    <row r="211" spans="1:19" x14ac:dyDescent="0.15">
      <c r="A211" s="5" t="str">
        <f>工资表!$B$2</f>
        <v>序号</v>
      </c>
      <c r="B211" s="5" t="str">
        <f>工资表!$C$2</f>
        <v>姓名</v>
      </c>
      <c r="C211" s="5" t="str">
        <f>工资表!$D$2</f>
        <v>部门</v>
      </c>
      <c r="D211" s="5" t="str">
        <f>工资表!$E$2</f>
        <v>基本工资</v>
      </c>
      <c r="E211" s="5" t="str">
        <f>工资表!$F$2</f>
        <v>岗位工资</v>
      </c>
      <c r="F211" s="5" t="str">
        <f>工资表!$G$2</f>
        <v>绩效工资</v>
      </c>
      <c r="G211" s="5" t="str">
        <f>工资表!$H$2</f>
        <v>奖金</v>
      </c>
      <c r="H211" s="5" t="str">
        <f>工资表!$I$2</f>
        <v>加班费</v>
      </c>
      <c r="I211" s="5" t="str">
        <f>工资表!$J$2</f>
        <v>住房补助</v>
      </c>
      <c r="J211" s="5" t="str">
        <f>工资表!$K$2</f>
        <v>交通补助</v>
      </c>
      <c r="K211" s="5" t="str">
        <f>工资表!$L$2</f>
        <v>工龄工资</v>
      </c>
      <c r="L211" s="5" t="str">
        <f>工资表!$M$2</f>
        <v>当月应发</v>
      </c>
      <c r="M211" s="5" t="str">
        <f>工资表!$N$2</f>
        <v>养老保险</v>
      </c>
      <c r="N211" s="5" t="str">
        <f>工资表!$O$2</f>
        <v>医疗保险</v>
      </c>
      <c r="O211" s="5" t="str">
        <f>工资表!$P$2</f>
        <v>失业保险</v>
      </c>
      <c r="P211" s="5" t="str">
        <f>工资表!$Q$2</f>
        <v>大病统筹</v>
      </c>
      <c r="Q211" s="5" t="str">
        <f>工资表!$R$2</f>
        <v>公积金</v>
      </c>
      <c r="R211" s="5" t="str">
        <f>工资表!$S$2</f>
        <v>个人所得税</v>
      </c>
      <c r="S211" s="5" t="str">
        <f>工资表!$T$2</f>
        <v>实发工资</v>
      </c>
    </row>
    <row r="212" spans="1:19" x14ac:dyDescent="0.15">
      <c r="A212" s="6" t="str">
        <f>查询表!B57</f>
        <v/>
      </c>
      <c r="B212" s="6" t="str">
        <f>查询表!C57</f>
        <v/>
      </c>
      <c r="C212" s="6" t="str">
        <f>查询表!D57</f>
        <v/>
      </c>
      <c r="D212" s="6" t="str">
        <f>查询表!E57</f>
        <v/>
      </c>
      <c r="E212" s="6" t="str">
        <f>查询表!F57</f>
        <v/>
      </c>
      <c r="F212" s="6" t="str">
        <f>查询表!G57</f>
        <v/>
      </c>
      <c r="G212" s="6" t="str">
        <f>查询表!H57</f>
        <v/>
      </c>
      <c r="H212" s="6" t="str">
        <f>查询表!I57</f>
        <v/>
      </c>
      <c r="I212" s="6" t="str">
        <f>查询表!J57</f>
        <v/>
      </c>
      <c r="J212" s="6" t="str">
        <f>查询表!K57</f>
        <v/>
      </c>
      <c r="K212" s="6" t="str">
        <f>查询表!L57</f>
        <v/>
      </c>
      <c r="L212" s="6" t="str">
        <f>查询表!M57</f>
        <v/>
      </c>
      <c r="M212" s="6" t="str">
        <f>查询表!N57</f>
        <v/>
      </c>
      <c r="N212" s="6" t="str">
        <f>查询表!O57</f>
        <v/>
      </c>
      <c r="O212" s="6" t="str">
        <f>查询表!P57</f>
        <v/>
      </c>
      <c r="P212" s="6" t="str">
        <f>查询表!Q57</f>
        <v/>
      </c>
      <c r="Q212" s="6" t="str">
        <f>查询表!R57</f>
        <v/>
      </c>
      <c r="R212" s="6" t="str">
        <f>查询表!S57</f>
        <v/>
      </c>
      <c r="S212" s="6" t="str">
        <f>查询表!T57</f>
        <v/>
      </c>
    </row>
    <row r="214" spans="1:19" x14ac:dyDescent="0.15">
      <c r="H214" s="4">
        <f>工资表!$I$1</f>
        <v>2017</v>
      </c>
      <c r="I214" s="4" t="str">
        <f>工资表!$J$1</f>
        <v>年</v>
      </c>
      <c r="J214" s="4" t="str">
        <f>工资表!$K$1</f>
        <v>2月</v>
      </c>
      <c r="K214" s="4" t="str">
        <f>工资表!$L$1</f>
        <v>工资</v>
      </c>
    </row>
    <row r="215" spans="1:19" x14ac:dyDescent="0.15">
      <c r="A215" s="5" t="str">
        <f>工资表!$B$2</f>
        <v>序号</v>
      </c>
      <c r="B215" s="5" t="str">
        <f>工资表!$C$2</f>
        <v>姓名</v>
      </c>
      <c r="C215" s="5" t="str">
        <f>工资表!$D$2</f>
        <v>部门</v>
      </c>
      <c r="D215" s="5" t="str">
        <f>工资表!$E$2</f>
        <v>基本工资</v>
      </c>
      <c r="E215" s="5" t="str">
        <f>工资表!$F$2</f>
        <v>岗位工资</v>
      </c>
      <c r="F215" s="5" t="str">
        <f>工资表!$G$2</f>
        <v>绩效工资</v>
      </c>
      <c r="G215" s="5" t="str">
        <f>工资表!$H$2</f>
        <v>奖金</v>
      </c>
      <c r="H215" s="5" t="str">
        <f>工资表!$I$2</f>
        <v>加班费</v>
      </c>
      <c r="I215" s="5" t="str">
        <f>工资表!$J$2</f>
        <v>住房补助</v>
      </c>
      <c r="J215" s="5" t="str">
        <f>工资表!$K$2</f>
        <v>交通补助</v>
      </c>
      <c r="K215" s="5" t="str">
        <f>工资表!$L$2</f>
        <v>工龄工资</v>
      </c>
      <c r="L215" s="5" t="str">
        <f>工资表!$M$2</f>
        <v>当月应发</v>
      </c>
      <c r="M215" s="5" t="str">
        <f>工资表!$N$2</f>
        <v>养老保险</v>
      </c>
      <c r="N215" s="5" t="str">
        <f>工资表!$O$2</f>
        <v>医疗保险</v>
      </c>
      <c r="O215" s="5" t="str">
        <f>工资表!$P$2</f>
        <v>失业保险</v>
      </c>
      <c r="P215" s="5" t="str">
        <f>工资表!$Q$2</f>
        <v>大病统筹</v>
      </c>
      <c r="Q215" s="5" t="str">
        <f>工资表!$R$2</f>
        <v>公积金</v>
      </c>
      <c r="R215" s="5" t="str">
        <f>工资表!$S$2</f>
        <v>个人所得税</v>
      </c>
      <c r="S215" s="5" t="str">
        <f>工资表!$T$2</f>
        <v>实发工资</v>
      </c>
    </row>
    <row r="216" spans="1:19" x14ac:dyDescent="0.15">
      <c r="A216" s="6" t="str">
        <f>查询表!B58</f>
        <v/>
      </c>
      <c r="B216" s="6" t="str">
        <f>查询表!C58</f>
        <v/>
      </c>
      <c r="C216" s="6" t="str">
        <f>查询表!D58</f>
        <v/>
      </c>
      <c r="D216" s="6" t="str">
        <f>查询表!E58</f>
        <v/>
      </c>
      <c r="E216" s="6" t="str">
        <f>查询表!F58</f>
        <v/>
      </c>
      <c r="F216" s="6" t="str">
        <f>查询表!G58</f>
        <v/>
      </c>
      <c r="G216" s="6" t="str">
        <f>查询表!H58</f>
        <v/>
      </c>
      <c r="H216" s="6" t="str">
        <f>查询表!I58</f>
        <v/>
      </c>
      <c r="I216" s="6" t="str">
        <f>查询表!J58</f>
        <v/>
      </c>
      <c r="J216" s="6" t="str">
        <f>查询表!K58</f>
        <v/>
      </c>
      <c r="K216" s="6" t="str">
        <f>查询表!L58</f>
        <v/>
      </c>
      <c r="L216" s="6" t="str">
        <f>查询表!M58</f>
        <v/>
      </c>
      <c r="M216" s="6" t="str">
        <f>查询表!N58</f>
        <v/>
      </c>
      <c r="N216" s="6" t="str">
        <f>查询表!O58</f>
        <v/>
      </c>
      <c r="O216" s="6" t="str">
        <f>查询表!P58</f>
        <v/>
      </c>
      <c r="P216" s="6" t="str">
        <f>查询表!Q58</f>
        <v/>
      </c>
      <c r="Q216" s="6" t="str">
        <f>查询表!R58</f>
        <v/>
      </c>
      <c r="R216" s="6" t="str">
        <f>查询表!S58</f>
        <v/>
      </c>
      <c r="S216" s="6" t="str">
        <f>查询表!T58</f>
        <v/>
      </c>
    </row>
    <row r="218" spans="1:19" x14ac:dyDescent="0.15">
      <c r="H218" s="4">
        <f>工资表!$I$1</f>
        <v>2017</v>
      </c>
      <c r="I218" s="4" t="str">
        <f>工资表!$J$1</f>
        <v>年</v>
      </c>
      <c r="J218" s="4" t="str">
        <f>工资表!$K$1</f>
        <v>2月</v>
      </c>
      <c r="K218" s="4" t="str">
        <f>工资表!$L$1</f>
        <v>工资</v>
      </c>
    </row>
    <row r="219" spans="1:19" x14ac:dyDescent="0.15">
      <c r="A219" s="5" t="str">
        <f>工资表!$B$2</f>
        <v>序号</v>
      </c>
      <c r="B219" s="5" t="str">
        <f>工资表!$C$2</f>
        <v>姓名</v>
      </c>
      <c r="C219" s="5" t="str">
        <f>工资表!$D$2</f>
        <v>部门</v>
      </c>
      <c r="D219" s="5" t="str">
        <f>工资表!$E$2</f>
        <v>基本工资</v>
      </c>
      <c r="E219" s="5" t="str">
        <f>工资表!$F$2</f>
        <v>岗位工资</v>
      </c>
      <c r="F219" s="5" t="str">
        <f>工资表!$G$2</f>
        <v>绩效工资</v>
      </c>
      <c r="G219" s="5" t="str">
        <f>工资表!$H$2</f>
        <v>奖金</v>
      </c>
      <c r="H219" s="5" t="str">
        <f>工资表!$I$2</f>
        <v>加班费</v>
      </c>
      <c r="I219" s="5" t="str">
        <f>工资表!$J$2</f>
        <v>住房补助</v>
      </c>
      <c r="J219" s="5" t="str">
        <f>工资表!$K$2</f>
        <v>交通补助</v>
      </c>
      <c r="K219" s="5" t="str">
        <f>工资表!$L$2</f>
        <v>工龄工资</v>
      </c>
      <c r="L219" s="5" t="str">
        <f>工资表!$M$2</f>
        <v>当月应发</v>
      </c>
      <c r="M219" s="5" t="str">
        <f>工资表!$N$2</f>
        <v>养老保险</v>
      </c>
      <c r="N219" s="5" t="str">
        <f>工资表!$O$2</f>
        <v>医疗保险</v>
      </c>
      <c r="O219" s="5" t="str">
        <f>工资表!$P$2</f>
        <v>失业保险</v>
      </c>
      <c r="P219" s="5" t="str">
        <f>工资表!$Q$2</f>
        <v>大病统筹</v>
      </c>
      <c r="Q219" s="5" t="str">
        <f>工资表!$R$2</f>
        <v>公积金</v>
      </c>
      <c r="R219" s="5" t="str">
        <f>工资表!$S$2</f>
        <v>个人所得税</v>
      </c>
      <c r="S219" s="5" t="str">
        <f>工资表!$T$2</f>
        <v>实发工资</v>
      </c>
    </row>
    <row r="220" spans="1:19" x14ac:dyDescent="0.15">
      <c r="A220" s="6" t="str">
        <f>查询表!B59</f>
        <v/>
      </c>
      <c r="B220" s="6" t="str">
        <f>查询表!C59</f>
        <v/>
      </c>
      <c r="C220" s="6" t="str">
        <f>查询表!D59</f>
        <v/>
      </c>
      <c r="D220" s="6" t="str">
        <f>查询表!E59</f>
        <v/>
      </c>
      <c r="E220" s="6" t="str">
        <f>查询表!F59</f>
        <v/>
      </c>
      <c r="F220" s="6" t="str">
        <f>查询表!G59</f>
        <v/>
      </c>
      <c r="G220" s="6" t="str">
        <f>查询表!H59</f>
        <v/>
      </c>
      <c r="H220" s="6" t="str">
        <f>查询表!I59</f>
        <v/>
      </c>
      <c r="I220" s="6" t="str">
        <f>查询表!J59</f>
        <v/>
      </c>
      <c r="J220" s="6" t="str">
        <f>查询表!K59</f>
        <v/>
      </c>
      <c r="K220" s="6" t="str">
        <f>查询表!L59</f>
        <v/>
      </c>
      <c r="L220" s="6" t="str">
        <f>查询表!M59</f>
        <v/>
      </c>
      <c r="M220" s="6" t="str">
        <f>查询表!N59</f>
        <v/>
      </c>
      <c r="N220" s="6" t="str">
        <f>查询表!O59</f>
        <v/>
      </c>
      <c r="O220" s="6" t="str">
        <f>查询表!P59</f>
        <v/>
      </c>
      <c r="P220" s="6" t="str">
        <f>查询表!Q59</f>
        <v/>
      </c>
      <c r="Q220" s="6" t="str">
        <f>查询表!R59</f>
        <v/>
      </c>
      <c r="R220" s="6" t="str">
        <f>查询表!S59</f>
        <v/>
      </c>
      <c r="S220" s="6" t="str">
        <f>查询表!T59</f>
        <v/>
      </c>
    </row>
    <row r="222" spans="1:19" x14ac:dyDescent="0.15">
      <c r="H222" s="4">
        <f>工资表!$I$1</f>
        <v>2017</v>
      </c>
      <c r="I222" s="4" t="str">
        <f>工资表!$J$1</f>
        <v>年</v>
      </c>
      <c r="J222" s="4" t="str">
        <f>工资表!$K$1</f>
        <v>2月</v>
      </c>
      <c r="K222" s="4" t="str">
        <f>工资表!$L$1</f>
        <v>工资</v>
      </c>
    </row>
    <row r="223" spans="1:19" x14ac:dyDescent="0.15">
      <c r="A223" s="5" t="str">
        <f>工资表!$B$2</f>
        <v>序号</v>
      </c>
      <c r="B223" s="5" t="str">
        <f>工资表!$C$2</f>
        <v>姓名</v>
      </c>
      <c r="C223" s="5" t="str">
        <f>工资表!$D$2</f>
        <v>部门</v>
      </c>
      <c r="D223" s="5" t="str">
        <f>工资表!$E$2</f>
        <v>基本工资</v>
      </c>
      <c r="E223" s="5" t="str">
        <f>工资表!$F$2</f>
        <v>岗位工资</v>
      </c>
      <c r="F223" s="5" t="str">
        <f>工资表!$G$2</f>
        <v>绩效工资</v>
      </c>
      <c r="G223" s="5" t="str">
        <f>工资表!$H$2</f>
        <v>奖金</v>
      </c>
      <c r="H223" s="5" t="str">
        <f>工资表!$I$2</f>
        <v>加班费</v>
      </c>
      <c r="I223" s="5" t="str">
        <f>工资表!$J$2</f>
        <v>住房补助</v>
      </c>
      <c r="J223" s="5" t="str">
        <f>工资表!$K$2</f>
        <v>交通补助</v>
      </c>
      <c r="K223" s="5" t="str">
        <f>工资表!$L$2</f>
        <v>工龄工资</v>
      </c>
      <c r="L223" s="5" t="str">
        <f>工资表!$M$2</f>
        <v>当月应发</v>
      </c>
      <c r="M223" s="5" t="str">
        <f>工资表!$N$2</f>
        <v>养老保险</v>
      </c>
      <c r="N223" s="5" t="str">
        <f>工资表!$O$2</f>
        <v>医疗保险</v>
      </c>
      <c r="O223" s="5" t="str">
        <f>工资表!$P$2</f>
        <v>失业保险</v>
      </c>
      <c r="P223" s="5" t="str">
        <f>工资表!$Q$2</f>
        <v>大病统筹</v>
      </c>
      <c r="Q223" s="5" t="str">
        <f>工资表!$R$2</f>
        <v>公积金</v>
      </c>
      <c r="R223" s="5" t="str">
        <f>工资表!$S$2</f>
        <v>个人所得税</v>
      </c>
      <c r="S223" s="5" t="str">
        <f>工资表!$T$2</f>
        <v>实发工资</v>
      </c>
    </row>
    <row r="224" spans="1:19" x14ac:dyDescent="0.15">
      <c r="A224" s="6" t="str">
        <f>查询表!B60</f>
        <v/>
      </c>
      <c r="B224" s="6" t="str">
        <f>查询表!C60</f>
        <v/>
      </c>
      <c r="C224" s="6" t="str">
        <f>查询表!D60</f>
        <v/>
      </c>
      <c r="D224" s="6" t="str">
        <f>查询表!E60</f>
        <v/>
      </c>
      <c r="E224" s="6" t="str">
        <f>查询表!F60</f>
        <v/>
      </c>
      <c r="F224" s="6" t="str">
        <f>查询表!G60</f>
        <v/>
      </c>
      <c r="G224" s="6" t="str">
        <f>查询表!H60</f>
        <v/>
      </c>
      <c r="H224" s="6" t="str">
        <f>查询表!I60</f>
        <v/>
      </c>
      <c r="I224" s="6" t="str">
        <f>查询表!J60</f>
        <v/>
      </c>
      <c r="J224" s="6" t="str">
        <f>查询表!K60</f>
        <v/>
      </c>
      <c r="K224" s="6" t="str">
        <f>查询表!L60</f>
        <v/>
      </c>
      <c r="L224" s="6" t="str">
        <f>查询表!M60</f>
        <v/>
      </c>
      <c r="M224" s="6" t="str">
        <f>查询表!N60</f>
        <v/>
      </c>
      <c r="N224" s="6" t="str">
        <f>查询表!O60</f>
        <v/>
      </c>
      <c r="O224" s="6" t="str">
        <f>查询表!P60</f>
        <v/>
      </c>
      <c r="P224" s="6" t="str">
        <f>查询表!Q60</f>
        <v/>
      </c>
      <c r="Q224" s="6" t="str">
        <f>查询表!R60</f>
        <v/>
      </c>
      <c r="R224" s="6" t="str">
        <f>查询表!S60</f>
        <v/>
      </c>
      <c r="S224" s="6" t="str">
        <f>查询表!T60</f>
        <v/>
      </c>
    </row>
    <row r="226" spans="1:19" x14ac:dyDescent="0.15">
      <c r="H226" s="4">
        <f>工资表!$I$1</f>
        <v>2017</v>
      </c>
      <c r="I226" s="4" t="str">
        <f>工资表!$J$1</f>
        <v>年</v>
      </c>
      <c r="J226" s="4" t="str">
        <f>工资表!$K$1</f>
        <v>2月</v>
      </c>
      <c r="K226" s="4" t="str">
        <f>工资表!$L$1</f>
        <v>工资</v>
      </c>
    </row>
    <row r="227" spans="1:19" x14ac:dyDescent="0.15">
      <c r="A227" s="5" t="str">
        <f>工资表!$B$2</f>
        <v>序号</v>
      </c>
      <c r="B227" s="5" t="str">
        <f>工资表!$C$2</f>
        <v>姓名</v>
      </c>
      <c r="C227" s="5" t="str">
        <f>工资表!$D$2</f>
        <v>部门</v>
      </c>
      <c r="D227" s="5" t="str">
        <f>工资表!$E$2</f>
        <v>基本工资</v>
      </c>
      <c r="E227" s="5" t="str">
        <f>工资表!$F$2</f>
        <v>岗位工资</v>
      </c>
      <c r="F227" s="5" t="str">
        <f>工资表!$G$2</f>
        <v>绩效工资</v>
      </c>
      <c r="G227" s="5" t="str">
        <f>工资表!$H$2</f>
        <v>奖金</v>
      </c>
      <c r="H227" s="5" t="str">
        <f>工资表!$I$2</f>
        <v>加班费</v>
      </c>
      <c r="I227" s="5" t="str">
        <f>工资表!$J$2</f>
        <v>住房补助</v>
      </c>
      <c r="J227" s="5" t="str">
        <f>工资表!$K$2</f>
        <v>交通补助</v>
      </c>
      <c r="K227" s="5" t="str">
        <f>工资表!$L$2</f>
        <v>工龄工资</v>
      </c>
      <c r="L227" s="5" t="str">
        <f>工资表!$M$2</f>
        <v>当月应发</v>
      </c>
      <c r="M227" s="5" t="str">
        <f>工资表!$N$2</f>
        <v>养老保险</v>
      </c>
      <c r="N227" s="5" t="str">
        <f>工资表!$O$2</f>
        <v>医疗保险</v>
      </c>
      <c r="O227" s="5" t="str">
        <f>工资表!$P$2</f>
        <v>失业保险</v>
      </c>
      <c r="P227" s="5" t="str">
        <f>工资表!$Q$2</f>
        <v>大病统筹</v>
      </c>
      <c r="Q227" s="5" t="str">
        <f>工资表!$R$2</f>
        <v>公积金</v>
      </c>
      <c r="R227" s="5" t="str">
        <f>工资表!$S$2</f>
        <v>个人所得税</v>
      </c>
      <c r="S227" s="5" t="str">
        <f>工资表!$T$2</f>
        <v>实发工资</v>
      </c>
    </row>
    <row r="228" spans="1:19" x14ac:dyDescent="0.15">
      <c r="A228" s="6" t="str">
        <f>查询表!B61</f>
        <v/>
      </c>
      <c r="B228" s="6" t="str">
        <f>查询表!C61</f>
        <v/>
      </c>
      <c r="C228" s="6" t="str">
        <f>查询表!D61</f>
        <v/>
      </c>
      <c r="D228" s="6" t="str">
        <f>查询表!E61</f>
        <v/>
      </c>
      <c r="E228" s="6" t="str">
        <f>查询表!F61</f>
        <v/>
      </c>
      <c r="F228" s="6" t="str">
        <f>查询表!G61</f>
        <v/>
      </c>
      <c r="G228" s="6" t="str">
        <f>查询表!H61</f>
        <v/>
      </c>
      <c r="H228" s="6" t="str">
        <f>查询表!I61</f>
        <v/>
      </c>
      <c r="I228" s="6" t="str">
        <f>查询表!J61</f>
        <v/>
      </c>
      <c r="J228" s="6" t="str">
        <f>查询表!K61</f>
        <v/>
      </c>
      <c r="K228" s="6" t="str">
        <f>查询表!L61</f>
        <v/>
      </c>
      <c r="L228" s="6" t="str">
        <f>查询表!M61</f>
        <v/>
      </c>
      <c r="M228" s="6" t="str">
        <f>查询表!N61</f>
        <v/>
      </c>
      <c r="N228" s="6" t="str">
        <f>查询表!O61</f>
        <v/>
      </c>
      <c r="O228" s="6" t="str">
        <f>查询表!P61</f>
        <v/>
      </c>
      <c r="P228" s="6" t="str">
        <f>查询表!Q61</f>
        <v/>
      </c>
      <c r="Q228" s="6" t="str">
        <f>查询表!R61</f>
        <v/>
      </c>
      <c r="R228" s="6" t="str">
        <f>查询表!S61</f>
        <v/>
      </c>
      <c r="S228" s="6" t="str">
        <f>查询表!T61</f>
        <v/>
      </c>
    </row>
    <row r="230" spans="1:19" x14ac:dyDescent="0.15">
      <c r="H230" s="4">
        <f>工资表!$I$1</f>
        <v>2017</v>
      </c>
      <c r="I230" s="4" t="str">
        <f>工资表!$J$1</f>
        <v>年</v>
      </c>
      <c r="J230" s="4" t="str">
        <f>工资表!$K$1</f>
        <v>2月</v>
      </c>
      <c r="K230" s="4" t="str">
        <f>工资表!$L$1</f>
        <v>工资</v>
      </c>
    </row>
    <row r="231" spans="1:19" x14ac:dyDescent="0.15">
      <c r="A231" s="5" t="str">
        <f>工资表!$B$2</f>
        <v>序号</v>
      </c>
      <c r="B231" s="5" t="str">
        <f>工资表!$C$2</f>
        <v>姓名</v>
      </c>
      <c r="C231" s="5" t="str">
        <f>工资表!$D$2</f>
        <v>部门</v>
      </c>
      <c r="D231" s="5" t="str">
        <f>工资表!$E$2</f>
        <v>基本工资</v>
      </c>
      <c r="E231" s="5" t="str">
        <f>工资表!$F$2</f>
        <v>岗位工资</v>
      </c>
      <c r="F231" s="5" t="str">
        <f>工资表!$G$2</f>
        <v>绩效工资</v>
      </c>
      <c r="G231" s="5" t="str">
        <f>工资表!$H$2</f>
        <v>奖金</v>
      </c>
      <c r="H231" s="5" t="str">
        <f>工资表!$I$2</f>
        <v>加班费</v>
      </c>
      <c r="I231" s="5" t="str">
        <f>工资表!$J$2</f>
        <v>住房补助</v>
      </c>
      <c r="J231" s="5" t="str">
        <f>工资表!$K$2</f>
        <v>交通补助</v>
      </c>
      <c r="K231" s="5" t="str">
        <f>工资表!$L$2</f>
        <v>工龄工资</v>
      </c>
      <c r="L231" s="5" t="str">
        <f>工资表!$M$2</f>
        <v>当月应发</v>
      </c>
      <c r="M231" s="5" t="str">
        <f>工资表!$N$2</f>
        <v>养老保险</v>
      </c>
      <c r="N231" s="5" t="str">
        <f>工资表!$O$2</f>
        <v>医疗保险</v>
      </c>
      <c r="O231" s="5" t="str">
        <f>工资表!$P$2</f>
        <v>失业保险</v>
      </c>
      <c r="P231" s="5" t="str">
        <f>工资表!$Q$2</f>
        <v>大病统筹</v>
      </c>
      <c r="Q231" s="5" t="str">
        <f>工资表!$R$2</f>
        <v>公积金</v>
      </c>
      <c r="R231" s="5" t="str">
        <f>工资表!$S$2</f>
        <v>个人所得税</v>
      </c>
      <c r="S231" s="5" t="str">
        <f>工资表!$T$2</f>
        <v>实发工资</v>
      </c>
    </row>
    <row r="232" spans="1:19" x14ac:dyDescent="0.15">
      <c r="A232" s="6" t="str">
        <f>查询表!B62</f>
        <v/>
      </c>
      <c r="B232" s="6" t="str">
        <f>查询表!C62</f>
        <v/>
      </c>
      <c r="C232" s="6" t="str">
        <f>查询表!D62</f>
        <v/>
      </c>
      <c r="D232" s="6" t="str">
        <f>查询表!E62</f>
        <v/>
      </c>
      <c r="E232" s="6" t="str">
        <f>查询表!F62</f>
        <v/>
      </c>
      <c r="F232" s="6" t="str">
        <f>查询表!G62</f>
        <v/>
      </c>
      <c r="G232" s="6" t="str">
        <f>查询表!H62</f>
        <v/>
      </c>
      <c r="H232" s="6" t="str">
        <f>查询表!I62</f>
        <v/>
      </c>
      <c r="I232" s="6" t="str">
        <f>查询表!J62</f>
        <v/>
      </c>
      <c r="J232" s="6" t="str">
        <f>查询表!K62</f>
        <v/>
      </c>
      <c r="K232" s="6" t="str">
        <f>查询表!L62</f>
        <v/>
      </c>
      <c r="L232" s="6" t="str">
        <f>查询表!M62</f>
        <v/>
      </c>
      <c r="M232" s="6" t="str">
        <f>查询表!N62</f>
        <v/>
      </c>
      <c r="N232" s="6" t="str">
        <f>查询表!O62</f>
        <v/>
      </c>
      <c r="O232" s="6" t="str">
        <f>查询表!P62</f>
        <v/>
      </c>
      <c r="P232" s="6" t="str">
        <f>查询表!Q62</f>
        <v/>
      </c>
      <c r="Q232" s="6" t="str">
        <f>查询表!R62</f>
        <v/>
      </c>
      <c r="R232" s="6" t="str">
        <f>查询表!S62</f>
        <v/>
      </c>
      <c r="S232" s="6" t="str">
        <f>查询表!T62</f>
        <v/>
      </c>
    </row>
    <row r="234" spans="1:19" x14ac:dyDescent="0.15">
      <c r="H234" s="4">
        <f>工资表!$I$1</f>
        <v>2017</v>
      </c>
      <c r="I234" s="4" t="str">
        <f>工资表!$J$1</f>
        <v>年</v>
      </c>
      <c r="J234" s="4" t="str">
        <f>工资表!$K$1</f>
        <v>2月</v>
      </c>
      <c r="K234" s="4" t="str">
        <f>工资表!$L$1</f>
        <v>工资</v>
      </c>
    </row>
    <row r="235" spans="1:19" x14ac:dyDescent="0.15">
      <c r="A235" s="5" t="str">
        <f>工资表!$B$2</f>
        <v>序号</v>
      </c>
      <c r="B235" s="5" t="str">
        <f>工资表!$C$2</f>
        <v>姓名</v>
      </c>
      <c r="C235" s="5" t="str">
        <f>工资表!$D$2</f>
        <v>部门</v>
      </c>
      <c r="D235" s="5" t="str">
        <f>工资表!$E$2</f>
        <v>基本工资</v>
      </c>
      <c r="E235" s="5" t="str">
        <f>工资表!$F$2</f>
        <v>岗位工资</v>
      </c>
      <c r="F235" s="5" t="str">
        <f>工资表!$G$2</f>
        <v>绩效工资</v>
      </c>
      <c r="G235" s="5" t="str">
        <f>工资表!$H$2</f>
        <v>奖金</v>
      </c>
      <c r="H235" s="5" t="str">
        <f>工资表!$I$2</f>
        <v>加班费</v>
      </c>
      <c r="I235" s="5" t="str">
        <f>工资表!$J$2</f>
        <v>住房补助</v>
      </c>
      <c r="J235" s="5" t="str">
        <f>工资表!$K$2</f>
        <v>交通补助</v>
      </c>
      <c r="K235" s="5" t="str">
        <f>工资表!$L$2</f>
        <v>工龄工资</v>
      </c>
      <c r="L235" s="5" t="str">
        <f>工资表!$M$2</f>
        <v>当月应发</v>
      </c>
      <c r="M235" s="5" t="str">
        <f>工资表!$N$2</f>
        <v>养老保险</v>
      </c>
      <c r="N235" s="5" t="str">
        <f>工资表!$O$2</f>
        <v>医疗保险</v>
      </c>
      <c r="O235" s="5" t="str">
        <f>工资表!$P$2</f>
        <v>失业保险</v>
      </c>
      <c r="P235" s="5" t="str">
        <f>工资表!$Q$2</f>
        <v>大病统筹</v>
      </c>
      <c r="Q235" s="5" t="str">
        <f>工资表!$R$2</f>
        <v>公积金</v>
      </c>
      <c r="R235" s="5" t="str">
        <f>工资表!$S$2</f>
        <v>个人所得税</v>
      </c>
      <c r="S235" s="5" t="str">
        <f>工资表!$T$2</f>
        <v>实发工资</v>
      </c>
    </row>
    <row r="236" spans="1:19" x14ac:dyDescent="0.15">
      <c r="A236" s="6" t="str">
        <f>查询表!B63</f>
        <v/>
      </c>
      <c r="B236" s="6" t="str">
        <f>查询表!C63</f>
        <v/>
      </c>
      <c r="C236" s="6" t="str">
        <f>查询表!D63</f>
        <v/>
      </c>
      <c r="D236" s="6" t="str">
        <f>查询表!E63</f>
        <v/>
      </c>
      <c r="E236" s="6" t="str">
        <f>查询表!F63</f>
        <v/>
      </c>
      <c r="F236" s="6" t="str">
        <f>查询表!G63</f>
        <v/>
      </c>
      <c r="G236" s="6" t="str">
        <f>查询表!H63</f>
        <v/>
      </c>
      <c r="H236" s="6" t="str">
        <f>查询表!I63</f>
        <v/>
      </c>
      <c r="I236" s="6" t="str">
        <f>查询表!J63</f>
        <v/>
      </c>
      <c r="J236" s="6" t="str">
        <f>查询表!K63</f>
        <v/>
      </c>
      <c r="K236" s="6" t="str">
        <f>查询表!L63</f>
        <v/>
      </c>
      <c r="L236" s="6" t="str">
        <f>查询表!M63</f>
        <v/>
      </c>
      <c r="M236" s="6" t="str">
        <f>查询表!N63</f>
        <v/>
      </c>
      <c r="N236" s="6" t="str">
        <f>查询表!O63</f>
        <v/>
      </c>
      <c r="O236" s="6" t="str">
        <f>查询表!P63</f>
        <v/>
      </c>
      <c r="P236" s="6" t="str">
        <f>查询表!Q63</f>
        <v/>
      </c>
      <c r="Q236" s="6" t="str">
        <f>查询表!R63</f>
        <v/>
      </c>
      <c r="R236" s="6" t="str">
        <f>查询表!S63</f>
        <v/>
      </c>
      <c r="S236" s="6" t="str">
        <f>查询表!T63</f>
        <v/>
      </c>
    </row>
    <row r="238" spans="1:19" x14ac:dyDescent="0.15">
      <c r="H238" s="4">
        <f>工资表!$I$1</f>
        <v>2017</v>
      </c>
      <c r="I238" s="4" t="str">
        <f>工资表!$J$1</f>
        <v>年</v>
      </c>
      <c r="J238" s="4" t="str">
        <f>工资表!$K$1</f>
        <v>2月</v>
      </c>
      <c r="K238" s="4" t="str">
        <f>工资表!$L$1</f>
        <v>工资</v>
      </c>
    </row>
    <row r="239" spans="1:19" x14ac:dyDescent="0.15">
      <c r="A239" s="5" t="str">
        <f>工资表!$B$2</f>
        <v>序号</v>
      </c>
      <c r="B239" s="5" t="str">
        <f>工资表!$C$2</f>
        <v>姓名</v>
      </c>
      <c r="C239" s="5" t="str">
        <f>工资表!$D$2</f>
        <v>部门</v>
      </c>
      <c r="D239" s="5" t="str">
        <f>工资表!$E$2</f>
        <v>基本工资</v>
      </c>
      <c r="E239" s="5" t="str">
        <f>工资表!$F$2</f>
        <v>岗位工资</v>
      </c>
      <c r="F239" s="5" t="str">
        <f>工资表!$G$2</f>
        <v>绩效工资</v>
      </c>
      <c r="G239" s="5" t="str">
        <f>工资表!$H$2</f>
        <v>奖金</v>
      </c>
      <c r="H239" s="5" t="str">
        <f>工资表!$I$2</f>
        <v>加班费</v>
      </c>
      <c r="I239" s="5" t="str">
        <f>工资表!$J$2</f>
        <v>住房补助</v>
      </c>
      <c r="J239" s="5" t="str">
        <f>工资表!$K$2</f>
        <v>交通补助</v>
      </c>
      <c r="K239" s="5" t="str">
        <f>工资表!$L$2</f>
        <v>工龄工资</v>
      </c>
      <c r="L239" s="5" t="str">
        <f>工资表!$M$2</f>
        <v>当月应发</v>
      </c>
      <c r="M239" s="5" t="str">
        <f>工资表!$N$2</f>
        <v>养老保险</v>
      </c>
      <c r="N239" s="5" t="str">
        <f>工资表!$O$2</f>
        <v>医疗保险</v>
      </c>
      <c r="O239" s="5" t="str">
        <f>工资表!$P$2</f>
        <v>失业保险</v>
      </c>
      <c r="P239" s="5" t="str">
        <f>工资表!$Q$2</f>
        <v>大病统筹</v>
      </c>
      <c r="Q239" s="5" t="str">
        <f>工资表!$R$2</f>
        <v>公积金</v>
      </c>
      <c r="R239" s="5" t="str">
        <f>工资表!$S$2</f>
        <v>个人所得税</v>
      </c>
      <c r="S239" s="5" t="str">
        <f>工资表!$T$2</f>
        <v>实发工资</v>
      </c>
    </row>
    <row r="240" spans="1:19" x14ac:dyDescent="0.15">
      <c r="A240" s="6" t="str">
        <f>查询表!B64</f>
        <v/>
      </c>
      <c r="B240" s="6" t="str">
        <f>查询表!C64</f>
        <v/>
      </c>
      <c r="C240" s="6" t="str">
        <f>查询表!D64</f>
        <v/>
      </c>
      <c r="D240" s="6" t="str">
        <f>查询表!E64</f>
        <v/>
      </c>
      <c r="E240" s="6" t="str">
        <f>查询表!F64</f>
        <v/>
      </c>
      <c r="F240" s="6" t="str">
        <f>查询表!G64</f>
        <v/>
      </c>
      <c r="G240" s="6" t="str">
        <f>查询表!H64</f>
        <v/>
      </c>
      <c r="H240" s="6" t="str">
        <f>查询表!I64</f>
        <v/>
      </c>
      <c r="I240" s="6" t="str">
        <f>查询表!J64</f>
        <v/>
      </c>
      <c r="J240" s="6" t="str">
        <f>查询表!K64</f>
        <v/>
      </c>
      <c r="K240" s="6" t="str">
        <f>查询表!L64</f>
        <v/>
      </c>
      <c r="L240" s="6" t="str">
        <f>查询表!M64</f>
        <v/>
      </c>
      <c r="M240" s="6" t="str">
        <f>查询表!N64</f>
        <v/>
      </c>
      <c r="N240" s="6" t="str">
        <f>查询表!O64</f>
        <v/>
      </c>
      <c r="O240" s="6" t="str">
        <f>查询表!P64</f>
        <v/>
      </c>
      <c r="P240" s="6" t="str">
        <f>查询表!Q64</f>
        <v/>
      </c>
      <c r="Q240" s="6" t="str">
        <f>查询表!R64</f>
        <v/>
      </c>
      <c r="R240" s="6" t="str">
        <f>查询表!S64</f>
        <v/>
      </c>
      <c r="S240" s="6" t="str">
        <f>查询表!T64</f>
        <v/>
      </c>
    </row>
    <row r="242" spans="1:19" x14ac:dyDescent="0.15">
      <c r="H242" s="4">
        <f>工资表!$I$1</f>
        <v>2017</v>
      </c>
      <c r="I242" s="4" t="str">
        <f>工资表!$J$1</f>
        <v>年</v>
      </c>
      <c r="J242" s="4" t="str">
        <f>工资表!$K$1</f>
        <v>2月</v>
      </c>
      <c r="K242" s="4" t="str">
        <f>工资表!$L$1</f>
        <v>工资</v>
      </c>
    </row>
    <row r="243" spans="1:19" x14ac:dyDescent="0.15">
      <c r="A243" s="5" t="str">
        <f>工资表!$B$2</f>
        <v>序号</v>
      </c>
      <c r="B243" s="5" t="str">
        <f>工资表!$C$2</f>
        <v>姓名</v>
      </c>
      <c r="C243" s="5" t="str">
        <f>工资表!$D$2</f>
        <v>部门</v>
      </c>
      <c r="D243" s="5" t="str">
        <f>工资表!$E$2</f>
        <v>基本工资</v>
      </c>
      <c r="E243" s="5" t="str">
        <f>工资表!$F$2</f>
        <v>岗位工资</v>
      </c>
      <c r="F243" s="5" t="str">
        <f>工资表!$G$2</f>
        <v>绩效工资</v>
      </c>
      <c r="G243" s="5" t="str">
        <f>工资表!$H$2</f>
        <v>奖金</v>
      </c>
      <c r="H243" s="5" t="str">
        <f>工资表!$I$2</f>
        <v>加班费</v>
      </c>
      <c r="I243" s="5" t="str">
        <f>工资表!$J$2</f>
        <v>住房补助</v>
      </c>
      <c r="J243" s="5" t="str">
        <f>工资表!$K$2</f>
        <v>交通补助</v>
      </c>
      <c r="K243" s="5" t="str">
        <f>工资表!$L$2</f>
        <v>工龄工资</v>
      </c>
      <c r="L243" s="5" t="str">
        <f>工资表!$M$2</f>
        <v>当月应发</v>
      </c>
      <c r="M243" s="5" t="str">
        <f>工资表!$N$2</f>
        <v>养老保险</v>
      </c>
      <c r="N243" s="5" t="str">
        <f>工资表!$O$2</f>
        <v>医疗保险</v>
      </c>
      <c r="O243" s="5" t="str">
        <f>工资表!$P$2</f>
        <v>失业保险</v>
      </c>
      <c r="P243" s="5" t="str">
        <f>工资表!$Q$2</f>
        <v>大病统筹</v>
      </c>
      <c r="Q243" s="5" t="str">
        <f>工资表!$R$2</f>
        <v>公积金</v>
      </c>
      <c r="R243" s="5" t="str">
        <f>工资表!$S$2</f>
        <v>个人所得税</v>
      </c>
      <c r="S243" s="5" t="str">
        <f>工资表!$T$2</f>
        <v>实发工资</v>
      </c>
    </row>
    <row r="244" spans="1:19" x14ac:dyDescent="0.15">
      <c r="A244" s="6" t="str">
        <f>查询表!B65</f>
        <v/>
      </c>
      <c r="B244" s="6" t="str">
        <f>查询表!C65</f>
        <v/>
      </c>
      <c r="C244" s="6" t="str">
        <f>查询表!D65</f>
        <v/>
      </c>
      <c r="D244" s="6" t="str">
        <f>查询表!E65</f>
        <v/>
      </c>
      <c r="E244" s="6" t="str">
        <f>查询表!F65</f>
        <v/>
      </c>
      <c r="F244" s="6" t="str">
        <f>查询表!G65</f>
        <v/>
      </c>
      <c r="G244" s="6" t="str">
        <f>查询表!H65</f>
        <v/>
      </c>
      <c r="H244" s="6" t="str">
        <f>查询表!I65</f>
        <v/>
      </c>
      <c r="I244" s="6" t="str">
        <f>查询表!J65</f>
        <v/>
      </c>
      <c r="J244" s="6" t="str">
        <f>查询表!K65</f>
        <v/>
      </c>
      <c r="K244" s="6" t="str">
        <f>查询表!L65</f>
        <v/>
      </c>
      <c r="L244" s="6" t="str">
        <f>查询表!M65</f>
        <v/>
      </c>
      <c r="M244" s="6" t="str">
        <f>查询表!N65</f>
        <v/>
      </c>
      <c r="N244" s="6" t="str">
        <f>查询表!O65</f>
        <v/>
      </c>
      <c r="O244" s="6" t="str">
        <f>查询表!P65</f>
        <v/>
      </c>
      <c r="P244" s="6" t="str">
        <f>查询表!Q65</f>
        <v/>
      </c>
      <c r="Q244" s="6" t="str">
        <f>查询表!R65</f>
        <v/>
      </c>
      <c r="R244" s="6" t="str">
        <f>查询表!S65</f>
        <v/>
      </c>
      <c r="S244" s="6" t="str">
        <f>查询表!T65</f>
        <v/>
      </c>
    </row>
    <row r="246" spans="1:19" x14ac:dyDescent="0.15">
      <c r="H246" s="4">
        <f>工资表!$I$1</f>
        <v>2017</v>
      </c>
      <c r="I246" s="4" t="str">
        <f>工资表!$J$1</f>
        <v>年</v>
      </c>
      <c r="J246" s="4" t="str">
        <f>工资表!$K$1</f>
        <v>2月</v>
      </c>
      <c r="K246" s="4" t="str">
        <f>工资表!$L$1</f>
        <v>工资</v>
      </c>
    </row>
    <row r="247" spans="1:19" x14ac:dyDescent="0.15">
      <c r="A247" s="5" t="str">
        <f>工资表!$B$2</f>
        <v>序号</v>
      </c>
      <c r="B247" s="5" t="str">
        <f>工资表!$C$2</f>
        <v>姓名</v>
      </c>
      <c r="C247" s="5" t="str">
        <f>工资表!$D$2</f>
        <v>部门</v>
      </c>
      <c r="D247" s="5" t="str">
        <f>工资表!$E$2</f>
        <v>基本工资</v>
      </c>
      <c r="E247" s="5" t="str">
        <f>工资表!$F$2</f>
        <v>岗位工资</v>
      </c>
      <c r="F247" s="5" t="str">
        <f>工资表!$G$2</f>
        <v>绩效工资</v>
      </c>
      <c r="G247" s="5" t="str">
        <f>工资表!$H$2</f>
        <v>奖金</v>
      </c>
      <c r="H247" s="5" t="str">
        <f>工资表!$I$2</f>
        <v>加班费</v>
      </c>
      <c r="I247" s="5" t="str">
        <f>工资表!$J$2</f>
        <v>住房补助</v>
      </c>
      <c r="J247" s="5" t="str">
        <f>工资表!$K$2</f>
        <v>交通补助</v>
      </c>
      <c r="K247" s="5" t="str">
        <f>工资表!$L$2</f>
        <v>工龄工资</v>
      </c>
      <c r="L247" s="5" t="str">
        <f>工资表!$M$2</f>
        <v>当月应发</v>
      </c>
      <c r="M247" s="5" t="str">
        <f>工资表!$N$2</f>
        <v>养老保险</v>
      </c>
      <c r="N247" s="5" t="str">
        <f>工资表!$O$2</f>
        <v>医疗保险</v>
      </c>
      <c r="O247" s="5" t="str">
        <f>工资表!$P$2</f>
        <v>失业保险</v>
      </c>
      <c r="P247" s="5" t="str">
        <f>工资表!$Q$2</f>
        <v>大病统筹</v>
      </c>
      <c r="Q247" s="5" t="str">
        <f>工资表!$R$2</f>
        <v>公积金</v>
      </c>
      <c r="R247" s="5" t="str">
        <f>工资表!$S$2</f>
        <v>个人所得税</v>
      </c>
      <c r="S247" s="5" t="str">
        <f>工资表!$T$2</f>
        <v>实发工资</v>
      </c>
    </row>
    <row r="248" spans="1:19" x14ac:dyDescent="0.15">
      <c r="A248" s="6" t="str">
        <f>查询表!B66</f>
        <v/>
      </c>
      <c r="B248" s="6" t="str">
        <f>查询表!C66</f>
        <v/>
      </c>
      <c r="C248" s="6" t="str">
        <f>查询表!D66</f>
        <v/>
      </c>
      <c r="D248" s="6" t="str">
        <f>查询表!E66</f>
        <v/>
      </c>
      <c r="E248" s="6" t="str">
        <f>查询表!F66</f>
        <v/>
      </c>
      <c r="F248" s="6" t="str">
        <f>查询表!G66</f>
        <v/>
      </c>
      <c r="G248" s="6" t="str">
        <f>查询表!H66</f>
        <v/>
      </c>
      <c r="H248" s="6" t="str">
        <f>查询表!I66</f>
        <v/>
      </c>
      <c r="I248" s="6" t="str">
        <f>查询表!J66</f>
        <v/>
      </c>
      <c r="J248" s="6" t="str">
        <f>查询表!K66</f>
        <v/>
      </c>
      <c r="K248" s="6" t="str">
        <f>查询表!L66</f>
        <v/>
      </c>
      <c r="L248" s="6" t="str">
        <f>查询表!M66</f>
        <v/>
      </c>
      <c r="M248" s="6" t="str">
        <f>查询表!N66</f>
        <v/>
      </c>
      <c r="N248" s="6" t="str">
        <f>查询表!O66</f>
        <v/>
      </c>
      <c r="O248" s="6" t="str">
        <f>查询表!P66</f>
        <v/>
      </c>
      <c r="P248" s="6" t="str">
        <f>查询表!Q66</f>
        <v/>
      </c>
      <c r="Q248" s="6" t="str">
        <f>查询表!R66</f>
        <v/>
      </c>
      <c r="R248" s="6" t="str">
        <f>查询表!S66</f>
        <v/>
      </c>
      <c r="S248" s="6" t="str">
        <f>查询表!T66</f>
        <v/>
      </c>
    </row>
    <row r="250" spans="1:19" x14ac:dyDescent="0.15">
      <c r="H250" s="4">
        <f>工资表!$I$1</f>
        <v>2017</v>
      </c>
      <c r="I250" s="4" t="str">
        <f>工资表!$J$1</f>
        <v>年</v>
      </c>
      <c r="J250" s="4" t="str">
        <f>工资表!$K$1</f>
        <v>2月</v>
      </c>
      <c r="K250" s="4" t="str">
        <f>工资表!$L$1</f>
        <v>工资</v>
      </c>
    </row>
    <row r="251" spans="1:19" x14ac:dyDescent="0.15">
      <c r="A251" s="5" t="str">
        <f>工资表!$B$2</f>
        <v>序号</v>
      </c>
      <c r="B251" s="5" t="str">
        <f>工资表!$C$2</f>
        <v>姓名</v>
      </c>
      <c r="C251" s="5" t="str">
        <f>工资表!$D$2</f>
        <v>部门</v>
      </c>
      <c r="D251" s="5" t="str">
        <f>工资表!$E$2</f>
        <v>基本工资</v>
      </c>
      <c r="E251" s="5" t="str">
        <f>工资表!$F$2</f>
        <v>岗位工资</v>
      </c>
      <c r="F251" s="5" t="str">
        <f>工资表!$G$2</f>
        <v>绩效工资</v>
      </c>
      <c r="G251" s="5" t="str">
        <f>工资表!$H$2</f>
        <v>奖金</v>
      </c>
      <c r="H251" s="5" t="str">
        <f>工资表!$I$2</f>
        <v>加班费</v>
      </c>
      <c r="I251" s="5" t="str">
        <f>工资表!$J$2</f>
        <v>住房补助</v>
      </c>
      <c r="J251" s="5" t="str">
        <f>工资表!$K$2</f>
        <v>交通补助</v>
      </c>
      <c r="K251" s="5" t="str">
        <f>工资表!$L$2</f>
        <v>工龄工资</v>
      </c>
      <c r="L251" s="5" t="str">
        <f>工资表!$M$2</f>
        <v>当月应发</v>
      </c>
      <c r="M251" s="5" t="str">
        <f>工资表!$N$2</f>
        <v>养老保险</v>
      </c>
      <c r="N251" s="5" t="str">
        <f>工资表!$O$2</f>
        <v>医疗保险</v>
      </c>
      <c r="O251" s="5" t="str">
        <f>工资表!$P$2</f>
        <v>失业保险</v>
      </c>
      <c r="P251" s="5" t="str">
        <f>工资表!$Q$2</f>
        <v>大病统筹</v>
      </c>
      <c r="Q251" s="5" t="str">
        <f>工资表!$R$2</f>
        <v>公积金</v>
      </c>
      <c r="R251" s="5" t="str">
        <f>工资表!$S$2</f>
        <v>个人所得税</v>
      </c>
      <c r="S251" s="5" t="str">
        <f>工资表!$T$2</f>
        <v>实发工资</v>
      </c>
    </row>
    <row r="252" spans="1:19" x14ac:dyDescent="0.15">
      <c r="A252" s="6" t="str">
        <f>查询表!B67</f>
        <v/>
      </c>
      <c r="B252" s="6" t="str">
        <f>查询表!C67</f>
        <v/>
      </c>
      <c r="C252" s="6" t="str">
        <f>查询表!D67</f>
        <v/>
      </c>
      <c r="D252" s="6" t="str">
        <f>查询表!E67</f>
        <v/>
      </c>
      <c r="E252" s="6" t="str">
        <f>查询表!F67</f>
        <v/>
      </c>
      <c r="F252" s="6" t="str">
        <f>查询表!G67</f>
        <v/>
      </c>
      <c r="G252" s="6" t="str">
        <f>查询表!H67</f>
        <v/>
      </c>
      <c r="H252" s="6" t="str">
        <f>查询表!I67</f>
        <v/>
      </c>
      <c r="I252" s="6" t="str">
        <f>查询表!J67</f>
        <v/>
      </c>
      <c r="J252" s="6" t="str">
        <f>查询表!K67</f>
        <v/>
      </c>
      <c r="K252" s="6" t="str">
        <f>查询表!L67</f>
        <v/>
      </c>
      <c r="L252" s="6" t="str">
        <f>查询表!M67</f>
        <v/>
      </c>
      <c r="M252" s="6" t="str">
        <f>查询表!N67</f>
        <v/>
      </c>
      <c r="N252" s="6" t="str">
        <f>查询表!O67</f>
        <v/>
      </c>
      <c r="O252" s="6" t="str">
        <f>查询表!P67</f>
        <v/>
      </c>
      <c r="P252" s="6" t="str">
        <f>查询表!Q67</f>
        <v/>
      </c>
      <c r="Q252" s="6" t="str">
        <f>查询表!R67</f>
        <v/>
      </c>
      <c r="R252" s="6" t="str">
        <f>查询表!S67</f>
        <v/>
      </c>
      <c r="S252" s="6" t="str">
        <f>查询表!T67</f>
        <v/>
      </c>
    </row>
  </sheetData>
  <phoneticPr fontId="9" type="noConversion"/>
  <printOptions horizontalCentered="1"/>
  <pageMargins left="0.196527777777778" right="0.156944444444444" top="0.75138888888888899" bottom="0.75138888888888899" header="0.29861111111111099" footer="0.29861111111111099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"/>
  <sheetViews>
    <sheetView showGridLines="0" workbookViewId="0">
      <selection activeCell="A8" sqref="A8"/>
    </sheetView>
  </sheetViews>
  <sheetFormatPr defaultColWidth="9" defaultRowHeight="13.5" x14ac:dyDescent="0.15"/>
  <cols>
    <col min="1" max="1" width="103.125" style="2" customWidth="1"/>
    <col min="2" max="16384" width="9" style="2"/>
  </cols>
  <sheetData>
    <row r="1" spans="1:1" s="1" customFormat="1" ht="24.95" customHeight="1" x14ac:dyDescent="0.15">
      <c r="A1" s="1" t="s">
        <v>532</v>
      </c>
    </row>
    <row r="2" spans="1:1" s="1" customFormat="1" ht="48" customHeight="1" x14ac:dyDescent="0.15">
      <c r="A2" s="1" t="s">
        <v>533</v>
      </c>
    </row>
    <row r="3" spans="1:1" s="1" customFormat="1" ht="51.95" customHeight="1" x14ac:dyDescent="0.15">
      <c r="A3" s="3" t="s">
        <v>534</v>
      </c>
    </row>
    <row r="4" spans="1:1" ht="60" customHeight="1" x14ac:dyDescent="0.15">
      <c r="A4" s="3" t="s">
        <v>535</v>
      </c>
    </row>
    <row r="5" spans="1:1" ht="24.95" customHeight="1" x14ac:dyDescent="0.15"/>
    <row r="6" spans="1:1" ht="24.95" customHeight="1" x14ac:dyDescent="0.15"/>
    <row r="7" spans="1:1" ht="24.95" customHeight="1" x14ac:dyDescent="0.15"/>
    <row r="8" spans="1:1" ht="24.95" customHeight="1" x14ac:dyDescent="0.15"/>
    <row r="9" spans="1:1" ht="24.95" customHeight="1" x14ac:dyDescent="0.15"/>
    <row r="10" spans="1:1" ht="24.95" customHeight="1" x14ac:dyDescent="0.15"/>
    <row r="11" spans="1:1" ht="24.95" customHeight="1" x14ac:dyDescent="0.15"/>
    <row r="12" spans="1:1" ht="24.95" customHeight="1" x14ac:dyDescent="0.15"/>
    <row r="13" spans="1:1" ht="24.95" customHeight="1" x14ac:dyDescent="0.15"/>
    <row r="14" spans="1:1" ht="24.95" customHeight="1" x14ac:dyDescent="0.15"/>
    <row r="15" spans="1:1" ht="24.95" customHeight="1" x14ac:dyDescent="0.15"/>
    <row r="16" spans="1:1" ht="24.95" customHeight="1" x14ac:dyDescent="0.15"/>
    <row r="17" ht="24.95" customHeight="1" x14ac:dyDescent="0.15"/>
    <row r="18" ht="24.95" customHeight="1" x14ac:dyDescent="0.15"/>
    <row r="19" ht="24.95" customHeight="1" x14ac:dyDescent="0.15"/>
  </sheetData>
  <phoneticPr fontId="9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首页</vt:lpstr>
      <vt:lpstr>工资表</vt:lpstr>
      <vt:lpstr>全部工资条</vt:lpstr>
      <vt:lpstr>查询表</vt:lpstr>
      <vt:lpstr>查询工资条</vt:lpstr>
      <vt:lpstr>使用说明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2017-02-23T00:46:00Z</cp:lastPrinted>
  <dcterms:created xsi:type="dcterms:W3CDTF">2016-04-03T06:48:00Z</dcterms:created>
  <dcterms:modified xsi:type="dcterms:W3CDTF">2019-05-27T05:34:58Z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