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未名潮管理工具库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<sst xmlns="http://schemas.openxmlformats.org/spreadsheetml/2006/main" count="36">
  <si>
    <t xml:space="preserve">         仓储物流管理工具——物品库存控制管理</t>
  </si>
  <si>
    <r>
      <t>每日库存量监控表</t>
    </r>
    <r>
      <rPr>
        <sz val="18"/>
        <color theme="0"/>
        <rFont val="微软雅黑"/>
        <charset val="134"/>
      </rPr>
      <t>（可视化预警提示）</t>
    </r>
  </si>
  <si>
    <t>今天是</t>
  </si>
  <si>
    <t>说明：本工具主要用来跟踪、监控各产品每日的出入库及结存数据。特点1：自动显示每日库存状态：低于最低库存为“及时补货”，高于最高库存为“存货太多”，其余则为正常状态。特点2：有效监控本月出入库累计数据，高于月均入库则自动显示浅红色，低于月均出库量者显示黄色。其中，这里的入库主要针对的是采购数量，其目的是为了有效控制成本；出库主要指销售数量，其目的是为了有效监控销量情况。注：截止昨日结存、入库合计、出库合计、累计入库、累计出库、本日结存为自动生成数据。</t>
  </si>
  <si>
    <t>单位：                                                              仓管负责人：                                                    制表人：                                                                       文件编号No：</t>
  </si>
  <si>
    <t>编号</t>
  </si>
  <si>
    <t>品名</t>
  </si>
  <si>
    <t>规格</t>
  </si>
  <si>
    <t>单位</t>
  </si>
  <si>
    <t>月均入库量</t>
  </si>
  <si>
    <t>月均出库量</t>
  </si>
  <si>
    <t>最低库存量</t>
  </si>
  <si>
    <t>最高库存量</t>
  </si>
  <si>
    <t>截止昨日出入库及结存</t>
  </si>
  <si>
    <t>本日入库</t>
  </si>
  <si>
    <t>本日出库</t>
  </si>
  <si>
    <t>本月当前累计出入库</t>
  </si>
  <si>
    <t>本日结存</t>
  </si>
  <si>
    <t>本月期初结存数量</t>
  </si>
  <si>
    <t>累计入库数量</t>
  </si>
  <si>
    <t>累计出库数量</t>
  </si>
  <si>
    <t>截至昨日结存数量</t>
  </si>
  <si>
    <t>自产数量</t>
  </si>
  <si>
    <t>采购数量</t>
  </si>
  <si>
    <t>本日入库合计</t>
  </si>
  <si>
    <t>销售数量</t>
  </si>
  <si>
    <t>赠品数量</t>
  </si>
  <si>
    <t>内部领用</t>
  </si>
  <si>
    <t>调拨数量</t>
  </si>
  <si>
    <t>本日出库合计</t>
  </si>
  <si>
    <t>累计入库</t>
  </si>
  <si>
    <t>累计出库</t>
  </si>
  <si>
    <t>数量</t>
  </si>
  <si>
    <t>库存状态</t>
  </si>
  <si>
    <t>合计</t>
  </si>
  <si>
    <t>核准人：                                           审批人：                                                 制表人：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</si>
</sst>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7" formatCode="&quot;￥&quot;#,##0.00;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&quot;年&quot;m&quot;月&quot;d&quot;日&quot;;@"/>
  </numFmts>
  <fonts count="4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0"/>
      <name val="微软雅黑"/>
      <charset val="134"/>
    </font>
    <font>
      <sz val="12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楷体_GB2312"/>
      <charset val="134"/>
    </font>
    <font>
      <sz val="18"/>
      <color theme="0"/>
      <name val="微软雅黑"/>
      <charset val="134"/>
    </font>
    <font>
      <b/>
      <sz val="12"/>
      <color theme="0"/>
      <name val="微软雅黑"/>
      <charset val="134"/>
    </font>
    <font>
      <sz val="11"/>
      <color theme="0"/>
      <name val="微软雅黑"/>
      <charset val="134"/>
    </font>
    <font>
      <sz val="9"/>
      <name val="宋体"/>
      <charset val="134"/>
    </font>
    <font>
      <b/>
      <sz val="16"/>
      <color theme="0"/>
      <name val="微软雅黑"/>
      <charset val="134"/>
    </font>
    <font>
      <sz val="16"/>
      <color theme="0"/>
      <name val="微软雅黑"/>
      <charset val="134"/>
    </font>
    <font>
      <sz val="11"/>
      <color theme="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 tint="0.35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25"/>
      </left>
      <right style="thin">
        <color theme="0" tint="-0.25"/>
      </right>
      <top/>
      <bottom style="thin">
        <color theme="0" tint="-0.25"/>
      </bottom>
      <diagonal/>
    </border>
    <border>
      <left style="thin">
        <color theme="0" tint="-0.25"/>
      </left>
      <right style="thin">
        <color theme="0" tint="-0.25"/>
      </right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 style="thin">
        <color theme="0" tint="-0.15"/>
      </left>
      <right/>
      <top style="thin">
        <color theme="0" tint="-0.15"/>
      </top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 tint="-0.25"/>
      </left>
      <right/>
      <top/>
      <bottom style="thin">
        <color theme="0" tint="-0.25"/>
      </bottom>
      <diagonal/>
    </border>
    <border>
      <left/>
      <right/>
      <top/>
      <bottom style="thin">
        <color theme="0" tint="-0.25"/>
      </bottom>
      <diagonal/>
    </border>
    <border>
      <left/>
      <right style="thin">
        <color theme="0" tint="-0.25"/>
      </right>
      <top/>
      <bottom style="thin">
        <color theme="0" tint="-0.25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5"/>
      </left>
      <right/>
      <top style="thin">
        <color theme="0" tint="-0.25"/>
      </top>
      <bottom/>
      <diagonal/>
    </border>
    <border diagonalDown="1"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 style="thin">
        <color theme="0" tint="-0.15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0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17" borderId="20" applyNumberFormat="0" applyAlignment="0" applyProtection="0">
      <alignment vertical="center"/>
    </xf>
    <xf numFmtId="0" fontId="37" fillId="17" borderId="17" applyNumberFormat="0" applyAlignment="0" applyProtection="0">
      <alignment vertical="center"/>
    </xf>
    <xf numFmtId="0" fontId="26" fillId="14" borderId="19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9" fillId="0" borderId="23" applyNumberFormat="0" applyFill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1" fillId="0" borderId="0"/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7" fontId="0" fillId="0" borderId="0" xfId="0" applyNumberFormat="1" applyFont="1">
      <alignment vertical="center"/>
    </xf>
    <xf numFmtId="7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 applyAlignment="1" applyProtection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49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7" fontId="6" fillId="2" borderId="5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7" fontId="6" fillId="2" borderId="4" xfId="0" applyNumberFormat="1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8" fillId="4" borderId="6" xfId="49" applyFont="1" applyFill="1" applyBorder="1" applyAlignment="1">
      <alignment horizontal="center" vertical="center" wrapText="1"/>
    </xf>
    <xf numFmtId="0" fontId="7" fillId="4" borderId="6" xfId="0" applyFont="1" applyFill="1" applyBorder="1">
      <alignment vertical="center"/>
    </xf>
    <xf numFmtId="49" fontId="9" fillId="4" borderId="7" xfId="0" applyNumberFormat="1" applyFont="1" applyFill="1" applyBorder="1" applyAlignment="1">
      <alignment horizontal="center" vertical="center"/>
    </xf>
    <xf numFmtId="49" fontId="9" fillId="4" borderId="8" xfId="0" applyNumberFormat="1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1" fillId="2" borderId="0" xfId="0" applyFont="1" applyFill="1" applyAlignment="1" applyProtection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6" fillId="2" borderId="10" xfId="49" applyNumberFormat="1" applyFont="1" applyFill="1" applyBorder="1" applyAlignment="1">
      <alignment horizontal="center" vertical="center" wrapText="1"/>
    </xf>
    <xf numFmtId="0" fontId="6" fillId="2" borderId="11" xfId="49" applyNumberFormat="1" applyFont="1" applyFill="1" applyBorder="1" applyAlignment="1">
      <alignment horizontal="center" vertical="center" wrapText="1"/>
    </xf>
    <xf numFmtId="0" fontId="13" fillId="2" borderId="12" xfId="49" applyNumberFormat="1" applyFont="1" applyFill="1" applyBorder="1" applyAlignment="1">
      <alignment horizontal="center" vertical="center" wrapText="1"/>
    </xf>
    <xf numFmtId="0" fontId="6" fillId="2" borderId="10" xfId="49" applyFont="1" applyFill="1" applyBorder="1" applyAlignment="1">
      <alignment horizontal="center" vertical="center" wrapText="1"/>
    </xf>
    <xf numFmtId="0" fontId="6" fillId="2" borderId="11" xfId="49" applyFont="1" applyFill="1" applyBorder="1" applyAlignment="1">
      <alignment horizontal="center" vertical="center" wrapText="1"/>
    </xf>
    <xf numFmtId="0" fontId="13" fillId="2" borderId="11" xfId="49" applyFont="1" applyFill="1" applyBorder="1" applyAlignment="1">
      <alignment horizontal="center" vertical="center" wrapText="1"/>
    </xf>
    <xf numFmtId="7" fontId="13" fillId="2" borderId="4" xfId="0" applyNumberFormat="1" applyFont="1" applyFill="1" applyBorder="1" applyAlignment="1">
      <alignment horizontal="center" vertical="center" wrapText="1"/>
    </xf>
    <xf numFmtId="0" fontId="6" fillId="2" borderId="6" xfId="49" applyFont="1" applyFill="1" applyBorder="1" applyAlignment="1">
      <alignment horizontal="center" vertical="center" wrapText="1"/>
    </xf>
    <xf numFmtId="0" fontId="13" fillId="2" borderId="6" xfId="49" applyFont="1" applyFill="1" applyBorder="1" applyAlignment="1">
      <alignment horizontal="center" vertical="center" wrapText="1"/>
    </xf>
    <xf numFmtId="0" fontId="14" fillId="0" borderId="0" xfId="0" applyNumberFormat="1" applyFont="1" applyBorder="1" applyAlignment="1" applyProtection="1">
      <alignment horizontal="center" vertical="center" wrapText="1"/>
    </xf>
    <xf numFmtId="176" fontId="15" fillId="3" borderId="1" xfId="0" applyNumberFormat="1" applyFont="1" applyFill="1" applyBorder="1" applyAlignment="1">
      <alignment horizontal="center" vertical="center"/>
    </xf>
    <xf numFmtId="176" fontId="16" fillId="3" borderId="1" xfId="0" applyNumberFormat="1" applyFont="1" applyFill="1" applyBorder="1" applyAlignment="1">
      <alignment horizontal="center" vertical="center"/>
    </xf>
    <xf numFmtId="0" fontId="17" fillId="3" borderId="1" xfId="0" applyFont="1" applyFill="1" applyBorder="1">
      <alignment vertical="center"/>
    </xf>
    <xf numFmtId="0" fontId="18" fillId="3" borderId="1" xfId="0" applyFont="1" applyFill="1" applyBorder="1">
      <alignment vertical="center"/>
    </xf>
    <xf numFmtId="0" fontId="5" fillId="4" borderId="13" xfId="0" applyFont="1" applyFill="1" applyBorder="1" applyAlignment="1">
      <alignment horizontal="center"/>
    </xf>
    <xf numFmtId="7" fontId="13" fillId="2" borderId="4" xfId="0" applyNumberFormat="1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7" fontId="13" fillId="2" borderId="6" xfId="0" applyNumberFormat="1" applyFont="1" applyFill="1" applyBorder="1" applyAlignment="1">
      <alignment horizontal="center" vertical="center" wrapText="1"/>
    </xf>
    <xf numFmtId="7" fontId="6" fillId="2" borderId="14" xfId="0" applyNumberFormat="1" applyFont="1" applyFill="1" applyBorder="1" applyAlignment="1">
      <alignment horizontal="center" vertical="center"/>
    </xf>
    <xf numFmtId="0" fontId="19" fillId="4" borderId="4" xfId="49" applyFont="1" applyFill="1" applyBorder="1" applyAlignment="1">
      <alignment horizontal="center" vertical="center" wrapText="1"/>
    </xf>
    <xf numFmtId="0" fontId="13" fillId="0" borderId="9" xfId="0" applyNumberFormat="1" applyFont="1" applyBorder="1" applyAlignment="1">
      <alignment horizontal="center" vertical="center"/>
    </xf>
    <xf numFmtId="0" fontId="8" fillId="5" borderId="6" xfId="49" applyFont="1" applyFill="1" applyBorder="1" applyAlignment="1">
      <alignment horizontal="center" vertical="center" wrapText="1"/>
    </xf>
    <xf numFmtId="0" fontId="20" fillId="4" borderId="15" xfId="0" applyNumberFormat="1" applyFont="1" applyFill="1" applyBorder="1" applyAlignment="1">
      <alignment horizontal="center" vertical="center"/>
    </xf>
    <xf numFmtId="7" fontId="14" fillId="0" borderId="0" xfId="0" applyNumberFormat="1" applyFont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dxfs count="5">
    <dxf>
      <font>
        <b val="1"/>
        <i val="0"/>
      </font>
      <fill>
        <patternFill patternType="solid">
          <bgColor theme="9" tint="0.8"/>
        </patternFill>
      </fill>
    </dxf>
    <dxf>
      <font>
        <b val="1"/>
        <i val="0"/>
      </font>
      <fill>
        <patternFill patternType="solid">
          <bgColor rgb="FFFFFF00"/>
        </patternFill>
      </fill>
    </dxf>
    <dxf>
      <font>
        <b val="1"/>
        <i val="0"/>
        <color theme="0"/>
      </font>
      <fill>
        <patternFill patternType="solid">
          <bgColor rgb="FF00B050"/>
        </patternFill>
      </fill>
    </dxf>
    <dxf>
      <font>
        <b val="1"/>
        <i val="0"/>
        <color theme="0"/>
      </font>
      <fill>
        <patternFill patternType="solid">
          <bgColor theme="9" tint="-0.25"/>
        </patternFill>
      </fill>
    </dxf>
    <dxf>
      <font>
        <b val="1"/>
        <i val="0"/>
      </font>
      <fill>
        <patternFill patternType="solid">
          <bgColor rgb="FFC00000"/>
        </patternFill>
      </fill>
    </dxf>
  </dxfs>
  <tableStyles count="0" defaultTableStyle="TableStyleMedium9"/>
  <colors>
    <mruColors>
      <color rgb="00958A55"/>
      <color rgb="00BAB186"/>
      <color rgb="00B0A676"/>
      <color rgb="00808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285115</xdr:colOff>
      <xdr:row>0</xdr:row>
      <xdr:rowOff>103505</xdr:rowOff>
    </xdr:from>
    <xdr:to>
      <xdr:col>8</xdr:col>
      <xdr:colOff>142875</xdr:colOff>
      <xdr:row>0</xdr:row>
      <xdr:rowOff>492760</xdr:rowOff>
    </xdr:to>
    <xdr:pic>
      <xdr:nvPicPr>
        <xdr:cNvPr id="3" name="图片 1" descr="d:\我的文档\桌面\80294.png"/>
        <xdr:cNvPicPr>
          <a:picLocks noChangeAspect="1" noChangeArrowheads="1"/>
        </xdr:cNvPicPr>
      </xdr:nvPicPr>
      <xdr:blipFill>
        <a:blip r:embed="rId1">
          <a:grayscl/>
        </a:blip>
        <a:srcRect/>
        <a:stretch>
          <a:fillRect/>
        </a:stretch>
      </xdr:blipFill>
      <xdr:spPr>
        <a:xfrm>
          <a:off x="4009390" y="103505"/>
          <a:ext cx="391160" cy="3892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1"/>
  <sheetViews>
    <sheetView showGridLines="0" tabSelected="1" workbookViewId="0">
      <selection activeCell="K6" sqref="K6"/>
    </sheetView>
  </sheetViews>
  <sheetFormatPr defaultColWidth="9" defaultRowHeight="13.5"/>
  <cols>
    <col min="1" max="1" width="4.125" customWidth="1"/>
    <col min="2" max="2" width="10.875" style="2" customWidth="1"/>
    <col min="3" max="3" width="8" customWidth="1"/>
    <col min="4" max="4" width="5.125" customWidth="1"/>
    <col min="5" max="6" width="6.875" customWidth="1"/>
    <col min="7" max="8" width="7" style="3" customWidth="1"/>
    <col min="9" max="9" width="8.75" style="3" customWidth="1"/>
    <col min="10" max="11" width="6.75" customWidth="1"/>
    <col min="12" max="12" width="8.75" style="4" customWidth="1"/>
    <col min="13" max="13" width="6" style="5" customWidth="1"/>
    <col min="14" max="14" width="6" customWidth="1"/>
    <col min="15" max="15" width="6.75" style="6" customWidth="1"/>
    <col min="16" max="16" width="5.5" customWidth="1"/>
    <col min="17" max="17" width="5.625" customWidth="1"/>
    <col min="18" max="18" width="5" customWidth="1"/>
    <col min="19" max="19" width="5.25" customWidth="1"/>
    <col min="20" max="20" width="7.125" style="4" customWidth="1"/>
    <col min="21" max="21" width="8.375" style="4" customWidth="1"/>
    <col min="22" max="22" width="9" customWidth="1"/>
    <col min="23" max="23" width="6.375" style="7" customWidth="1"/>
  </cols>
  <sheetData>
    <row r="1" ht="45" customHeight="1" spans="1:24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28"/>
      <c r="M1" s="8"/>
      <c r="N1" s="8"/>
      <c r="O1" s="28"/>
      <c r="P1" s="8"/>
      <c r="Q1" s="8"/>
      <c r="R1" s="8"/>
      <c r="S1" s="8"/>
      <c r="T1" s="28"/>
      <c r="U1" s="28"/>
      <c r="V1" s="8"/>
      <c r="W1" s="8"/>
      <c r="X1" s="8"/>
    </row>
    <row r="2" ht="32.25" customHeight="1" spans="1:24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29"/>
      <c r="M2" s="9"/>
      <c r="N2" s="9"/>
      <c r="O2" s="29"/>
      <c r="P2" s="30" t="s">
        <v>2</v>
      </c>
      <c r="Q2" s="30"/>
      <c r="R2" s="41">
        <f ca="1">TODAY()</f>
        <v>43244</v>
      </c>
      <c r="S2" s="41"/>
      <c r="T2" s="42"/>
      <c r="U2" s="42"/>
      <c r="V2" s="43"/>
      <c r="W2" s="44"/>
      <c r="X2" s="43"/>
    </row>
    <row r="3" ht="60" customHeight="1" spans="1:24">
      <c r="A3" s="10" t="s">
        <v>3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ht="27" customHeight="1" spans="1:27">
      <c r="A4" s="11" t="s">
        <v>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45"/>
      <c r="Y4" s="56"/>
      <c r="Z4" s="56"/>
      <c r="AA4" s="56"/>
    </row>
    <row r="5" s="1" customFormat="1" ht="24.75" customHeight="1" spans="1:27">
      <c r="A5" s="13" t="s">
        <v>5</v>
      </c>
      <c r="B5" s="14" t="s">
        <v>6</v>
      </c>
      <c r="C5" s="13" t="s">
        <v>7</v>
      </c>
      <c r="D5" s="13" t="s">
        <v>8</v>
      </c>
      <c r="E5" s="15" t="s">
        <v>9</v>
      </c>
      <c r="F5" s="15" t="s">
        <v>10</v>
      </c>
      <c r="G5" s="16" t="s">
        <v>11</v>
      </c>
      <c r="H5" s="16" t="s">
        <v>12</v>
      </c>
      <c r="I5" s="31" t="s">
        <v>13</v>
      </c>
      <c r="J5" s="32"/>
      <c r="K5" s="32"/>
      <c r="L5" s="33"/>
      <c r="M5" s="34" t="s">
        <v>14</v>
      </c>
      <c r="N5" s="35"/>
      <c r="O5" s="36"/>
      <c r="P5" s="14" t="s">
        <v>15</v>
      </c>
      <c r="Q5" s="14"/>
      <c r="R5" s="14"/>
      <c r="S5" s="14"/>
      <c r="T5" s="46"/>
      <c r="U5" s="47" t="s">
        <v>16</v>
      </c>
      <c r="V5" s="48"/>
      <c r="W5" s="14" t="s">
        <v>17</v>
      </c>
      <c r="X5" s="34"/>
      <c r="Y5" s="57"/>
      <c r="Z5" s="58"/>
      <c r="AA5" s="58"/>
    </row>
    <row r="6" ht="38" customHeight="1" spans="1:27">
      <c r="A6" s="17"/>
      <c r="B6" s="18"/>
      <c r="C6" s="17"/>
      <c r="D6" s="17"/>
      <c r="E6" s="19"/>
      <c r="F6" s="19"/>
      <c r="G6" s="20"/>
      <c r="H6" s="20"/>
      <c r="I6" s="20" t="s">
        <v>18</v>
      </c>
      <c r="J6" s="14" t="s">
        <v>19</v>
      </c>
      <c r="K6" s="14" t="s">
        <v>20</v>
      </c>
      <c r="L6" s="37" t="s">
        <v>21</v>
      </c>
      <c r="M6" s="38" t="s">
        <v>22</v>
      </c>
      <c r="N6" s="38" t="s">
        <v>23</v>
      </c>
      <c r="O6" s="39" t="s">
        <v>24</v>
      </c>
      <c r="P6" s="38" t="s">
        <v>25</v>
      </c>
      <c r="Q6" s="38" t="s">
        <v>26</v>
      </c>
      <c r="R6" s="38" t="s">
        <v>27</v>
      </c>
      <c r="S6" s="38" t="s">
        <v>28</v>
      </c>
      <c r="T6" s="49" t="s">
        <v>29</v>
      </c>
      <c r="U6" s="49" t="s">
        <v>30</v>
      </c>
      <c r="V6" s="38" t="s">
        <v>31</v>
      </c>
      <c r="W6" s="38" t="s">
        <v>32</v>
      </c>
      <c r="X6" s="50" t="s">
        <v>33</v>
      </c>
      <c r="Y6" s="56"/>
      <c r="Z6" s="56"/>
      <c r="AA6" s="56"/>
    </row>
    <row r="7" ht="20" customHeight="1" spans="1:24">
      <c r="A7" s="21">
        <v>1</v>
      </c>
      <c r="B7" s="22"/>
      <c r="C7" s="23"/>
      <c r="D7" s="23"/>
      <c r="E7" s="21">
        <v>590</v>
      </c>
      <c r="F7" s="21">
        <v>900</v>
      </c>
      <c r="G7" s="22">
        <v>100</v>
      </c>
      <c r="H7" s="22">
        <v>500</v>
      </c>
      <c r="I7" s="22">
        <v>400</v>
      </c>
      <c r="J7" s="22">
        <v>400</v>
      </c>
      <c r="K7" s="22">
        <v>300</v>
      </c>
      <c r="L7" s="22">
        <f>I7+J7-K7</f>
        <v>500</v>
      </c>
      <c r="M7" s="22">
        <v>50</v>
      </c>
      <c r="N7" s="22">
        <v>150</v>
      </c>
      <c r="O7" s="22">
        <f>SUM(M7:N7)</f>
        <v>200</v>
      </c>
      <c r="P7" s="22">
        <v>380</v>
      </c>
      <c r="Q7" s="22">
        <v>50</v>
      </c>
      <c r="R7" s="22">
        <v>40</v>
      </c>
      <c r="S7" s="22">
        <v>100</v>
      </c>
      <c r="T7" s="22">
        <f>SUM(P7:S7)</f>
        <v>570</v>
      </c>
      <c r="U7" s="22">
        <f>J7+O7</f>
        <v>600</v>
      </c>
      <c r="V7" s="22">
        <f>K7+T7</f>
        <v>870</v>
      </c>
      <c r="W7" s="51">
        <f>O7-T7+L7</f>
        <v>130</v>
      </c>
      <c r="X7" s="52" t="str">
        <f>IF((W7&lt;G7),"及时补货",IF(W7&gt;H7,"存货太多","正常"))</f>
        <v>正常</v>
      </c>
    </row>
    <row r="8" ht="20" customHeight="1" spans="1:24">
      <c r="A8" s="21">
        <v>2</v>
      </c>
      <c r="B8" s="22"/>
      <c r="C8" s="23"/>
      <c r="D8" s="23"/>
      <c r="E8" s="21">
        <v>620</v>
      </c>
      <c r="F8" s="21">
        <v>840</v>
      </c>
      <c r="G8" s="22">
        <v>101</v>
      </c>
      <c r="H8" s="22">
        <v>501</v>
      </c>
      <c r="I8" s="22">
        <v>400</v>
      </c>
      <c r="J8" s="22">
        <v>400</v>
      </c>
      <c r="K8" s="22">
        <v>300</v>
      </c>
      <c r="L8" s="22">
        <f>I8+J8-K8</f>
        <v>500</v>
      </c>
      <c r="M8" s="22">
        <v>51</v>
      </c>
      <c r="N8" s="22">
        <v>151</v>
      </c>
      <c r="O8" s="22">
        <f t="shared" ref="O8:O20" si="0">SUM(M8:N8)</f>
        <v>202</v>
      </c>
      <c r="P8" s="22">
        <v>381</v>
      </c>
      <c r="Q8" s="22">
        <v>51</v>
      </c>
      <c r="R8" s="22">
        <v>41</v>
      </c>
      <c r="S8" s="22">
        <v>101</v>
      </c>
      <c r="T8" s="22">
        <f t="shared" ref="T8:T20" si="1">SUM(P8:S8)</f>
        <v>574</v>
      </c>
      <c r="U8" s="22">
        <f>J8+O8</f>
        <v>602</v>
      </c>
      <c r="V8" s="22">
        <f>K8+T8</f>
        <v>874</v>
      </c>
      <c r="W8" s="51">
        <f>O8-T8+L8</f>
        <v>128</v>
      </c>
      <c r="X8" s="52" t="str">
        <f t="shared" ref="X8:X42" si="2">IF((W8&lt;G8),"及时补货",IF(W8&gt;H8,"存货太多","正常"))</f>
        <v>正常</v>
      </c>
    </row>
    <row r="9" ht="20" customHeight="1" spans="1:24">
      <c r="A9" s="21">
        <v>3</v>
      </c>
      <c r="B9" s="22"/>
      <c r="C9" s="23"/>
      <c r="D9" s="23"/>
      <c r="E9" s="21">
        <v>630</v>
      </c>
      <c r="F9" s="21">
        <v>900</v>
      </c>
      <c r="G9" s="22">
        <v>102</v>
      </c>
      <c r="H9" s="22">
        <v>502</v>
      </c>
      <c r="I9" s="22">
        <v>400</v>
      </c>
      <c r="J9" s="22">
        <v>400</v>
      </c>
      <c r="K9" s="22">
        <v>300</v>
      </c>
      <c r="L9" s="22">
        <f t="shared" ref="L9:L42" si="3">I9+J9-K9</f>
        <v>500</v>
      </c>
      <c r="M9" s="22">
        <v>52</v>
      </c>
      <c r="N9" s="22">
        <v>152</v>
      </c>
      <c r="O9" s="22">
        <f t="shared" si="0"/>
        <v>204</v>
      </c>
      <c r="P9" s="22">
        <v>382</v>
      </c>
      <c r="Q9" s="22">
        <v>52</v>
      </c>
      <c r="R9" s="22">
        <v>42</v>
      </c>
      <c r="S9" s="22">
        <v>102</v>
      </c>
      <c r="T9" s="22">
        <v>678</v>
      </c>
      <c r="U9" s="22">
        <f t="shared" ref="U9:U42" si="4">J9+O9</f>
        <v>604</v>
      </c>
      <c r="V9" s="22">
        <f t="shared" ref="V9:V42" si="5">K9+T9</f>
        <v>978</v>
      </c>
      <c r="W9" s="51">
        <f t="shared" ref="W9:W42" si="6">O9-T9+L9</f>
        <v>26</v>
      </c>
      <c r="X9" s="52" t="str">
        <f t="shared" si="2"/>
        <v>及时补货</v>
      </c>
    </row>
    <row r="10" ht="20" customHeight="1" spans="1:24">
      <c r="A10" s="21">
        <v>4</v>
      </c>
      <c r="B10" s="22"/>
      <c r="C10" s="23"/>
      <c r="D10" s="23"/>
      <c r="E10" s="21">
        <v>560</v>
      </c>
      <c r="F10" s="21">
        <v>880</v>
      </c>
      <c r="G10" s="22">
        <v>103</v>
      </c>
      <c r="H10" s="22">
        <v>503</v>
      </c>
      <c r="I10" s="22">
        <v>400</v>
      </c>
      <c r="J10" s="22">
        <v>400</v>
      </c>
      <c r="K10" s="22">
        <v>300</v>
      </c>
      <c r="L10" s="22">
        <f t="shared" si="3"/>
        <v>500</v>
      </c>
      <c r="M10" s="22">
        <v>53</v>
      </c>
      <c r="N10" s="22">
        <v>153</v>
      </c>
      <c r="O10" s="22">
        <f t="shared" si="0"/>
        <v>206</v>
      </c>
      <c r="P10" s="22">
        <v>383</v>
      </c>
      <c r="Q10" s="22">
        <v>53</v>
      </c>
      <c r="R10" s="22">
        <v>43</v>
      </c>
      <c r="S10" s="22">
        <v>103</v>
      </c>
      <c r="T10" s="22">
        <f t="shared" si="1"/>
        <v>582</v>
      </c>
      <c r="U10" s="53">
        <f t="shared" si="4"/>
        <v>606</v>
      </c>
      <c r="V10" s="22">
        <f t="shared" si="5"/>
        <v>882</v>
      </c>
      <c r="W10" s="51">
        <f t="shared" si="6"/>
        <v>124</v>
      </c>
      <c r="X10" s="52" t="str">
        <f t="shared" si="2"/>
        <v>正常</v>
      </c>
    </row>
    <row r="11" ht="20" customHeight="1" spans="1:24">
      <c r="A11" s="21">
        <v>5</v>
      </c>
      <c r="B11" s="22"/>
      <c r="C11" s="23"/>
      <c r="D11" s="23"/>
      <c r="E11" s="21">
        <v>630</v>
      </c>
      <c r="F11" s="21">
        <v>900</v>
      </c>
      <c r="G11" s="22">
        <v>104</v>
      </c>
      <c r="H11" s="22">
        <v>504</v>
      </c>
      <c r="I11" s="22">
        <v>1400</v>
      </c>
      <c r="J11" s="22">
        <v>400</v>
      </c>
      <c r="K11" s="22">
        <v>300</v>
      </c>
      <c r="L11" s="22">
        <f t="shared" si="3"/>
        <v>1500</v>
      </c>
      <c r="M11" s="22">
        <v>54</v>
      </c>
      <c r="N11" s="22">
        <v>154</v>
      </c>
      <c r="O11" s="22">
        <f t="shared" si="0"/>
        <v>208</v>
      </c>
      <c r="P11" s="22">
        <v>384</v>
      </c>
      <c r="Q11" s="22">
        <v>54</v>
      </c>
      <c r="R11" s="22">
        <v>44</v>
      </c>
      <c r="S11" s="22">
        <v>104</v>
      </c>
      <c r="T11" s="22">
        <f t="shared" si="1"/>
        <v>586</v>
      </c>
      <c r="U11" s="22">
        <f t="shared" si="4"/>
        <v>608</v>
      </c>
      <c r="V11" s="22">
        <f t="shared" si="5"/>
        <v>886</v>
      </c>
      <c r="W11" s="51">
        <f t="shared" si="6"/>
        <v>1122</v>
      </c>
      <c r="X11" s="52" t="str">
        <f t="shared" si="2"/>
        <v>存货太多</v>
      </c>
    </row>
    <row r="12" ht="20" customHeight="1" spans="1:24">
      <c r="A12" s="21">
        <v>6</v>
      </c>
      <c r="B12" s="22"/>
      <c r="C12" s="23"/>
      <c r="D12" s="23"/>
      <c r="E12" s="21">
        <v>630</v>
      </c>
      <c r="F12" s="21">
        <v>900</v>
      </c>
      <c r="G12" s="22">
        <v>105</v>
      </c>
      <c r="H12" s="22">
        <v>505</v>
      </c>
      <c r="I12" s="22">
        <v>400</v>
      </c>
      <c r="J12" s="22">
        <v>400</v>
      </c>
      <c r="K12" s="22">
        <v>300</v>
      </c>
      <c r="L12" s="22">
        <f t="shared" si="3"/>
        <v>500</v>
      </c>
      <c r="M12" s="22">
        <v>55</v>
      </c>
      <c r="N12" s="22">
        <v>155</v>
      </c>
      <c r="O12" s="22">
        <f t="shared" si="0"/>
        <v>210</v>
      </c>
      <c r="P12" s="22">
        <v>385</v>
      </c>
      <c r="Q12" s="22">
        <v>55</v>
      </c>
      <c r="R12" s="22">
        <v>45</v>
      </c>
      <c r="S12" s="22">
        <v>105</v>
      </c>
      <c r="T12" s="22">
        <f t="shared" si="1"/>
        <v>590</v>
      </c>
      <c r="U12" s="22">
        <f t="shared" si="4"/>
        <v>610</v>
      </c>
      <c r="V12" s="53">
        <f t="shared" si="5"/>
        <v>890</v>
      </c>
      <c r="W12" s="51">
        <f t="shared" si="6"/>
        <v>120</v>
      </c>
      <c r="X12" s="52" t="str">
        <f t="shared" si="2"/>
        <v>正常</v>
      </c>
    </row>
    <row r="13" ht="20" customHeight="1" spans="1:24">
      <c r="A13" s="21">
        <v>7</v>
      </c>
      <c r="B13" s="22"/>
      <c r="C13" s="23"/>
      <c r="D13" s="23"/>
      <c r="E13" s="21">
        <v>630</v>
      </c>
      <c r="F13" s="21">
        <v>900</v>
      </c>
      <c r="G13" s="22">
        <v>106</v>
      </c>
      <c r="H13" s="22">
        <v>506</v>
      </c>
      <c r="I13" s="22">
        <v>400</v>
      </c>
      <c r="J13" s="22">
        <v>400</v>
      </c>
      <c r="K13" s="22">
        <v>300</v>
      </c>
      <c r="L13" s="22">
        <f t="shared" si="3"/>
        <v>500</v>
      </c>
      <c r="M13" s="22">
        <v>56</v>
      </c>
      <c r="N13" s="22">
        <v>156</v>
      </c>
      <c r="O13" s="22">
        <f t="shared" si="0"/>
        <v>212</v>
      </c>
      <c r="P13" s="22">
        <v>386</v>
      </c>
      <c r="Q13" s="22">
        <v>56</v>
      </c>
      <c r="R13" s="22">
        <v>46</v>
      </c>
      <c r="S13" s="22">
        <v>106</v>
      </c>
      <c r="T13" s="22">
        <f t="shared" si="1"/>
        <v>594</v>
      </c>
      <c r="U13" s="22">
        <f t="shared" si="4"/>
        <v>612</v>
      </c>
      <c r="V13" s="22">
        <f t="shared" si="5"/>
        <v>894</v>
      </c>
      <c r="W13" s="51">
        <f t="shared" si="6"/>
        <v>118</v>
      </c>
      <c r="X13" s="52" t="str">
        <f t="shared" si="2"/>
        <v>正常</v>
      </c>
    </row>
    <row r="14" ht="20" customHeight="1" spans="1:24">
      <c r="A14" s="21">
        <v>8</v>
      </c>
      <c r="B14" s="22"/>
      <c r="C14" s="23"/>
      <c r="D14" s="23"/>
      <c r="E14" s="21">
        <v>630</v>
      </c>
      <c r="F14" s="21">
        <v>900</v>
      </c>
      <c r="G14" s="22">
        <v>107</v>
      </c>
      <c r="H14" s="22">
        <v>507</v>
      </c>
      <c r="I14" s="22">
        <v>1200</v>
      </c>
      <c r="J14" s="22">
        <v>400</v>
      </c>
      <c r="K14" s="22">
        <v>300</v>
      </c>
      <c r="L14" s="22">
        <f t="shared" si="3"/>
        <v>1300</v>
      </c>
      <c r="M14" s="22">
        <v>57</v>
      </c>
      <c r="N14" s="22">
        <v>157</v>
      </c>
      <c r="O14" s="22">
        <f t="shared" si="0"/>
        <v>214</v>
      </c>
      <c r="P14" s="22">
        <v>387</v>
      </c>
      <c r="Q14" s="22">
        <v>57</v>
      </c>
      <c r="R14" s="22">
        <v>47</v>
      </c>
      <c r="S14" s="22">
        <v>107</v>
      </c>
      <c r="T14" s="22">
        <f t="shared" si="1"/>
        <v>598</v>
      </c>
      <c r="U14" s="22">
        <f t="shared" si="4"/>
        <v>614</v>
      </c>
      <c r="V14" s="53">
        <f t="shared" si="5"/>
        <v>898</v>
      </c>
      <c r="W14" s="51">
        <f t="shared" si="6"/>
        <v>916</v>
      </c>
      <c r="X14" s="52" t="str">
        <f t="shared" si="2"/>
        <v>存货太多</v>
      </c>
    </row>
    <row r="15" ht="20" customHeight="1" spans="1:24">
      <c r="A15" s="21">
        <v>9</v>
      </c>
      <c r="B15" s="22"/>
      <c r="C15" s="23"/>
      <c r="D15" s="23"/>
      <c r="E15" s="21">
        <v>630</v>
      </c>
      <c r="F15" s="21">
        <v>900</v>
      </c>
      <c r="G15" s="22">
        <v>108</v>
      </c>
      <c r="H15" s="22">
        <v>508</v>
      </c>
      <c r="I15" s="22">
        <v>400</v>
      </c>
      <c r="J15" s="22">
        <v>400</v>
      </c>
      <c r="K15" s="22">
        <v>300</v>
      </c>
      <c r="L15" s="22">
        <f t="shared" si="3"/>
        <v>500</v>
      </c>
      <c r="M15" s="22">
        <v>58</v>
      </c>
      <c r="N15" s="22">
        <v>158</v>
      </c>
      <c r="O15" s="22">
        <f t="shared" si="0"/>
        <v>216</v>
      </c>
      <c r="P15" s="22">
        <v>388</v>
      </c>
      <c r="Q15" s="22">
        <v>58</v>
      </c>
      <c r="R15" s="22">
        <v>48</v>
      </c>
      <c r="S15" s="22">
        <v>108</v>
      </c>
      <c r="T15" s="22">
        <f t="shared" si="1"/>
        <v>602</v>
      </c>
      <c r="U15" s="22">
        <f t="shared" si="4"/>
        <v>616</v>
      </c>
      <c r="V15" s="22">
        <f t="shared" si="5"/>
        <v>902</v>
      </c>
      <c r="W15" s="51">
        <f t="shared" si="6"/>
        <v>114</v>
      </c>
      <c r="X15" s="52" t="str">
        <f t="shared" si="2"/>
        <v>正常</v>
      </c>
    </row>
    <row r="16" ht="20" customHeight="1" spans="1:24">
      <c r="A16" s="21">
        <v>10</v>
      </c>
      <c r="B16" s="22"/>
      <c r="C16" s="23"/>
      <c r="D16" s="23"/>
      <c r="E16" s="21">
        <v>630</v>
      </c>
      <c r="F16" s="21">
        <v>900</v>
      </c>
      <c r="G16" s="22">
        <v>109</v>
      </c>
      <c r="H16" s="22">
        <v>509</v>
      </c>
      <c r="I16" s="22">
        <v>400</v>
      </c>
      <c r="J16" s="22">
        <v>400</v>
      </c>
      <c r="K16" s="22">
        <v>300</v>
      </c>
      <c r="L16" s="22">
        <f t="shared" si="3"/>
        <v>500</v>
      </c>
      <c r="M16" s="22">
        <v>59</v>
      </c>
      <c r="N16" s="22">
        <v>159</v>
      </c>
      <c r="O16" s="22">
        <f t="shared" si="0"/>
        <v>218</v>
      </c>
      <c r="P16" s="22">
        <v>389</v>
      </c>
      <c r="Q16" s="22">
        <v>59</v>
      </c>
      <c r="R16" s="22">
        <v>49</v>
      </c>
      <c r="S16" s="22">
        <v>109</v>
      </c>
      <c r="T16" s="22">
        <f t="shared" si="1"/>
        <v>606</v>
      </c>
      <c r="U16" s="22">
        <f t="shared" si="4"/>
        <v>618</v>
      </c>
      <c r="V16" s="22">
        <f t="shared" si="5"/>
        <v>906</v>
      </c>
      <c r="W16" s="51">
        <f t="shared" si="6"/>
        <v>112</v>
      </c>
      <c r="X16" s="52" t="str">
        <f t="shared" si="2"/>
        <v>正常</v>
      </c>
    </row>
    <row r="17" ht="20" customHeight="1" spans="1:24">
      <c r="A17" s="21">
        <v>11</v>
      </c>
      <c r="B17" s="22"/>
      <c r="C17" s="23"/>
      <c r="D17" s="23"/>
      <c r="E17" s="21">
        <v>630</v>
      </c>
      <c r="F17" s="21">
        <v>900</v>
      </c>
      <c r="G17" s="22">
        <v>110</v>
      </c>
      <c r="H17" s="22">
        <v>510</v>
      </c>
      <c r="I17" s="22">
        <v>400</v>
      </c>
      <c r="J17" s="22">
        <v>400</v>
      </c>
      <c r="K17" s="22">
        <v>300</v>
      </c>
      <c r="L17" s="22">
        <f t="shared" si="3"/>
        <v>500</v>
      </c>
      <c r="M17" s="22">
        <v>60</v>
      </c>
      <c r="N17" s="22">
        <v>160</v>
      </c>
      <c r="O17" s="22">
        <f t="shared" si="0"/>
        <v>220</v>
      </c>
      <c r="P17" s="22">
        <v>390</v>
      </c>
      <c r="Q17" s="22">
        <v>60</v>
      </c>
      <c r="R17" s="22">
        <v>50</v>
      </c>
      <c r="S17" s="22">
        <v>110</v>
      </c>
      <c r="T17" s="22">
        <f t="shared" si="1"/>
        <v>610</v>
      </c>
      <c r="U17" s="22">
        <f t="shared" si="4"/>
        <v>620</v>
      </c>
      <c r="V17" s="22">
        <f t="shared" si="5"/>
        <v>910</v>
      </c>
      <c r="W17" s="51">
        <f t="shared" si="6"/>
        <v>110</v>
      </c>
      <c r="X17" s="52" t="str">
        <f t="shared" si="2"/>
        <v>正常</v>
      </c>
    </row>
    <row r="18" ht="20" customHeight="1" spans="1:24">
      <c r="A18" s="21">
        <v>12</v>
      </c>
      <c r="B18" s="22"/>
      <c r="C18" s="23"/>
      <c r="D18" s="23"/>
      <c r="E18" s="21">
        <v>630</v>
      </c>
      <c r="F18" s="21">
        <v>900</v>
      </c>
      <c r="G18" s="22">
        <v>111</v>
      </c>
      <c r="H18" s="22">
        <v>511</v>
      </c>
      <c r="I18" s="22">
        <v>400</v>
      </c>
      <c r="J18" s="22">
        <v>400</v>
      </c>
      <c r="K18" s="22">
        <v>300</v>
      </c>
      <c r="L18" s="22">
        <f t="shared" si="3"/>
        <v>500</v>
      </c>
      <c r="M18" s="22">
        <v>61</v>
      </c>
      <c r="N18" s="22">
        <v>161</v>
      </c>
      <c r="O18" s="22">
        <f t="shared" si="0"/>
        <v>222</v>
      </c>
      <c r="P18" s="22">
        <v>391</v>
      </c>
      <c r="Q18" s="22">
        <v>61</v>
      </c>
      <c r="R18" s="22">
        <v>51</v>
      </c>
      <c r="S18" s="22">
        <v>111</v>
      </c>
      <c r="T18" s="22">
        <f t="shared" si="1"/>
        <v>614</v>
      </c>
      <c r="U18" s="22">
        <f t="shared" si="4"/>
        <v>622</v>
      </c>
      <c r="V18" s="22">
        <f t="shared" si="5"/>
        <v>914</v>
      </c>
      <c r="W18" s="51">
        <f t="shared" si="6"/>
        <v>108</v>
      </c>
      <c r="X18" s="52" t="str">
        <f t="shared" si="2"/>
        <v>及时补货</v>
      </c>
    </row>
    <row r="19" ht="20" customHeight="1" spans="1:24">
      <c r="A19" s="21">
        <v>13</v>
      </c>
      <c r="B19" s="22"/>
      <c r="C19" s="23"/>
      <c r="D19" s="23"/>
      <c r="E19" s="21">
        <v>630</v>
      </c>
      <c r="F19" s="21">
        <v>900</v>
      </c>
      <c r="G19" s="22">
        <v>112</v>
      </c>
      <c r="H19" s="22">
        <v>512</v>
      </c>
      <c r="I19" s="22">
        <v>400</v>
      </c>
      <c r="J19" s="22">
        <v>400</v>
      </c>
      <c r="K19" s="22">
        <v>300</v>
      </c>
      <c r="L19" s="22">
        <f t="shared" si="3"/>
        <v>500</v>
      </c>
      <c r="M19" s="22">
        <v>62</v>
      </c>
      <c r="N19" s="22">
        <v>162</v>
      </c>
      <c r="O19" s="22">
        <f t="shared" si="0"/>
        <v>224</v>
      </c>
      <c r="P19" s="22">
        <v>392</v>
      </c>
      <c r="Q19" s="22">
        <v>62</v>
      </c>
      <c r="R19" s="22">
        <v>52</v>
      </c>
      <c r="S19" s="22">
        <v>112</v>
      </c>
      <c r="T19" s="22">
        <f t="shared" si="1"/>
        <v>618</v>
      </c>
      <c r="U19" s="22">
        <f t="shared" si="4"/>
        <v>624</v>
      </c>
      <c r="V19" s="22">
        <f t="shared" si="5"/>
        <v>918</v>
      </c>
      <c r="W19" s="51">
        <f t="shared" si="6"/>
        <v>106</v>
      </c>
      <c r="X19" s="52" t="str">
        <f t="shared" si="2"/>
        <v>及时补货</v>
      </c>
    </row>
    <row r="20" ht="20" customHeight="1" spans="1:24">
      <c r="A20" s="21">
        <v>14</v>
      </c>
      <c r="B20" s="22"/>
      <c r="C20" s="23"/>
      <c r="D20" s="23"/>
      <c r="E20" s="21">
        <v>630</v>
      </c>
      <c r="F20" s="21">
        <v>900</v>
      </c>
      <c r="G20" s="22">
        <v>113</v>
      </c>
      <c r="H20" s="22">
        <v>513</v>
      </c>
      <c r="I20" s="22">
        <v>400</v>
      </c>
      <c r="J20" s="22">
        <v>400</v>
      </c>
      <c r="K20" s="22">
        <v>300</v>
      </c>
      <c r="L20" s="22">
        <f t="shared" si="3"/>
        <v>500</v>
      </c>
      <c r="M20" s="22">
        <v>63</v>
      </c>
      <c r="N20" s="22">
        <v>163</v>
      </c>
      <c r="O20" s="22">
        <f t="shared" si="0"/>
        <v>226</v>
      </c>
      <c r="P20" s="22">
        <v>393</v>
      </c>
      <c r="Q20" s="22">
        <v>63</v>
      </c>
      <c r="R20" s="22">
        <v>53</v>
      </c>
      <c r="S20" s="22">
        <v>113</v>
      </c>
      <c r="T20" s="22">
        <f t="shared" si="1"/>
        <v>622</v>
      </c>
      <c r="U20" s="22">
        <f t="shared" si="4"/>
        <v>626</v>
      </c>
      <c r="V20" s="22">
        <f t="shared" si="5"/>
        <v>922</v>
      </c>
      <c r="W20" s="51">
        <f t="shared" si="6"/>
        <v>104</v>
      </c>
      <c r="X20" s="52" t="str">
        <f t="shared" si="2"/>
        <v>及时补货</v>
      </c>
    </row>
    <row r="21" ht="20" customHeight="1" spans="1:24">
      <c r="A21" s="21">
        <v>15</v>
      </c>
      <c r="B21" s="22"/>
      <c r="C21" s="23"/>
      <c r="D21" s="23"/>
      <c r="E21" s="21">
        <v>630</v>
      </c>
      <c r="F21" s="21">
        <v>900</v>
      </c>
      <c r="G21" s="22">
        <v>114</v>
      </c>
      <c r="H21" s="22">
        <v>514</v>
      </c>
      <c r="I21" s="22">
        <v>400</v>
      </c>
      <c r="J21" s="22">
        <v>400</v>
      </c>
      <c r="K21" s="22">
        <v>300</v>
      </c>
      <c r="L21" s="22">
        <f t="shared" si="3"/>
        <v>500</v>
      </c>
      <c r="M21" s="22">
        <v>64</v>
      </c>
      <c r="N21" s="22">
        <v>164</v>
      </c>
      <c r="O21" s="22">
        <f t="shared" ref="O21:O42" si="7">SUM(M21:N21)</f>
        <v>228</v>
      </c>
      <c r="P21" s="22">
        <v>394</v>
      </c>
      <c r="Q21" s="22">
        <v>64</v>
      </c>
      <c r="R21" s="22">
        <v>54</v>
      </c>
      <c r="S21" s="22">
        <v>114</v>
      </c>
      <c r="T21" s="22">
        <f t="shared" ref="T21:T30" si="8">SUM(P21:S21)</f>
        <v>626</v>
      </c>
      <c r="U21" s="22">
        <f t="shared" si="4"/>
        <v>628</v>
      </c>
      <c r="V21" s="22">
        <f t="shared" si="5"/>
        <v>926</v>
      </c>
      <c r="W21" s="51">
        <f t="shared" si="6"/>
        <v>102</v>
      </c>
      <c r="X21" s="52" t="str">
        <f t="shared" si="2"/>
        <v>及时补货</v>
      </c>
    </row>
    <row r="22" ht="20" customHeight="1" spans="1:24">
      <c r="A22" s="21">
        <v>16</v>
      </c>
      <c r="B22" s="22"/>
      <c r="C22" s="23"/>
      <c r="D22" s="23"/>
      <c r="E22" s="21">
        <v>630</v>
      </c>
      <c r="F22" s="21">
        <v>900</v>
      </c>
      <c r="G22" s="22">
        <v>115</v>
      </c>
      <c r="H22" s="22">
        <v>515</v>
      </c>
      <c r="I22" s="22">
        <v>400</v>
      </c>
      <c r="J22" s="22">
        <v>400</v>
      </c>
      <c r="K22" s="22">
        <v>300</v>
      </c>
      <c r="L22" s="22">
        <f t="shared" si="3"/>
        <v>500</v>
      </c>
      <c r="M22" s="22">
        <v>65</v>
      </c>
      <c r="N22" s="22">
        <v>165</v>
      </c>
      <c r="O22" s="22">
        <f t="shared" si="7"/>
        <v>230</v>
      </c>
      <c r="P22" s="22">
        <v>395</v>
      </c>
      <c r="Q22" s="22">
        <v>65</v>
      </c>
      <c r="R22" s="22">
        <v>55</v>
      </c>
      <c r="S22" s="22">
        <v>115</v>
      </c>
      <c r="T22" s="22">
        <f t="shared" si="8"/>
        <v>630</v>
      </c>
      <c r="U22" s="22">
        <f t="shared" si="4"/>
        <v>630</v>
      </c>
      <c r="V22" s="22">
        <f t="shared" si="5"/>
        <v>930</v>
      </c>
      <c r="W22" s="51">
        <f t="shared" si="6"/>
        <v>100</v>
      </c>
      <c r="X22" s="52" t="str">
        <f t="shared" si="2"/>
        <v>及时补货</v>
      </c>
    </row>
    <row r="23" ht="20" customHeight="1" spans="1:24">
      <c r="A23" s="21">
        <v>17</v>
      </c>
      <c r="B23" s="22"/>
      <c r="C23" s="23"/>
      <c r="D23" s="23"/>
      <c r="E23" s="21">
        <v>630</v>
      </c>
      <c r="F23" s="21">
        <v>900</v>
      </c>
      <c r="G23" s="22">
        <v>117</v>
      </c>
      <c r="H23" s="22">
        <v>517</v>
      </c>
      <c r="I23" s="22">
        <v>400</v>
      </c>
      <c r="J23" s="22">
        <v>400</v>
      </c>
      <c r="K23" s="22">
        <v>300</v>
      </c>
      <c r="L23" s="22">
        <f t="shared" si="3"/>
        <v>500</v>
      </c>
      <c r="M23" s="22">
        <v>67</v>
      </c>
      <c r="N23" s="22">
        <v>167</v>
      </c>
      <c r="O23" s="22">
        <f t="shared" si="7"/>
        <v>234</v>
      </c>
      <c r="P23" s="22">
        <v>397</v>
      </c>
      <c r="Q23" s="22">
        <v>67</v>
      </c>
      <c r="R23" s="22">
        <v>57</v>
      </c>
      <c r="S23" s="22">
        <v>117</v>
      </c>
      <c r="T23" s="22">
        <v>436</v>
      </c>
      <c r="U23" s="53">
        <f t="shared" si="4"/>
        <v>634</v>
      </c>
      <c r="V23" s="53">
        <f t="shared" si="5"/>
        <v>736</v>
      </c>
      <c r="W23" s="51">
        <f t="shared" si="6"/>
        <v>298</v>
      </c>
      <c r="X23" s="52" t="str">
        <f t="shared" si="2"/>
        <v>正常</v>
      </c>
    </row>
    <row r="24" ht="20" customHeight="1" spans="1:24">
      <c r="A24" s="21">
        <v>18</v>
      </c>
      <c r="B24" s="22"/>
      <c r="C24" s="23"/>
      <c r="D24" s="23"/>
      <c r="E24" s="21">
        <v>630</v>
      </c>
      <c r="F24" s="21">
        <v>900</v>
      </c>
      <c r="G24" s="22">
        <v>118</v>
      </c>
      <c r="H24" s="22">
        <v>518</v>
      </c>
      <c r="I24" s="22">
        <v>400</v>
      </c>
      <c r="J24" s="22">
        <v>400</v>
      </c>
      <c r="K24" s="22">
        <v>300</v>
      </c>
      <c r="L24" s="22">
        <f t="shared" si="3"/>
        <v>500</v>
      </c>
      <c r="M24" s="22">
        <v>68</v>
      </c>
      <c r="N24" s="22">
        <v>168</v>
      </c>
      <c r="O24" s="22">
        <f t="shared" si="7"/>
        <v>236</v>
      </c>
      <c r="P24" s="22">
        <v>398</v>
      </c>
      <c r="Q24" s="22">
        <v>68</v>
      </c>
      <c r="R24" s="22">
        <v>58</v>
      </c>
      <c r="S24" s="22">
        <v>118</v>
      </c>
      <c r="T24" s="22">
        <f t="shared" si="8"/>
        <v>642</v>
      </c>
      <c r="U24" s="22">
        <f t="shared" si="4"/>
        <v>636</v>
      </c>
      <c r="V24" s="22">
        <f t="shared" si="5"/>
        <v>942</v>
      </c>
      <c r="W24" s="51">
        <f t="shared" si="6"/>
        <v>94</v>
      </c>
      <c r="X24" s="52" t="str">
        <f t="shared" si="2"/>
        <v>及时补货</v>
      </c>
    </row>
    <row r="25" ht="20" customHeight="1" spans="1:24">
      <c r="A25" s="21">
        <v>19</v>
      </c>
      <c r="B25" s="22"/>
      <c r="C25" s="23"/>
      <c r="D25" s="23"/>
      <c r="E25" s="21">
        <v>630</v>
      </c>
      <c r="F25" s="21">
        <v>900</v>
      </c>
      <c r="G25" s="22">
        <v>119</v>
      </c>
      <c r="H25" s="22">
        <v>519</v>
      </c>
      <c r="I25" s="22">
        <v>400</v>
      </c>
      <c r="J25" s="22">
        <v>400</v>
      </c>
      <c r="K25" s="22">
        <v>300</v>
      </c>
      <c r="L25" s="22">
        <f t="shared" si="3"/>
        <v>500</v>
      </c>
      <c r="M25" s="22">
        <v>69</v>
      </c>
      <c r="N25" s="22">
        <v>169</v>
      </c>
      <c r="O25" s="22">
        <f t="shared" si="7"/>
        <v>238</v>
      </c>
      <c r="P25" s="22">
        <v>399</v>
      </c>
      <c r="Q25" s="22">
        <v>69</v>
      </c>
      <c r="R25" s="22">
        <v>59</v>
      </c>
      <c r="S25" s="22">
        <v>119</v>
      </c>
      <c r="T25" s="22">
        <f t="shared" si="8"/>
        <v>646</v>
      </c>
      <c r="U25" s="53">
        <f t="shared" si="4"/>
        <v>638</v>
      </c>
      <c r="V25" s="22">
        <f t="shared" si="5"/>
        <v>946</v>
      </c>
      <c r="W25" s="51">
        <f t="shared" si="6"/>
        <v>92</v>
      </c>
      <c r="X25" s="52" t="str">
        <f t="shared" si="2"/>
        <v>及时补货</v>
      </c>
    </row>
    <row r="26" ht="20" customHeight="1" spans="1:24">
      <c r="A26" s="21">
        <v>20</v>
      </c>
      <c r="B26" s="22"/>
      <c r="C26" s="23"/>
      <c r="D26" s="23"/>
      <c r="E26" s="21">
        <v>630</v>
      </c>
      <c r="F26" s="21">
        <v>900</v>
      </c>
      <c r="G26" s="22">
        <v>120</v>
      </c>
      <c r="H26" s="22">
        <v>520</v>
      </c>
      <c r="I26" s="22">
        <v>400</v>
      </c>
      <c r="J26" s="22">
        <v>400</v>
      </c>
      <c r="K26" s="22">
        <v>300</v>
      </c>
      <c r="L26" s="22">
        <f t="shared" si="3"/>
        <v>500</v>
      </c>
      <c r="M26" s="22">
        <v>70</v>
      </c>
      <c r="N26" s="22">
        <v>170</v>
      </c>
      <c r="O26" s="22">
        <f t="shared" si="7"/>
        <v>240</v>
      </c>
      <c r="P26" s="22">
        <v>400</v>
      </c>
      <c r="Q26" s="22">
        <v>70</v>
      </c>
      <c r="R26" s="22">
        <v>60</v>
      </c>
      <c r="S26" s="22">
        <v>120</v>
      </c>
      <c r="T26" s="22">
        <f t="shared" si="8"/>
        <v>650</v>
      </c>
      <c r="U26" s="22">
        <f t="shared" si="4"/>
        <v>640</v>
      </c>
      <c r="V26" s="22">
        <f t="shared" si="5"/>
        <v>950</v>
      </c>
      <c r="W26" s="51">
        <f t="shared" si="6"/>
        <v>90</v>
      </c>
      <c r="X26" s="52" t="str">
        <f t="shared" si="2"/>
        <v>及时补货</v>
      </c>
    </row>
    <row r="27" ht="20" customHeight="1" spans="1:24">
      <c r="A27" s="21">
        <v>21</v>
      </c>
      <c r="B27" s="22"/>
      <c r="C27" s="23"/>
      <c r="D27" s="23"/>
      <c r="E27" s="21">
        <v>630</v>
      </c>
      <c r="F27" s="21">
        <v>900</v>
      </c>
      <c r="G27" s="22">
        <v>121</v>
      </c>
      <c r="H27" s="22">
        <v>521</v>
      </c>
      <c r="I27" s="22">
        <v>400</v>
      </c>
      <c r="J27" s="22">
        <v>400</v>
      </c>
      <c r="K27" s="22">
        <v>300</v>
      </c>
      <c r="L27" s="22">
        <f t="shared" si="3"/>
        <v>500</v>
      </c>
      <c r="M27" s="22">
        <v>71</v>
      </c>
      <c r="N27" s="22">
        <v>171</v>
      </c>
      <c r="O27" s="22">
        <f t="shared" si="7"/>
        <v>242</v>
      </c>
      <c r="P27" s="22">
        <v>401</v>
      </c>
      <c r="Q27" s="22">
        <v>71</v>
      </c>
      <c r="R27" s="22">
        <v>61</v>
      </c>
      <c r="S27" s="22">
        <v>121</v>
      </c>
      <c r="T27" s="22">
        <f t="shared" si="8"/>
        <v>654</v>
      </c>
      <c r="U27" s="53">
        <f t="shared" si="4"/>
        <v>642</v>
      </c>
      <c r="V27" s="22">
        <f t="shared" si="5"/>
        <v>954</v>
      </c>
      <c r="W27" s="51">
        <f t="shared" si="6"/>
        <v>88</v>
      </c>
      <c r="X27" s="52" t="str">
        <f t="shared" si="2"/>
        <v>及时补货</v>
      </c>
    </row>
    <row r="28" ht="20" customHeight="1" spans="1:24">
      <c r="A28" s="21">
        <v>22</v>
      </c>
      <c r="B28" s="22"/>
      <c r="C28" s="23"/>
      <c r="D28" s="23"/>
      <c r="E28" s="21">
        <v>630</v>
      </c>
      <c r="F28" s="21">
        <v>900</v>
      </c>
      <c r="G28" s="22">
        <v>122</v>
      </c>
      <c r="H28" s="22">
        <v>522</v>
      </c>
      <c r="I28" s="22">
        <v>400</v>
      </c>
      <c r="J28" s="22">
        <v>400</v>
      </c>
      <c r="K28" s="22">
        <v>300</v>
      </c>
      <c r="L28" s="22">
        <f t="shared" si="3"/>
        <v>500</v>
      </c>
      <c r="M28" s="22">
        <v>72</v>
      </c>
      <c r="N28" s="22">
        <v>172</v>
      </c>
      <c r="O28" s="22">
        <f t="shared" si="7"/>
        <v>244</v>
      </c>
      <c r="P28" s="22">
        <v>402</v>
      </c>
      <c r="Q28" s="22">
        <v>72</v>
      </c>
      <c r="R28" s="22">
        <v>62</v>
      </c>
      <c r="S28" s="22">
        <v>122</v>
      </c>
      <c r="T28" s="22">
        <f t="shared" si="8"/>
        <v>658</v>
      </c>
      <c r="U28" s="22">
        <f t="shared" si="4"/>
        <v>644</v>
      </c>
      <c r="V28" s="22">
        <f t="shared" si="5"/>
        <v>958</v>
      </c>
      <c r="W28" s="51">
        <f t="shared" si="6"/>
        <v>86</v>
      </c>
      <c r="X28" s="52" t="str">
        <f t="shared" si="2"/>
        <v>及时补货</v>
      </c>
    </row>
    <row r="29" ht="20" customHeight="1" spans="1:24">
      <c r="A29" s="21">
        <v>23</v>
      </c>
      <c r="B29" s="22"/>
      <c r="C29" s="23"/>
      <c r="D29" s="23"/>
      <c r="E29" s="21">
        <v>630</v>
      </c>
      <c r="F29" s="21">
        <v>900</v>
      </c>
      <c r="G29" s="22">
        <v>123</v>
      </c>
      <c r="H29" s="22">
        <v>523</v>
      </c>
      <c r="I29" s="22">
        <v>400</v>
      </c>
      <c r="J29" s="22">
        <v>400</v>
      </c>
      <c r="K29" s="22">
        <v>300</v>
      </c>
      <c r="L29" s="22">
        <f t="shared" si="3"/>
        <v>500</v>
      </c>
      <c r="M29" s="22">
        <v>73</v>
      </c>
      <c r="N29" s="22">
        <v>173</v>
      </c>
      <c r="O29" s="22">
        <f t="shared" si="7"/>
        <v>246</v>
      </c>
      <c r="P29" s="22">
        <v>403</v>
      </c>
      <c r="Q29" s="22">
        <v>73</v>
      </c>
      <c r="R29" s="22">
        <v>63</v>
      </c>
      <c r="S29" s="22">
        <v>123</v>
      </c>
      <c r="T29" s="22">
        <f t="shared" si="8"/>
        <v>662</v>
      </c>
      <c r="U29" s="53">
        <f t="shared" si="4"/>
        <v>646</v>
      </c>
      <c r="V29" s="22">
        <f t="shared" si="5"/>
        <v>962</v>
      </c>
      <c r="W29" s="51">
        <f t="shared" si="6"/>
        <v>84</v>
      </c>
      <c r="X29" s="52" t="str">
        <f t="shared" si="2"/>
        <v>及时补货</v>
      </c>
    </row>
    <row r="30" ht="20" customHeight="1" spans="1:24">
      <c r="A30" s="21">
        <v>24</v>
      </c>
      <c r="B30" s="22"/>
      <c r="C30" s="23"/>
      <c r="D30" s="23"/>
      <c r="E30" s="21">
        <v>630</v>
      </c>
      <c r="F30" s="21">
        <v>900</v>
      </c>
      <c r="G30" s="22">
        <v>116</v>
      </c>
      <c r="H30" s="22">
        <v>516</v>
      </c>
      <c r="I30" s="22">
        <v>400</v>
      </c>
      <c r="J30" s="22">
        <v>400</v>
      </c>
      <c r="K30" s="22">
        <v>300</v>
      </c>
      <c r="L30" s="22">
        <f t="shared" si="3"/>
        <v>500</v>
      </c>
      <c r="M30" s="22">
        <v>66</v>
      </c>
      <c r="N30" s="22">
        <v>166</v>
      </c>
      <c r="O30" s="22">
        <f t="shared" si="7"/>
        <v>232</v>
      </c>
      <c r="P30" s="22">
        <v>396</v>
      </c>
      <c r="Q30" s="22">
        <v>66</v>
      </c>
      <c r="R30" s="22">
        <v>56</v>
      </c>
      <c r="S30" s="22">
        <v>116</v>
      </c>
      <c r="T30" s="22">
        <f t="shared" si="8"/>
        <v>634</v>
      </c>
      <c r="U30" s="22">
        <f t="shared" si="4"/>
        <v>632</v>
      </c>
      <c r="V30" s="22">
        <f t="shared" si="5"/>
        <v>934</v>
      </c>
      <c r="W30" s="51">
        <f t="shared" si="6"/>
        <v>98</v>
      </c>
      <c r="X30" s="52" t="str">
        <f t="shared" si="2"/>
        <v>及时补货</v>
      </c>
    </row>
    <row r="31" ht="20" customHeight="1" spans="1:24">
      <c r="A31" s="21">
        <v>25</v>
      </c>
      <c r="B31" s="22"/>
      <c r="C31" s="23"/>
      <c r="D31" s="23"/>
      <c r="E31" s="21">
        <v>630</v>
      </c>
      <c r="F31" s="21">
        <v>900</v>
      </c>
      <c r="G31" s="22">
        <v>117</v>
      </c>
      <c r="H31" s="22">
        <v>517</v>
      </c>
      <c r="I31" s="22">
        <v>400</v>
      </c>
      <c r="J31" s="22">
        <v>400</v>
      </c>
      <c r="K31" s="22">
        <v>300</v>
      </c>
      <c r="L31" s="22">
        <f t="shared" si="3"/>
        <v>500</v>
      </c>
      <c r="M31" s="22">
        <v>67</v>
      </c>
      <c r="N31" s="22">
        <v>167</v>
      </c>
      <c r="O31" s="22">
        <f t="shared" si="7"/>
        <v>234</v>
      </c>
      <c r="P31" s="22">
        <v>397</v>
      </c>
      <c r="Q31" s="22">
        <v>67</v>
      </c>
      <c r="R31" s="22">
        <v>57</v>
      </c>
      <c r="S31" s="22">
        <v>117</v>
      </c>
      <c r="T31" s="22">
        <v>436</v>
      </c>
      <c r="U31" s="53">
        <f t="shared" si="4"/>
        <v>634</v>
      </c>
      <c r="V31" s="53">
        <f t="shared" si="5"/>
        <v>736</v>
      </c>
      <c r="W31" s="51">
        <f t="shared" si="6"/>
        <v>298</v>
      </c>
      <c r="X31" s="52" t="str">
        <f t="shared" si="2"/>
        <v>正常</v>
      </c>
    </row>
    <row r="32" ht="20" customHeight="1" spans="1:24">
      <c r="A32" s="21">
        <v>26</v>
      </c>
      <c r="B32" s="22"/>
      <c r="C32" s="23"/>
      <c r="D32" s="23"/>
      <c r="E32" s="21">
        <v>630</v>
      </c>
      <c r="F32" s="21">
        <v>900</v>
      </c>
      <c r="G32" s="22">
        <v>118</v>
      </c>
      <c r="H32" s="22">
        <v>518</v>
      </c>
      <c r="I32" s="22">
        <v>400</v>
      </c>
      <c r="J32" s="22">
        <v>400</v>
      </c>
      <c r="K32" s="22">
        <v>300</v>
      </c>
      <c r="L32" s="22">
        <f t="shared" si="3"/>
        <v>500</v>
      </c>
      <c r="M32" s="22">
        <v>68</v>
      </c>
      <c r="N32" s="22">
        <v>168</v>
      </c>
      <c r="O32" s="22">
        <f t="shared" si="7"/>
        <v>236</v>
      </c>
      <c r="P32" s="22">
        <v>398</v>
      </c>
      <c r="Q32" s="22">
        <v>68</v>
      </c>
      <c r="R32" s="22">
        <v>58</v>
      </c>
      <c r="S32" s="22">
        <v>118</v>
      </c>
      <c r="T32" s="22">
        <f t="shared" ref="T32:T39" si="9">SUM(P32:S32)</f>
        <v>642</v>
      </c>
      <c r="U32" s="22">
        <f t="shared" si="4"/>
        <v>636</v>
      </c>
      <c r="V32" s="22">
        <f t="shared" si="5"/>
        <v>942</v>
      </c>
      <c r="W32" s="51">
        <f t="shared" si="6"/>
        <v>94</v>
      </c>
      <c r="X32" s="52" t="str">
        <f t="shared" si="2"/>
        <v>及时补货</v>
      </c>
    </row>
    <row r="33" ht="20" customHeight="1" spans="1:24">
      <c r="A33" s="21">
        <v>27</v>
      </c>
      <c r="B33" s="22"/>
      <c r="C33" s="23"/>
      <c r="D33" s="23"/>
      <c r="E33" s="21">
        <v>630</v>
      </c>
      <c r="F33" s="21">
        <v>900</v>
      </c>
      <c r="G33" s="22">
        <v>120</v>
      </c>
      <c r="H33" s="22">
        <v>520</v>
      </c>
      <c r="I33" s="22">
        <v>400</v>
      </c>
      <c r="J33" s="22">
        <v>400</v>
      </c>
      <c r="K33" s="22">
        <v>300</v>
      </c>
      <c r="L33" s="22">
        <f t="shared" si="3"/>
        <v>500</v>
      </c>
      <c r="M33" s="22">
        <v>70</v>
      </c>
      <c r="N33" s="22">
        <v>170</v>
      </c>
      <c r="O33" s="22">
        <f t="shared" si="7"/>
        <v>240</v>
      </c>
      <c r="P33" s="22">
        <v>400</v>
      </c>
      <c r="Q33" s="22">
        <v>70</v>
      </c>
      <c r="R33" s="22">
        <v>60</v>
      </c>
      <c r="S33" s="22">
        <v>120</v>
      </c>
      <c r="T33" s="22">
        <f t="shared" si="9"/>
        <v>650</v>
      </c>
      <c r="U33" s="22">
        <f t="shared" si="4"/>
        <v>640</v>
      </c>
      <c r="V33" s="22">
        <f t="shared" si="5"/>
        <v>950</v>
      </c>
      <c r="W33" s="51">
        <f t="shared" si="6"/>
        <v>90</v>
      </c>
      <c r="X33" s="52" t="str">
        <f t="shared" si="2"/>
        <v>及时补货</v>
      </c>
    </row>
    <row r="34" ht="20" customHeight="1" spans="1:24">
      <c r="A34" s="21">
        <v>28</v>
      </c>
      <c r="B34" s="22"/>
      <c r="C34" s="23"/>
      <c r="D34" s="23"/>
      <c r="E34" s="21">
        <v>630</v>
      </c>
      <c r="F34" s="21">
        <v>900</v>
      </c>
      <c r="G34" s="22">
        <v>121</v>
      </c>
      <c r="H34" s="22">
        <v>521</v>
      </c>
      <c r="I34" s="22">
        <v>400</v>
      </c>
      <c r="J34" s="22">
        <v>400</v>
      </c>
      <c r="K34" s="22">
        <v>300</v>
      </c>
      <c r="L34" s="22">
        <f t="shared" si="3"/>
        <v>500</v>
      </c>
      <c r="M34" s="22">
        <v>71</v>
      </c>
      <c r="N34" s="22">
        <v>171</v>
      </c>
      <c r="O34" s="22">
        <f t="shared" si="7"/>
        <v>242</v>
      </c>
      <c r="P34" s="22">
        <v>401</v>
      </c>
      <c r="Q34" s="22">
        <v>71</v>
      </c>
      <c r="R34" s="22">
        <v>61</v>
      </c>
      <c r="S34" s="22">
        <v>121</v>
      </c>
      <c r="T34" s="22">
        <f t="shared" si="9"/>
        <v>654</v>
      </c>
      <c r="U34" s="53">
        <f t="shared" si="4"/>
        <v>642</v>
      </c>
      <c r="V34" s="22">
        <f t="shared" si="5"/>
        <v>954</v>
      </c>
      <c r="W34" s="51">
        <f t="shared" si="6"/>
        <v>88</v>
      </c>
      <c r="X34" s="52" t="str">
        <f t="shared" si="2"/>
        <v>及时补货</v>
      </c>
    </row>
    <row r="35" ht="20" customHeight="1" spans="1:24">
      <c r="A35" s="21">
        <v>29</v>
      </c>
      <c r="B35" s="22"/>
      <c r="C35" s="23"/>
      <c r="D35" s="23"/>
      <c r="E35" s="21">
        <v>630</v>
      </c>
      <c r="F35" s="21">
        <v>900</v>
      </c>
      <c r="G35" s="22">
        <v>122</v>
      </c>
      <c r="H35" s="22">
        <v>522</v>
      </c>
      <c r="I35" s="22">
        <v>400</v>
      </c>
      <c r="J35" s="22">
        <v>400</v>
      </c>
      <c r="K35" s="22">
        <v>300</v>
      </c>
      <c r="L35" s="22">
        <f t="shared" si="3"/>
        <v>500</v>
      </c>
      <c r="M35" s="22">
        <v>72</v>
      </c>
      <c r="N35" s="22">
        <v>172</v>
      </c>
      <c r="O35" s="22">
        <f t="shared" si="7"/>
        <v>244</v>
      </c>
      <c r="P35" s="22">
        <v>402</v>
      </c>
      <c r="Q35" s="22">
        <v>72</v>
      </c>
      <c r="R35" s="22">
        <v>62</v>
      </c>
      <c r="S35" s="22">
        <v>122</v>
      </c>
      <c r="T35" s="22">
        <f t="shared" si="9"/>
        <v>658</v>
      </c>
      <c r="U35" s="22">
        <f t="shared" si="4"/>
        <v>644</v>
      </c>
      <c r="V35" s="22">
        <f t="shared" si="5"/>
        <v>958</v>
      </c>
      <c r="W35" s="51">
        <f t="shared" si="6"/>
        <v>86</v>
      </c>
      <c r="X35" s="52" t="str">
        <f t="shared" si="2"/>
        <v>及时补货</v>
      </c>
    </row>
    <row r="36" ht="20" customHeight="1" spans="1:24">
      <c r="A36" s="21">
        <v>30</v>
      </c>
      <c r="B36" s="22"/>
      <c r="C36" s="23"/>
      <c r="D36" s="23"/>
      <c r="E36" s="21">
        <v>630</v>
      </c>
      <c r="F36" s="21">
        <v>900</v>
      </c>
      <c r="G36" s="22">
        <v>123</v>
      </c>
      <c r="H36" s="22">
        <v>523</v>
      </c>
      <c r="I36" s="22">
        <v>400</v>
      </c>
      <c r="J36" s="22">
        <v>400</v>
      </c>
      <c r="K36" s="22">
        <v>300</v>
      </c>
      <c r="L36" s="22">
        <f t="shared" si="3"/>
        <v>500</v>
      </c>
      <c r="M36" s="22">
        <v>73</v>
      </c>
      <c r="N36" s="22">
        <v>173</v>
      </c>
      <c r="O36" s="22">
        <f t="shared" si="7"/>
        <v>246</v>
      </c>
      <c r="P36" s="22">
        <v>403</v>
      </c>
      <c r="Q36" s="22">
        <v>73</v>
      </c>
      <c r="R36" s="22">
        <v>63</v>
      </c>
      <c r="S36" s="22">
        <v>123</v>
      </c>
      <c r="T36" s="22">
        <f t="shared" si="9"/>
        <v>662</v>
      </c>
      <c r="U36" s="53">
        <f t="shared" si="4"/>
        <v>646</v>
      </c>
      <c r="V36" s="22">
        <f t="shared" si="5"/>
        <v>962</v>
      </c>
      <c r="W36" s="51">
        <f t="shared" si="6"/>
        <v>84</v>
      </c>
      <c r="X36" s="52" t="str">
        <f t="shared" si="2"/>
        <v>及时补货</v>
      </c>
    </row>
    <row r="37" ht="20" customHeight="1" spans="1:24">
      <c r="A37" s="21">
        <v>31</v>
      </c>
      <c r="B37" s="22"/>
      <c r="C37" s="23"/>
      <c r="D37" s="23"/>
      <c r="E37" s="21">
        <v>630</v>
      </c>
      <c r="F37" s="21">
        <v>900</v>
      </c>
      <c r="G37" s="22">
        <v>124</v>
      </c>
      <c r="H37" s="22">
        <v>524</v>
      </c>
      <c r="I37" s="22">
        <v>400</v>
      </c>
      <c r="J37" s="22">
        <v>400</v>
      </c>
      <c r="K37" s="22">
        <v>300</v>
      </c>
      <c r="L37" s="22">
        <f t="shared" si="3"/>
        <v>500</v>
      </c>
      <c r="M37" s="22">
        <v>74</v>
      </c>
      <c r="N37" s="22">
        <v>174</v>
      </c>
      <c r="O37" s="22">
        <f t="shared" si="7"/>
        <v>248</v>
      </c>
      <c r="P37" s="22">
        <v>404</v>
      </c>
      <c r="Q37" s="22">
        <v>74</v>
      </c>
      <c r="R37" s="22">
        <v>64</v>
      </c>
      <c r="S37" s="22">
        <v>124</v>
      </c>
      <c r="T37" s="22">
        <f t="shared" si="9"/>
        <v>666</v>
      </c>
      <c r="U37" s="22">
        <f t="shared" si="4"/>
        <v>648</v>
      </c>
      <c r="V37" s="22">
        <f t="shared" si="5"/>
        <v>966</v>
      </c>
      <c r="W37" s="51">
        <f t="shared" si="6"/>
        <v>82</v>
      </c>
      <c r="X37" s="52" t="str">
        <f t="shared" si="2"/>
        <v>及时补货</v>
      </c>
    </row>
    <row r="38" ht="20" customHeight="1" spans="1:24">
      <c r="A38" s="21">
        <v>32</v>
      </c>
      <c r="B38" s="22"/>
      <c r="C38" s="23"/>
      <c r="D38" s="23"/>
      <c r="E38" s="21">
        <v>630</v>
      </c>
      <c r="F38" s="21">
        <v>900</v>
      </c>
      <c r="G38" s="22">
        <v>124</v>
      </c>
      <c r="H38" s="22">
        <v>524</v>
      </c>
      <c r="I38" s="22">
        <v>400</v>
      </c>
      <c r="J38" s="22">
        <v>400</v>
      </c>
      <c r="K38" s="22">
        <v>300</v>
      </c>
      <c r="L38" s="22">
        <f t="shared" si="3"/>
        <v>500</v>
      </c>
      <c r="M38" s="22">
        <v>74</v>
      </c>
      <c r="N38" s="22">
        <v>174</v>
      </c>
      <c r="O38" s="22">
        <f t="shared" si="7"/>
        <v>248</v>
      </c>
      <c r="P38" s="22">
        <v>404</v>
      </c>
      <c r="Q38" s="22">
        <v>74</v>
      </c>
      <c r="R38" s="22">
        <v>64</v>
      </c>
      <c r="S38" s="22">
        <v>124</v>
      </c>
      <c r="T38" s="22">
        <f t="shared" si="9"/>
        <v>666</v>
      </c>
      <c r="U38" s="22">
        <f t="shared" si="4"/>
        <v>648</v>
      </c>
      <c r="V38" s="22">
        <f t="shared" si="5"/>
        <v>966</v>
      </c>
      <c r="W38" s="51">
        <f t="shared" si="6"/>
        <v>82</v>
      </c>
      <c r="X38" s="52" t="str">
        <f t="shared" si="2"/>
        <v>及时补货</v>
      </c>
    </row>
    <row r="39" ht="20" customHeight="1" spans="1:24">
      <c r="A39" s="21">
        <v>33</v>
      </c>
      <c r="B39" s="22"/>
      <c r="C39" s="23"/>
      <c r="D39" s="23"/>
      <c r="E39" s="21">
        <v>630</v>
      </c>
      <c r="F39" s="21">
        <v>900</v>
      </c>
      <c r="G39" s="22">
        <v>116</v>
      </c>
      <c r="H39" s="22">
        <v>516</v>
      </c>
      <c r="I39" s="22">
        <v>400</v>
      </c>
      <c r="J39" s="22">
        <v>400</v>
      </c>
      <c r="K39" s="22">
        <v>300</v>
      </c>
      <c r="L39" s="22">
        <f t="shared" si="3"/>
        <v>500</v>
      </c>
      <c r="M39" s="22">
        <v>66</v>
      </c>
      <c r="N39" s="22">
        <v>166</v>
      </c>
      <c r="O39" s="22">
        <f t="shared" si="7"/>
        <v>232</v>
      </c>
      <c r="P39" s="22">
        <v>396</v>
      </c>
      <c r="Q39" s="22">
        <v>66</v>
      </c>
      <c r="R39" s="22">
        <v>56</v>
      </c>
      <c r="S39" s="22">
        <v>116</v>
      </c>
      <c r="T39" s="22">
        <f t="shared" si="9"/>
        <v>634</v>
      </c>
      <c r="U39" s="22">
        <f t="shared" si="4"/>
        <v>632</v>
      </c>
      <c r="V39" s="22">
        <f t="shared" si="5"/>
        <v>934</v>
      </c>
      <c r="W39" s="51">
        <f t="shared" si="6"/>
        <v>98</v>
      </c>
      <c r="X39" s="52" t="str">
        <f t="shared" si="2"/>
        <v>及时补货</v>
      </c>
    </row>
    <row r="40" ht="20" customHeight="1" spans="1:24">
      <c r="A40" s="21">
        <v>34</v>
      </c>
      <c r="B40" s="22"/>
      <c r="C40" s="23"/>
      <c r="D40" s="23"/>
      <c r="E40" s="21">
        <v>630</v>
      </c>
      <c r="F40" s="21">
        <v>900</v>
      </c>
      <c r="G40" s="22">
        <v>117</v>
      </c>
      <c r="H40" s="22">
        <v>517</v>
      </c>
      <c r="I40" s="22">
        <v>400</v>
      </c>
      <c r="J40" s="22">
        <v>400</v>
      </c>
      <c r="K40" s="22">
        <v>300</v>
      </c>
      <c r="L40" s="22">
        <f t="shared" si="3"/>
        <v>500</v>
      </c>
      <c r="M40" s="22">
        <v>67</v>
      </c>
      <c r="N40" s="22">
        <v>167</v>
      </c>
      <c r="O40" s="22">
        <f t="shared" si="7"/>
        <v>234</v>
      </c>
      <c r="P40" s="22">
        <v>397</v>
      </c>
      <c r="Q40" s="22">
        <v>67</v>
      </c>
      <c r="R40" s="22">
        <v>57</v>
      </c>
      <c r="S40" s="22">
        <v>117</v>
      </c>
      <c r="T40" s="22">
        <v>436</v>
      </c>
      <c r="U40" s="53">
        <f t="shared" si="4"/>
        <v>634</v>
      </c>
      <c r="V40" s="53">
        <f t="shared" si="5"/>
        <v>736</v>
      </c>
      <c r="W40" s="51">
        <f t="shared" si="6"/>
        <v>298</v>
      </c>
      <c r="X40" s="52" t="str">
        <f t="shared" si="2"/>
        <v>正常</v>
      </c>
    </row>
    <row r="41" ht="20" customHeight="1" spans="1:24">
      <c r="A41" s="21">
        <v>35</v>
      </c>
      <c r="B41" s="22"/>
      <c r="C41" s="23"/>
      <c r="D41" s="23"/>
      <c r="E41" s="21">
        <v>630</v>
      </c>
      <c r="F41" s="21">
        <v>900</v>
      </c>
      <c r="G41" s="22">
        <v>118</v>
      </c>
      <c r="H41" s="22">
        <v>518</v>
      </c>
      <c r="I41" s="22">
        <v>400</v>
      </c>
      <c r="J41" s="22">
        <v>400</v>
      </c>
      <c r="K41" s="22">
        <v>300</v>
      </c>
      <c r="L41" s="22">
        <f t="shared" si="3"/>
        <v>500</v>
      </c>
      <c r="M41" s="22">
        <v>68</v>
      </c>
      <c r="N41" s="22">
        <v>168</v>
      </c>
      <c r="O41" s="22">
        <f t="shared" si="7"/>
        <v>236</v>
      </c>
      <c r="P41" s="22">
        <v>398</v>
      </c>
      <c r="Q41" s="22">
        <v>68</v>
      </c>
      <c r="R41" s="22">
        <v>58</v>
      </c>
      <c r="S41" s="22">
        <v>118</v>
      </c>
      <c r="T41" s="22">
        <f>SUM(P41:S41)</f>
        <v>642</v>
      </c>
      <c r="U41" s="22">
        <f t="shared" si="4"/>
        <v>636</v>
      </c>
      <c r="V41" s="22">
        <f t="shared" si="5"/>
        <v>942</v>
      </c>
      <c r="W41" s="51">
        <f t="shared" si="6"/>
        <v>94</v>
      </c>
      <c r="X41" s="52" t="str">
        <f t="shared" si="2"/>
        <v>及时补货</v>
      </c>
    </row>
    <row r="42" ht="20" customHeight="1" spans="1:24">
      <c r="A42" s="21">
        <v>36</v>
      </c>
      <c r="B42" s="22"/>
      <c r="C42" s="23"/>
      <c r="D42" s="23"/>
      <c r="E42" s="21">
        <v>630</v>
      </c>
      <c r="F42" s="21">
        <v>900</v>
      </c>
      <c r="G42" s="22">
        <v>119</v>
      </c>
      <c r="H42" s="22">
        <v>519</v>
      </c>
      <c r="I42" s="22">
        <v>400</v>
      </c>
      <c r="J42" s="22">
        <v>400</v>
      </c>
      <c r="K42" s="22">
        <v>300</v>
      </c>
      <c r="L42" s="22">
        <f t="shared" si="3"/>
        <v>500</v>
      </c>
      <c r="M42" s="22">
        <v>69</v>
      </c>
      <c r="N42" s="22">
        <v>169</v>
      </c>
      <c r="O42" s="22">
        <f t="shared" si="7"/>
        <v>238</v>
      </c>
      <c r="P42" s="22">
        <v>399</v>
      </c>
      <c r="Q42" s="22">
        <v>69</v>
      </c>
      <c r="R42" s="22">
        <v>59</v>
      </c>
      <c r="S42" s="22">
        <v>119</v>
      </c>
      <c r="T42" s="22">
        <f>SUM(P42:S42)</f>
        <v>646</v>
      </c>
      <c r="U42" s="53">
        <f t="shared" si="4"/>
        <v>638</v>
      </c>
      <c r="V42" s="22">
        <f t="shared" si="5"/>
        <v>946</v>
      </c>
      <c r="W42" s="51">
        <f t="shared" si="6"/>
        <v>92</v>
      </c>
      <c r="X42" s="52" t="str">
        <f t="shared" si="2"/>
        <v>及时补货</v>
      </c>
    </row>
    <row r="43" ht="20" customHeight="1" spans="1:24">
      <c r="A43" s="21">
        <v>37</v>
      </c>
      <c r="B43" s="22"/>
      <c r="C43" s="23"/>
      <c r="D43" s="23"/>
      <c r="E43" s="21">
        <v>630</v>
      </c>
      <c r="F43" s="21">
        <v>900</v>
      </c>
      <c r="G43" s="22">
        <v>119</v>
      </c>
      <c r="H43" s="22">
        <v>519</v>
      </c>
      <c r="I43" s="22">
        <v>400</v>
      </c>
      <c r="J43" s="22">
        <v>400</v>
      </c>
      <c r="K43" s="22">
        <v>300</v>
      </c>
      <c r="L43" s="22">
        <f>I43+J43-K43</f>
        <v>500</v>
      </c>
      <c r="M43" s="22">
        <v>69</v>
      </c>
      <c r="N43" s="22">
        <v>169</v>
      </c>
      <c r="O43" s="22">
        <f>SUM(M43:N43)</f>
        <v>238</v>
      </c>
      <c r="P43" s="22">
        <v>399</v>
      </c>
      <c r="Q43" s="22">
        <v>69</v>
      </c>
      <c r="R43" s="22">
        <v>59</v>
      </c>
      <c r="S43" s="22">
        <v>119</v>
      </c>
      <c r="T43" s="22">
        <f t="shared" ref="T43:T48" si="10">SUM(P43:S43)</f>
        <v>646</v>
      </c>
      <c r="U43" s="53">
        <f>J43+O43</f>
        <v>638</v>
      </c>
      <c r="V43" s="22">
        <f>K43+T43</f>
        <v>946</v>
      </c>
      <c r="W43" s="51">
        <f>O43-T43+L43</f>
        <v>92</v>
      </c>
      <c r="X43" s="52" t="str">
        <f>IF((W43&lt;G43),"及时补货",IF(W43&gt;H43,"存货太多","正常"))</f>
        <v>及时补货</v>
      </c>
    </row>
    <row r="44" ht="20" customHeight="1" spans="1:24">
      <c r="A44" s="21">
        <v>38</v>
      </c>
      <c r="B44" s="22"/>
      <c r="C44" s="23"/>
      <c r="D44" s="23"/>
      <c r="E44" s="21">
        <v>630</v>
      </c>
      <c r="F44" s="21">
        <v>900</v>
      </c>
      <c r="G44" s="22">
        <v>120</v>
      </c>
      <c r="H44" s="22">
        <v>520</v>
      </c>
      <c r="I44" s="22">
        <v>400</v>
      </c>
      <c r="J44" s="22">
        <v>400</v>
      </c>
      <c r="K44" s="22">
        <v>300</v>
      </c>
      <c r="L44" s="22">
        <f>I44+J44-K44</f>
        <v>500</v>
      </c>
      <c r="M44" s="22">
        <v>70</v>
      </c>
      <c r="N44" s="22">
        <v>170</v>
      </c>
      <c r="O44" s="22">
        <f>SUM(M44:N44)</f>
        <v>240</v>
      </c>
      <c r="P44" s="22">
        <v>400</v>
      </c>
      <c r="Q44" s="22">
        <v>70</v>
      </c>
      <c r="R44" s="22">
        <v>60</v>
      </c>
      <c r="S44" s="22">
        <v>120</v>
      </c>
      <c r="T44" s="22">
        <f t="shared" si="10"/>
        <v>650</v>
      </c>
      <c r="U44" s="22">
        <f>J44+O44</f>
        <v>640</v>
      </c>
      <c r="V44" s="22">
        <f>K44+T44</f>
        <v>950</v>
      </c>
      <c r="W44" s="51">
        <f>O44-T44+L44</f>
        <v>90</v>
      </c>
      <c r="X44" s="52" t="str">
        <f>IF((W44&lt;G44),"及时补货",IF(W44&gt;H44,"存货太多","正常"))</f>
        <v>及时补货</v>
      </c>
    </row>
    <row r="45" ht="20" customHeight="1" spans="1:24">
      <c r="A45" s="21">
        <v>39</v>
      </c>
      <c r="B45" s="22"/>
      <c r="C45" s="23"/>
      <c r="D45" s="23"/>
      <c r="E45" s="21">
        <v>630</v>
      </c>
      <c r="F45" s="21">
        <v>900</v>
      </c>
      <c r="G45" s="22">
        <v>121</v>
      </c>
      <c r="H45" s="22">
        <v>521</v>
      </c>
      <c r="I45" s="22">
        <v>400</v>
      </c>
      <c r="J45" s="22">
        <v>400</v>
      </c>
      <c r="K45" s="22">
        <v>300</v>
      </c>
      <c r="L45" s="22">
        <f>I45+J45-K45</f>
        <v>500</v>
      </c>
      <c r="M45" s="22">
        <v>71</v>
      </c>
      <c r="N45" s="22">
        <v>171</v>
      </c>
      <c r="O45" s="22">
        <f>SUM(M45:N45)</f>
        <v>242</v>
      </c>
      <c r="P45" s="22">
        <v>401</v>
      </c>
      <c r="Q45" s="22">
        <v>71</v>
      </c>
      <c r="R45" s="22">
        <v>61</v>
      </c>
      <c r="S45" s="22">
        <v>121</v>
      </c>
      <c r="T45" s="22">
        <f t="shared" si="10"/>
        <v>654</v>
      </c>
      <c r="U45" s="53">
        <f>J45+O45</f>
        <v>642</v>
      </c>
      <c r="V45" s="22">
        <f>K45+T45</f>
        <v>954</v>
      </c>
      <c r="W45" s="51">
        <f>O45-T45+L45</f>
        <v>88</v>
      </c>
      <c r="X45" s="52" t="str">
        <f>IF((W45&lt;G45),"及时补货",IF(W45&gt;H45,"存货太多","正常"))</f>
        <v>及时补货</v>
      </c>
    </row>
    <row r="46" ht="20" customHeight="1" spans="1:24">
      <c r="A46" s="21">
        <v>40</v>
      </c>
      <c r="B46" s="22"/>
      <c r="C46" s="23"/>
      <c r="D46" s="23"/>
      <c r="E46" s="21">
        <v>630</v>
      </c>
      <c r="F46" s="21">
        <v>900</v>
      </c>
      <c r="G46" s="22">
        <v>122</v>
      </c>
      <c r="H46" s="22">
        <v>522</v>
      </c>
      <c r="I46" s="22">
        <v>400</v>
      </c>
      <c r="J46" s="22">
        <v>400</v>
      </c>
      <c r="K46" s="22">
        <v>300</v>
      </c>
      <c r="L46" s="22">
        <f>I46+J46-K46</f>
        <v>500</v>
      </c>
      <c r="M46" s="22">
        <v>72</v>
      </c>
      <c r="N46" s="22">
        <v>172</v>
      </c>
      <c r="O46" s="22">
        <f>SUM(M46:N46)</f>
        <v>244</v>
      </c>
      <c r="P46" s="22">
        <v>402</v>
      </c>
      <c r="Q46" s="22">
        <v>72</v>
      </c>
      <c r="R46" s="22">
        <v>62</v>
      </c>
      <c r="S46" s="22">
        <v>122</v>
      </c>
      <c r="T46" s="22">
        <f t="shared" si="10"/>
        <v>658</v>
      </c>
      <c r="U46" s="22">
        <f>J46+O46</f>
        <v>644</v>
      </c>
      <c r="V46" s="22">
        <f>K46+T46</f>
        <v>958</v>
      </c>
      <c r="W46" s="51">
        <f>O46-T46+L46</f>
        <v>86</v>
      </c>
      <c r="X46" s="52" t="str">
        <f>IF((W46&lt;G46),"及时补货",IF(W46&gt;H46,"存货太多","正常"))</f>
        <v>及时补货</v>
      </c>
    </row>
    <row r="47" ht="20" customHeight="1" spans="1:24">
      <c r="A47" s="21">
        <v>41</v>
      </c>
      <c r="B47" s="22"/>
      <c r="C47" s="23"/>
      <c r="D47" s="23"/>
      <c r="E47" s="21">
        <v>630</v>
      </c>
      <c r="F47" s="21">
        <v>900</v>
      </c>
      <c r="G47" s="22">
        <v>123</v>
      </c>
      <c r="H47" s="22">
        <v>523</v>
      </c>
      <c r="I47" s="22">
        <v>400</v>
      </c>
      <c r="J47" s="22">
        <v>400</v>
      </c>
      <c r="K47" s="22">
        <v>300</v>
      </c>
      <c r="L47" s="22">
        <f>I47+J47-K47</f>
        <v>500</v>
      </c>
      <c r="M47" s="22">
        <v>73</v>
      </c>
      <c r="N47" s="22">
        <v>173</v>
      </c>
      <c r="O47" s="22">
        <f>SUM(M47:N47)</f>
        <v>246</v>
      </c>
      <c r="P47" s="22">
        <v>403</v>
      </c>
      <c r="Q47" s="22">
        <v>73</v>
      </c>
      <c r="R47" s="22">
        <v>63</v>
      </c>
      <c r="S47" s="22">
        <v>123</v>
      </c>
      <c r="T47" s="22">
        <f t="shared" si="10"/>
        <v>662</v>
      </c>
      <c r="U47" s="53">
        <f>J47+O47</f>
        <v>646</v>
      </c>
      <c r="V47" s="22">
        <f>K47+T47</f>
        <v>962</v>
      </c>
      <c r="W47" s="51">
        <f>O47-T47+L47</f>
        <v>84</v>
      </c>
      <c r="X47" s="52" t="str">
        <f>IF((W47&lt;G47),"及时补货",IF(W47&gt;H47,"存货太多","正常"))</f>
        <v>及时补货</v>
      </c>
    </row>
    <row r="48" ht="20" customHeight="1" spans="1:24">
      <c r="A48" s="21">
        <v>42</v>
      </c>
      <c r="B48" s="22"/>
      <c r="C48" s="23"/>
      <c r="D48" s="23"/>
      <c r="E48" s="21">
        <v>630</v>
      </c>
      <c r="F48" s="21">
        <v>900</v>
      </c>
      <c r="G48" s="22">
        <v>124</v>
      </c>
      <c r="H48" s="22">
        <v>524</v>
      </c>
      <c r="I48" s="22">
        <v>400</v>
      </c>
      <c r="J48" s="22">
        <v>400</v>
      </c>
      <c r="K48" s="22">
        <v>300</v>
      </c>
      <c r="L48" s="22">
        <f>I48+J48-K48</f>
        <v>500</v>
      </c>
      <c r="M48" s="22">
        <v>74</v>
      </c>
      <c r="N48" s="22">
        <v>174</v>
      </c>
      <c r="O48" s="22">
        <f>SUM(M48:N48)</f>
        <v>248</v>
      </c>
      <c r="P48" s="22">
        <v>404</v>
      </c>
      <c r="Q48" s="22">
        <v>74</v>
      </c>
      <c r="R48" s="22">
        <v>64</v>
      </c>
      <c r="S48" s="22">
        <v>124</v>
      </c>
      <c r="T48" s="22">
        <f t="shared" si="10"/>
        <v>666</v>
      </c>
      <c r="U48" s="22">
        <f>J48+O48</f>
        <v>648</v>
      </c>
      <c r="V48" s="22">
        <f>K48+T48</f>
        <v>966</v>
      </c>
      <c r="W48" s="51">
        <f>O48-T48+L48</f>
        <v>82</v>
      </c>
      <c r="X48" s="52" t="str">
        <f>IF((W48&lt;G48),"及时补货",IF(W48&gt;H48,"存货太多","正常"))</f>
        <v>及时补货</v>
      </c>
    </row>
    <row r="49" ht="20" customHeight="1" spans="1:24">
      <c r="A49" s="21">
        <v>43</v>
      </c>
      <c r="B49" s="22"/>
      <c r="C49" s="23"/>
      <c r="D49" s="23"/>
      <c r="E49" s="21">
        <v>630</v>
      </c>
      <c r="F49" s="21">
        <v>900</v>
      </c>
      <c r="G49" s="22">
        <v>124</v>
      </c>
      <c r="H49" s="22">
        <v>524</v>
      </c>
      <c r="I49" s="22">
        <v>400</v>
      </c>
      <c r="J49" s="22">
        <v>400</v>
      </c>
      <c r="K49" s="22">
        <v>300</v>
      </c>
      <c r="L49" s="22">
        <f>I49+J49-K49</f>
        <v>500</v>
      </c>
      <c r="M49" s="22">
        <v>74</v>
      </c>
      <c r="N49" s="22">
        <v>174</v>
      </c>
      <c r="O49" s="22">
        <f>SUM(M49:N49)</f>
        <v>248</v>
      </c>
      <c r="P49" s="22">
        <v>404</v>
      </c>
      <c r="Q49" s="22">
        <v>74</v>
      </c>
      <c r="R49" s="22">
        <v>64</v>
      </c>
      <c r="S49" s="22">
        <v>124</v>
      </c>
      <c r="T49" s="22">
        <f>SUM(P49:S49)</f>
        <v>666</v>
      </c>
      <c r="U49" s="22">
        <f>J49+O49</f>
        <v>648</v>
      </c>
      <c r="V49" s="22">
        <f>K49+T49</f>
        <v>966</v>
      </c>
      <c r="W49" s="51">
        <f>O49-T49+L49</f>
        <v>82</v>
      </c>
      <c r="X49" s="52" t="str">
        <f>IF((W49&lt;G49),"及时补货",IF(W49&gt;H49,"存货太多","正常"))</f>
        <v>及时补货</v>
      </c>
    </row>
    <row r="50" ht="20" customHeight="1" spans="1:24">
      <c r="A50" s="21">
        <v>44</v>
      </c>
      <c r="B50" s="22"/>
      <c r="C50" s="23"/>
      <c r="D50" s="23"/>
      <c r="E50" s="21">
        <v>630</v>
      </c>
      <c r="F50" s="21">
        <v>900</v>
      </c>
      <c r="G50" s="22">
        <v>116</v>
      </c>
      <c r="H50" s="22">
        <v>516</v>
      </c>
      <c r="I50" s="22">
        <v>400</v>
      </c>
      <c r="J50" s="22">
        <v>400</v>
      </c>
      <c r="K50" s="22">
        <v>300</v>
      </c>
      <c r="L50" s="22">
        <f>I50+J50-K50</f>
        <v>500</v>
      </c>
      <c r="M50" s="22">
        <v>66</v>
      </c>
      <c r="N50" s="22">
        <v>166</v>
      </c>
      <c r="O50" s="22">
        <f t="shared" ref="O50:O58" si="11">SUM(M50:N50)</f>
        <v>232</v>
      </c>
      <c r="P50" s="22">
        <v>396</v>
      </c>
      <c r="Q50" s="22">
        <v>66</v>
      </c>
      <c r="R50" s="22">
        <v>56</v>
      </c>
      <c r="S50" s="22">
        <v>116</v>
      </c>
      <c r="T50" s="22">
        <f t="shared" ref="T50:T58" si="12">SUM(P50:S50)</f>
        <v>634</v>
      </c>
      <c r="U50" s="22">
        <f>J50+O50</f>
        <v>632</v>
      </c>
      <c r="V50" s="22">
        <f>K50+T50</f>
        <v>934</v>
      </c>
      <c r="W50" s="51">
        <f>O50-T50+L50</f>
        <v>98</v>
      </c>
      <c r="X50" s="52" t="str">
        <f>IF((W50&lt;G50),"及时补货",IF(W50&gt;H50,"存货太多","正常"))</f>
        <v>及时补货</v>
      </c>
    </row>
    <row r="51" ht="20" customHeight="1" spans="1:24">
      <c r="A51" s="21">
        <v>45</v>
      </c>
      <c r="B51" s="22"/>
      <c r="C51" s="23"/>
      <c r="D51" s="23"/>
      <c r="E51" s="21">
        <v>630</v>
      </c>
      <c r="F51" s="21">
        <v>900</v>
      </c>
      <c r="G51" s="22">
        <v>117</v>
      </c>
      <c r="H51" s="22">
        <v>517</v>
      </c>
      <c r="I51" s="22">
        <v>400</v>
      </c>
      <c r="J51" s="22">
        <v>400</v>
      </c>
      <c r="K51" s="22">
        <v>300</v>
      </c>
      <c r="L51" s="22">
        <f>I51+J51-K51</f>
        <v>500</v>
      </c>
      <c r="M51" s="22">
        <v>67</v>
      </c>
      <c r="N51" s="22">
        <v>167</v>
      </c>
      <c r="O51" s="22">
        <f t="shared" si="11"/>
        <v>234</v>
      </c>
      <c r="P51" s="22">
        <v>397</v>
      </c>
      <c r="Q51" s="22">
        <v>67</v>
      </c>
      <c r="R51" s="22">
        <v>57</v>
      </c>
      <c r="S51" s="22">
        <v>117</v>
      </c>
      <c r="T51" s="22">
        <v>436</v>
      </c>
      <c r="U51" s="53">
        <f>J51+O51</f>
        <v>634</v>
      </c>
      <c r="V51" s="53">
        <f>K51+T51</f>
        <v>736</v>
      </c>
      <c r="W51" s="51">
        <f>O51-T51+L51</f>
        <v>298</v>
      </c>
      <c r="X51" s="52" t="str">
        <f>IF((W51&lt;G51),"及时补货",IF(W51&gt;H51,"存货太多","正常"))</f>
        <v>正常</v>
      </c>
    </row>
    <row r="52" ht="20" customHeight="1" spans="1:24">
      <c r="A52" s="21">
        <v>46</v>
      </c>
      <c r="B52" s="22"/>
      <c r="C52" s="23"/>
      <c r="D52" s="23"/>
      <c r="E52" s="21">
        <v>630</v>
      </c>
      <c r="F52" s="21">
        <v>900</v>
      </c>
      <c r="G52" s="22">
        <v>118</v>
      </c>
      <c r="H52" s="22">
        <v>518</v>
      </c>
      <c r="I52" s="22">
        <v>400</v>
      </c>
      <c r="J52" s="22">
        <v>400</v>
      </c>
      <c r="K52" s="22">
        <v>300</v>
      </c>
      <c r="L52" s="22">
        <f>I52+J52-K52</f>
        <v>500</v>
      </c>
      <c r="M52" s="22">
        <v>68</v>
      </c>
      <c r="N52" s="22">
        <v>168</v>
      </c>
      <c r="O52" s="22">
        <f t="shared" si="11"/>
        <v>236</v>
      </c>
      <c r="P52" s="22">
        <v>398</v>
      </c>
      <c r="Q52" s="22">
        <v>68</v>
      </c>
      <c r="R52" s="22">
        <v>58</v>
      </c>
      <c r="S52" s="22">
        <v>118</v>
      </c>
      <c r="T52" s="22">
        <f t="shared" si="12"/>
        <v>642</v>
      </c>
      <c r="U52" s="22">
        <f>J52+O52</f>
        <v>636</v>
      </c>
      <c r="V52" s="22">
        <f>K52+T52</f>
        <v>942</v>
      </c>
      <c r="W52" s="51">
        <f>O52-T52+L52</f>
        <v>94</v>
      </c>
      <c r="X52" s="52" t="str">
        <f>IF((W52&lt;G52),"及时补货",IF(W52&gt;H52,"存货太多","正常"))</f>
        <v>及时补货</v>
      </c>
    </row>
    <row r="53" ht="20" customHeight="1" spans="1:24">
      <c r="A53" s="21">
        <v>47</v>
      </c>
      <c r="B53" s="22"/>
      <c r="C53" s="23"/>
      <c r="D53" s="23"/>
      <c r="E53" s="21">
        <v>630</v>
      </c>
      <c r="F53" s="21">
        <v>900</v>
      </c>
      <c r="G53" s="22">
        <v>119</v>
      </c>
      <c r="H53" s="22">
        <v>519</v>
      </c>
      <c r="I53" s="22">
        <v>400</v>
      </c>
      <c r="J53" s="22">
        <v>400</v>
      </c>
      <c r="K53" s="22">
        <v>300</v>
      </c>
      <c r="L53" s="22">
        <f>I53+J53-K53</f>
        <v>500</v>
      </c>
      <c r="M53" s="22">
        <v>69</v>
      </c>
      <c r="N53" s="22">
        <v>169</v>
      </c>
      <c r="O53" s="22">
        <f t="shared" si="11"/>
        <v>238</v>
      </c>
      <c r="P53" s="22">
        <v>399</v>
      </c>
      <c r="Q53" s="22">
        <v>69</v>
      </c>
      <c r="R53" s="22">
        <v>59</v>
      </c>
      <c r="S53" s="22">
        <v>119</v>
      </c>
      <c r="T53" s="22">
        <f t="shared" si="12"/>
        <v>646</v>
      </c>
      <c r="U53" s="53">
        <f>J53+O53</f>
        <v>638</v>
      </c>
      <c r="V53" s="22">
        <f>K53+T53</f>
        <v>946</v>
      </c>
      <c r="W53" s="51">
        <f>O53-T53+L53</f>
        <v>92</v>
      </c>
      <c r="X53" s="52" t="str">
        <f>IF((W53&lt;G53),"及时补货",IF(W53&gt;H53,"存货太多","正常"))</f>
        <v>及时补货</v>
      </c>
    </row>
    <row r="54" ht="20" customHeight="1" spans="1:24">
      <c r="A54" s="21">
        <v>48</v>
      </c>
      <c r="B54" s="22"/>
      <c r="C54" s="23"/>
      <c r="D54" s="23"/>
      <c r="E54" s="21">
        <v>630</v>
      </c>
      <c r="F54" s="21">
        <v>900</v>
      </c>
      <c r="G54" s="22">
        <v>120</v>
      </c>
      <c r="H54" s="22">
        <v>520</v>
      </c>
      <c r="I54" s="22">
        <v>400</v>
      </c>
      <c r="J54" s="22">
        <v>400</v>
      </c>
      <c r="K54" s="22">
        <v>300</v>
      </c>
      <c r="L54" s="22">
        <f>I54+J54-K54</f>
        <v>500</v>
      </c>
      <c r="M54" s="22">
        <v>70</v>
      </c>
      <c r="N54" s="22">
        <v>170</v>
      </c>
      <c r="O54" s="22">
        <f t="shared" si="11"/>
        <v>240</v>
      </c>
      <c r="P54" s="22">
        <v>400</v>
      </c>
      <c r="Q54" s="22">
        <v>70</v>
      </c>
      <c r="R54" s="22">
        <v>60</v>
      </c>
      <c r="S54" s="22">
        <v>120</v>
      </c>
      <c r="T54" s="22">
        <f t="shared" si="12"/>
        <v>650</v>
      </c>
      <c r="U54" s="22">
        <f>J54+O54</f>
        <v>640</v>
      </c>
      <c r="V54" s="22">
        <f>K54+T54</f>
        <v>950</v>
      </c>
      <c r="W54" s="51">
        <f>O54-T54+L54</f>
        <v>90</v>
      </c>
      <c r="X54" s="52" t="str">
        <f>IF((W54&lt;G54),"及时补货",IF(W54&gt;H54,"存货太多","正常"))</f>
        <v>及时补货</v>
      </c>
    </row>
    <row r="55" ht="20" customHeight="1" spans="1:24">
      <c r="A55" s="21">
        <v>49</v>
      </c>
      <c r="B55" s="22"/>
      <c r="C55" s="23"/>
      <c r="D55" s="23"/>
      <c r="E55" s="21">
        <v>630</v>
      </c>
      <c r="F55" s="21">
        <v>900</v>
      </c>
      <c r="G55" s="22">
        <v>121</v>
      </c>
      <c r="H55" s="22">
        <v>521</v>
      </c>
      <c r="I55" s="22">
        <v>400</v>
      </c>
      <c r="J55" s="22">
        <v>400</v>
      </c>
      <c r="K55" s="22">
        <v>300</v>
      </c>
      <c r="L55" s="22">
        <f>I55+J55-K55</f>
        <v>500</v>
      </c>
      <c r="M55" s="22">
        <v>71</v>
      </c>
      <c r="N55" s="22">
        <v>171</v>
      </c>
      <c r="O55" s="22">
        <f t="shared" si="11"/>
        <v>242</v>
      </c>
      <c r="P55" s="22">
        <v>401</v>
      </c>
      <c r="Q55" s="22">
        <v>71</v>
      </c>
      <c r="R55" s="22">
        <v>61</v>
      </c>
      <c r="S55" s="22">
        <v>121</v>
      </c>
      <c r="T55" s="22">
        <f t="shared" si="12"/>
        <v>654</v>
      </c>
      <c r="U55" s="53">
        <f>J55+O55</f>
        <v>642</v>
      </c>
      <c r="V55" s="22">
        <f>K55+T55</f>
        <v>954</v>
      </c>
      <c r="W55" s="51">
        <f>O55-T55+L55</f>
        <v>88</v>
      </c>
      <c r="X55" s="52" t="str">
        <f>IF((W55&lt;G55),"及时补货",IF(W55&gt;H55,"存货太多","正常"))</f>
        <v>及时补货</v>
      </c>
    </row>
    <row r="56" ht="20" customHeight="1" spans="1:24">
      <c r="A56" s="21">
        <v>50</v>
      </c>
      <c r="B56" s="22"/>
      <c r="C56" s="23"/>
      <c r="D56" s="23"/>
      <c r="E56" s="21">
        <v>630</v>
      </c>
      <c r="F56" s="21">
        <v>900</v>
      </c>
      <c r="G56" s="22">
        <v>122</v>
      </c>
      <c r="H56" s="22">
        <v>522</v>
      </c>
      <c r="I56" s="22">
        <v>400</v>
      </c>
      <c r="J56" s="22">
        <v>400</v>
      </c>
      <c r="K56" s="22">
        <v>300</v>
      </c>
      <c r="L56" s="22">
        <f>I56+J56-K56</f>
        <v>500</v>
      </c>
      <c r="M56" s="22">
        <v>72</v>
      </c>
      <c r="N56" s="22">
        <v>172</v>
      </c>
      <c r="O56" s="22">
        <f t="shared" si="11"/>
        <v>244</v>
      </c>
      <c r="P56" s="22">
        <v>402</v>
      </c>
      <c r="Q56" s="22">
        <v>72</v>
      </c>
      <c r="R56" s="22">
        <v>62</v>
      </c>
      <c r="S56" s="22">
        <v>122</v>
      </c>
      <c r="T56" s="22">
        <f t="shared" si="12"/>
        <v>658</v>
      </c>
      <c r="U56" s="22">
        <f>J56+O56</f>
        <v>644</v>
      </c>
      <c r="V56" s="22">
        <f>K56+T56</f>
        <v>958</v>
      </c>
      <c r="W56" s="51">
        <f>O56-T56+L56</f>
        <v>86</v>
      </c>
      <c r="X56" s="52" t="str">
        <f>IF((W56&lt;G56),"及时补货",IF(W56&gt;H56,"存货太多","正常"))</f>
        <v>及时补货</v>
      </c>
    </row>
    <row r="57" ht="20" customHeight="1" spans="1:24">
      <c r="A57" s="21">
        <v>51</v>
      </c>
      <c r="B57" s="22"/>
      <c r="C57" s="23"/>
      <c r="D57" s="23"/>
      <c r="E57" s="21">
        <v>630</v>
      </c>
      <c r="F57" s="21">
        <v>900</v>
      </c>
      <c r="G57" s="22">
        <v>123</v>
      </c>
      <c r="H57" s="22">
        <v>523</v>
      </c>
      <c r="I57" s="22">
        <v>400</v>
      </c>
      <c r="J57" s="22">
        <v>400</v>
      </c>
      <c r="K57" s="22">
        <v>300</v>
      </c>
      <c r="L57" s="22">
        <f>I57+J57-K57</f>
        <v>500</v>
      </c>
      <c r="M57" s="22">
        <v>73</v>
      </c>
      <c r="N57" s="22">
        <v>173</v>
      </c>
      <c r="O57" s="22">
        <f t="shared" si="11"/>
        <v>246</v>
      </c>
      <c r="P57" s="22">
        <v>403</v>
      </c>
      <c r="Q57" s="22">
        <v>73</v>
      </c>
      <c r="R57" s="22">
        <v>63</v>
      </c>
      <c r="S57" s="22">
        <v>123</v>
      </c>
      <c r="T57" s="22">
        <f t="shared" si="12"/>
        <v>662</v>
      </c>
      <c r="U57" s="53">
        <f>J57+O57</f>
        <v>646</v>
      </c>
      <c r="V57" s="22">
        <f>K57+T57</f>
        <v>962</v>
      </c>
      <c r="W57" s="51">
        <f>O57-T57+L57</f>
        <v>84</v>
      </c>
      <c r="X57" s="52" t="str">
        <f>IF((W57&lt;G57),"及时补货",IF(W57&gt;H57,"存货太多","正常"))</f>
        <v>及时补货</v>
      </c>
    </row>
    <row r="58" ht="20" customHeight="1" spans="1:24">
      <c r="A58" s="21">
        <v>52</v>
      </c>
      <c r="B58" s="22"/>
      <c r="C58" s="23"/>
      <c r="D58" s="23"/>
      <c r="E58" s="21">
        <v>630</v>
      </c>
      <c r="F58" s="21">
        <v>900</v>
      </c>
      <c r="G58" s="22">
        <v>124</v>
      </c>
      <c r="H58" s="22">
        <v>524</v>
      </c>
      <c r="I58" s="22">
        <v>400</v>
      </c>
      <c r="J58" s="22">
        <v>400</v>
      </c>
      <c r="K58" s="22">
        <v>300</v>
      </c>
      <c r="L58" s="22">
        <f>I58+J58-K58</f>
        <v>500</v>
      </c>
      <c r="M58" s="22">
        <v>74</v>
      </c>
      <c r="N58" s="22">
        <v>174</v>
      </c>
      <c r="O58" s="22">
        <f t="shared" si="11"/>
        <v>248</v>
      </c>
      <c r="P58" s="22">
        <v>404</v>
      </c>
      <c r="Q58" s="22">
        <v>74</v>
      </c>
      <c r="R58" s="22">
        <v>64</v>
      </c>
      <c r="S58" s="22">
        <v>124</v>
      </c>
      <c r="T58" s="22">
        <f t="shared" si="12"/>
        <v>666</v>
      </c>
      <c r="U58" s="22">
        <f>J58+O58</f>
        <v>648</v>
      </c>
      <c r="V58" s="22">
        <f>K58+T58</f>
        <v>966</v>
      </c>
      <c r="W58" s="51">
        <f>O58-T58+L58</f>
        <v>82</v>
      </c>
      <c r="X58" s="52" t="str">
        <f>IF((W58&lt;G58),"及时补货",IF(W58&gt;H58,"存货太多","正常"))</f>
        <v>及时补货</v>
      </c>
    </row>
    <row r="59" ht="20" customHeight="1" spans="1:24">
      <c r="A59" s="24" t="s">
        <v>34</v>
      </c>
      <c r="B59" s="25"/>
      <c r="C59" s="25"/>
      <c r="D59" s="25"/>
      <c r="E59" s="26">
        <f>SUM(E7:E58)</f>
        <v>32640</v>
      </c>
      <c r="F59" s="26">
        <f t="shared" ref="F59:W59" si="13">SUM(F7:F58)</f>
        <v>46720</v>
      </c>
      <c r="G59" s="26">
        <f t="shared" si="13"/>
        <v>6048</v>
      </c>
      <c r="H59" s="26">
        <f t="shared" si="13"/>
        <v>26848</v>
      </c>
      <c r="I59" s="26">
        <f t="shared" si="13"/>
        <v>22600</v>
      </c>
      <c r="J59" s="26">
        <f t="shared" si="13"/>
        <v>20800</v>
      </c>
      <c r="K59" s="26">
        <f t="shared" si="13"/>
        <v>15600</v>
      </c>
      <c r="L59" s="26">
        <f t="shared" si="13"/>
        <v>27800</v>
      </c>
      <c r="M59" s="26">
        <f t="shared" si="13"/>
        <v>3448</v>
      </c>
      <c r="N59" s="26">
        <f t="shared" si="13"/>
        <v>8648</v>
      </c>
      <c r="O59" s="26">
        <f t="shared" si="13"/>
        <v>12096</v>
      </c>
      <c r="P59" s="26">
        <f t="shared" si="13"/>
        <v>20608</v>
      </c>
      <c r="Q59" s="26">
        <f t="shared" si="13"/>
        <v>3448</v>
      </c>
      <c r="R59" s="26">
        <f t="shared" si="13"/>
        <v>2928</v>
      </c>
      <c r="S59" s="26">
        <f t="shared" si="13"/>
        <v>6048</v>
      </c>
      <c r="T59" s="26">
        <f t="shared" si="13"/>
        <v>32324</v>
      </c>
      <c r="U59" s="26">
        <f t="shared" si="13"/>
        <v>32896</v>
      </c>
      <c r="V59" s="26">
        <f t="shared" si="13"/>
        <v>47924</v>
      </c>
      <c r="W59" s="26">
        <f t="shared" si="13"/>
        <v>7572</v>
      </c>
      <c r="X59" s="54"/>
    </row>
    <row r="60" ht="20" customHeight="1" spans="1:24">
      <c r="A60" s="27" t="s">
        <v>35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ht="63" customHeight="1" spans="16:22">
      <c r="P61" s="40"/>
      <c r="Q61" s="40"/>
      <c r="R61" s="40"/>
      <c r="S61" s="40"/>
      <c r="T61" s="55"/>
      <c r="U61" s="55"/>
      <c r="V61" s="40"/>
    </row>
  </sheetData>
  <mergeCells count="22">
    <mergeCell ref="A1:X1"/>
    <mergeCell ref="A2:O2"/>
    <mergeCell ref="P2:Q2"/>
    <mergeCell ref="R2:U2"/>
    <mergeCell ref="A3:X3"/>
    <mergeCell ref="A4:X4"/>
    <mergeCell ref="I5:L5"/>
    <mergeCell ref="M5:O5"/>
    <mergeCell ref="P5:T5"/>
    <mergeCell ref="U5:V5"/>
    <mergeCell ref="W5:X5"/>
    <mergeCell ref="A59:D59"/>
    <mergeCell ref="A60:X60"/>
    <mergeCell ref="P61:V61"/>
    <mergeCell ref="A5:A6"/>
    <mergeCell ref="B5:B6"/>
    <mergeCell ref="C5:C6"/>
    <mergeCell ref="D5:D6"/>
    <mergeCell ref="E5:E6"/>
    <mergeCell ref="F5:F6"/>
    <mergeCell ref="G5:G6"/>
    <mergeCell ref="H5:H6"/>
  </mergeCells>
  <conditionalFormatting sqref="U38">
    <cfRule type="cellIs" dxfId="0" priority="9" stopIfTrue="1" operator="greaterThan">
      <formula>E38</formula>
    </cfRule>
  </conditionalFormatting>
  <conditionalFormatting sqref="V38">
    <cfRule type="cellIs" dxfId="1" priority="10" stopIfTrue="1" operator="lessThan">
      <formula>F38</formula>
    </cfRule>
  </conditionalFormatting>
  <conditionalFormatting sqref="X38">
    <cfRule type="cellIs" dxfId="2" priority="8" stopIfTrue="1" operator="equal">
      <formula>"正常"</formula>
    </cfRule>
    <cfRule type="cellIs" dxfId="3" priority="7" stopIfTrue="1" operator="equal">
      <formula>"存货太多"</formula>
    </cfRule>
    <cfRule type="cellIs" dxfId="4" priority="6" stopIfTrue="1" operator="equal">
      <formula>"及时补货"</formula>
    </cfRule>
  </conditionalFormatting>
  <conditionalFormatting sqref="U33:U37">
    <cfRule type="cellIs" dxfId="0" priority="4" stopIfTrue="1" operator="greaterThan">
      <formula>E33</formula>
    </cfRule>
  </conditionalFormatting>
  <conditionalFormatting sqref="U39:U42">
    <cfRule type="cellIs" dxfId="0" priority="14" stopIfTrue="1" operator="greaterThan">
      <formula>E39</formula>
    </cfRule>
  </conditionalFormatting>
  <conditionalFormatting sqref="V33:V37">
    <cfRule type="cellIs" dxfId="1" priority="5" stopIfTrue="1" operator="lessThan">
      <formula>F33</formula>
    </cfRule>
  </conditionalFormatting>
  <conditionalFormatting sqref="V39:V42">
    <cfRule type="cellIs" dxfId="1" priority="15" stopIfTrue="1" operator="lessThan">
      <formula>F39</formula>
    </cfRule>
  </conditionalFormatting>
  <conditionalFormatting sqref="X33:X37">
    <cfRule type="cellIs" dxfId="2" priority="3" stopIfTrue="1" operator="equal">
      <formula>"正常"</formula>
    </cfRule>
    <cfRule type="cellIs" dxfId="3" priority="2" stopIfTrue="1" operator="equal">
      <formula>"存货太多"</formula>
    </cfRule>
    <cfRule type="cellIs" dxfId="4" priority="1" stopIfTrue="1" operator="equal">
      <formula>"及时补货"</formula>
    </cfRule>
  </conditionalFormatting>
  <conditionalFormatting sqref="X39:X42">
    <cfRule type="cellIs" dxfId="2" priority="13" stopIfTrue="1" operator="equal">
      <formula>"正常"</formula>
    </cfRule>
    <cfRule type="cellIs" dxfId="3" priority="12" stopIfTrue="1" operator="equal">
      <formula>"存货太多"</formula>
    </cfRule>
    <cfRule type="cellIs" dxfId="4" priority="11" stopIfTrue="1" operator="equal">
      <formula>"及时补货"</formula>
    </cfRule>
  </conditionalFormatting>
  <conditionalFormatting sqref="U7:U22 U50:U58">
    <cfRule type="cellIs" dxfId="0" priority="29" stopIfTrue="1" operator="greaterThan">
      <formula>E7</formula>
    </cfRule>
  </conditionalFormatting>
  <conditionalFormatting sqref="V7:V22 V50:V58">
    <cfRule type="cellIs" dxfId="1" priority="30" stopIfTrue="1" operator="lessThan">
      <formula>F7</formula>
    </cfRule>
  </conditionalFormatting>
  <conditionalFormatting sqref="X7:X22 X50:X58">
    <cfRule type="cellIs" dxfId="4" priority="26" stopIfTrue="1" operator="equal">
      <formula>"及时补货"</formula>
    </cfRule>
    <cfRule type="cellIs" dxfId="3" priority="27" stopIfTrue="1" operator="equal">
      <formula>"存货太多"</formula>
    </cfRule>
    <cfRule type="cellIs" dxfId="2" priority="28" stopIfTrue="1" operator="equal">
      <formula>"正常"</formula>
    </cfRule>
  </conditionalFormatting>
  <conditionalFormatting sqref="U23:U29 U49">
    <cfRule type="cellIs" dxfId="0" priority="24" stopIfTrue="1" operator="greaterThan">
      <formula>E23</formula>
    </cfRule>
  </conditionalFormatting>
  <conditionalFormatting sqref="V23:V29 V49">
    <cfRule type="cellIs" dxfId="1" priority="25" stopIfTrue="1" operator="lessThan">
      <formula>F23</formula>
    </cfRule>
  </conditionalFormatting>
  <conditionalFormatting sqref="X23:X29 X49">
    <cfRule type="cellIs" dxfId="4" priority="21" stopIfTrue="1" operator="equal">
      <formula>"及时补货"</formula>
    </cfRule>
    <cfRule type="cellIs" dxfId="3" priority="22" stopIfTrue="1" operator="equal">
      <formula>"存货太多"</formula>
    </cfRule>
    <cfRule type="cellIs" dxfId="2" priority="23" stopIfTrue="1" operator="equal">
      <formula>"正常"</formula>
    </cfRule>
  </conditionalFormatting>
  <conditionalFormatting sqref="U30:U32 U43:U48">
    <cfRule type="cellIs" dxfId="0" priority="19" stopIfTrue="1" operator="greaterThan">
      <formula>E30</formula>
    </cfRule>
  </conditionalFormatting>
  <conditionalFormatting sqref="V30:V32 V43:V48">
    <cfRule type="cellIs" dxfId="1" priority="20" stopIfTrue="1" operator="lessThan">
      <formula>F30</formula>
    </cfRule>
  </conditionalFormatting>
  <conditionalFormatting sqref="X30:X32 X43:X48">
    <cfRule type="cellIs" dxfId="4" priority="16" stopIfTrue="1" operator="equal">
      <formula>"及时补货"</formula>
    </cfRule>
    <cfRule type="cellIs" dxfId="3" priority="17" stopIfTrue="1" operator="equal">
      <formula>"存货太多"</formula>
    </cfRule>
    <cfRule type="cellIs" dxfId="2" priority="18" stopIfTrue="1" operator="equal">
      <formula>"正常"</formula>
    </cfRule>
  </conditionalFormatting>
  <pageMargins left="0.699305555555556" right="0.699305555555556" top="0.75" bottom="0.75" header="0.3" footer="0.3"/>
  <pageSetup paperSize="9" orientation="landscape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未名潮管理工具库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何建湘</dc:creator>
  <cp:lastModifiedBy>熊慧慧</cp:lastModifiedBy>
  <dcterms:created xsi:type="dcterms:W3CDTF">2006-09-13T11:21:00Z</dcterms:created>
  <dcterms:modified xsi:type="dcterms:W3CDTF">2018-05-24T09:50:03Z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