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4700" windowHeight="8505"/>
  </bookViews>
  <sheets>
    <sheet name="生产排期" sheetId="4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10" i="4" a="1"/>
  <c r="T10" s="1"/>
  <c r="T11" a="1"/>
  <c r="T11" s="1"/>
  <c r="T12" a="1"/>
  <c r="T12" s="1"/>
  <c r="T13" a="1"/>
  <c r="T13" s="1"/>
  <c r="T14" a="1"/>
  <c r="T14" s="1"/>
  <c r="T15" a="1"/>
  <c r="T15" s="1"/>
  <c r="T16" a="1"/>
  <c r="T16" s="1"/>
  <c r="T17" a="1"/>
  <c r="T17" s="1"/>
  <c r="T18" a="1"/>
  <c r="T18" s="1"/>
  <c r="T19" a="1"/>
  <c r="T19" s="1"/>
  <c r="T20" a="1"/>
  <c r="T20" s="1"/>
  <c r="T21" a="1"/>
  <c r="T21" s="1"/>
  <c r="T22" s="1" a="1"/>
  <c r="T22" s="1"/>
  <c r="T9" a="1"/>
  <c r="T9" s="1"/>
  <c r="U9" s="1" a="1"/>
  <c r="U9" s="1"/>
  <c r="T8"/>
  <c r="J8"/>
  <c r="R19"/>
  <c r="M19"/>
  <c r="L19"/>
  <c r="K19"/>
  <c r="H19"/>
  <c r="R18"/>
  <c r="M18"/>
  <c r="L18"/>
  <c r="K18"/>
  <c r="H18"/>
  <c r="H10"/>
  <c r="H11"/>
  <c r="H12"/>
  <c r="H13"/>
  <c r="H14"/>
  <c r="H15"/>
  <c r="H16"/>
  <c r="H17"/>
  <c r="H20"/>
  <c r="H21"/>
  <c r="H8"/>
  <c r="R24"/>
  <c r="K24"/>
  <c r="L24"/>
  <c r="H24"/>
  <c r="R23"/>
  <c r="K23"/>
  <c r="L23"/>
  <c r="H23"/>
  <c r="R22"/>
  <c r="K22"/>
  <c r="L22"/>
  <c r="H22"/>
  <c r="R21"/>
  <c r="K21"/>
  <c r="M21"/>
  <c r="R20"/>
  <c r="K20"/>
  <c r="M20"/>
  <c r="R17"/>
  <c r="K17"/>
  <c r="M17"/>
  <c r="R16"/>
  <c r="K16"/>
  <c r="M16"/>
  <c r="R15"/>
  <c r="K15"/>
  <c r="M15"/>
  <c r="R14"/>
  <c r="K14"/>
  <c r="M14"/>
  <c r="R13"/>
  <c r="K13"/>
  <c r="M13"/>
  <c r="R12"/>
  <c r="K12"/>
  <c r="M12"/>
  <c r="R11"/>
  <c r="K11"/>
  <c r="M11"/>
  <c r="R10"/>
  <c r="K10"/>
  <c r="M10"/>
  <c r="R9"/>
  <c r="J9"/>
  <c r="K9"/>
  <c r="R8"/>
  <c r="K8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M8"/>
  <c r="L8"/>
  <c r="M9"/>
  <c r="L9"/>
  <c r="L10"/>
  <c r="L11"/>
  <c r="L12"/>
  <c r="L13"/>
  <c r="L14"/>
  <c r="L15"/>
  <c r="L16"/>
  <c r="L17"/>
  <c r="L20"/>
  <c r="L21"/>
  <c r="U20" l="1" a="1"/>
  <c r="U20" s="1"/>
  <c r="V20" s="1" a="1"/>
  <c r="V20" s="1"/>
  <c r="U18" a="1"/>
  <c r="U18" s="1"/>
  <c r="V18" a="1"/>
  <c r="V18" s="1"/>
  <c r="W18" s="1" a="1"/>
  <c r="W18" s="1"/>
  <c r="U16" a="1"/>
  <c r="U16" s="1"/>
  <c r="V16" s="1" a="1"/>
  <c r="V16" s="1"/>
  <c r="U14" a="1"/>
  <c r="U14" s="1"/>
  <c r="V14" s="1" a="1"/>
  <c r="V14" s="1"/>
  <c r="W14" s="1" a="1"/>
  <c r="W14" s="1"/>
  <c r="U12" a="1"/>
  <c r="U12" s="1"/>
  <c r="V12" s="1" a="1"/>
  <c r="V12" s="1"/>
  <c r="W12" s="1" a="1"/>
  <c r="W12" s="1"/>
  <c r="U10" a="1"/>
  <c r="U10" s="1"/>
  <c r="V9" a="1"/>
  <c r="V9" s="1"/>
  <c r="W9" s="1" a="1"/>
  <c r="W9" s="1"/>
  <c r="U8"/>
  <c r="U21" a="1"/>
  <c r="U21" s="1"/>
  <c r="V21" s="1" a="1"/>
  <c r="V21" s="1"/>
  <c r="U19" a="1"/>
  <c r="U19" s="1"/>
  <c r="V19" s="1" a="1"/>
  <c r="V19" s="1"/>
  <c r="W19" s="1" a="1"/>
  <c r="W19" s="1"/>
  <c r="U17" a="1"/>
  <c r="U17" s="1"/>
  <c r="V17" s="1" a="1"/>
  <c r="V17" s="1"/>
  <c r="W17" s="1" a="1"/>
  <c r="W17" s="1"/>
  <c r="U15" a="1"/>
  <c r="U15" s="1"/>
  <c r="V15" s="1" a="1"/>
  <c r="V15" s="1"/>
  <c r="U13" a="1"/>
  <c r="U13" s="1"/>
  <c r="V13" s="1" a="1"/>
  <c r="V13" s="1"/>
  <c r="W13" s="1" a="1"/>
  <c r="W13" s="1"/>
  <c r="U11" a="1"/>
  <c r="U11" s="1"/>
  <c r="V11" s="1" a="1"/>
  <c r="V11" s="1"/>
  <c r="X19" l="1" a="1"/>
  <c r="X19" s="1"/>
  <c r="W21" a="1"/>
  <c r="W21" s="1"/>
  <c r="X21" s="1" a="1"/>
  <c r="X21" s="1"/>
  <c r="X12" a="1"/>
  <c r="X12" s="1"/>
  <c r="X18" a="1"/>
  <c r="X18" s="1"/>
  <c r="W20" a="1"/>
  <c r="W20" s="1"/>
  <c r="X17" a="1"/>
  <c r="X17" s="1"/>
  <c r="X9" a="1"/>
  <c r="X9" s="1"/>
  <c r="X14" a="1"/>
  <c r="X14" s="1"/>
  <c r="W16" a="1"/>
  <c r="W16" s="1"/>
  <c r="V8"/>
  <c r="U22" a="1"/>
  <c r="U22" s="1"/>
  <c r="X13" a="1"/>
  <c r="X13" s="1"/>
  <c r="W11" a="1"/>
  <c r="W11" s="1"/>
  <c r="X11" s="1" a="1"/>
  <c r="X11" s="1"/>
  <c r="W15" a="1"/>
  <c r="W15" s="1"/>
  <c r="Y17" a="1"/>
  <c r="Y17" s="1"/>
  <c r="Z17" s="1" a="1"/>
  <c r="Z17" s="1"/>
  <c r="Y19" a="1"/>
  <c r="Y19" s="1"/>
  <c r="Z19" s="1" a="1"/>
  <c r="Z19" s="1"/>
  <c r="V10" a="1"/>
  <c r="V10" s="1"/>
  <c r="Y12" a="1"/>
  <c r="Y12" s="1"/>
  <c r="Y14" a="1"/>
  <c r="Y14" s="1"/>
  <c r="X16" a="1"/>
  <c r="X16" s="1"/>
  <c r="Y18" a="1"/>
  <c r="Y18" s="1"/>
  <c r="X20" a="1"/>
  <c r="X20" s="1"/>
  <c r="Y16" l="1" a="1"/>
  <c r="Y16" s="1"/>
  <c r="Y20" a="1"/>
  <c r="Y20" s="1"/>
  <c r="Z20" s="1" a="1"/>
  <c r="Z20" s="1"/>
  <c r="Z12" a="1"/>
  <c r="Z12" s="1"/>
  <c r="Y13" a="1"/>
  <c r="Y13" s="1"/>
  <c r="Z13" s="1" a="1"/>
  <c r="Z13" s="1"/>
  <c r="Z14" a="1"/>
  <c r="Z14" s="1"/>
  <c r="Z18" a="1"/>
  <c r="Z18" s="1"/>
  <c r="Y21" a="1"/>
  <c r="Y21" s="1"/>
  <c r="Z16" a="1"/>
  <c r="Z16" s="1"/>
  <c r="AA16" a="1"/>
  <c r="AA16" s="1"/>
  <c r="AA17" a="1"/>
  <c r="AA17" s="1"/>
  <c r="Z21" a="1"/>
  <c r="Z21" s="1"/>
  <c r="AA21" s="1" a="1"/>
  <c r="AA21" s="1"/>
  <c r="AB21" s="1" a="1"/>
  <c r="AB21" s="1"/>
  <c r="Y11" a="1"/>
  <c r="Y11" s="1"/>
  <c r="AB17" a="1"/>
  <c r="AB17" s="1"/>
  <c r="X15" a="1"/>
  <c r="X15" s="1"/>
  <c r="W10" a="1"/>
  <c r="W10" s="1"/>
  <c r="V22" a="1"/>
  <c r="V22" s="1"/>
  <c r="W8"/>
  <c r="AA18" a="1"/>
  <c r="AA18" s="1"/>
  <c r="AB16" a="1"/>
  <c r="AB16" s="1"/>
  <c r="AC16" s="1" a="1"/>
  <c r="AC16" s="1"/>
  <c r="AA14" a="1"/>
  <c r="AA14" s="1"/>
  <c r="AA19" a="1"/>
  <c r="AA19" s="1"/>
  <c r="AC17" a="1"/>
  <c r="AC17" s="1"/>
  <c r="Y15" a="1"/>
  <c r="Y15" s="1"/>
  <c r="AA13" l="1" a="1"/>
  <c r="AA13" s="1"/>
  <c r="AC21" a="1"/>
  <c r="AC21" s="1"/>
  <c r="AD16" a="1"/>
  <c r="AD16" s="1"/>
  <c r="AE16" s="1" a="1"/>
  <c r="AE16" s="1"/>
  <c r="AF16" s="1" a="1"/>
  <c r="AF16" s="1"/>
  <c r="AB19" a="1"/>
  <c r="AB19" s="1"/>
  <c r="AB18" a="1"/>
  <c r="AB18" s="1"/>
  <c r="AD17" a="1"/>
  <c r="AD17" s="1"/>
  <c r="AB14" a="1"/>
  <c r="AB14" s="1"/>
  <c r="AC19" a="1"/>
  <c r="AC19" s="1"/>
  <c r="AC18" a="1"/>
  <c r="AC18" s="1"/>
  <c r="Z15" a="1"/>
  <c r="Z15" s="1"/>
  <c r="AA20" a="1"/>
  <c r="AA20" s="1"/>
  <c r="W22" a="1"/>
  <c r="W22" s="1"/>
  <c r="X8"/>
  <c r="X10" a="1"/>
  <c r="X10" s="1"/>
  <c r="AA15" a="1"/>
  <c r="AA15" s="1"/>
  <c r="AD21" a="1"/>
  <c r="AD21" s="1"/>
  <c r="AG16" l="1" a="1"/>
  <c r="AG16" s="1"/>
  <c r="AB20" a="1"/>
  <c r="AB20" s="1"/>
  <c r="AD18" a="1"/>
  <c r="AD18" s="1"/>
  <c r="X22" a="1"/>
  <c r="X22" s="1"/>
  <c r="AB15" a="1"/>
  <c r="AB15" s="1"/>
  <c r="AC15" a="1"/>
  <c r="AC15" s="1"/>
  <c r="Y8"/>
  <c r="AE17" a="1"/>
  <c r="AE17" s="1"/>
  <c r="Y10" a="1"/>
  <c r="Y10" s="1"/>
  <c r="AD19" a="1"/>
  <c r="AD19" s="1"/>
  <c r="AE21" a="1"/>
  <c r="AE21" s="1"/>
  <c r="AD15" a="1"/>
  <c r="AD15" s="1"/>
  <c r="Y9" l="1" a="1"/>
  <c r="Y9" s="1"/>
  <c r="Y22" s="1" a="1"/>
  <c r="Y22" s="1"/>
  <c r="AF21" a="1"/>
  <c r="AF21" s="1"/>
  <c r="AE15" a="1"/>
  <c r="AE15" s="1"/>
  <c r="AF15" s="1" a="1"/>
  <c r="AF15" s="1"/>
  <c r="Z8"/>
  <c r="AE18" a="1"/>
  <c r="AE18" s="1"/>
  <c r="AF18" s="1" a="1"/>
  <c r="AF18" s="1"/>
  <c r="AG18" s="1" a="1"/>
  <c r="AG18" s="1"/>
  <c r="AH18" s="1" a="1"/>
  <c r="AH18" s="1"/>
  <c r="AC20" a="1"/>
  <c r="AC20" s="1"/>
  <c r="AE19" a="1"/>
  <c r="AE19" s="1"/>
  <c r="AF17" a="1"/>
  <c r="AF17" s="1"/>
  <c r="AD20" l="1" a="1"/>
  <c r="AD20" s="1"/>
  <c r="AA8"/>
  <c r="AG21" a="1"/>
  <c r="AG21" s="1"/>
  <c r="AH21" s="1" a="1"/>
  <c r="AH21" s="1"/>
  <c r="AI21" s="1" a="1"/>
  <c r="AI21" s="1"/>
  <c r="AJ21" s="1" a="1"/>
  <c r="AJ21" s="1"/>
  <c r="AK21" s="1" a="1"/>
  <c r="AK21" s="1"/>
  <c r="AL21" s="1" a="1"/>
  <c r="AL21" s="1"/>
  <c r="AM21" s="1" a="1"/>
  <c r="AM21" s="1"/>
  <c r="AN21" s="1" a="1"/>
  <c r="AN21" s="1"/>
  <c r="AB8"/>
  <c r="AG17" a="1"/>
  <c r="AG17" s="1"/>
  <c r="AF19" a="1"/>
  <c r="AF19" s="1"/>
  <c r="AI18" a="1"/>
  <c r="AI18" s="1"/>
  <c r="AJ18" s="1" a="1"/>
  <c r="AJ18" s="1"/>
  <c r="AK18" s="1" a="1"/>
  <c r="AK18" s="1"/>
  <c r="Z9" a="1"/>
  <c r="Z9" s="1"/>
  <c r="Z10" s="1" a="1"/>
  <c r="Z10" s="1"/>
  <c r="AA9" a="1"/>
  <c r="AA9" s="1"/>
  <c r="AA10" l="1" a="1"/>
  <c r="AA10" s="1"/>
  <c r="AB10" s="1" a="1"/>
  <c r="AB10" s="1"/>
  <c r="AG19" a="1"/>
  <c r="AG19" s="1"/>
  <c r="AH19" s="1" a="1"/>
  <c r="AH19" s="1"/>
  <c r="AI19" s="1" a="1"/>
  <c r="AI19" s="1"/>
  <c r="AJ19" s="1" a="1"/>
  <c r="AJ19" s="1"/>
  <c r="AK19" s="1" a="1"/>
  <c r="AK19" s="1"/>
  <c r="AL19" s="1" a="1"/>
  <c r="AL19" s="1"/>
  <c r="AH17" a="1"/>
  <c r="AH17" s="1"/>
  <c r="AE20" a="1"/>
  <c r="AE20" s="1"/>
  <c r="AF20" s="1" a="1"/>
  <c r="AF20" s="1"/>
  <c r="AG20" s="1" a="1"/>
  <c r="AG20" s="1"/>
  <c r="AH20" s="1" a="1"/>
  <c r="AH20" s="1"/>
  <c r="AI20" s="1" a="1"/>
  <c r="AI20" s="1"/>
  <c r="AJ20" s="1" a="1"/>
  <c r="AJ20" s="1"/>
  <c r="AK20" s="1" a="1"/>
  <c r="AK20" s="1"/>
  <c r="AL20" s="1" a="1"/>
  <c r="AL20" s="1"/>
  <c r="AM20" s="1" a="1"/>
  <c r="AM20" s="1"/>
  <c r="AC8"/>
  <c r="Z11" a="1"/>
  <c r="Z11" s="1"/>
  <c r="Z22" s="1" a="1"/>
  <c r="Z22" s="1"/>
  <c r="AB9" a="1"/>
  <c r="AB9" s="1"/>
  <c r="AC10" l="1" a="1"/>
  <c r="AC10" s="1"/>
  <c r="AD10" s="1" a="1"/>
  <c r="AD10" s="1"/>
  <c r="AE10" s="1" a="1"/>
  <c r="AE10" s="1"/>
  <c r="AF10" s="1" a="1"/>
  <c r="AF10" s="1"/>
  <c r="AG10" s="1" a="1"/>
  <c r="AG10" s="1"/>
  <c r="AH10" s="1" a="1"/>
  <c r="AH10" s="1"/>
  <c r="AI10" s="1" a="1"/>
  <c r="AI10" s="1"/>
  <c r="AJ10" s="1" a="1"/>
  <c r="AJ10" s="1"/>
  <c r="AK10" s="1" a="1"/>
  <c r="AK10" s="1"/>
  <c r="AL10" s="1" a="1"/>
  <c r="AL10" s="1"/>
  <c r="AM10" s="1" a="1"/>
  <c r="AM10" s="1"/>
  <c r="AN10" s="1" a="1"/>
  <c r="AN10" s="1"/>
  <c r="AO10" s="1" a="1"/>
  <c r="AO10" s="1"/>
  <c r="AP10" s="1" a="1"/>
  <c r="AP10" s="1"/>
  <c r="AQ10" s="1" a="1"/>
  <c r="AQ10" s="1"/>
  <c r="AR10" s="1" a="1"/>
  <c r="AR10" s="1"/>
  <c r="AS10" s="1" a="1"/>
  <c r="AS10" s="1"/>
  <c r="AT10" s="1" a="1"/>
  <c r="AT10" s="1"/>
  <c r="AU10" s="1" a="1"/>
  <c r="AU10" s="1"/>
  <c r="AV10" s="1" a="1"/>
  <c r="AV10" s="1"/>
  <c r="AW10" s="1" a="1"/>
  <c r="AW10" s="1"/>
  <c r="AX10" s="1" a="1"/>
  <c r="AX10" s="1"/>
  <c r="O10" s="1" a="1"/>
  <c r="O10" s="1"/>
  <c r="AC9" a="1"/>
  <c r="AC9" s="1"/>
  <c r="AA11" a="1"/>
  <c r="AA11" s="1"/>
  <c r="AD8"/>
  <c r="AD22" l="1" a="1"/>
  <c r="AD22" s="1"/>
  <c r="AE8"/>
  <c r="AB11" a="1"/>
  <c r="AB11" s="1"/>
  <c r="AA12" a="1"/>
  <c r="AA12" s="1"/>
  <c r="AA22" s="1" a="1"/>
  <c r="AA22" s="1"/>
  <c r="AD9" a="1"/>
  <c r="AD9" s="1"/>
  <c r="AE9" l="1" a="1"/>
  <c r="AE9" s="1"/>
  <c r="AF9" s="1" a="1"/>
  <c r="AF9" s="1"/>
  <c r="AG9" s="1" a="1"/>
  <c r="AG9" s="1"/>
  <c r="AH9" s="1" a="1"/>
  <c r="AH9" s="1"/>
  <c r="AI9" s="1" a="1"/>
  <c r="AI9" s="1"/>
  <c r="AJ9" s="1" a="1"/>
  <c r="AJ9" s="1"/>
  <c r="AK9" s="1" a="1"/>
  <c r="AK9" s="1"/>
  <c r="AL9" s="1" a="1"/>
  <c r="AL9" s="1"/>
  <c r="AM9" s="1" a="1"/>
  <c r="AM9" s="1"/>
  <c r="AN9" s="1" a="1"/>
  <c r="AN9" s="1"/>
  <c r="AO9" s="1" a="1"/>
  <c r="AO9" s="1"/>
  <c r="AP9" s="1" a="1"/>
  <c r="AP9" s="1"/>
  <c r="AQ9" s="1" a="1"/>
  <c r="AQ9" s="1"/>
  <c r="AR9" s="1" a="1"/>
  <c r="AR9" s="1"/>
  <c r="AS9" s="1" a="1"/>
  <c r="AS9" s="1"/>
  <c r="AT9" s="1" a="1"/>
  <c r="AT9" s="1"/>
  <c r="AU9" s="1" a="1"/>
  <c r="AU9" s="1"/>
  <c r="AV9" s="1" a="1"/>
  <c r="AV9" s="1"/>
  <c r="AW9" s="1" a="1"/>
  <c r="AW9" s="1"/>
  <c r="AX9" s="1" a="1"/>
  <c r="AX9" s="1"/>
  <c r="O9" s="1" a="1"/>
  <c r="O9" s="1"/>
  <c r="AB12" a="1"/>
  <c r="AB12" s="1"/>
  <c r="AB13" s="1" a="1"/>
  <c r="AB13" s="1"/>
  <c r="AC11" a="1"/>
  <c r="AC11" s="1"/>
  <c r="AF8"/>
  <c r="AG8" l="1"/>
  <c r="AD11" a="1"/>
  <c r="AD11" s="1"/>
  <c r="AE11" s="1" a="1"/>
  <c r="AE11" s="1"/>
  <c r="AB22" a="1"/>
  <c r="AB22" s="1"/>
  <c r="AC12" a="1"/>
  <c r="AC12" s="1"/>
  <c r="AH8" l="1"/>
  <c r="AC13" a="1"/>
  <c r="AC13" s="1"/>
  <c r="AF11" a="1"/>
  <c r="AF11" s="1"/>
  <c r="AD12" a="1"/>
  <c r="AD12" s="1"/>
  <c r="AC14" l="1" a="1"/>
  <c r="AC14" s="1"/>
  <c r="AC22" s="1" a="1"/>
  <c r="AC22" s="1"/>
  <c r="AD13" a="1"/>
  <c r="AD13" s="1"/>
  <c r="AI8"/>
  <c r="AE12" a="1"/>
  <c r="AE12" s="1"/>
  <c r="AG11" a="1"/>
  <c r="AG11" s="1"/>
  <c r="AH11" l="1" a="1"/>
  <c r="AH11" s="1"/>
  <c r="AF12" a="1"/>
  <c r="AF12" s="1"/>
  <c r="AE13" a="1"/>
  <c r="AE13" s="1"/>
  <c r="AJ8"/>
  <c r="AD14" a="1"/>
  <c r="AD14" s="1"/>
  <c r="AE14" s="1" a="1"/>
  <c r="AE14" s="1"/>
  <c r="AK8" l="1"/>
  <c r="AF13" a="1"/>
  <c r="AF13" s="1"/>
  <c r="AG13" s="1" a="1"/>
  <c r="AG13" s="1"/>
  <c r="AH13" s="1" a="1"/>
  <c r="AH13" s="1"/>
  <c r="AI13" s="1" a="1"/>
  <c r="AI13" s="1"/>
  <c r="AJ13" s="1" a="1"/>
  <c r="AJ13" s="1"/>
  <c r="AK13" s="1" a="1"/>
  <c r="AK13" s="1"/>
  <c r="AL13" s="1" a="1"/>
  <c r="AL13" s="1"/>
  <c r="AM13" s="1" a="1"/>
  <c r="AM13" s="1"/>
  <c r="AN13" s="1" a="1"/>
  <c r="AN13" s="1"/>
  <c r="AO13" s="1" a="1"/>
  <c r="AO13" s="1"/>
  <c r="AP13" s="1" a="1"/>
  <c r="AP13" s="1"/>
  <c r="AQ13" s="1" a="1"/>
  <c r="AQ13" s="1"/>
  <c r="AR13" s="1" a="1"/>
  <c r="AR13" s="1"/>
  <c r="AS13" s="1" a="1"/>
  <c r="AS13" s="1"/>
  <c r="AT13" s="1" a="1"/>
  <c r="AT13" s="1"/>
  <c r="AU13" s="1" a="1"/>
  <c r="AU13" s="1"/>
  <c r="AV13" s="1" a="1"/>
  <c r="AV13" s="1"/>
  <c r="AW13" s="1" a="1"/>
  <c r="AW13" s="1"/>
  <c r="AX13" s="1" a="1"/>
  <c r="AX13" s="1"/>
  <c r="O13" s="1" a="1"/>
  <c r="O13" s="1"/>
  <c r="AE22" a="1"/>
  <c r="AE22" s="1"/>
  <c r="AG12" a="1"/>
  <c r="AG12" s="1"/>
  <c r="AI11" a="1"/>
  <c r="AI11" s="1"/>
  <c r="AF14" a="1"/>
  <c r="AF14" s="1"/>
  <c r="AF22" s="1" a="1"/>
  <c r="AF22" s="1"/>
  <c r="AJ11" l="1" a="1"/>
  <c r="AJ11" s="1"/>
  <c r="AK22" a="1"/>
  <c r="AK22" s="1"/>
  <c r="AL8"/>
  <c r="AG14" a="1"/>
  <c r="AG14" s="1"/>
  <c r="AH14" s="1" a="1"/>
  <c r="AH14" s="1"/>
  <c r="AI14" s="1" a="1"/>
  <c r="AI14" s="1"/>
  <c r="AJ14" s="1" a="1"/>
  <c r="AJ14" s="1"/>
  <c r="AK14" s="1" a="1"/>
  <c r="AK14" s="1"/>
  <c r="AL14" s="1" a="1"/>
  <c r="AL14" s="1"/>
  <c r="AM14" s="1" a="1"/>
  <c r="AM14" s="1"/>
  <c r="AN14" s="1" a="1"/>
  <c r="AN14" s="1"/>
  <c r="AO14" s="1" a="1"/>
  <c r="AO14" s="1"/>
  <c r="AP14" s="1" a="1"/>
  <c r="AP14" s="1"/>
  <c r="AQ14" s="1" a="1"/>
  <c r="AQ14" s="1"/>
  <c r="AR14" s="1" a="1"/>
  <c r="AR14" s="1"/>
  <c r="AS14" s="1" a="1"/>
  <c r="AS14" s="1"/>
  <c r="AT14" s="1" a="1"/>
  <c r="AT14" s="1"/>
  <c r="AU14" s="1" a="1"/>
  <c r="AU14" s="1"/>
  <c r="AV14" s="1" a="1"/>
  <c r="AV14" s="1"/>
  <c r="AW14" s="1" a="1"/>
  <c r="AW14" s="1"/>
  <c r="AX14" s="1" a="1"/>
  <c r="AX14" s="1"/>
  <c r="O14" s="1" a="1"/>
  <c r="O14" s="1"/>
  <c r="AH12" a="1"/>
  <c r="AH12" s="1"/>
  <c r="AI12" l="1" a="1"/>
  <c r="AI12" s="1"/>
  <c r="AM8"/>
  <c r="AK11" a="1"/>
  <c r="AK11" s="1"/>
  <c r="AL11" s="1" a="1"/>
  <c r="AL11" s="1"/>
  <c r="AM11" s="1" a="1"/>
  <c r="AM11" s="1"/>
  <c r="AN11" s="1" a="1"/>
  <c r="AN11" s="1"/>
  <c r="AO11" s="1" a="1"/>
  <c r="AO11" s="1"/>
  <c r="AP11" s="1" a="1"/>
  <c r="AP11" s="1"/>
  <c r="AQ11" s="1" a="1"/>
  <c r="AQ11" s="1"/>
  <c r="AR11" s="1" a="1"/>
  <c r="AR11" s="1"/>
  <c r="AS11" s="1" a="1"/>
  <c r="AS11" s="1"/>
  <c r="AT11" s="1" a="1"/>
  <c r="AT11" s="1"/>
  <c r="AU11" s="1" a="1"/>
  <c r="AU11" s="1"/>
  <c r="AV11" s="1" a="1"/>
  <c r="AV11" s="1"/>
  <c r="AW11" s="1" a="1"/>
  <c r="AW11" s="1"/>
  <c r="AX11" s="1" a="1"/>
  <c r="AX11" s="1"/>
  <c r="O11" s="1" a="1"/>
  <c r="O11" s="1"/>
  <c r="AG15" a="1"/>
  <c r="AG15" s="1"/>
  <c r="AH15" s="1" a="1"/>
  <c r="AH15" s="1"/>
  <c r="AI15" l="1" a="1"/>
  <c r="AI15" s="1"/>
  <c r="AJ15" s="1" a="1"/>
  <c r="AJ15" s="1"/>
  <c r="AK15" s="1" a="1"/>
  <c r="AK15" s="1"/>
  <c r="AL15" s="1" a="1"/>
  <c r="AL15" s="1"/>
  <c r="AM15" s="1" a="1"/>
  <c r="AM15" s="1"/>
  <c r="AN15" s="1" a="1"/>
  <c r="AN15" s="1"/>
  <c r="AO15" s="1" a="1"/>
  <c r="AO15" s="1"/>
  <c r="AP15" s="1" a="1"/>
  <c r="AP15" s="1"/>
  <c r="AQ15" s="1" a="1"/>
  <c r="AQ15" s="1"/>
  <c r="AR15" s="1" a="1"/>
  <c r="AR15" s="1"/>
  <c r="AS15" s="1" a="1"/>
  <c r="AS15" s="1"/>
  <c r="AT15" s="1" a="1"/>
  <c r="AT15" s="1"/>
  <c r="AU15" s="1" a="1"/>
  <c r="AU15" s="1"/>
  <c r="AV15" s="1" a="1"/>
  <c r="AV15" s="1"/>
  <c r="AW15" s="1" a="1"/>
  <c r="AW15" s="1"/>
  <c r="AX15" s="1" a="1"/>
  <c r="AX15" s="1"/>
  <c r="O15" s="1" a="1"/>
  <c r="O15" s="1"/>
  <c r="AH16" a="1"/>
  <c r="AH16" s="1"/>
  <c r="AH22" s="1" a="1"/>
  <c r="AH22" s="1"/>
  <c r="AJ12" a="1"/>
  <c r="AJ12" s="1"/>
  <c r="AG22" a="1"/>
  <c r="AG22" s="1"/>
  <c r="AN8"/>
  <c r="AK12" l="1" a="1"/>
  <c r="AK12" s="1"/>
  <c r="AL12" s="1" a="1"/>
  <c r="AL12" s="1"/>
  <c r="AO8"/>
  <c r="AI16" a="1"/>
  <c r="AI16" s="1"/>
  <c r="AM12" l="1" a="1"/>
  <c r="AM12" s="1"/>
  <c r="AJ16" a="1"/>
  <c r="AJ16" s="1"/>
  <c r="AI17" a="1"/>
  <c r="AI17" s="1"/>
  <c r="AJ17" s="1" a="1"/>
  <c r="AJ17" s="1"/>
  <c r="AK17" s="1" a="1"/>
  <c r="AK17" s="1"/>
  <c r="AL17" s="1" a="1"/>
  <c r="AL17" s="1"/>
  <c r="AP8"/>
  <c r="AM17" l="1" a="1"/>
  <c r="AM17" s="1"/>
  <c r="AN17" s="1" a="1"/>
  <c r="AN17" s="1"/>
  <c r="AO17" s="1" a="1"/>
  <c r="AO17" s="1"/>
  <c r="AP17" s="1" a="1"/>
  <c r="AP17" s="1"/>
  <c r="AQ17" s="1" a="1"/>
  <c r="AQ17" s="1"/>
  <c r="AR17" s="1" a="1"/>
  <c r="AR17" s="1"/>
  <c r="AS17" s="1" a="1"/>
  <c r="AS17" s="1"/>
  <c r="AT17" s="1" a="1"/>
  <c r="AT17" s="1"/>
  <c r="AU17" s="1" a="1"/>
  <c r="AU17" s="1"/>
  <c r="AV17" s="1" a="1"/>
  <c r="AV17" s="1"/>
  <c r="AW17" s="1" a="1"/>
  <c r="AW17" s="1"/>
  <c r="AX17" s="1" a="1"/>
  <c r="AX17" s="1"/>
  <c r="O17" s="1" a="1"/>
  <c r="O17" s="1"/>
  <c r="AK16" a="1"/>
  <c r="AK16" s="1"/>
  <c r="AL16" s="1" a="1"/>
  <c r="AL16" s="1"/>
  <c r="AJ22" a="1"/>
  <c r="AJ22" s="1"/>
  <c r="AN12" a="1"/>
  <c r="AN12" s="1"/>
  <c r="AQ8"/>
  <c r="AI22" a="1"/>
  <c r="AI22" s="1"/>
  <c r="AO12" l="1" a="1"/>
  <c r="AO12" s="1"/>
  <c r="AM16" a="1"/>
  <c r="AM16" s="1"/>
  <c r="AR8"/>
  <c r="AL18" a="1"/>
  <c r="AL18" s="1"/>
  <c r="AM18" l="1" a="1"/>
  <c r="AM18" s="1"/>
  <c r="AR22" a="1"/>
  <c r="AR22" s="1"/>
  <c r="AS8"/>
  <c r="AP12" a="1"/>
  <c r="AP12" s="1"/>
  <c r="AL22" a="1"/>
  <c r="AL22" s="1"/>
  <c r="AN16" a="1"/>
  <c r="AN16" s="1"/>
  <c r="AT8" l="1"/>
  <c r="AN18" a="1"/>
  <c r="AN18" s="1"/>
  <c r="AO18" s="1" a="1"/>
  <c r="AO18" s="1"/>
  <c r="AP18" s="1" a="1"/>
  <c r="AP18" s="1"/>
  <c r="AQ18" s="1" a="1"/>
  <c r="AQ18" s="1"/>
  <c r="AR18" s="1" a="1"/>
  <c r="AR18" s="1"/>
  <c r="AS18" s="1" a="1"/>
  <c r="AS18" s="1"/>
  <c r="AT18" s="1" a="1"/>
  <c r="AT18" s="1"/>
  <c r="AU18" s="1" a="1"/>
  <c r="AU18" s="1"/>
  <c r="AV18" s="1" a="1"/>
  <c r="AV18" s="1"/>
  <c r="AW18" s="1" a="1"/>
  <c r="AW18" s="1"/>
  <c r="AX18" s="1" a="1"/>
  <c r="AX18" s="1"/>
  <c r="O18" s="1" a="1"/>
  <c r="O18" s="1"/>
  <c r="AM19" a="1"/>
  <c r="AM19" s="1"/>
  <c r="AO16" a="1"/>
  <c r="AO16" s="1"/>
  <c r="AQ12" a="1"/>
  <c r="AQ12" s="1"/>
  <c r="AP16" l="1" a="1"/>
  <c r="AP16" s="1"/>
  <c r="AR12" a="1"/>
  <c r="AR12" s="1"/>
  <c r="AS12" s="1" a="1"/>
  <c r="AS12" s="1"/>
  <c r="AN19" a="1"/>
  <c r="AN19" s="1"/>
  <c r="AM22" a="1"/>
  <c r="AM22" s="1"/>
  <c r="AU8"/>
  <c r="AV8" l="1"/>
  <c r="AQ16" a="1"/>
  <c r="AQ16" s="1"/>
  <c r="AO19" a="1"/>
  <c r="AO19" s="1"/>
  <c r="AN20" a="1"/>
  <c r="AN20" s="1"/>
  <c r="AO20" s="1" a="1"/>
  <c r="AO20" s="1"/>
  <c r="AT12" a="1"/>
  <c r="AT12" s="1"/>
  <c r="AP20" l="1" a="1"/>
  <c r="AP20" s="1"/>
  <c r="AQ20" s="1" a="1"/>
  <c r="AQ20" s="1"/>
  <c r="AR20" s="1" a="1"/>
  <c r="AR20" s="1"/>
  <c r="AS20" s="1" a="1"/>
  <c r="AS20" s="1"/>
  <c r="AT20" s="1" a="1"/>
  <c r="AT20" s="1"/>
  <c r="AU20" s="1" a="1"/>
  <c r="AU20" s="1"/>
  <c r="AV20" s="1" a="1"/>
  <c r="AV20" s="1"/>
  <c r="AW20" s="1" a="1"/>
  <c r="AW20" s="1"/>
  <c r="AX20" s="1" a="1"/>
  <c r="AX20" s="1"/>
  <c r="O20" s="1" a="1"/>
  <c r="O20" s="1"/>
  <c r="AO21" a="1"/>
  <c r="AO21" s="1"/>
  <c r="AO22" s="1" a="1"/>
  <c r="AO22" s="1"/>
  <c r="AP19" a="1"/>
  <c r="AP19" s="1"/>
  <c r="AR16" a="1"/>
  <c r="AR16" s="1"/>
  <c r="AS16" s="1" a="1"/>
  <c r="AS16" s="1"/>
  <c r="AU12" a="1"/>
  <c r="AU12" s="1"/>
  <c r="AW8"/>
  <c r="AN22" a="1"/>
  <c r="AN22" s="1"/>
  <c r="AP21" l="1" a="1"/>
  <c r="AP21" s="1"/>
  <c r="AQ21" s="1" a="1"/>
  <c r="AQ21" s="1"/>
  <c r="AR21" s="1" a="1"/>
  <c r="AR21" s="1"/>
  <c r="AS21" s="1" a="1"/>
  <c r="AS21" s="1"/>
  <c r="AT21" s="1" a="1"/>
  <c r="AT21" s="1"/>
  <c r="AU21" s="1" a="1"/>
  <c r="AU21" s="1"/>
  <c r="AV21" s="1" a="1"/>
  <c r="AV21" s="1"/>
  <c r="AW21" s="1" a="1"/>
  <c r="AW21" s="1"/>
  <c r="AX21" s="1" a="1"/>
  <c r="AX21" s="1"/>
  <c r="O21" s="1" a="1"/>
  <c r="O21" s="1"/>
  <c r="AV12" a="1"/>
  <c r="AV12" s="1"/>
  <c r="AT16" a="1"/>
  <c r="AT16" s="1"/>
  <c r="AQ19" a="1"/>
  <c r="AQ19" s="1"/>
  <c r="AX8"/>
  <c r="AP22" l="1" a="1"/>
  <c r="AP22" s="1"/>
  <c r="AR19" a="1"/>
  <c r="AR19" s="1"/>
  <c r="AS19" s="1" a="1"/>
  <c r="AS19" s="1"/>
  <c r="AQ22" a="1"/>
  <c r="AQ22" s="1"/>
  <c r="AU16" a="1"/>
  <c r="AU16" s="1"/>
  <c r="AW12" a="1"/>
  <c r="AW12" s="1"/>
  <c r="O8" a="1"/>
  <c r="O8" s="1"/>
  <c r="AX12" l="1" a="1"/>
  <c r="AX12" s="1"/>
  <c r="AV16" a="1"/>
  <c r="AV16" s="1"/>
  <c r="AT19" a="1"/>
  <c r="AT19" s="1"/>
  <c r="AS22" a="1"/>
  <c r="AS22" s="1"/>
  <c r="AU19" l="1" a="1"/>
  <c r="AU19" s="1"/>
  <c r="AT22" a="1"/>
  <c r="AT22" s="1"/>
  <c r="AW16" a="1"/>
  <c r="AW16" s="1"/>
  <c r="O12" a="1"/>
  <c r="O12" s="1"/>
  <c r="AX16" l="1" a="1"/>
  <c r="AX16" s="1"/>
  <c r="AV19" a="1"/>
  <c r="AV19" s="1"/>
  <c r="AU22" a="1"/>
  <c r="AU22" s="1"/>
  <c r="AW19" l="1" a="1"/>
  <c r="AW19" s="1"/>
  <c r="AV22" a="1"/>
  <c r="AV22" s="1"/>
  <c r="O16" a="1"/>
  <c r="O16" s="1"/>
  <c r="AX19" l="1" a="1"/>
  <c r="AX19" s="1"/>
  <c r="AW22" a="1"/>
  <c r="AW22" s="1"/>
  <c r="O19" l="1" a="1"/>
  <c r="O19" s="1"/>
  <c r="AX22" a="1"/>
  <c r="AX22" s="1"/>
</calcChain>
</file>

<file path=xl/sharedStrings.xml><?xml version="1.0" encoding="utf-8"?>
<sst xmlns="http://schemas.openxmlformats.org/spreadsheetml/2006/main" count="84" uniqueCount="48">
  <si>
    <t>日期</t>
  </si>
  <si>
    <t>星期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</si>
  <si>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</si>
  <si>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</si>
  <si>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</si>
  <si>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</si>
  <si>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</si>
  <si>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</si>
  <si>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</si>
  <si>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</si>
  <si>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</si>
  <si>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</si>
  <si>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</si>
  <si>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</si>
  <si>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</si>
  <si>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</si>
  <si>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组别出勤人数</t>
    <phoneticPr fontId="20" type="noConversion"/>
  </si>
  <si>
    <t>组别工作时数</t>
    <phoneticPr fontId="20" type="noConversion"/>
  </si>
  <si>
    <t>正常上班时间</t>
    <phoneticPr fontId="20" type="noConversion"/>
  </si>
  <si>
    <t>加班时间</t>
    <phoneticPr fontId="20" type="noConversion"/>
  </si>
  <si>
    <t>优先级</t>
    <phoneticPr fontId="20" type="noConversion"/>
  </si>
  <si>
    <t>成品编号</t>
    <phoneticPr fontId="20" type="noConversion"/>
  </si>
  <si>
    <t>零件编号</t>
    <phoneticPr fontId="20" type="noConversion"/>
  </si>
  <si>
    <t>零件名称</t>
    <phoneticPr fontId="20" type="noConversion"/>
  </si>
  <si>
    <t>订单数量</t>
    <phoneticPr fontId="20" type="noConversion"/>
  </si>
  <si>
    <t>交货日期</t>
    <phoneticPr fontId="20" type="noConversion"/>
  </si>
  <si>
    <t>库存数量</t>
    <phoneticPr fontId="20" type="noConversion"/>
  </si>
  <si>
    <t>需生产数量</t>
    <phoneticPr fontId="20" type="noConversion"/>
  </si>
  <si>
    <t>效率设定(%)</t>
    <phoneticPr fontId="20" type="noConversion"/>
  </si>
  <si>
    <t>标准工时(Hr/PCS)</t>
    <phoneticPr fontId="20" type="noConversion"/>
  </si>
  <si>
    <t>标准产能(PPH)</t>
    <phoneticPr fontId="20" type="noConversion"/>
  </si>
  <si>
    <t>日计划排产量(8Hr)</t>
    <phoneticPr fontId="20" type="noConversion"/>
  </si>
  <si>
    <t>生产工时(Hr)</t>
    <phoneticPr fontId="20" type="noConversion"/>
  </si>
  <si>
    <t>开始日期</t>
    <phoneticPr fontId="20" type="noConversion"/>
  </si>
  <si>
    <t>结束日期</t>
    <phoneticPr fontId="20" type="noConversion"/>
  </si>
  <si>
    <t>效率设定(%)</t>
    <phoneticPr fontId="20" type="noConversion"/>
  </si>
  <si>
    <t>已完成数量</t>
    <phoneticPr fontId="20" type="noConversion"/>
  </si>
  <si>
    <t>差异</t>
    <phoneticPr fontId="20" type="noConversion"/>
  </si>
  <si>
    <t>周四</t>
  </si>
  <si>
    <t>周五</t>
  </si>
  <si>
    <t>周六</t>
  </si>
  <si>
    <t>周日</t>
  </si>
  <si>
    <t>周一</t>
  </si>
  <si>
    <t>周二</t>
  </si>
  <si>
    <t>周三</t>
  </si>
  <si>
    <t>计划</t>
    <phoneticPr fontId="20" type="noConversion"/>
  </si>
  <si>
    <t>计划</t>
    <phoneticPr fontId="20" type="noConversion"/>
  </si>
  <si>
    <t>组总负荷(1为满负荷)</t>
    <phoneticPr fontId="20" type="noConversion"/>
  </si>
</sst>
</file>

<file path=xl/styles.xml><?xml version="1.0" encoding="utf-8"?>
<styleSheet xmlns="http://schemas.openxmlformats.org/spreadsheetml/2006/main">
  <numFmts count="5">
    <numFmt numFmtId="176" formatCode="0.00_ "/>
    <numFmt numFmtId="177" formatCode="0.0000_ "/>
    <numFmt numFmtId="178" formatCode="m/d;@"/>
    <numFmt numFmtId="179" formatCode="0_);[Red]\(0\)"/>
    <numFmt numFmtId="180" formatCode="0.0_);[Red]\(0.0\)"/>
  </numFmts>
  <fonts count="23"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3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60"/>
      <name val="Arial"/>
      <family val="2"/>
    </font>
    <font>
      <b/>
      <sz val="11"/>
      <color indexed="56"/>
      <name val="Arial"/>
      <family val="2"/>
    </font>
    <font>
      <sz val="12"/>
      <color indexed="52"/>
      <name val="Arial"/>
      <family val="2"/>
    </font>
    <font>
      <sz val="12"/>
      <color indexed="62"/>
      <name val="Arial"/>
      <family val="2"/>
    </font>
    <font>
      <b/>
      <sz val="18"/>
      <color indexed="56"/>
      <name val="宋体"/>
      <charset val="134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b/>
      <sz val="15"/>
      <color indexed="56"/>
      <name val="Arial"/>
      <family val="2"/>
    </font>
    <font>
      <sz val="12"/>
      <color indexed="17"/>
      <name val="Arial"/>
      <family val="2"/>
    </font>
    <font>
      <b/>
      <sz val="12"/>
      <color indexed="63"/>
      <name val="Arial"/>
      <family val="2"/>
    </font>
    <font>
      <sz val="12"/>
      <color indexed="10"/>
      <name val="Arial"/>
      <family val="2"/>
    </font>
    <font>
      <sz val="12"/>
      <color indexed="20"/>
      <name val="Arial"/>
      <family val="2"/>
    </font>
    <font>
      <sz val="10"/>
      <color indexed="8"/>
      <name val="Arial"/>
      <family val="2"/>
    </font>
    <font>
      <sz val="10"/>
      <color indexed="8"/>
      <name val="細明體"/>
      <family val="3"/>
      <charset val="136"/>
    </font>
    <font>
      <sz val="12"/>
      <color indexed="8"/>
      <name val="Arial"/>
      <family val="2"/>
    </font>
    <font>
      <sz val="9"/>
      <name val="NSimSun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9" fillId="16" borderId="1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23" borderId="7" applyNumberFormat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14" fillId="23" borderId="8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49" fontId="17" fillId="0" borderId="0" xfId="0" applyNumberFormat="1" applyFont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178" fontId="17" fillId="0" borderId="0" xfId="0" applyNumberFormat="1" applyFont="1" applyAlignment="1">
      <alignment horizontal="center" vertical="center"/>
    </xf>
    <xf numFmtId="0" fontId="17" fillId="2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78" fontId="17" fillId="0" borderId="10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177" fontId="17" fillId="0" borderId="10" xfId="0" applyNumberFormat="1" applyFont="1" applyBorder="1" applyAlignment="1">
      <alignment horizontal="center" vertical="center"/>
    </xf>
    <xf numFmtId="178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49" fontId="17" fillId="0" borderId="0" xfId="0" applyNumberFormat="1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179" fontId="17" fillId="0" borderId="0" xfId="0" applyNumberFormat="1" applyFont="1" applyBorder="1">
      <alignment vertical="center"/>
    </xf>
    <xf numFmtId="179" fontId="17" fillId="0" borderId="0" xfId="0" applyNumberFormat="1" applyFont="1">
      <alignment vertical="center"/>
    </xf>
    <xf numFmtId="0" fontId="17" fillId="24" borderId="10" xfId="0" applyFont="1" applyFill="1" applyBorder="1" applyAlignment="1">
      <alignment horizontal="center" vertical="center"/>
    </xf>
    <xf numFmtId="176" fontId="17" fillId="24" borderId="10" xfId="0" applyNumberFormat="1" applyFont="1" applyFill="1" applyBorder="1" applyAlignment="1">
      <alignment horizontal="center" vertical="center"/>
    </xf>
    <xf numFmtId="0" fontId="17" fillId="25" borderId="10" xfId="0" applyFont="1" applyFill="1" applyBorder="1" applyAlignment="1">
      <alignment horizontal="center" vertical="center"/>
    </xf>
    <xf numFmtId="179" fontId="17" fillId="0" borderId="10" xfId="0" applyNumberFormat="1" applyFont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176" fontId="17" fillId="0" borderId="0" xfId="0" applyNumberFormat="1" applyFont="1" applyFill="1" applyBorder="1" applyAlignment="1">
      <alignment horizontal="center" vertical="center"/>
    </xf>
    <xf numFmtId="178" fontId="17" fillId="0" borderId="0" xfId="0" applyNumberFormat="1" applyFont="1" applyFill="1" applyBorder="1" applyAlignment="1">
      <alignment horizontal="center" vertical="center"/>
    </xf>
    <xf numFmtId="0" fontId="17" fillId="0" borderId="0" xfId="0" applyFont="1" applyFill="1" applyBorder="1">
      <alignment vertical="center"/>
    </xf>
    <xf numFmtId="178" fontId="17" fillId="26" borderId="10" xfId="0" applyNumberFormat="1" applyFont="1" applyFill="1" applyBorder="1" applyAlignment="1">
      <alignment horizontal="center" vertical="center"/>
    </xf>
    <xf numFmtId="178" fontId="17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right" vertic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right" vertical="center"/>
    </xf>
    <xf numFmtId="0" fontId="17" fillId="23" borderId="11" xfId="0" applyFont="1" applyFill="1" applyBorder="1" applyAlignment="1">
      <alignment horizontal="center" vertical="center"/>
    </xf>
    <xf numFmtId="176" fontId="22" fillId="0" borderId="0" xfId="0" applyNumberFormat="1" applyFont="1" applyFill="1" applyBorder="1" applyAlignment="1">
      <alignment horizontal="left" vertical="center"/>
    </xf>
    <xf numFmtId="178" fontId="17" fillId="24" borderId="10" xfId="0" applyNumberFormat="1" applyFont="1" applyFill="1" applyBorder="1" applyAlignment="1">
      <alignment horizontal="center" vertical="center"/>
    </xf>
    <xf numFmtId="180" fontId="21" fillId="0" borderId="0" xfId="0" applyNumberFormat="1" applyFont="1" applyBorder="1" applyAlignment="1">
      <alignment horizontal="center" vertical="center"/>
    </xf>
    <xf numFmtId="0" fontId="18" fillId="0" borderId="16" xfId="0" applyFont="1" applyBorder="1" applyAlignment="1">
      <alignment horizontal="right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9" fontId="17" fillId="24" borderId="10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176" fontId="18" fillId="0" borderId="10" xfId="0" applyNumberFormat="1" applyFont="1" applyBorder="1" applyAlignment="1">
      <alignment horizontal="center"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31" builtinId="15" customBuiltin="1"/>
    <cellStyle name="标题 1" xfId="32" builtinId="16" customBuiltin="1"/>
    <cellStyle name="标题 2" xfId="33" builtinId="17" customBuiltin="1"/>
    <cellStyle name="标题 3" xfId="34" builtinId="18" customBuiltin="1"/>
    <cellStyle name="标题 4" xfId="35" builtinId="19" customBuiltin="1"/>
    <cellStyle name="差" xfId="21" builtinId="27" customBuiltin="1"/>
    <cellStyle name="常规" xfId="0" builtinId="0"/>
    <cellStyle name="好" xfId="19" builtinId="26" customBuiltin="1"/>
    <cellStyle name="汇总" xfId="37" builtinId="25" customBuiltin="1"/>
    <cellStyle name="计算" xfId="38" builtinId="22" customBuiltin="1"/>
    <cellStyle name="检查单元格" xfId="36" builtinId="23" customBuiltin="1"/>
    <cellStyle name="解释性文本" xfId="23" builtinId="53" customBuiltin="1"/>
    <cellStyle name="警告文本" xfId="24" builtinId="11" customBuiltin="1"/>
    <cellStyle name="链接单元格" xfId="41" builtinId="24" customBuiltin="1"/>
    <cellStyle name="强调文字颜色 1" xfId="25" builtinId="29" customBuiltin="1"/>
    <cellStyle name="强调文字颜色 2" xfId="26" builtinId="33" customBuiltin="1"/>
    <cellStyle name="强调文字颜色 3" xfId="27" builtinId="37" customBuiltin="1"/>
    <cellStyle name="强调文字颜色 4" xfId="28" builtinId="41" customBuiltin="1"/>
    <cellStyle name="强调文字颜色 5" xfId="29" builtinId="45" customBuiltin="1"/>
    <cellStyle name="强调文字颜色 6" xfId="30" builtinId="49" customBuiltin="1"/>
    <cellStyle name="适中" xfId="22" builtinId="28" customBuiltin="1"/>
    <cellStyle name="输出" xfId="40" builtinId="21" customBuiltin="1"/>
    <cellStyle name="输入" xfId="39" builtinId="20" customBuiltin="1"/>
    <cellStyle name="注释" xfId="20" builtinId="10" customBuiltin="1"/>
  </cellStyles>
  <dxfs count="5">
    <dxf>
      <fill>
        <patternFill patternType="solid">
          <fgColor indexed="64"/>
          <bgColor rgb="FF92D050"/>
        </patternFill>
      </fill>
    </dxf>
    <dxf>
      <font>
        <color rgb="FFFF0000"/>
      </font>
      <fill>
        <patternFill>
          <bgColor rgb="FF92D050"/>
        </patternFill>
      </fill>
    </dxf>
    <dxf>
      <font>
        <b val="0"/>
        <condense val="0"/>
        <extend val="0"/>
        <color indexed="10"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DA726"/>
  <sheetViews>
    <sheetView tabSelected="1" topLeftCell="L1" workbookViewId="0">
      <selection activeCell="O17" sqref="O17"/>
    </sheetView>
  </sheetViews>
  <sheetFormatPr defaultRowHeight="12.75"/>
  <cols>
    <col min="1" max="1" width="4.21875" style="1" customWidth="1"/>
    <col min="2" max="2" width="7" style="1" customWidth="1"/>
    <col min="3" max="3" width="7.33203125" style="1" customWidth="1"/>
    <col min="4" max="4" width="8.88671875" style="1" customWidth="1"/>
    <col min="5" max="5" width="5.44140625" style="1" customWidth="1"/>
    <col min="6" max="6" width="4.6640625" style="1" customWidth="1"/>
    <col min="7" max="7" width="5" style="1" customWidth="1"/>
    <col min="8" max="8" width="6.5546875" style="1" customWidth="1"/>
    <col min="9" max="9" width="6.21875" style="1" customWidth="1"/>
    <col min="10" max="10" width="7.44140625" style="1" customWidth="1"/>
    <col min="11" max="11" width="6.109375" style="1" customWidth="1"/>
    <col min="12" max="12" width="8.109375" style="1" customWidth="1"/>
    <col min="13" max="13" width="7" style="2" customWidth="1"/>
    <col min="14" max="15" width="4.5546875" style="1" customWidth="1"/>
    <col min="16" max="16" width="7.5546875" style="1" customWidth="1"/>
    <col min="17" max="17" width="5.21875" style="1" customWidth="1"/>
    <col min="18" max="18" width="4.88671875" style="1" customWidth="1"/>
    <col min="19" max="19" width="10.77734375" style="3" bestFit="1" customWidth="1"/>
    <col min="20" max="50" width="4.77734375" style="3" customWidth="1"/>
    <col min="51" max="105" width="5.77734375" style="3" customWidth="1"/>
    <col min="106" max="16384" width="8.88671875" style="3"/>
  </cols>
  <sheetData>
    <row r="1" spans="1:105" ht="13.5" thickBot="1"/>
    <row r="2" spans="1:105" ht="14.25">
      <c r="Q2" s="13"/>
      <c r="R2" s="13"/>
      <c r="S2" s="31" t="s">
        <v>16</v>
      </c>
      <c r="T2" s="32">
        <v>1</v>
      </c>
      <c r="U2" s="32">
        <v>1</v>
      </c>
      <c r="V2" s="32">
        <v>1</v>
      </c>
      <c r="W2" s="32"/>
      <c r="X2" s="32">
        <v>1</v>
      </c>
      <c r="Y2" s="32">
        <v>1</v>
      </c>
      <c r="Z2" s="32">
        <v>1</v>
      </c>
      <c r="AA2" s="32">
        <v>1</v>
      </c>
      <c r="AB2" s="32">
        <v>1</v>
      </c>
      <c r="AC2" s="32">
        <v>1</v>
      </c>
      <c r="AD2" s="32"/>
      <c r="AE2" s="32">
        <v>1</v>
      </c>
      <c r="AF2" s="32">
        <v>1</v>
      </c>
      <c r="AG2" s="32">
        <v>1</v>
      </c>
      <c r="AH2" s="32">
        <v>1</v>
      </c>
      <c r="AI2" s="32">
        <v>1</v>
      </c>
      <c r="AJ2" s="32">
        <v>1</v>
      </c>
      <c r="AK2" s="32"/>
      <c r="AL2" s="32">
        <v>1</v>
      </c>
      <c r="AM2" s="32">
        <v>1</v>
      </c>
      <c r="AN2" s="32">
        <v>1</v>
      </c>
      <c r="AO2" s="32">
        <v>1</v>
      </c>
      <c r="AP2" s="32">
        <v>1</v>
      </c>
      <c r="AQ2" s="32">
        <v>1</v>
      </c>
      <c r="AR2" s="32"/>
      <c r="AS2" s="32">
        <v>1</v>
      </c>
      <c r="AT2" s="32">
        <v>1</v>
      </c>
      <c r="AU2" s="32">
        <v>1</v>
      </c>
      <c r="AV2" s="32">
        <v>1</v>
      </c>
      <c r="AW2" s="32">
        <v>1</v>
      </c>
      <c r="AX2" s="33">
        <v>1</v>
      </c>
      <c r="AY2" s="15"/>
      <c r="AZ2" s="15"/>
      <c r="BA2" s="15"/>
      <c r="BB2" s="15"/>
      <c r="BC2" s="15"/>
      <c r="BD2" s="15"/>
      <c r="BE2" s="15"/>
      <c r="BF2" s="15"/>
      <c r="BG2" s="15"/>
    </row>
    <row r="3" spans="1:105" ht="14.25">
      <c r="Q3" s="13"/>
      <c r="R3" s="13"/>
      <c r="S3" s="34" t="s">
        <v>17</v>
      </c>
      <c r="T3" s="7">
        <f>IF(T4=0,"",T4+T5)</f>
        <v>10</v>
      </c>
      <c r="U3" s="7">
        <f t="shared" ref="U3:AX3" si="0">IF(U4=0,"",U4+U5)</f>
        <v>10</v>
      </c>
      <c r="V3" s="7">
        <f t="shared" si="0"/>
        <v>8</v>
      </c>
      <c r="W3" s="7" t="str">
        <f t="shared" si="0"/>
        <v/>
      </c>
      <c r="X3" s="7">
        <f t="shared" si="0"/>
        <v>8</v>
      </c>
      <c r="Y3" s="7">
        <f t="shared" si="0"/>
        <v>10</v>
      </c>
      <c r="Z3" s="7">
        <f t="shared" si="0"/>
        <v>10</v>
      </c>
      <c r="AA3" s="7">
        <f t="shared" si="0"/>
        <v>10</v>
      </c>
      <c r="AB3" s="7">
        <f t="shared" si="0"/>
        <v>10</v>
      </c>
      <c r="AC3" s="7">
        <f t="shared" si="0"/>
        <v>8</v>
      </c>
      <c r="AD3" s="7" t="str">
        <f t="shared" si="0"/>
        <v/>
      </c>
      <c r="AE3" s="7">
        <f t="shared" si="0"/>
        <v>10</v>
      </c>
      <c r="AF3" s="7">
        <f t="shared" si="0"/>
        <v>10</v>
      </c>
      <c r="AG3" s="7">
        <f t="shared" si="0"/>
        <v>10</v>
      </c>
      <c r="AH3" s="7">
        <f t="shared" si="0"/>
        <v>10</v>
      </c>
      <c r="AI3" s="7">
        <f t="shared" si="0"/>
        <v>10</v>
      </c>
      <c r="AJ3" s="7">
        <f t="shared" si="0"/>
        <v>8</v>
      </c>
      <c r="AK3" s="7" t="str">
        <f t="shared" si="0"/>
        <v/>
      </c>
      <c r="AL3" s="7">
        <f t="shared" si="0"/>
        <v>10</v>
      </c>
      <c r="AM3" s="7">
        <f t="shared" si="0"/>
        <v>10</v>
      </c>
      <c r="AN3" s="7">
        <f t="shared" si="0"/>
        <v>10</v>
      </c>
      <c r="AO3" s="7">
        <f t="shared" si="0"/>
        <v>10</v>
      </c>
      <c r="AP3" s="7">
        <f t="shared" si="0"/>
        <v>10</v>
      </c>
      <c r="AQ3" s="7">
        <f t="shared" si="0"/>
        <v>8</v>
      </c>
      <c r="AR3" s="7" t="str">
        <f t="shared" si="0"/>
        <v/>
      </c>
      <c r="AS3" s="7">
        <f t="shared" si="0"/>
        <v>10</v>
      </c>
      <c r="AT3" s="7">
        <f t="shared" si="0"/>
        <v>10</v>
      </c>
      <c r="AU3" s="7">
        <f t="shared" si="0"/>
        <v>10</v>
      </c>
      <c r="AV3" s="7">
        <f t="shared" si="0"/>
        <v>10</v>
      </c>
      <c r="AW3" s="7">
        <f t="shared" si="0"/>
        <v>10</v>
      </c>
      <c r="AX3" s="35">
        <f t="shared" si="0"/>
        <v>8</v>
      </c>
      <c r="AY3" s="15"/>
      <c r="AZ3" s="15"/>
      <c r="BA3" s="15"/>
      <c r="BB3" s="15"/>
      <c r="BC3" s="15"/>
      <c r="BD3" s="15"/>
      <c r="BE3" s="15"/>
      <c r="BF3" s="15"/>
      <c r="BG3" s="15"/>
    </row>
    <row r="4" spans="1:105" ht="14.25">
      <c r="Q4" s="13"/>
      <c r="R4" s="13"/>
      <c r="S4" s="34" t="s">
        <v>18</v>
      </c>
      <c r="T4" s="5">
        <v>8</v>
      </c>
      <c r="U4" s="5">
        <v>8</v>
      </c>
      <c r="V4" s="5">
        <v>8</v>
      </c>
      <c r="W4" s="5"/>
      <c r="X4" s="5">
        <v>8</v>
      </c>
      <c r="Y4" s="5">
        <v>8</v>
      </c>
      <c r="Z4" s="5">
        <v>8</v>
      </c>
      <c r="AA4" s="5">
        <v>8</v>
      </c>
      <c r="AB4" s="5">
        <v>8</v>
      </c>
      <c r="AC4" s="5">
        <v>8</v>
      </c>
      <c r="AD4" s="5"/>
      <c r="AE4" s="5">
        <v>8</v>
      </c>
      <c r="AF4" s="5">
        <v>8</v>
      </c>
      <c r="AG4" s="5">
        <v>8</v>
      </c>
      <c r="AH4" s="5">
        <v>8</v>
      </c>
      <c r="AI4" s="5">
        <v>8</v>
      </c>
      <c r="AJ4" s="5">
        <v>8</v>
      </c>
      <c r="AK4" s="5"/>
      <c r="AL4" s="5">
        <v>8</v>
      </c>
      <c r="AM4" s="5">
        <v>8</v>
      </c>
      <c r="AN4" s="5">
        <v>8</v>
      </c>
      <c r="AO4" s="5">
        <v>8</v>
      </c>
      <c r="AP4" s="5">
        <v>8</v>
      </c>
      <c r="AQ4" s="5">
        <v>8</v>
      </c>
      <c r="AR4" s="5"/>
      <c r="AS4" s="5">
        <v>8</v>
      </c>
      <c r="AT4" s="5">
        <v>8</v>
      </c>
      <c r="AU4" s="5">
        <v>8</v>
      </c>
      <c r="AV4" s="5">
        <v>8</v>
      </c>
      <c r="AW4" s="5">
        <v>8</v>
      </c>
      <c r="AX4" s="30">
        <v>8</v>
      </c>
      <c r="AY4" s="15"/>
      <c r="AZ4" s="15"/>
      <c r="BA4" s="15"/>
      <c r="BB4" s="15"/>
      <c r="BC4" s="15"/>
      <c r="BD4" s="15"/>
      <c r="BE4" s="15"/>
      <c r="BF4" s="15"/>
      <c r="BG4" s="15"/>
    </row>
    <row r="5" spans="1:105" ht="14.25">
      <c r="Q5" s="13"/>
      <c r="R5" s="13"/>
      <c r="S5" s="39" t="s">
        <v>19</v>
      </c>
      <c r="T5" s="40">
        <v>2</v>
      </c>
      <c r="U5" s="40">
        <v>2</v>
      </c>
      <c r="V5" s="40">
        <v>0</v>
      </c>
      <c r="W5" s="40"/>
      <c r="X5" s="40">
        <v>0</v>
      </c>
      <c r="Y5" s="40">
        <v>2</v>
      </c>
      <c r="Z5" s="40">
        <v>2</v>
      </c>
      <c r="AA5" s="40">
        <v>2</v>
      </c>
      <c r="AB5" s="40">
        <v>2</v>
      </c>
      <c r="AC5" s="40">
        <v>0</v>
      </c>
      <c r="AD5" s="40"/>
      <c r="AE5" s="40">
        <v>2</v>
      </c>
      <c r="AF5" s="40">
        <v>2</v>
      </c>
      <c r="AG5" s="40">
        <v>2</v>
      </c>
      <c r="AH5" s="40">
        <v>2</v>
      </c>
      <c r="AI5" s="40">
        <v>2</v>
      </c>
      <c r="AJ5" s="40">
        <v>0</v>
      </c>
      <c r="AK5" s="40"/>
      <c r="AL5" s="40">
        <v>2</v>
      </c>
      <c r="AM5" s="40">
        <v>2</v>
      </c>
      <c r="AN5" s="40">
        <v>2</v>
      </c>
      <c r="AO5" s="40">
        <v>2</v>
      </c>
      <c r="AP5" s="40">
        <v>2</v>
      </c>
      <c r="AQ5" s="40">
        <v>0</v>
      </c>
      <c r="AR5" s="40"/>
      <c r="AS5" s="40">
        <v>2</v>
      </c>
      <c r="AT5" s="40">
        <v>2</v>
      </c>
      <c r="AU5" s="40">
        <v>2</v>
      </c>
      <c r="AV5" s="40">
        <v>2</v>
      </c>
      <c r="AW5" s="40">
        <v>2</v>
      </c>
      <c r="AX5" s="41">
        <v>0</v>
      </c>
      <c r="AY5" s="15"/>
      <c r="AZ5" s="15"/>
      <c r="BA5" s="15"/>
      <c r="BB5" s="15"/>
      <c r="BC5" s="15"/>
      <c r="BD5" s="15"/>
      <c r="BE5" s="15"/>
      <c r="BF5" s="15"/>
      <c r="BG5" s="15"/>
    </row>
    <row r="6" spans="1:105" ht="13.5" customHeight="1">
      <c r="A6" s="43" t="s">
        <v>20</v>
      </c>
      <c r="B6" s="43" t="s">
        <v>21</v>
      </c>
      <c r="C6" s="43" t="s">
        <v>22</v>
      </c>
      <c r="D6" s="43" t="s">
        <v>23</v>
      </c>
      <c r="E6" s="43" t="s">
        <v>24</v>
      </c>
      <c r="F6" s="43" t="s">
        <v>25</v>
      </c>
      <c r="G6" s="43" t="s">
        <v>26</v>
      </c>
      <c r="H6" s="43" t="s">
        <v>27</v>
      </c>
      <c r="I6" s="43" t="s">
        <v>28</v>
      </c>
      <c r="J6" s="43" t="s">
        <v>29</v>
      </c>
      <c r="K6" s="43" t="s">
        <v>30</v>
      </c>
      <c r="L6" s="43" t="s">
        <v>31</v>
      </c>
      <c r="M6" s="44" t="s">
        <v>32</v>
      </c>
      <c r="N6" s="43" t="s">
        <v>33</v>
      </c>
      <c r="O6" s="43" t="s">
        <v>34</v>
      </c>
      <c r="P6" s="43" t="s">
        <v>35</v>
      </c>
      <c r="Q6" s="43" t="s">
        <v>36</v>
      </c>
      <c r="R6" s="43" t="s">
        <v>37</v>
      </c>
      <c r="S6" s="8" t="s">
        <v>0</v>
      </c>
      <c r="T6" s="9">
        <v>42005</v>
      </c>
      <c r="U6" s="9">
        <v>42006</v>
      </c>
      <c r="V6" s="9">
        <v>42007</v>
      </c>
      <c r="W6" s="9">
        <v>42008</v>
      </c>
      <c r="X6" s="9">
        <v>42009</v>
      </c>
      <c r="Y6" s="9">
        <v>42010</v>
      </c>
      <c r="Z6" s="9">
        <v>42011</v>
      </c>
      <c r="AA6" s="9">
        <v>42012</v>
      </c>
      <c r="AB6" s="9">
        <v>42013</v>
      </c>
      <c r="AC6" s="9">
        <v>42014</v>
      </c>
      <c r="AD6" s="9">
        <v>42015</v>
      </c>
      <c r="AE6" s="9">
        <v>42016</v>
      </c>
      <c r="AF6" s="9">
        <v>42017</v>
      </c>
      <c r="AG6" s="9">
        <v>42018</v>
      </c>
      <c r="AH6" s="9">
        <v>42019</v>
      </c>
      <c r="AI6" s="9">
        <v>42020</v>
      </c>
      <c r="AJ6" s="9">
        <v>42021</v>
      </c>
      <c r="AK6" s="9">
        <v>42022</v>
      </c>
      <c r="AL6" s="9">
        <v>42023</v>
      </c>
      <c r="AM6" s="9">
        <v>42024</v>
      </c>
      <c r="AN6" s="9">
        <v>42025</v>
      </c>
      <c r="AO6" s="9">
        <v>42026</v>
      </c>
      <c r="AP6" s="9">
        <v>42027</v>
      </c>
      <c r="AQ6" s="9">
        <v>42028</v>
      </c>
      <c r="AR6" s="9">
        <v>42029</v>
      </c>
      <c r="AS6" s="9">
        <v>42030</v>
      </c>
      <c r="AT6" s="9">
        <v>42031</v>
      </c>
      <c r="AU6" s="9">
        <v>42032</v>
      </c>
      <c r="AV6" s="9">
        <v>42033</v>
      </c>
      <c r="AW6" s="9">
        <v>42034</v>
      </c>
      <c r="AX6" s="9">
        <v>42035</v>
      </c>
      <c r="AY6" s="12"/>
      <c r="AZ6" s="12"/>
      <c r="BA6" s="12"/>
      <c r="BB6" s="12"/>
      <c r="BC6" s="12"/>
      <c r="BD6" s="12"/>
      <c r="BE6" s="12"/>
      <c r="BF6" s="12"/>
      <c r="BG6" s="12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</row>
    <row r="7" spans="1:105" ht="14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4"/>
      <c r="N7" s="43"/>
      <c r="O7" s="43"/>
      <c r="P7" s="43"/>
      <c r="Q7" s="43"/>
      <c r="R7" s="43"/>
      <c r="S7" s="8" t="s">
        <v>1</v>
      </c>
      <c r="T7" s="5" t="s">
        <v>38</v>
      </c>
      <c r="U7" s="5" t="s">
        <v>39</v>
      </c>
      <c r="V7" s="5" t="s">
        <v>40</v>
      </c>
      <c r="W7" s="5" t="s">
        <v>41</v>
      </c>
      <c r="X7" s="5" t="s">
        <v>42</v>
      </c>
      <c r="Y7" s="5" t="s">
        <v>43</v>
      </c>
      <c r="Z7" s="5" t="s">
        <v>44</v>
      </c>
      <c r="AA7" s="5" t="s">
        <v>38</v>
      </c>
      <c r="AB7" s="5" t="s">
        <v>39</v>
      </c>
      <c r="AC7" s="5" t="s">
        <v>40</v>
      </c>
      <c r="AD7" s="5" t="s">
        <v>41</v>
      </c>
      <c r="AE7" s="5" t="s">
        <v>42</v>
      </c>
      <c r="AF7" s="5" t="s">
        <v>43</v>
      </c>
      <c r="AG7" s="5" t="s">
        <v>44</v>
      </c>
      <c r="AH7" s="5" t="s">
        <v>38</v>
      </c>
      <c r="AI7" s="5" t="s">
        <v>39</v>
      </c>
      <c r="AJ7" s="5" t="s">
        <v>40</v>
      </c>
      <c r="AK7" s="5" t="s">
        <v>41</v>
      </c>
      <c r="AL7" s="5" t="s">
        <v>42</v>
      </c>
      <c r="AM7" s="5" t="s">
        <v>43</v>
      </c>
      <c r="AN7" s="5" t="s">
        <v>44</v>
      </c>
      <c r="AO7" s="5" t="s">
        <v>38</v>
      </c>
      <c r="AP7" s="5" t="s">
        <v>39</v>
      </c>
      <c r="AQ7" s="5" t="s">
        <v>40</v>
      </c>
      <c r="AR7" s="5" t="s">
        <v>41</v>
      </c>
      <c r="AS7" s="5" t="s">
        <v>42</v>
      </c>
      <c r="AT7" s="5" t="s">
        <v>43</v>
      </c>
      <c r="AU7" s="5" t="s">
        <v>44</v>
      </c>
      <c r="AV7" s="5" t="s">
        <v>38</v>
      </c>
      <c r="AW7" s="5" t="s">
        <v>39</v>
      </c>
      <c r="AX7" s="5" t="s">
        <v>40</v>
      </c>
      <c r="AY7" s="13"/>
      <c r="AZ7" s="13"/>
      <c r="BA7" s="13"/>
      <c r="BB7" s="13"/>
      <c r="BC7" s="13"/>
      <c r="BD7" s="13"/>
      <c r="BE7" s="13"/>
      <c r="BF7" s="13"/>
      <c r="BG7" s="13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  <row r="8" spans="1:105" ht="13.5" customHeight="1">
      <c r="A8" s="5">
        <v>1</v>
      </c>
      <c r="B8" s="10" t="s">
        <v>2</v>
      </c>
      <c r="C8" s="5">
        <v>115249</v>
      </c>
      <c r="D8" s="5"/>
      <c r="E8" s="5">
        <v>12700</v>
      </c>
      <c r="F8" s="9">
        <v>42011</v>
      </c>
      <c r="G8" s="5"/>
      <c r="H8" s="18">
        <f>IFERROR(E8-G8,"")</f>
        <v>12700</v>
      </c>
      <c r="I8" s="18"/>
      <c r="J8" s="11">
        <f>12.8/3600</f>
        <v>3.5555555555555557E-3</v>
      </c>
      <c r="K8" s="18">
        <f>IFERROR(ROUND(1/$J8,0),"")</f>
        <v>281</v>
      </c>
      <c r="L8" s="18">
        <f>IFERROR(MIN($K8*8,$H8),"")</f>
        <v>2248</v>
      </c>
      <c r="M8" s="19">
        <f>IFERROR($H8/$K8,"")</f>
        <v>45.195729537366546</v>
      </c>
      <c r="N8" s="26">
        <v>42005</v>
      </c>
      <c r="O8" s="37">
        <f t="array" ref="O8">MAX(IF(T8:AX8&gt;0,T$6:AX$6,0))</f>
        <v>42010</v>
      </c>
      <c r="P8" s="42">
        <v>1</v>
      </c>
      <c r="Q8" s="5"/>
      <c r="R8" s="20">
        <f>IF($E8=0,"",$H8-$Q8)</f>
        <v>12700</v>
      </c>
      <c r="S8" s="8" t="s">
        <v>45</v>
      </c>
      <c r="T8" s="21">
        <f>IFERROR(IF(OR($N8&gt;T$6,$H8=SUM($S8:S8),T$3=0),0,IF($H8-SUM($S8:S8)&gt;(T$2*T$3*$P8)/$J8,(T$2*T$3*$P8)/$J8,$H8-SUM($S8:S8))),0)</f>
        <v>2812.5</v>
      </c>
      <c r="U8" s="21">
        <f>IFERROR(IF(OR($N8&gt;U$6,$H8=SUM($S8:T8),U$3=0),0,IF($H8-SUM($S8:T8)&gt;(U$2*U$3*$P8)/$J8,(U$2*U$3*$P8)/$J8,$H8-SUM($S8:T8))),0)</f>
        <v>2812.5</v>
      </c>
      <c r="V8" s="21">
        <f>IFERROR(IF(OR($N8&gt;V$6,$H8=SUM($S8:U8),V$3=0),0,IF($H8-SUM($S8:U8)&gt;(V$2*V$3*$P8)/$J8,(V$2*V$3*$P8)/$J8,$H8-SUM($S8:U8))),0)</f>
        <v>2250</v>
      </c>
      <c r="W8" s="21">
        <f>IFERROR(IF(OR($N8&gt;W$6,$H8=SUM($S8:V8),W$3=0),0,IF($H8-SUM($S8:V8)&gt;(W$2*W$3*$P8)/$J8,(W$2*W$3*$P8)/$J8,$H8-SUM($S8:V8))),0)</f>
        <v>0</v>
      </c>
      <c r="X8" s="21">
        <f>IFERROR(IF(OR($N8&gt;X$6,$H8=SUM($S8:W8),X$3=0),0,IF($H8-SUM($S8:W8)&gt;(X$2*X$3*$P8)/$J8,(X$2*X$3*$P8)/$J8,$H8-SUM($S8:W8))),0)</f>
        <v>2250</v>
      </c>
      <c r="Y8" s="21">
        <f>IFERROR(IF(OR($N8&gt;Y$6,$H8=SUM($S8:X8),Y$3=0),0,IF($H8-SUM($S8:X8)&gt;(Y$2*Y$3*$P8)/$J8,(Y$2*Y$3*$P8)/$J8,$H8-SUM($S8:X8))),0)</f>
        <v>2575</v>
      </c>
      <c r="Z8" s="21">
        <f>IFERROR(IF(OR($N8&gt;Z$6,$H8=SUM($S8:Y8),Z$3=0),0,IF($H8-SUM($S8:Y8)&gt;(Z$2*Z$3*$P8)/$J8,(Z$2*Z$3*$P8)/$J8,$H8-SUM($S8:Y8))),0)</f>
        <v>0</v>
      </c>
      <c r="AA8" s="21">
        <f>IFERROR(IF(OR($N8&gt;AA$6,$H8=SUM($S8:Z8),AA$3=0),0,IF($H8-SUM($S8:Z8)&gt;(AA$2*AA$3*$P8)/$J8,(AA$2*AA$3*$P8)/$J8,$H8-SUM($S8:Z8))),0)</f>
        <v>0</v>
      </c>
      <c r="AB8" s="21">
        <f>IFERROR(IF(OR($N8&gt;AB$6,$H8=SUM($S8:AA8),AB$3=0),0,IF($H8-SUM($S8:AA8)&gt;(AB$2*AB$3*$P8)/$J8,(AB$2*AB$3*$P8)/$J8,$H8-SUM($S8:AA8))),0)</f>
        <v>0</v>
      </c>
      <c r="AC8" s="21">
        <f>IFERROR(IF(OR($N8&gt;AC$6,$H8=SUM($S8:AB8),AC$3=0),0,IF($H8-SUM($S8:AB8)&gt;(AC$2*AC$3*$P8)/$J8,(AC$2*AC$3*$P8)/$J8,$H8-SUM($S8:AB8))),0)</f>
        <v>0</v>
      </c>
      <c r="AD8" s="21">
        <f>IFERROR(IF(OR($N8&gt;AD$6,$H8=SUM($S8:AC8),AD$3=0),0,IF($H8-SUM($S8:AC8)&gt;(AD$2*AD$3*$P8)/$J8,(AD$2*AD$3*$P8)/$J8,$H8-SUM($S8:AC8))),0)</f>
        <v>0</v>
      </c>
      <c r="AE8" s="21">
        <f>IFERROR(IF(OR($N8&gt;AE$6,$H8=SUM($S8:AD8),AE$3=0),0,IF($H8-SUM($S8:AD8)&gt;(AE$2*AE$3*$P8)/$J8,(AE$2*AE$3*$P8)/$J8,$H8-SUM($S8:AD8))),0)</f>
        <v>0</v>
      </c>
      <c r="AF8" s="21">
        <f>IFERROR(IF(OR($N8&gt;AF$6,$H8=SUM($S8:AE8),AF$3=0),0,IF($H8-SUM($S8:AE8)&gt;(AF$2*AF$3*$P8)/$J8,(AF$2*AF$3*$P8)/$J8,$H8-SUM($S8:AE8))),0)</f>
        <v>0</v>
      </c>
      <c r="AG8" s="21">
        <f>IFERROR(IF(OR($N8&gt;AG$6,$H8=SUM($S8:AF8),AG$3=0),0,IF($H8-SUM($S8:AF8)&gt;(AG$2*AG$3*$P8)/$J8,(AG$2*AG$3*$P8)/$J8,$H8-SUM($S8:AF8))),0)</f>
        <v>0</v>
      </c>
      <c r="AH8" s="21">
        <f>IFERROR(IF(OR($N8&gt;AH$6,$H8=SUM($S8:AG8),AH$3=0),0,IF($H8-SUM($S8:AG8)&gt;(AH$2*AH$3*$P8)/$J8,(AH$2*AH$3*$P8)/$J8,$H8-SUM($S8:AG8))),0)</f>
        <v>0</v>
      </c>
      <c r="AI8" s="21">
        <f>IFERROR(IF(OR($N8&gt;AI$6,$H8=SUM($S8:AH8),AI$3=0),0,IF($H8-SUM($S8:AH8)&gt;(AI$2*AI$3*$P8)/$J8,(AI$2*AI$3*$P8)/$J8,$H8-SUM($S8:AH8))),0)</f>
        <v>0</v>
      </c>
      <c r="AJ8" s="21">
        <f>IFERROR(IF(OR($N8&gt;AJ$6,$H8=SUM($S8:AI8),AJ$3=0),0,IF($H8-SUM($S8:AI8)&gt;(AJ$2*AJ$3*$P8)/$J8,(AJ$2*AJ$3*$P8)/$J8,$H8-SUM($S8:AI8))),0)</f>
        <v>0</v>
      </c>
      <c r="AK8" s="21">
        <f>IFERROR(IF(OR($N8&gt;AK$6,$H8=SUM($S8:AJ8),AK$3=0),0,IF($H8-SUM($S8:AJ8)&gt;(AK$2*AK$3*$P8)/$J8,(AK$2*AK$3*$P8)/$J8,$H8-SUM($S8:AJ8))),0)</f>
        <v>0</v>
      </c>
      <c r="AL8" s="21">
        <f>IFERROR(IF(OR($N8&gt;AL$6,$H8=SUM($S8:AK8),AL$3=0),0,IF($H8-SUM($S8:AK8)&gt;(AL$2*AL$3*$P8)/$J8,(AL$2*AL$3*$P8)/$J8,$H8-SUM($S8:AK8))),0)</f>
        <v>0</v>
      </c>
      <c r="AM8" s="21">
        <f>IFERROR(IF(OR($N8&gt;AM$6,$H8=SUM($S8:AL8),AM$3=0),0,IF($H8-SUM($S8:AL8)&gt;(AM$2*AM$3*$P8)/$J8,(AM$2*AM$3*$P8)/$J8,$H8-SUM($S8:AL8))),0)</f>
        <v>0</v>
      </c>
      <c r="AN8" s="21">
        <f>IFERROR(IF(OR($N8&gt;AN$6,$H8=SUM($S8:AM8),AN$3=0),0,IF($H8-SUM($S8:AM8)&gt;(AN$2*AN$3*$P8)/$J8,(AN$2*AN$3*$P8)/$J8,$H8-SUM($S8:AM8))),0)</f>
        <v>0</v>
      </c>
      <c r="AO8" s="21">
        <f>IFERROR(IF(OR($N8&gt;AO$6,$H8=SUM($S8:AN8),AO$3=0),0,IF($H8-SUM($S8:AN8)&gt;(AO$2*AO$3*$P8)/$J8,(AO$2*AO$3*$P8)/$J8,$H8-SUM($S8:AN8))),0)</f>
        <v>0</v>
      </c>
      <c r="AP8" s="21">
        <f>IFERROR(IF(OR($N8&gt;AP$6,$H8=SUM($S8:AO8),AP$3=0),0,IF($H8-SUM($S8:AO8)&gt;(AP$2*AP$3*$P8)/$J8,(AP$2*AP$3*$P8)/$J8,$H8-SUM($S8:AO8))),0)</f>
        <v>0</v>
      </c>
      <c r="AQ8" s="21">
        <f>IFERROR(IF(OR($N8&gt;AQ$6,$H8=SUM($S8:AP8),AQ$3=0),0,IF($H8-SUM($S8:AP8)&gt;(AQ$2*AQ$3*$P8)/$J8,(AQ$2*AQ$3*$P8)/$J8,$H8-SUM($S8:AP8))),0)</f>
        <v>0</v>
      </c>
      <c r="AR8" s="21">
        <f>IFERROR(IF(OR($N8&gt;AR$6,$H8=SUM($S8:AQ8),AR$3=0),0,IF($H8-SUM($S8:AQ8)&gt;(AR$2*AR$3*$P8)/$J8,(AR$2*AR$3*$P8)/$J8,$H8-SUM($S8:AQ8))),0)</f>
        <v>0</v>
      </c>
      <c r="AS8" s="21">
        <f>IFERROR(IF(OR($N8&gt;AS$6,$H8=SUM($S8:AR8),AS$3=0),0,IF($H8-SUM($S8:AR8)&gt;(AS$2*AS$3*$P8)/$J8,(AS$2*AS$3*$P8)/$J8,$H8-SUM($S8:AR8))),0)</f>
        <v>0</v>
      </c>
      <c r="AT8" s="21">
        <f>IFERROR(IF(OR($N8&gt;AT$6,$H8=SUM($S8:AS8),AT$3=0),0,IF($H8-SUM($S8:AS8)&gt;(AT$2*AT$3*$P8)/$J8,(AT$2*AT$3*$P8)/$J8,$H8-SUM($S8:AS8))),0)</f>
        <v>0</v>
      </c>
      <c r="AU8" s="21">
        <f>IFERROR(IF(OR($N8&gt;AU$6,$H8=SUM($S8:AT8),AU$3=0),0,IF($H8-SUM($S8:AT8)&gt;(AU$2*AU$3*$P8)/$J8,(AU$2*AU$3*$P8)/$J8,$H8-SUM($S8:AT8))),0)</f>
        <v>0</v>
      </c>
      <c r="AV8" s="21">
        <f>IFERROR(IF(OR($N8&gt;AV$6,$H8=SUM($S8:AU8),AV$3=0),0,IF($H8-SUM($S8:AU8)&gt;(AV$2*AV$3*$P8)/$J8,(AV$2*AV$3*$P8)/$J8,$H8-SUM($S8:AU8))),0)</f>
        <v>0</v>
      </c>
      <c r="AW8" s="21">
        <f>IFERROR(IF(OR($N8&gt;AW$6,$H8=SUM($S8:AV8),AW$3=0),0,IF($H8-SUM($S8:AV8)&gt;(AW$2*AW$3*$P8)/$J8,(AW$2*AW$3*$P8)/$J8,$H8-SUM($S8:AV8))),0)</f>
        <v>0</v>
      </c>
      <c r="AX8" s="21">
        <f>IFERROR(IF(OR($N8&gt;AX$6,$H8=SUM($S8:AW8),AX$3=0),0,IF($H8-SUM($S8:AW8)&gt;(AX$2*AX$3*$P8)/$J8,(AX$2*AX$3*$P8)/$J8,$H8-SUM($S8:AW8))),0)</f>
        <v>0</v>
      </c>
      <c r="AY8" s="16"/>
      <c r="AZ8" s="16"/>
      <c r="BA8" s="16"/>
      <c r="BB8" s="16"/>
      <c r="BC8" s="16"/>
      <c r="BD8" s="16"/>
      <c r="BE8" s="16"/>
      <c r="BF8" s="16"/>
      <c r="BG8" s="16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</row>
    <row r="9" spans="1:105" ht="13.5" customHeight="1">
      <c r="A9" s="5">
        <v>2</v>
      </c>
      <c r="B9" s="10" t="s">
        <v>3</v>
      </c>
      <c r="C9" s="5">
        <v>115250</v>
      </c>
      <c r="D9" s="5"/>
      <c r="E9" s="5">
        <v>1524</v>
      </c>
      <c r="F9" s="9">
        <v>42009</v>
      </c>
      <c r="G9" s="5"/>
      <c r="H9" s="18">
        <v>1400</v>
      </c>
      <c r="I9" s="18"/>
      <c r="J9" s="11">
        <f>15.2/3600</f>
        <v>4.2222222222222218E-3</v>
      </c>
      <c r="K9" s="18">
        <f t="shared" ref="K9:K24" si="1">IFERROR(ROUND(1/$J9,0),"")</f>
        <v>237</v>
      </c>
      <c r="L9" s="18">
        <f t="shared" ref="L9:L24" si="2">IFERROR(MIN($K9*8,$H9),"")</f>
        <v>1400</v>
      </c>
      <c r="M9" s="19">
        <f t="shared" ref="M9:M21" si="3">IFERROR($H9/$K9,"")</f>
        <v>5.9071729957805905</v>
      </c>
      <c r="N9" s="26">
        <v>42010</v>
      </c>
      <c r="O9" s="37">
        <f t="array" ref="O9">MAX(IF(T9:AX9&gt;0,T$6:AX$6,0))</f>
        <v>42011</v>
      </c>
      <c r="P9" s="42">
        <v>1</v>
      </c>
      <c r="Q9" s="5"/>
      <c r="R9" s="20">
        <f t="shared" ref="R9:R24" si="4">IF($E9=0,"",$H9-$Q9)</f>
        <v>1400</v>
      </c>
      <c r="S9" s="8" t="s">
        <v>46</v>
      </c>
      <c r="T9" s="21">
        <f t="array" ref="T9">IFERROR(IF(OR($N9&gt;T$6,$H9=SUM($S9:S9)),0,IF(AND(SUM(T$8:T8*$J$8:$J8)&lt;T$2*T$3*$P9,(T$2*T$3*$P9-SUM(T$8:T8*$J$8:$J8))/$J9&lt;(T$2*T$3*$P9)/$J9,(T$2*T$3*$P9-SUM(T$8:T8*$J$8:$J8))/$J9&lt;$H9-SUM($S9:S9)),(T$2*T$3*$P9-SUM(T$8:T8*$J$8:$J8))/$J9,IF($H9-SUM($S9:S9)&gt;(T$2*T$3*$P9)/$J9,(T$2*T$3*$P9)/$J9,$H9-SUM($S9:S9)))),0)</f>
        <v>0</v>
      </c>
      <c r="U9" s="21">
        <f t="array" ref="U9">IFERROR(IF(OR($N9&gt;U$6,$H9=SUM($S9:T9)),0,IF(AND(SUM(U$8:U8*$J$8:$J8)&lt;U$2*U$3*$P9,(U$2*U$3*$P9-SUM(U$8:U8*$J$8:$J8))/$J9&lt;(U$2*U$3*$P9)/$J9,(U$2*U$3*$P9-SUM(U$8:U8*$J$8:$J8))/$J9&lt;$H9-SUM($S9:T9)),(U$2*U$3*$P9-SUM(U$8:U8*$J$8:$J8))/$J9,IF($H9-SUM($S9:T9)&gt;(U$2*U$3*$P9)/$J9,(U$2*U$3*$P9)/$J9,$H9-SUM($S9:T9)))),0)</f>
        <v>0</v>
      </c>
      <c r="V9" s="21">
        <f t="array" ref="V9">IFERROR(IF(OR($N9&gt;V$6,$H9=SUM($S9:U9)),0,IF(AND(SUM(V$8:V8*$J$8:$J8)&lt;V$2*V$3*$P9,(V$2*V$3*$P9-SUM(V$8:V8*$J$8:$J8))/$J9&lt;(V$2*V$3*$P9)/$J9,(V$2*V$3*$P9-SUM(V$8:V8*$J$8:$J8))/$J9&lt;$H9-SUM($S9:U9)),(V$2*V$3*$P9-SUM(V$8:V8*$J$8:$J8))/$J9,IF($H9-SUM($S9:U9)&gt;(V$2*V$3*$P9)/$J9,(V$2*V$3*$P9)/$J9,$H9-SUM($S9:U9)))),0)</f>
        <v>0</v>
      </c>
      <c r="W9" s="21">
        <f t="array" ref="W9">IFERROR(IF(OR($N9&gt;W$6,$H9=SUM($S9:V9)),0,IF(AND(SUM(W$8:W8*$J$8:$J8)&lt;W$2*W$3*$P9,(W$2*W$3*$P9-SUM(W$8:W8*$J$8:$J8))/$J9&lt;(W$2*W$3*$P9)/$J9,(W$2*W$3*$P9-SUM(W$8:W8*$J$8:$J8))/$J9&lt;$H9-SUM($S9:V9)),(W$2*W$3*$P9-SUM(W$8:W8*$J$8:$J8))/$J9,IF($H9-SUM($S9:V9)&gt;(W$2*W$3*$P9)/$J9,(W$2*W$3*$P9)/$J9,$H9-SUM($S9:V9)))),0)</f>
        <v>0</v>
      </c>
      <c r="X9" s="21">
        <f t="array" ref="X9">IFERROR(IF(OR($N9&gt;X$6,$H9=SUM($S9:W9)),0,IF(AND(SUM(X$8:X8*$J$8:$J8)&lt;X$2*X$3*$P9,(X$2*X$3*$P9-SUM(X$8:X8*$J$8:$J8))/$J9&lt;(X$2*X$3*$P9)/$J9,(X$2*X$3*$P9-SUM(X$8:X8*$J$8:$J8))/$J9&lt;$H9-SUM($S9:W9)),(X$2*X$3*$P9-SUM(X$8:X8*$J$8:$J8))/$J9,IF($H9-SUM($S9:W9)&gt;(X$2*X$3*$P9)/$J9,(X$2*X$3*$P9)/$J9,$H9-SUM($S9:W9)))),0)</f>
        <v>0</v>
      </c>
      <c r="Y9" s="21">
        <f t="array" ref="Y9">IFERROR(IF(OR($N9&gt;Y$6,$H9=SUM($S9:X9)),0,IF(AND(SUM(Y$8:Y8*$J$8:$J8)&lt;Y$2*Y$3*$P9,(Y$2*Y$3*$P9-SUM(Y$8:Y8*$J$8:$J8))/$J9&lt;(Y$2*Y$3*$P9)/$J9,(Y$2*Y$3*$P9-SUM(Y$8:Y8*$J$8:$J8))/$J9&lt;$H9-SUM($S9:X9)),(Y$2*Y$3*$P9-SUM(Y$8:Y8*$J$8:$J8))/$J9,IF($H9-SUM($S9:X9)&gt;(Y$2*Y$3*$P9)/$J9,(Y$2*Y$3*$P9)/$J9,$H9-SUM($S9:X9)))),0)</f>
        <v>199.99999999999972</v>
      </c>
      <c r="Z9" s="21">
        <f t="array" ref="Z9">IFERROR(IF(OR($N9&gt;Z$6,$H9=SUM($S9:Y9)),0,IF(AND(SUM(Z$8:Z8*$J$8:$J8)&lt;Z$2*Z$3*$P9,(Z$2*Z$3*$P9-SUM(Z$8:Z8*$J$8:$J8))/$J9&lt;(Z$2*Z$3*$P9)/$J9,(Z$2*Z$3*$P9-SUM(Z$8:Z8*$J$8:$J8))/$J9&lt;$H9-SUM($S9:Y9)),(Z$2*Z$3*$P9-SUM(Z$8:Z8*$J$8:$J8))/$J9,IF($H9-SUM($S9:Y9)&gt;(Z$2*Z$3*$P9)/$J9,(Z$2*Z$3*$P9)/$J9,$H9-SUM($S9:Y9)))),0)</f>
        <v>1200.0000000000002</v>
      </c>
      <c r="AA9" s="21">
        <f t="array" ref="AA9">IFERROR(IF(OR($N9&gt;AA$6,$H9=SUM($S9:Z9)),0,IF(AND(SUM(AA$8:AA8*$J$8:$J8)&lt;AA$2*AA$3*$P9,(AA$2*AA$3*$P9-SUM(AA$8:AA8*$J$8:$J8))/$J9&lt;(AA$2*AA$3*$P9)/$J9,(AA$2*AA$3*$P9-SUM(AA$8:AA8*$J$8:$J8))/$J9&lt;$H9-SUM($S9:Z9)),(AA$2*AA$3*$P9-SUM(AA$8:AA8*$J$8:$J8))/$J9,IF($H9-SUM($S9:Z9)&gt;(AA$2*AA$3*$P9)/$J9,(AA$2*AA$3*$P9)/$J9,$H9-SUM($S9:Z9)))),0)</f>
        <v>0</v>
      </c>
      <c r="AB9" s="21">
        <f t="array" ref="AB9">IFERROR(IF(OR($N9&gt;AB$6,$H9=SUM($S9:AA9)),0,IF(AND(SUM(AB$8:AB8*$J$8:$J8)&lt;AB$2*AB$3*$P9,(AB$2*AB$3*$P9-SUM(AB$8:AB8*$J$8:$J8))/$J9&lt;(AB$2*AB$3*$P9)/$J9,(AB$2*AB$3*$P9-SUM(AB$8:AB8*$J$8:$J8))/$J9&lt;$H9-SUM($S9:AA9)),(AB$2*AB$3*$P9-SUM(AB$8:AB8*$J$8:$J8))/$J9,IF($H9-SUM($S9:AA9)&gt;(AB$2*AB$3*$P9)/$J9,(AB$2*AB$3*$P9)/$J9,$H9-SUM($S9:AA9)))),0)</f>
        <v>0</v>
      </c>
      <c r="AC9" s="21">
        <f t="array" ref="AC9">IFERROR(IF(OR($N9&gt;AC$6,$H9=SUM($S9:AB9)),0,IF(AND(SUM(AC$8:AC8*$J$8:$J8)&lt;AC$2*AC$3*$P9,(AC$2*AC$3*$P9-SUM(AC$8:AC8*$J$8:$J8))/$J9&lt;(AC$2*AC$3*$P9)/$J9,(AC$2*AC$3*$P9-SUM(AC$8:AC8*$J$8:$J8))/$J9&lt;$H9-SUM($S9:AB9)),(AC$2*AC$3*$P9-SUM(AC$8:AC8*$J$8:$J8))/$J9,IF($H9-SUM($S9:AB9)&gt;(AC$2*AC$3*$P9)/$J9,(AC$2*AC$3*$P9)/$J9,$H9-SUM($S9:AB9)))),0)</f>
        <v>0</v>
      </c>
      <c r="AD9" s="21">
        <f t="array" ref="AD9">IFERROR(IF(OR($N9&gt;AD$6,$H9=SUM($S9:AC9)),0,IF(AND(SUM(AD$8:AD8*$J$8:$J8)&lt;AD$2*AD$3*$P9,(AD$2*AD$3*$P9-SUM(AD$8:AD8*$J$8:$J8))/$J9&lt;(AD$2*AD$3*$P9)/$J9,(AD$2*AD$3*$P9-SUM(AD$8:AD8*$J$8:$J8))/$J9&lt;$H9-SUM($S9:AC9)),(AD$2*AD$3*$P9-SUM(AD$8:AD8*$J$8:$J8))/$J9,IF($H9-SUM($S9:AC9)&gt;(AD$2*AD$3*$P9)/$J9,(AD$2*AD$3*$P9)/$J9,$H9-SUM($S9:AC9)))),0)</f>
        <v>0</v>
      </c>
      <c r="AE9" s="21">
        <f t="array" ref="AE9">IFERROR(IF(OR($N9&gt;AE$6,$H9=SUM($S9:AD9)),0,IF(AND(SUM(AE$8:AE8*$J$8:$J8)&lt;AE$2*AE$3*$P9,(AE$2*AE$3*$P9-SUM(AE$8:AE8*$J$8:$J8))/$J9&lt;(AE$2*AE$3*$P9)/$J9,(AE$2*AE$3*$P9-SUM(AE$8:AE8*$J$8:$J8))/$J9&lt;$H9-SUM($S9:AD9)),(AE$2*AE$3*$P9-SUM(AE$8:AE8*$J$8:$J8))/$J9,IF($H9-SUM($S9:AD9)&gt;(AE$2*AE$3*$P9)/$J9,(AE$2*AE$3*$P9)/$J9,$H9-SUM($S9:AD9)))),0)</f>
        <v>0</v>
      </c>
      <c r="AF9" s="21">
        <f t="array" ref="AF9">IFERROR(IF(OR($N9&gt;AF$6,$H9=SUM($S9:AE9)),0,IF(AND(SUM(AF$8:AF8*$J$8:$J8)&lt;AF$2*AF$3*$P9,(AF$2*AF$3*$P9-SUM(AF$8:AF8*$J$8:$J8))/$J9&lt;(AF$2*AF$3*$P9)/$J9,(AF$2*AF$3*$P9-SUM(AF$8:AF8*$J$8:$J8))/$J9&lt;$H9-SUM($S9:AE9)),(AF$2*AF$3*$P9-SUM(AF$8:AF8*$J$8:$J8))/$J9,IF($H9-SUM($S9:AE9)&gt;(AF$2*AF$3*$P9)/$J9,(AF$2*AF$3*$P9)/$J9,$H9-SUM($S9:AE9)))),0)</f>
        <v>0</v>
      </c>
      <c r="AG9" s="21">
        <f t="array" ref="AG9">IFERROR(IF(OR($N9&gt;AG$6,$H9=SUM($S9:AF9)),0,IF(AND(SUM(AG$8:AG8*$J$8:$J8)&lt;AG$2*AG$3*$P9,(AG$2*AG$3*$P9-SUM(AG$8:AG8*$J$8:$J8))/$J9&lt;(AG$2*AG$3*$P9)/$J9,(AG$2*AG$3*$P9-SUM(AG$8:AG8*$J$8:$J8))/$J9&lt;$H9-SUM($S9:AF9)),(AG$2*AG$3*$P9-SUM(AG$8:AG8*$J$8:$J8))/$J9,IF($H9-SUM($S9:AF9)&gt;(AG$2*AG$3*$P9)/$J9,(AG$2*AG$3*$P9)/$J9,$H9-SUM($S9:AF9)))),0)</f>
        <v>0</v>
      </c>
      <c r="AH9" s="21">
        <f t="array" ref="AH9">IFERROR(IF(OR($N9&gt;AH$6,$H9=SUM($S9:AG9)),0,IF(AND(SUM(AH$8:AH8*$J$8:$J8)&lt;AH$2*AH$3*$P9,(AH$2*AH$3*$P9-SUM(AH$8:AH8*$J$8:$J8))/$J9&lt;(AH$2*AH$3*$P9)/$J9,(AH$2*AH$3*$P9-SUM(AH$8:AH8*$J$8:$J8))/$J9&lt;$H9-SUM($S9:AG9)),(AH$2*AH$3*$P9-SUM(AH$8:AH8*$J$8:$J8))/$J9,IF($H9-SUM($S9:AG9)&gt;(AH$2*AH$3*$P9)/$J9,(AH$2*AH$3*$P9)/$J9,$H9-SUM($S9:AG9)))),0)</f>
        <v>0</v>
      </c>
      <c r="AI9" s="21">
        <f t="array" ref="AI9">IFERROR(IF(OR($N9&gt;AI$6,$H9=SUM($S9:AH9)),0,IF(AND(SUM(AI$8:AI8*$J$8:$J8)&lt;AI$2*AI$3*$P9,(AI$2*AI$3*$P9-SUM(AI$8:AI8*$J$8:$J8))/$J9&lt;(AI$2*AI$3*$P9)/$J9,(AI$2*AI$3*$P9-SUM(AI$8:AI8*$J$8:$J8))/$J9&lt;$H9-SUM($S9:AH9)),(AI$2*AI$3*$P9-SUM(AI$8:AI8*$J$8:$J8))/$J9,IF($H9-SUM($S9:AH9)&gt;(AI$2*AI$3*$P9)/$J9,(AI$2*AI$3*$P9)/$J9,$H9-SUM($S9:AH9)))),0)</f>
        <v>0</v>
      </c>
      <c r="AJ9" s="21">
        <f t="array" ref="AJ9">IFERROR(IF(OR($N9&gt;AJ$6,$H9=SUM($S9:AI9)),0,IF(AND(SUM(AJ$8:AJ8*$J$8:$J8)&lt;AJ$2*AJ$3*$P9,(AJ$2*AJ$3*$P9-SUM(AJ$8:AJ8*$J$8:$J8))/$J9&lt;(AJ$2*AJ$3*$P9)/$J9,(AJ$2*AJ$3*$P9-SUM(AJ$8:AJ8*$J$8:$J8))/$J9&lt;$H9-SUM($S9:AI9)),(AJ$2*AJ$3*$P9-SUM(AJ$8:AJ8*$J$8:$J8))/$J9,IF($H9-SUM($S9:AI9)&gt;(AJ$2*AJ$3*$P9)/$J9,(AJ$2*AJ$3*$P9)/$J9,$H9-SUM($S9:AI9)))),0)</f>
        <v>0</v>
      </c>
      <c r="AK9" s="21">
        <f t="array" ref="AK9">IFERROR(IF(OR($N9&gt;AK$6,$H9=SUM($S9:AJ9)),0,IF(AND(SUM(AK$8:AK8*$J$8:$J8)&lt;AK$2*AK$3*$P9,(AK$2*AK$3*$P9-SUM(AK$8:AK8*$J$8:$J8))/$J9&lt;(AK$2*AK$3*$P9)/$J9,(AK$2*AK$3*$P9-SUM(AK$8:AK8*$J$8:$J8))/$J9&lt;$H9-SUM($S9:AJ9)),(AK$2*AK$3*$P9-SUM(AK$8:AK8*$J$8:$J8))/$J9,IF($H9-SUM($S9:AJ9)&gt;(AK$2*AK$3*$P9)/$J9,(AK$2*AK$3*$P9)/$J9,$H9-SUM($S9:AJ9)))),0)</f>
        <v>0</v>
      </c>
      <c r="AL9" s="21">
        <f t="array" ref="AL9">IFERROR(IF(OR($N9&gt;AL$6,$H9=SUM($S9:AK9)),0,IF(AND(SUM(AL$8:AL8*$J$8:$J8)&lt;AL$2*AL$3*$P9,(AL$2*AL$3*$P9-SUM(AL$8:AL8*$J$8:$J8))/$J9&lt;(AL$2*AL$3*$P9)/$J9,(AL$2*AL$3*$P9-SUM(AL$8:AL8*$J$8:$J8))/$J9&lt;$H9-SUM($S9:AK9)),(AL$2*AL$3*$P9-SUM(AL$8:AL8*$J$8:$J8))/$J9,IF($H9-SUM($S9:AK9)&gt;(AL$2*AL$3*$P9)/$J9,(AL$2*AL$3*$P9)/$J9,$H9-SUM($S9:AK9)))),0)</f>
        <v>0</v>
      </c>
      <c r="AM9" s="21">
        <f t="array" ref="AM9">IFERROR(IF(OR($N9&gt;AM$6,$H9=SUM($S9:AL9)),0,IF(AND(SUM(AM$8:AM8*$J$8:$J8)&lt;AM$2*AM$3*$P9,(AM$2*AM$3*$P9-SUM(AM$8:AM8*$J$8:$J8))/$J9&lt;(AM$2*AM$3*$P9)/$J9,(AM$2*AM$3*$P9-SUM(AM$8:AM8*$J$8:$J8))/$J9&lt;$H9-SUM($S9:AL9)),(AM$2*AM$3*$P9-SUM(AM$8:AM8*$J$8:$J8))/$J9,IF($H9-SUM($S9:AL9)&gt;(AM$2*AM$3*$P9)/$J9,(AM$2*AM$3*$P9)/$J9,$H9-SUM($S9:AL9)))),0)</f>
        <v>0</v>
      </c>
      <c r="AN9" s="21">
        <f t="array" ref="AN9">IFERROR(IF(OR($N9&gt;AN$6,$H9=SUM($S9:AM9)),0,IF(AND(SUM(AN$8:AN8*$J$8:$J8)&lt;AN$2*AN$3*$P9,(AN$2*AN$3*$P9-SUM(AN$8:AN8*$J$8:$J8))/$J9&lt;(AN$2*AN$3*$P9)/$J9,(AN$2*AN$3*$P9-SUM(AN$8:AN8*$J$8:$J8))/$J9&lt;$H9-SUM($S9:AM9)),(AN$2*AN$3*$P9-SUM(AN$8:AN8*$J$8:$J8))/$J9,IF($H9-SUM($S9:AM9)&gt;(AN$2*AN$3*$P9)/$J9,(AN$2*AN$3*$P9)/$J9,$H9-SUM($S9:AM9)))),0)</f>
        <v>0</v>
      </c>
      <c r="AO9" s="21">
        <f t="array" ref="AO9">IFERROR(IF(OR($N9&gt;AO$6,$H9=SUM($S9:AN9)),0,IF(AND(SUM(AO$8:AO8*$J$8:$J8)&lt;AO$2*AO$3*$P9,(AO$2*AO$3*$P9-SUM(AO$8:AO8*$J$8:$J8))/$J9&lt;(AO$2*AO$3*$P9)/$J9,(AO$2*AO$3*$P9-SUM(AO$8:AO8*$J$8:$J8))/$J9&lt;$H9-SUM($S9:AN9)),(AO$2*AO$3*$P9-SUM(AO$8:AO8*$J$8:$J8))/$J9,IF($H9-SUM($S9:AN9)&gt;(AO$2*AO$3*$P9)/$J9,(AO$2*AO$3*$P9)/$J9,$H9-SUM($S9:AN9)))),0)</f>
        <v>0</v>
      </c>
      <c r="AP9" s="21">
        <f t="array" ref="AP9">IFERROR(IF(OR($N9&gt;AP$6,$H9=SUM($S9:AO9)),0,IF(AND(SUM(AP$8:AP8*$J$8:$J8)&lt;AP$2*AP$3*$P9,(AP$2*AP$3*$P9-SUM(AP$8:AP8*$J$8:$J8))/$J9&lt;(AP$2*AP$3*$P9)/$J9,(AP$2*AP$3*$P9-SUM(AP$8:AP8*$J$8:$J8))/$J9&lt;$H9-SUM($S9:AO9)),(AP$2*AP$3*$P9-SUM(AP$8:AP8*$J$8:$J8))/$J9,IF($H9-SUM($S9:AO9)&gt;(AP$2*AP$3*$P9)/$J9,(AP$2*AP$3*$P9)/$J9,$H9-SUM($S9:AO9)))),0)</f>
        <v>0</v>
      </c>
      <c r="AQ9" s="21">
        <f t="array" ref="AQ9">IFERROR(IF(OR($N9&gt;AQ$6,$H9=SUM($S9:AP9)),0,IF(AND(SUM(AQ$8:AQ8*$J$8:$J8)&lt;AQ$2*AQ$3*$P9,(AQ$2*AQ$3*$P9-SUM(AQ$8:AQ8*$J$8:$J8))/$J9&lt;(AQ$2*AQ$3*$P9)/$J9,(AQ$2*AQ$3*$P9-SUM(AQ$8:AQ8*$J$8:$J8))/$J9&lt;$H9-SUM($S9:AP9)),(AQ$2*AQ$3*$P9-SUM(AQ$8:AQ8*$J$8:$J8))/$J9,IF($H9-SUM($S9:AP9)&gt;(AQ$2*AQ$3*$P9)/$J9,(AQ$2*AQ$3*$P9)/$J9,$H9-SUM($S9:AP9)))),0)</f>
        <v>0</v>
      </c>
      <c r="AR9" s="21">
        <f t="array" ref="AR9">IFERROR(IF(OR($N9&gt;AR$6,$H9=SUM($S9:AQ9)),0,IF(AND(SUM(AR$8:AR8*$J$8:$J8)&lt;AR$2*AR$3*$P9,(AR$2*AR$3*$P9-SUM(AR$8:AR8*$J$8:$J8))/$J9&lt;(AR$2*AR$3*$P9)/$J9,(AR$2*AR$3*$P9-SUM(AR$8:AR8*$J$8:$J8))/$J9&lt;$H9-SUM($S9:AQ9)),(AR$2*AR$3*$P9-SUM(AR$8:AR8*$J$8:$J8))/$J9,IF($H9-SUM($S9:AQ9)&gt;(AR$2*AR$3*$P9)/$J9,(AR$2*AR$3*$P9)/$J9,$H9-SUM($S9:AQ9)))),0)</f>
        <v>0</v>
      </c>
      <c r="AS9" s="21">
        <f t="array" ref="AS9">IFERROR(IF(OR($N9&gt;AS$6,$H9=SUM($S9:AR9)),0,IF(AND(SUM(AS$8:AS8*$J$8:$J8)&lt;AS$2*AS$3*$P9,(AS$2*AS$3*$P9-SUM(AS$8:AS8*$J$8:$J8))/$J9&lt;(AS$2*AS$3*$P9)/$J9,(AS$2*AS$3*$P9-SUM(AS$8:AS8*$J$8:$J8))/$J9&lt;$H9-SUM($S9:AR9)),(AS$2*AS$3*$P9-SUM(AS$8:AS8*$J$8:$J8))/$J9,IF($H9-SUM($S9:AR9)&gt;(AS$2*AS$3*$P9)/$J9,(AS$2*AS$3*$P9)/$J9,$H9-SUM($S9:AR9)))),0)</f>
        <v>0</v>
      </c>
      <c r="AT9" s="21">
        <f t="array" ref="AT9">IFERROR(IF(OR($N9&gt;AT$6,$H9=SUM($S9:AS9)),0,IF(AND(SUM(AT$8:AT8*$J$8:$J8)&lt;AT$2*AT$3*$P9,(AT$2*AT$3*$P9-SUM(AT$8:AT8*$J$8:$J8))/$J9&lt;(AT$2*AT$3*$P9)/$J9,(AT$2*AT$3*$P9-SUM(AT$8:AT8*$J$8:$J8))/$J9&lt;$H9-SUM($S9:AS9)),(AT$2*AT$3*$P9-SUM(AT$8:AT8*$J$8:$J8))/$J9,IF($H9-SUM($S9:AS9)&gt;(AT$2*AT$3*$P9)/$J9,(AT$2*AT$3*$P9)/$J9,$H9-SUM($S9:AS9)))),0)</f>
        <v>0</v>
      </c>
      <c r="AU9" s="21">
        <f t="array" ref="AU9">IFERROR(IF(OR($N9&gt;AU$6,$H9=SUM($S9:AT9)),0,IF(AND(SUM(AU$8:AU8*$J$8:$J8)&lt;AU$2*AU$3*$P9,(AU$2*AU$3*$P9-SUM(AU$8:AU8*$J$8:$J8))/$J9&lt;(AU$2*AU$3*$P9)/$J9,(AU$2*AU$3*$P9-SUM(AU$8:AU8*$J$8:$J8))/$J9&lt;$H9-SUM($S9:AT9)),(AU$2*AU$3*$P9-SUM(AU$8:AU8*$J$8:$J8))/$J9,IF($H9-SUM($S9:AT9)&gt;(AU$2*AU$3*$P9)/$J9,(AU$2*AU$3*$P9)/$J9,$H9-SUM($S9:AT9)))),0)</f>
        <v>0</v>
      </c>
      <c r="AV9" s="21">
        <f t="array" ref="AV9">IFERROR(IF(OR($N9&gt;AV$6,$H9=SUM($S9:AU9)),0,IF(AND(SUM(AV$8:AV8*$J$8:$J8)&lt;AV$2*AV$3*$P9,(AV$2*AV$3*$P9-SUM(AV$8:AV8*$J$8:$J8))/$J9&lt;(AV$2*AV$3*$P9)/$J9,(AV$2*AV$3*$P9-SUM(AV$8:AV8*$J$8:$J8))/$J9&lt;$H9-SUM($S9:AU9)),(AV$2*AV$3*$P9-SUM(AV$8:AV8*$J$8:$J8))/$J9,IF($H9-SUM($S9:AU9)&gt;(AV$2*AV$3*$P9)/$J9,(AV$2*AV$3*$P9)/$J9,$H9-SUM($S9:AU9)))),0)</f>
        <v>0</v>
      </c>
      <c r="AW9" s="21">
        <f t="array" ref="AW9">IFERROR(IF(OR($N9&gt;AW$6,$H9=SUM($S9:AV9)),0,IF(AND(SUM(AW$8:AW8*$J$8:$J8)&lt;AW$2*AW$3*$P9,(AW$2*AW$3*$P9-SUM(AW$8:AW8*$J$8:$J8))/$J9&lt;(AW$2*AW$3*$P9)/$J9,(AW$2*AW$3*$P9-SUM(AW$8:AW8*$J$8:$J8))/$J9&lt;$H9-SUM($S9:AV9)),(AW$2*AW$3*$P9-SUM(AW$8:AW8*$J$8:$J8))/$J9,IF($H9-SUM($S9:AV9)&gt;(AW$2*AW$3*$P9)/$J9,(AW$2*AW$3*$P9)/$J9,$H9-SUM($S9:AV9)))),0)</f>
        <v>0</v>
      </c>
      <c r="AX9" s="21">
        <f t="array" ref="AX9">IFERROR(IF(OR($N9&gt;AX$6,$H9=SUM($S9:AW9)),0,IF(AND(SUM(AX$8:AX8*$J$8:$J8)&lt;AX$2*AX$3*$P9,(AX$2*AX$3*$P9-SUM(AX$8:AX8*$J$8:$J8))/$J9&lt;(AX$2*AX$3*$P9)/$J9,(AX$2*AX$3*$P9-SUM(AX$8:AX8*$J$8:$J8))/$J9&lt;$H9-SUM($S9:AW9)),(AX$2*AX$3*$P9-SUM(AX$8:AX8*$J$8:$J8))/$J9,IF($H9-SUM($S9:AW9)&gt;(AX$2*AX$3*$P9)/$J9,(AX$2*AX$3*$P9)/$J9,$H9-SUM($S9:AW9)))),0)</f>
        <v>0</v>
      </c>
      <c r="AY9" s="16"/>
      <c r="AZ9" s="16"/>
      <c r="BA9" s="16"/>
      <c r="BB9" s="16"/>
      <c r="BC9" s="16"/>
      <c r="BD9" s="16"/>
      <c r="BE9" s="16"/>
      <c r="BF9" s="16"/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</row>
    <row r="10" spans="1:105" ht="13.5" customHeight="1">
      <c r="A10" s="5">
        <v>3</v>
      </c>
      <c r="B10" s="10" t="s">
        <v>4</v>
      </c>
      <c r="C10" s="5">
        <v>115251</v>
      </c>
      <c r="D10" s="5"/>
      <c r="E10" s="5">
        <v>300</v>
      </c>
      <c r="F10" s="9">
        <v>42015</v>
      </c>
      <c r="G10" s="5"/>
      <c r="H10" s="18">
        <f t="shared" ref="H10:H21" si="5">IFERROR(E10-G10,"")</f>
        <v>300</v>
      </c>
      <c r="I10" s="18"/>
      <c r="J10" s="11">
        <v>6.1999999999999998E-3</v>
      </c>
      <c r="K10" s="18">
        <f t="shared" si="1"/>
        <v>161</v>
      </c>
      <c r="L10" s="18">
        <f t="shared" si="2"/>
        <v>300</v>
      </c>
      <c r="M10" s="19">
        <f t="shared" si="3"/>
        <v>1.8633540372670807</v>
      </c>
      <c r="N10" s="26">
        <v>42011</v>
      </c>
      <c r="O10" s="37">
        <f t="array" ref="O10">MAX(IF(T10:AX10&gt;0,T$6:AX$6,0))</f>
        <v>42011</v>
      </c>
      <c r="P10" s="42">
        <v>1</v>
      </c>
      <c r="Q10" s="5"/>
      <c r="R10" s="20">
        <f t="shared" si="4"/>
        <v>300</v>
      </c>
      <c r="S10" s="8" t="s">
        <v>45</v>
      </c>
      <c r="T10" s="21">
        <f t="array" ref="T10">IFERROR(IF(OR($N10&gt;T$6,$H10=SUM($S10:S10)),0,IF(AND(SUM(T$8:T9*$J$8:$J9)&lt;T$2*T$3*$P10,(T$2*T$3*$P10-SUM(T$8:T9*$J$8:$J9))/$J10&lt;(T$2*T$3*$P10)/$J10,(T$2*T$3*$P10-SUM(T$8:T9*$J$8:$J9))/$J10&lt;$H10-SUM($S10:S10)),(T$2*T$3*$P10-SUM(T$8:T9*$J$8:$J9))/$J10,IF($H10-SUM($S10:S10)&gt;(T$2*T$3*$P10)/$J10,(T$2*T$3*$P10)/$J10,$H10-SUM($S10:S10)))),0)</f>
        <v>0</v>
      </c>
      <c r="U10" s="21">
        <f t="array" ref="U10">IFERROR(IF(OR($N10&gt;U$6,$H10=SUM($S10:T10)),0,IF(AND(SUM(U$8:U9*$J$8:$J9)&lt;U$2*U$3*$P10,(U$2*U$3*$P10-SUM(U$8:U9*$J$8:$J9))/$J10&lt;(U$2*U$3*$P10)/$J10,(U$2*U$3*$P10-SUM(U$8:U9*$J$8:$J9))/$J10&lt;$H10-SUM($S10:T10)),(U$2*U$3*$P10-SUM(U$8:U9*$J$8:$J9))/$J10,IF($H10-SUM($S10:T10)&gt;(U$2*U$3*$P10)/$J10,(U$2*U$3*$P10)/$J10,$H10-SUM($S10:T10)))),0)</f>
        <v>0</v>
      </c>
      <c r="V10" s="21">
        <f t="array" ref="V10">IFERROR(IF(OR($N10&gt;V$6,$H10=SUM($S10:U10)),0,IF(AND(SUM(V$8:V9*$J$8:$J9)&lt;V$2*V$3*$P10,(V$2*V$3*$P10-SUM(V$8:V9*$J$8:$J9))/$J10&lt;(V$2*V$3*$P10)/$J10,(V$2*V$3*$P10-SUM(V$8:V9*$J$8:$J9))/$J10&lt;$H10-SUM($S10:U10)),(V$2*V$3*$P10-SUM(V$8:V9*$J$8:$J9))/$J10,IF($H10-SUM($S10:U10)&gt;(V$2*V$3*$P10)/$J10,(V$2*V$3*$P10)/$J10,$H10-SUM($S10:U10)))),0)</f>
        <v>0</v>
      </c>
      <c r="W10" s="21">
        <f t="array" ref="W10">IFERROR(IF(OR($N10&gt;W$6,$H10=SUM($S10:V10)),0,IF(AND(SUM(W$8:W9*$J$8:$J9)&lt;W$2*W$3*$P10,(W$2*W$3*$P10-SUM(W$8:W9*$J$8:$J9))/$J10&lt;(W$2*W$3*$P10)/$J10,(W$2*W$3*$P10-SUM(W$8:W9*$J$8:$J9))/$J10&lt;$H10-SUM($S10:V10)),(W$2*W$3*$P10-SUM(W$8:W9*$J$8:$J9))/$J10,IF($H10-SUM($S10:V10)&gt;(W$2*W$3*$P10)/$J10,(W$2*W$3*$P10)/$J10,$H10-SUM($S10:V10)))),0)</f>
        <v>0</v>
      </c>
      <c r="X10" s="21">
        <f t="array" ref="X10">IFERROR(IF(OR($N10&gt;X$6,$H10=SUM($S10:W10)),0,IF(AND(SUM(X$8:X9*$J$8:$J9)&lt;X$2*X$3*$P10,(X$2*X$3*$P10-SUM(X$8:X9*$J$8:$J9))/$J10&lt;(X$2*X$3*$P10)/$J10,(X$2*X$3*$P10-SUM(X$8:X9*$J$8:$J9))/$J10&lt;$H10-SUM($S10:W10)),(X$2*X$3*$P10-SUM(X$8:X9*$J$8:$J9))/$J10,IF($H10-SUM($S10:W10)&gt;(X$2*X$3*$P10)/$J10,(X$2*X$3*$P10)/$J10,$H10-SUM($S10:W10)))),0)</f>
        <v>0</v>
      </c>
      <c r="Y10" s="21">
        <f t="array" ref="Y10">IFERROR(IF(OR($N10&gt;Y$6,$H10=SUM($S10:X10)),0,IF(AND(SUM(Y$8:Y9*$J$8:$J9)&lt;Y$2*Y$3*$P10,(Y$2*Y$3*$P10-SUM(Y$8:Y9*$J$8:$J9))/$J10&lt;(Y$2*Y$3*$P10)/$J10,(Y$2*Y$3*$P10-SUM(Y$8:Y9*$J$8:$J9))/$J10&lt;$H10-SUM($S10:X10)),(Y$2*Y$3*$P10-SUM(Y$8:Y9*$J$8:$J9))/$J10,IF($H10-SUM($S10:X10)&gt;(Y$2*Y$3*$P10)/$J10,(Y$2*Y$3*$P10)/$J10,$H10-SUM($S10:X10)))),0)</f>
        <v>0</v>
      </c>
      <c r="Z10" s="21">
        <f t="array" ref="Z10">IFERROR(IF(OR($N10&gt;Z$6,$H10=SUM($S10:Y10)),0,IF(AND(SUM(Z$8:Z9*$J$8:$J9)&lt;Z$2*Z$3*$P10,(Z$2*Z$3*$P10-SUM(Z$8:Z9*$J$8:$J9))/$J10&lt;(Z$2*Z$3*$P10)/$J10,(Z$2*Z$3*$P10-SUM(Z$8:Z9*$J$8:$J9))/$J10&lt;$H10-SUM($S10:Y10)),(Z$2*Z$3*$P10-SUM(Z$8:Z9*$J$8:$J9))/$J10,IF($H10-SUM($S10:Y10)&gt;(Z$2*Z$3*$P10)/$J10,(Z$2*Z$3*$P10)/$J10,$H10-SUM($S10:Y10)))),0)</f>
        <v>300</v>
      </c>
      <c r="AA10" s="21">
        <f t="array" ref="AA10">IFERROR(IF(OR($N10&gt;AA$6,$H10=SUM($S10:Z10)),0,IF(AND(SUM(AA$8:AA9*$J$8:$J9)&lt;AA$2*AA$3*$P10,(AA$2*AA$3*$P10-SUM(AA$8:AA9*$J$8:$J9))/$J10&lt;(AA$2*AA$3*$P10)/$J10,(AA$2*AA$3*$P10-SUM(AA$8:AA9*$J$8:$J9))/$J10&lt;$H10-SUM($S10:Z10)),(AA$2*AA$3*$P10-SUM(AA$8:AA9*$J$8:$J9))/$J10,IF($H10-SUM($S10:Z10)&gt;(AA$2*AA$3*$P10)/$J10,(AA$2*AA$3*$P10)/$J10,$H10-SUM($S10:Z10)))),0)</f>
        <v>0</v>
      </c>
      <c r="AB10" s="21">
        <f t="array" ref="AB10">IFERROR(IF(OR($N10&gt;AB$6,$H10=SUM($S10:AA10)),0,IF(AND(SUM(AB$8:AB9*$J$8:$J9)&lt;AB$2*AB$3*$P10,(AB$2*AB$3*$P10-SUM(AB$8:AB9*$J$8:$J9))/$J10&lt;(AB$2*AB$3*$P10)/$J10,(AB$2*AB$3*$P10-SUM(AB$8:AB9*$J$8:$J9))/$J10&lt;$H10-SUM($S10:AA10)),(AB$2*AB$3*$P10-SUM(AB$8:AB9*$J$8:$J9))/$J10,IF($H10-SUM($S10:AA10)&gt;(AB$2*AB$3*$P10)/$J10,(AB$2*AB$3*$P10)/$J10,$H10-SUM($S10:AA10)))),0)</f>
        <v>0</v>
      </c>
      <c r="AC10" s="21">
        <f t="array" ref="AC10">IFERROR(IF(OR($N10&gt;AC$6,$H10=SUM($S10:AB10)),0,IF(AND(SUM(AC$8:AC9*$J$8:$J9)&lt;AC$2*AC$3*$P10,(AC$2*AC$3*$P10-SUM(AC$8:AC9*$J$8:$J9))/$J10&lt;(AC$2*AC$3*$P10)/$J10,(AC$2*AC$3*$P10-SUM(AC$8:AC9*$J$8:$J9))/$J10&lt;$H10-SUM($S10:AB10)),(AC$2*AC$3*$P10-SUM(AC$8:AC9*$J$8:$J9))/$J10,IF($H10-SUM($S10:AB10)&gt;(AC$2*AC$3*$P10)/$J10,(AC$2*AC$3*$P10)/$J10,$H10-SUM($S10:AB10)))),0)</f>
        <v>0</v>
      </c>
      <c r="AD10" s="21">
        <f t="array" ref="AD10">IFERROR(IF(OR($N10&gt;AD$6,$H10=SUM($S10:AC10)),0,IF(AND(SUM(AD$8:AD9*$J$8:$J9)&lt;AD$2*AD$3*$P10,(AD$2*AD$3*$P10-SUM(AD$8:AD9*$J$8:$J9))/$J10&lt;(AD$2*AD$3*$P10)/$J10,(AD$2*AD$3*$P10-SUM(AD$8:AD9*$J$8:$J9))/$J10&lt;$H10-SUM($S10:AC10)),(AD$2*AD$3*$P10-SUM(AD$8:AD9*$J$8:$J9))/$J10,IF($H10-SUM($S10:AC10)&gt;(AD$2*AD$3*$P10)/$J10,(AD$2*AD$3*$P10)/$J10,$H10-SUM($S10:AC10)))),0)</f>
        <v>0</v>
      </c>
      <c r="AE10" s="21">
        <f t="array" ref="AE10">IFERROR(IF(OR($N10&gt;AE$6,$H10=SUM($S10:AD10)),0,IF(AND(SUM(AE$8:AE9*$J$8:$J9)&lt;AE$2*AE$3*$P10,(AE$2*AE$3*$P10-SUM(AE$8:AE9*$J$8:$J9))/$J10&lt;(AE$2*AE$3*$P10)/$J10,(AE$2*AE$3*$P10-SUM(AE$8:AE9*$J$8:$J9))/$J10&lt;$H10-SUM($S10:AD10)),(AE$2*AE$3*$P10-SUM(AE$8:AE9*$J$8:$J9))/$J10,IF($H10-SUM($S10:AD10)&gt;(AE$2*AE$3*$P10)/$J10,(AE$2*AE$3*$P10)/$J10,$H10-SUM($S10:AD10)))),0)</f>
        <v>0</v>
      </c>
      <c r="AF10" s="21">
        <f t="array" ref="AF10">IFERROR(IF(OR($N10&gt;AF$6,$H10=SUM($S10:AE10)),0,IF(AND(SUM(AF$8:AF9*$J$8:$J9)&lt;AF$2*AF$3*$P10,(AF$2*AF$3*$P10-SUM(AF$8:AF9*$J$8:$J9))/$J10&lt;(AF$2*AF$3*$P10)/$J10,(AF$2*AF$3*$P10-SUM(AF$8:AF9*$J$8:$J9))/$J10&lt;$H10-SUM($S10:AE10)),(AF$2*AF$3*$P10-SUM(AF$8:AF9*$J$8:$J9))/$J10,IF($H10-SUM($S10:AE10)&gt;(AF$2*AF$3*$P10)/$J10,(AF$2*AF$3*$P10)/$J10,$H10-SUM($S10:AE10)))),0)</f>
        <v>0</v>
      </c>
      <c r="AG10" s="21">
        <f t="array" ref="AG10">IFERROR(IF(OR($N10&gt;AG$6,$H10=SUM($S10:AF10)),0,IF(AND(SUM(AG$8:AG9*$J$8:$J9)&lt;AG$2*AG$3*$P10,(AG$2*AG$3*$P10-SUM(AG$8:AG9*$J$8:$J9))/$J10&lt;(AG$2*AG$3*$P10)/$J10,(AG$2*AG$3*$P10-SUM(AG$8:AG9*$J$8:$J9))/$J10&lt;$H10-SUM($S10:AF10)),(AG$2*AG$3*$P10-SUM(AG$8:AG9*$J$8:$J9))/$J10,IF($H10-SUM($S10:AF10)&gt;(AG$2*AG$3*$P10)/$J10,(AG$2*AG$3*$P10)/$J10,$H10-SUM($S10:AF10)))),0)</f>
        <v>0</v>
      </c>
      <c r="AH10" s="21">
        <f t="array" ref="AH10">IFERROR(IF(OR($N10&gt;AH$6,$H10=SUM($S10:AG10)),0,IF(AND(SUM(AH$8:AH9*$J$8:$J9)&lt;AH$2*AH$3*$P10,(AH$2*AH$3*$P10-SUM(AH$8:AH9*$J$8:$J9))/$J10&lt;(AH$2*AH$3*$P10)/$J10,(AH$2*AH$3*$P10-SUM(AH$8:AH9*$J$8:$J9))/$J10&lt;$H10-SUM($S10:AG10)),(AH$2*AH$3*$P10-SUM(AH$8:AH9*$J$8:$J9))/$J10,IF($H10-SUM($S10:AG10)&gt;(AH$2*AH$3*$P10)/$J10,(AH$2*AH$3*$P10)/$J10,$H10-SUM($S10:AG10)))),0)</f>
        <v>0</v>
      </c>
      <c r="AI10" s="21">
        <f t="array" ref="AI10">IFERROR(IF(OR($N10&gt;AI$6,$H10=SUM($S10:AH10)),0,IF(AND(SUM(AI$8:AI9*$J$8:$J9)&lt;AI$2*AI$3*$P10,(AI$2*AI$3*$P10-SUM(AI$8:AI9*$J$8:$J9))/$J10&lt;(AI$2*AI$3*$P10)/$J10,(AI$2*AI$3*$P10-SUM(AI$8:AI9*$J$8:$J9))/$J10&lt;$H10-SUM($S10:AH10)),(AI$2*AI$3*$P10-SUM(AI$8:AI9*$J$8:$J9))/$J10,IF($H10-SUM($S10:AH10)&gt;(AI$2*AI$3*$P10)/$J10,(AI$2*AI$3*$P10)/$J10,$H10-SUM($S10:AH10)))),0)</f>
        <v>0</v>
      </c>
      <c r="AJ10" s="21">
        <f t="array" ref="AJ10">IFERROR(IF(OR($N10&gt;AJ$6,$H10=SUM($S10:AI10)),0,IF(AND(SUM(AJ$8:AJ9*$J$8:$J9)&lt;AJ$2*AJ$3*$P10,(AJ$2*AJ$3*$P10-SUM(AJ$8:AJ9*$J$8:$J9))/$J10&lt;(AJ$2*AJ$3*$P10)/$J10,(AJ$2*AJ$3*$P10-SUM(AJ$8:AJ9*$J$8:$J9))/$J10&lt;$H10-SUM($S10:AI10)),(AJ$2*AJ$3*$P10-SUM(AJ$8:AJ9*$J$8:$J9))/$J10,IF($H10-SUM($S10:AI10)&gt;(AJ$2*AJ$3*$P10)/$J10,(AJ$2*AJ$3*$P10)/$J10,$H10-SUM($S10:AI10)))),0)</f>
        <v>0</v>
      </c>
      <c r="AK10" s="21">
        <f t="array" ref="AK10">IFERROR(IF(OR($N10&gt;AK$6,$H10=SUM($S10:AJ10)),0,IF(AND(SUM(AK$8:AK9*$J$8:$J9)&lt;AK$2*AK$3*$P10,(AK$2*AK$3*$P10-SUM(AK$8:AK9*$J$8:$J9))/$J10&lt;(AK$2*AK$3*$P10)/$J10,(AK$2*AK$3*$P10-SUM(AK$8:AK9*$J$8:$J9))/$J10&lt;$H10-SUM($S10:AJ10)),(AK$2*AK$3*$P10-SUM(AK$8:AK9*$J$8:$J9))/$J10,IF($H10-SUM($S10:AJ10)&gt;(AK$2*AK$3*$P10)/$J10,(AK$2*AK$3*$P10)/$J10,$H10-SUM($S10:AJ10)))),0)</f>
        <v>0</v>
      </c>
      <c r="AL10" s="21">
        <f t="array" ref="AL10">IFERROR(IF(OR($N10&gt;AL$6,$H10=SUM($S10:AK10)),0,IF(AND(SUM(AL$8:AL9*$J$8:$J9)&lt;AL$2*AL$3*$P10,(AL$2*AL$3*$P10-SUM(AL$8:AL9*$J$8:$J9))/$J10&lt;(AL$2*AL$3*$P10)/$J10,(AL$2*AL$3*$P10-SUM(AL$8:AL9*$J$8:$J9))/$J10&lt;$H10-SUM($S10:AK10)),(AL$2*AL$3*$P10-SUM(AL$8:AL9*$J$8:$J9))/$J10,IF($H10-SUM($S10:AK10)&gt;(AL$2*AL$3*$P10)/$J10,(AL$2*AL$3*$P10)/$J10,$H10-SUM($S10:AK10)))),0)</f>
        <v>0</v>
      </c>
      <c r="AM10" s="21">
        <f t="array" ref="AM10">IFERROR(IF(OR($N10&gt;AM$6,$H10=SUM($S10:AL10)),0,IF(AND(SUM(AM$8:AM9*$J$8:$J9)&lt;AM$2*AM$3*$P10,(AM$2*AM$3*$P10-SUM(AM$8:AM9*$J$8:$J9))/$J10&lt;(AM$2*AM$3*$P10)/$J10,(AM$2*AM$3*$P10-SUM(AM$8:AM9*$J$8:$J9))/$J10&lt;$H10-SUM($S10:AL10)),(AM$2*AM$3*$P10-SUM(AM$8:AM9*$J$8:$J9))/$J10,IF($H10-SUM($S10:AL10)&gt;(AM$2*AM$3*$P10)/$J10,(AM$2*AM$3*$P10)/$J10,$H10-SUM($S10:AL10)))),0)</f>
        <v>0</v>
      </c>
      <c r="AN10" s="21">
        <f t="array" ref="AN10">IFERROR(IF(OR($N10&gt;AN$6,$H10=SUM($S10:AM10)),0,IF(AND(SUM(AN$8:AN9*$J$8:$J9)&lt;AN$2*AN$3*$P10,(AN$2*AN$3*$P10-SUM(AN$8:AN9*$J$8:$J9))/$J10&lt;(AN$2*AN$3*$P10)/$J10,(AN$2*AN$3*$P10-SUM(AN$8:AN9*$J$8:$J9))/$J10&lt;$H10-SUM($S10:AM10)),(AN$2*AN$3*$P10-SUM(AN$8:AN9*$J$8:$J9))/$J10,IF($H10-SUM($S10:AM10)&gt;(AN$2*AN$3*$P10)/$J10,(AN$2*AN$3*$P10)/$J10,$H10-SUM($S10:AM10)))),0)</f>
        <v>0</v>
      </c>
      <c r="AO10" s="21">
        <f t="array" ref="AO10">IFERROR(IF(OR($N10&gt;AO$6,$H10=SUM($S10:AN10)),0,IF(AND(SUM(AO$8:AO9*$J$8:$J9)&lt;AO$2*AO$3*$P10,(AO$2*AO$3*$P10-SUM(AO$8:AO9*$J$8:$J9))/$J10&lt;(AO$2*AO$3*$P10)/$J10,(AO$2*AO$3*$P10-SUM(AO$8:AO9*$J$8:$J9))/$J10&lt;$H10-SUM($S10:AN10)),(AO$2*AO$3*$P10-SUM(AO$8:AO9*$J$8:$J9))/$J10,IF($H10-SUM($S10:AN10)&gt;(AO$2*AO$3*$P10)/$J10,(AO$2*AO$3*$P10)/$J10,$H10-SUM($S10:AN10)))),0)</f>
        <v>0</v>
      </c>
      <c r="AP10" s="21">
        <f t="array" ref="AP10">IFERROR(IF(OR($N10&gt;AP$6,$H10=SUM($S10:AO10)),0,IF(AND(SUM(AP$8:AP9*$J$8:$J9)&lt;AP$2*AP$3*$P10,(AP$2*AP$3*$P10-SUM(AP$8:AP9*$J$8:$J9))/$J10&lt;(AP$2*AP$3*$P10)/$J10,(AP$2*AP$3*$P10-SUM(AP$8:AP9*$J$8:$J9))/$J10&lt;$H10-SUM($S10:AO10)),(AP$2*AP$3*$P10-SUM(AP$8:AP9*$J$8:$J9))/$J10,IF($H10-SUM($S10:AO10)&gt;(AP$2*AP$3*$P10)/$J10,(AP$2*AP$3*$P10)/$J10,$H10-SUM($S10:AO10)))),0)</f>
        <v>0</v>
      </c>
      <c r="AQ10" s="21">
        <f t="array" ref="AQ10">IFERROR(IF(OR($N10&gt;AQ$6,$H10=SUM($S10:AP10)),0,IF(AND(SUM(AQ$8:AQ9*$J$8:$J9)&lt;AQ$2*AQ$3*$P10,(AQ$2*AQ$3*$P10-SUM(AQ$8:AQ9*$J$8:$J9))/$J10&lt;(AQ$2*AQ$3*$P10)/$J10,(AQ$2*AQ$3*$P10-SUM(AQ$8:AQ9*$J$8:$J9))/$J10&lt;$H10-SUM($S10:AP10)),(AQ$2*AQ$3*$P10-SUM(AQ$8:AQ9*$J$8:$J9))/$J10,IF($H10-SUM($S10:AP10)&gt;(AQ$2*AQ$3*$P10)/$J10,(AQ$2*AQ$3*$P10)/$J10,$H10-SUM($S10:AP10)))),0)</f>
        <v>0</v>
      </c>
      <c r="AR10" s="21">
        <f t="array" ref="AR10">IFERROR(IF(OR($N10&gt;AR$6,$H10=SUM($S10:AQ10)),0,IF(AND(SUM(AR$8:AR9*$J$8:$J9)&lt;AR$2*AR$3*$P10,(AR$2*AR$3*$P10-SUM(AR$8:AR9*$J$8:$J9))/$J10&lt;(AR$2*AR$3*$P10)/$J10,(AR$2*AR$3*$P10-SUM(AR$8:AR9*$J$8:$J9))/$J10&lt;$H10-SUM($S10:AQ10)),(AR$2*AR$3*$P10-SUM(AR$8:AR9*$J$8:$J9))/$J10,IF($H10-SUM($S10:AQ10)&gt;(AR$2*AR$3*$P10)/$J10,(AR$2*AR$3*$P10)/$J10,$H10-SUM($S10:AQ10)))),0)</f>
        <v>0</v>
      </c>
      <c r="AS10" s="21">
        <f t="array" ref="AS10">IFERROR(IF(OR($N10&gt;AS$6,$H10=SUM($S10:AR10)),0,IF(AND(SUM(AS$8:AS9*$J$8:$J9)&lt;AS$2*AS$3*$P10,(AS$2*AS$3*$P10-SUM(AS$8:AS9*$J$8:$J9))/$J10&lt;(AS$2*AS$3*$P10)/$J10,(AS$2*AS$3*$P10-SUM(AS$8:AS9*$J$8:$J9))/$J10&lt;$H10-SUM($S10:AR10)),(AS$2*AS$3*$P10-SUM(AS$8:AS9*$J$8:$J9))/$J10,IF($H10-SUM($S10:AR10)&gt;(AS$2*AS$3*$P10)/$J10,(AS$2*AS$3*$P10)/$J10,$H10-SUM($S10:AR10)))),0)</f>
        <v>0</v>
      </c>
      <c r="AT10" s="21">
        <f t="array" ref="AT10">IFERROR(IF(OR($N10&gt;AT$6,$H10=SUM($S10:AS10)),0,IF(AND(SUM(AT$8:AT9*$J$8:$J9)&lt;AT$2*AT$3*$P10,(AT$2*AT$3*$P10-SUM(AT$8:AT9*$J$8:$J9))/$J10&lt;(AT$2*AT$3*$P10)/$J10,(AT$2*AT$3*$P10-SUM(AT$8:AT9*$J$8:$J9))/$J10&lt;$H10-SUM($S10:AS10)),(AT$2*AT$3*$P10-SUM(AT$8:AT9*$J$8:$J9))/$J10,IF($H10-SUM($S10:AS10)&gt;(AT$2*AT$3*$P10)/$J10,(AT$2*AT$3*$P10)/$J10,$H10-SUM($S10:AS10)))),0)</f>
        <v>0</v>
      </c>
      <c r="AU10" s="21">
        <f t="array" ref="AU10">IFERROR(IF(OR($N10&gt;AU$6,$H10=SUM($S10:AT10)),0,IF(AND(SUM(AU$8:AU9*$J$8:$J9)&lt;AU$2*AU$3*$P10,(AU$2*AU$3*$P10-SUM(AU$8:AU9*$J$8:$J9))/$J10&lt;(AU$2*AU$3*$P10)/$J10,(AU$2*AU$3*$P10-SUM(AU$8:AU9*$J$8:$J9))/$J10&lt;$H10-SUM($S10:AT10)),(AU$2*AU$3*$P10-SUM(AU$8:AU9*$J$8:$J9))/$J10,IF($H10-SUM($S10:AT10)&gt;(AU$2*AU$3*$P10)/$J10,(AU$2*AU$3*$P10)/$J10,$H10-SUM($S10:AT10)))),0)</f>
        <v>0</v>
      </c>
      <c r="AV10" s="21">
        <f t="array" ref="AV10">IFERROR(IF(OR($N10&gt;AV$6,$H10=SUM($S10:AU10)),0,IF(AND(SUM(AV$8:AV9*$J$8:$J9)&lt;AV$2*AV$3*$P10,(AV$2*AV$3*$P10-SUM(AV$8:AV9*$J$8:$J9))/$J10&lt;(AV$2*AV$3*$P10)/$J10,(AV$2*AV$3*$P10-SUM(AV$8:AV9*$J$8:$J9))/$J10&lt;$H10-SUM($S10:AU10)),(AV$2*AV$3*$P10-SUM(AV$8:AV9*$J$8:$J9))/$J10,IF($H10-SUM($S10:AU10)&gt;(AV$2*AV$3*$P10)/$J10,(AV$2*AV$3*$P10)/$J10,$H10-SUM($S10:AU10)))),0)</f>
        <v>0</v>
      </c>
      <c r="AW10" s="21">
        <f t="array" ref="AW10">IFERROR(IF(OR($N10&gt;AW$6,$H10=SUM($S10:AV10)),0,IF(AND(SUM(AW$8:AW9*$J$8:$J9)&lt;AW$2*AW$3*$P10,(AW$2*AW$3*$P10-SUM(AW$8:AW9*$J$8:$J9))/$J10&lt;(AW$2*AW$3*$P10)/$J10,(AW$2*AW$3*$P10-SUM(AW$8:AW9*$J$8:$J9))/$J10&lt;$H10-SUM($S10:AV10)),(AW$2*AW$3*$P10-SUM(AW$8:AW9*$J$8:$J9))/$J10,IF($H10-SUM($S10:AV10)&gt;(AW$2*AW$3*$P10)/$J10,(AW$2*AW$3*$P10)/$J10,$H10-SUM($S10:AV10)))),0)</f>
        <v>0</v>
      </c>
      <c r="AX10" s="21">
        <f t="array" ref="AX10">IFERROR(IF(OR($N10&gt;AX$6,$H10=SUM($S10:AW10)),0,IF(AND(SUM(AX$8:AX9*$J$8:$J9)&lt;AX$2*AX$3*$P10,(AX$2*AX$3*$P10-SUM(AX$8:AX9*$J$8:$J9))/$J10&lt;(AX$2*AX$3*$P10)/$J10,(AX$2*AX$3*$P10-SUM(AX$8:AX9*$J$8:$J9))/$J10&lt;$H10-SUM($S10:AW10)),(AX$2*AX$3*$P10-SUM(AX$8:AX9*$J$8:$J9))/$J10,IF($H10-SUM($S10:AW10)&gt;(AX$2*AX$3*$P10)/$J10,(AX$2*AX$3*$P10)/$J10,$H10-SUM($S10:AW10)))),0)</f>
        <v>0</v>
      </c>
      <c r="AY10" s="16"/>
      <c r="AZ10" s="16"/>
      <c r="BA10" s="16"/>
      <c r="BB10" s="16"/>
      <c r="BC10" s="16"/>
      <c r="BD10" s="16"/>
      <c r="BE10" s="16"/>
      <c r="BF10" s="16"/>
      <c r="BG10" s="16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</row>
    <row r="11" spans="1:105" ht="13.5" customHeight="1">
      <c r="A11" s="5">
        <v>4</v>
      </c>
      <c r="B11" s="10" t="s">
        <v>5</v>
      </c>
      <c r="C11" s="5">
        <v>115252</v>
      </c>
      <c r="D11" s="5"/>
      <c r="E11" s="5">
        <v>1325</v>
      </c>
      <c r="F11" s="9">
        <v>42019</v>
      </c>
      <c r="G11" s="5"/>
      <c r="H11" s="18">
        <f t="shared" si="5"/>
        <v>1325</v>
      </c>
      <c r="I11" s="18"/>
      <c r="J11" s="11">
        <v>4.7000000000000002E-3</v>
      </c>
      <c r="K11" s="18">
        <f t="shared" si="1"/>
        <v>213</v>
      </c>
      <c r="L11" s="18">
        <f t="shared" si="2"/>
        <v>1325</v>
      </c>
      <c r="M11" s="19">
        <f t="shared" si="3"/>
        <v>6.220657276995305</v>
      </c>
      <c r="N11" s="26">
        <v>42011</v>
      </c>
      <c r="O11" s="37">
        <f t="array" ref="O11">MAX(IF(T11:AX11&gt;0,T$6:AX$6,0))</f>
        <v>42012</v>
      </c>
      <c r="P11" s="42">
        <v>1</v>
      </c>
      <c r="Q11" s="5"/>
      <c r="R11" s="20">
        <f t="shared" si="4"/>
        <v>1325</v>
      </c>
      <c r="S11" s="8" t="s">
        <v>45</v>
      </c>
      <c r="T11" s="21">
        <f t="array" ref="T11">IFERROR(IF(OR($N11&gt;T$6,$H11=SUM($S11:S11)),0,IF(AND(SUM(T$8:T10*$J$8:$J10)&lt;T$2*T$3*$P11,(T$2*T$3*$P11-SUM(T$8:T10*$J$8:$J10))/$J11&lt;(T$2*T$3*$P11)/$J11,(T$2*T$3*$P11-SUM(T$8:T10*$J$8:$J10))/$J11&lt;$H11-SUM($S11:S11)),(T$2*T$3*$P11-SUM(T$8:T10*$J$8:$J10))/$J11,IF($H11-SUM($S11:S11)&gt;(T$2*T$3*$P11)/$J11,(T$2*T$3*$P11)/$J11,$H11-SUM($S11:S11)))),0)</f>
        <v>0</v>
      </c>
      <c r="U11" s="21">
        <f t="array" ref="U11">IFERROR(IF(OR($N11&gt;U$6,$H11=SUM($S11:T11)),0,IF(AND(SUM(U$8:U10*$J$8:$J10)&lt;U$2*U$3*$P11,(U$2*U$3*$P11-SUM(U$8:U10*$J$8:$J10))/$J11&lt;(U$2*U$3*$P11)/$J11,(U$2*U$3*$P11-SUM(U$8:U10*$J$8:$J10))/$J11&lt;$H11-SUM($S11:T11)),(U$2*U$3*$P11-SUM(U$8:U10*$J$8:$J10))/$J11,IF($H11-SUM($S11:T11)&gt;(U$2*U$3*$P11)/$J11,(U$2*U$3*$P11)/$J11,$H11-SUM($S11:T11)))),0)</f>
        <v>0</v>
      </c>
      <c r="V11" s="21">
        <f t="array" ref="V11">IFERROR(IF(OR($N11&gt;V$6,$H11=SUM($S11:U11)),0,IF(AND(SUM(V$8:V10*$J$8:$J10)&lt;V$2*V$3*$P11,(V$2*V$3*$P11-SUM(V$8:V10*$J$8:$J10))/$J11&lt;(V$2*V$3*$P11)/$J11,(V$2*V$3*$P11-SUM(V$8:V10*$J$8:$J10))/$J11&lt;$H11-SUM($S11:U11)),(V$2*V$3*$P11-SUM(V$8:V10*$J$8:$J10))/$J11,IF($H11-SUM($S11:U11)&gt;(V$2*V$3*$P11)/$J11,(V$2*V$3*$P11)/$J11,$H11-SUM($S11:U11)))),0)</f>
        <v>0</v>
      </c>
      <c r="W11" s="21">
        <f t="array" ref="W11">IFERROR(IF(OR($N11&gt;W$6,$H11=SUM($S11:V11)),0,IF(AND(SUM(W$8:W10*$J$8:$J10)&lt;W$2*W$3*$P11,(W$2*W$3*$P11-SUM(W$8:W10*$J$8:$J10))/$J11&lt;(W$2*W$3*$P11)/$J11,(W$2*W$3*$P11-SUM(W$8:W10*$J$8:$J10))/$J11&lt;$H11-SUM($S11:V11)),(W$2*W$3*$P11-SUM(W$8:W10*$J$8:$J10))/$J11,IF($H11-SUM($S11:V11)&gt;(W$2*W$3*$P11)/$J11,(W$2*W$3*$P11)/$J11,$H11-SUM($S11:V11)))),0)</f>
        <v>0</v>
      </c>
      <c r="X11" s="21">
        <f t="array" ref="X11">IFERROR(IF(OR($N11&gt;X$6,$H11=SUM($S11:W11)),0,IF(AND(SUM(X$8:X10*$J$8:$J10)&lt;X$2*X$3*$P11,(X$2*X$3*$P11-SUM(X$8:X10*$J$8:$J10))/$J11&lt;(X$2*X$3*$P11)/$J11,(X$2*X$3*$P11-SUM(X$8:X10*$J$8:$J10))/$J11&lt;$H11-SUM($S11:W11)),(X$2*X$3*$P11-SUM(X$8:X10*$J$8:$J10))/$J11,IF($H11-SUM($S11:W11)&gt;(X$2*X$3*$P11)/$J11,(X$2*X$3*$P11)/$J11,$H11-SUM($S11:W11)))),0)</f>
        <v>0</v>
      </c>
      <c r="Y11" s="21">
        <f t="array" ref="Y11">IFERROR(IF(OR($N11&gt;Y$6,$H11=SUM($S11:X11)),0,IF(AND(SUM(Y$8:Y10*$J$8:$J10)&lt;Y$2*Y$3*$P11,(Y$2*Y$3*$P11-SUM(Y$8:Y10*$J$8:$J10))/$J11&lt;(Y$2*Y$3*$P11)/$J11,(Y$2*Y$3*$P11-SUM(Y$8:Y10*$J$8:$J10))/$J11&lt;$H11-SUM($S11:X11)),(Y$2*Y$3*$P11-SUM(Y$8:Y10*$J$8:$J10))/$J11,IF($H11-SUM($S11:X11)&gt;(Y$2*Y$3*$P11)/$J11,(Y$2*Y$3*$P11)/$J11,$H11-SUM($S11:X11)))),0)</f>
        <v>0</v>
      </c>
      <c r="Z11" s="21">
        <f t="array" ref="Z11">IFERROR(IF(OR($N11&gt;Z$6,$H11=SUM($S11:Y11)),0,IF(AND(SUM(Z$8:Z10*$J$8:$J10)&lt;Z$2*Z$3*$P11,(Z$2*Z$3*$P11-SUM(Z$8:Z10*$J$8:$J10))/$J11&lt;(Z$2*Z$3*$P11)/$J11,(Z$2*Z$3*$P11-SUM(Z$8:Z10*$J$8:$J10))/$J11&lt;$H11-SUM($S11:Y11)),(Z$2*Z$3*$P11-SUM(Z$8:Z10*$J$8:$J10))/$J11,IF($H11-SUM($S11:Y11)&gt;(Z$2*Z$3*$P11)/$J11,(Z$2*Z$3*$P11)/$J11,$H11-SUM($S11:Y11)))),0)</f>
        <v>653.90070921985796</v>
      </c>
      <c r="AA11" s="21">
        <f t="array" ref="AA11">IFERROR(IF(OR($N11&gt;AA$6,$H11=SUM($S11:Z11)),0,IF(AND(SUM(AA$8:AA10*$J$8:$J10)&lt;AA$2*AA$3*$P11,(AA$2*AA$3*$P11-SUM(AA$8:AA10*$J$8:$J10))/$J11&lt;(AA$2*AA$3*$P11)/$J11,(AA$2*AA$3*$P11-SUM(AA$8:AA10*$J$8:$J10))/$J11&lt;$H11-SUM($S11:Z11)),(AA$2*AA$3*$P11-SUM(AA$8:AA10*$J$8:$J10))/$J11,IF($H11-SUM($S11:Z11)&gt;(AA$2*AA$3*$P11)/$J11,(AA$2*AA$3*$P11)/$J11,$H11-SUM($S11:Z11)))),0)</f>
        <v>671.09929078014204</v>
      </c>
      <c r="AB11" s="21">
        <f t="array" ref="AB11">IFERROR(IF(OR($N11&gt;AB$6,$H11=SUM($S11:AA11)),0,IF(AND(SUM(AB$8:AB10*$J$8:$J10)&lt;AB$2*AB$3*$P11,(AB$2*AB$3*$P11-SUM(AB$8:AB10*$J$8:$J10))/$J11&lt;(AB$2*AB$3*$P11)/$J11,(AB$2*AB$3*$P11-SUM(AB$8:AB10*$J$8:$J10))/$J11&lt;$H11-SUM($S11:AA11)),(AB$2*AB$3*$P11-SUM(AB$8:AB10*$J$8:$J10))/$J11,IF($H11-SUM($S11:AA11)&gt;(AB$2*AB$3*$P11)/$J11,(AB$2*AB$3*$P11)/$J11,$H11-SUM($S11:AA11)))),0)</f>
        <v>0</v>
      </c>
      <c r="AC11" s="21">
        <f t="array" ref="AC11">IFERROR(IF(OR($N11&gt;AC$6,$H11=SUM($S11:AB11)),0,IF(AND(SUM(AC$8:AC10*$J$8:$J10)&lt;AC$2*AC$3*$P11,(AC$2*AC$3*$P11-SUM(AC$8:AC10*$J$8:$J10))/$J11&lt;(AC$2*AC$3*$P11)/$J11,(AC$2*AC$3*$P11-SUM(AC$8:AC10*$J$8:$J10))/$J11&lt;$H11-SUM($S11:AB11)),(AC$2*AC$3*$P11-SUM(AC$8:AC10*$J$8:$J10))/$J11,IF($H11-SUM($S11:AB11)&gt;(AC$2*AC$3*$P11)/$J11,(AC$2*AC$3*$P11)/$J11,$H11-SUM($S11:AB11)))),0)</f>
        <v>0</v>
      </c>
      <c r="AD11" s="21">
        <f t="array" ref="AD11">IFERROR(IF(OR($N11&gt;AD$6,$H11=SUM($S11:AC11)),0,IF(AND(SUM(AD$8:AD10*$J$8:$J10)&lt;AD$2*AD$3*$P11,(AD$2*AD$3*$P11-SUM(AD$8:AD10*$J$8:$J10))/$J11&lt;(AD$2*AD$3*$P11)/$J11,(AD$2*AD$3*$P11-SUM(AD$8:AD10*$J$8:$J10))/$J11&lt;$H11-SUM($S11:AC11)),(AD$2*AD$3*$P11-SUM(AD$8:AD10*$J$8:$J10))/$J11,IF($H11-SUM($S11:AC11)&gt;(AD$2*AD$3*$P11)/$J11,(AD$2*AD$3*$P11)/$J11,$H11-SUM($S11:AC11)))),0)</f>
        <v>0</v>
      </c>
      <c r="AE11" s="21">
        <f t="array" ref="AE11">IFERROR(IF(OR($N11&gt;AE$6,$H11=SUM($S11:AD11)),0,IF(AND(SUM(AE$8:AE10*$J$8:$J10)&lt;AE$2*AE$3*$P11,(AE$2*AE$3*$P11-SUM(AE$8:AE10*$J$8:$J10))/$J11&lt;(AE$2*AE$3*$P11)/$J11,(AE$2*AE$3*$P11-SUM(AE$8:AE10*$J$8:$J10))/$J11&lt;$H11-SUM($S11:AD11)),(AE$2*AE$3*$P11-SUM(AE$8:AE10*$J$8:$J10))/$J11,IF($H11-SUM($S11:AD11)&gt;(AE$2*AE$3*$P11)/$J11,(AE$2*AE$3*$P11)/$J11,$H11-SUM($S11:AD11)))),0)</f>
        <v>0</v>
      </c>
      <c r="AF11" s="21">
        <f t="array" ref="AF11">IFERROR(IF(OR($N11&gt;AF$6,$H11=SUM($S11:AE11)),0,IF(AND(SUM(AF$8:AF10*$J$8:$J10)&lt;AF$2*AF$3*$P11,(AF$2*AF$3*$P11-SUM(AF$8:AF10*$J$8:$J10))/$J11&lt;(AF$2*AF$3*$P11)/$J11,(AF$2*AF$3*$P11-SUM(AF$8:AF10*$J$8:$J10))/$J11&lt;$H11-SUM($S11:AE11)),(AF$2*AF$3*$P11-SUM(AF$8:AF10*$J$8:$J10))/$J11,IF($H11-SUM($S11:AE11)&gt;(AF$2*AF$3*$P11)/$J11,(AF$2*AF$3*$P11)/$J11,$H11-SUM($S11:AE11)))),0)</f>
        <v>0</v>
      </c>
      <c r="AG11" s="21">
        <f t="array" ref="AG11">IFERROR(IF(OR($N11&gt;AG$6,$H11=SUM($S11:AF11)),0,IF(AND(SUM(AG$8:AG10*$J$8:$J10)&lt;AG$2*AG$3*$P11,(AG$2*AG$3*$P11-SUM(AG$8:AG10*$J$8:$J10))/$J11&lt;(AG$2*AG$3*$P11)/$J11,(AG$2*AG$3*$P11-SUM(AG$8:AG10*$J$8:$J10))/$J11&lt;$H11-SUM($S11:AF11)),(AG$2*AG$3*$P11-SUM(AG$8:AG10*$J$8:$J10))/$J11,IF($H11-SUM($S11:AF11)&gt;(AG$2*AG$3*$P11)/$J11,(AG$2*AG$3*$P11)/$J11,$H11-SUM($S11:AF11)))),0)</f>
        <v>0</v>
      </c>
      <c r="AH11" s="21">
        <f t="array" ref="AH11">IFERROR(IF(OR($N11&gt;AH$6,$H11=SUM($S11:AG11)),0,IF(AND(SUM(AH$8:AH10*$J$8:$J10)&lt;AH$2*AH$3*$P11,(AH$2*AH$3*$P11-SUM(AH$8:AH10*$J$8:$J10))/$J11&lt;(AH$2*AH$3*$P11)/$J11,(AH$2*AH$3*$P11-SUM(AH$8:AH10*$J$8:$J10))/$J11&lt;$H11-SUM($S11:AG11)),(AH$2*AH$3*$P11-SUM(AH$8:AH10*$J$8:$J10))/$J11,IF($H11-SUM($S11:AG11)&gt;(AH$2*AH$3*$P11)/$J11,(AH$2*AH$3*$P11)/$J11,$H11-SUM($S11:AG11)))),0)</f>
        <v>0</v>
      </c>
      <c r="AI11" s="21">
        <f t="array" ref="AI11">IFERROR(IF(OR($N11&gt;AI$6,$H11=SUM($S11:AH11)),0,IF(AND(SUM(AI$8:AI10*$J$8:$J10)&lt;AI$2*AI$3*$P11,(AI$2*AI$3*$P11-SUM(AI$8:AI10*$J$8:$J10))/$J11&lt;(AI$2*AI$3*$P11)/$J11,(AI$2*AI$3*$P11-SUM(AI$8:AI10*$J$8:$J10))/$J11&lt;$H11-SUM($S11:AH11)),(AI$2*AI$3*$P11-SUM(AI$8:AI10*$J$8:$J10))/$J11,IF($H11-SUM($S11:AH11)&gt;(AI$2*AI$3*$P11)/$J11,(AI$2*AI$3*$P11)/$J11,$H11-SUM($S11:AH11)))),0)</f>
        <v>0</v>
      </c>
      <c r="AJ11" s="21">
        <f t="array" ref="AJ11">IFERROR(IF(OR($N11&gt;AJ$6,$H11=SUM($S11:AI11)),0,IF(AND(SUM(AJ$8:AJ10*$J$8:$J10)&lt;AJ$2*AJ$3*$P11,(AJ$2*AJ$3*$P11-SUM(AJ$8:AJ10*$J$8:$J10))/$J11&lt;(AJ$2*AJ$3*$P11)/$J11,(AJ$2*AJ$3*$P11-SUM(AJ$8:AJ10*$J$8:$J10))/$J11&lt;$H11-SUM($S11:AI11)),(AJ$2*AJ$3*$P11-SUM(AJ$8:AJ10*$J$8:$J10))/$J11,IF($H11-SUM($S11:AI11)&gt;(AJ$2*AJ$3*$P11)/$J11,(AJ$2*AJ$3*$P11)/$J11,$H11-SUM($S11:AI11)))),0)</f>
        <v>0</v>
      </c>
      <c r="AK11" s="21">
        <f t="array" ref="AK11">IFERROR(IF(OR($N11&gt;AK$6,$H11=SUM($S11:AJ11)),0,IF(AND(SUM(AK$8:AK10*$J$8:$J10)&lt;AK$2*AK$3*$P11,(AK$2*AK$3*$P11-SUM(AK$8:AK10*$J$8:$J10))/$J11&lt;(AK$2*AK$3*$P11)/$J11,(AK$2*AK$3*$P11-SUM(AK$8:AK10*$J$8:$J10))/$J11&lt;$H11-SUM($S11:AJ11)),(AK$2*AK$3*$P11-SUM(AK$8:AK10*$J$8:$J10))/$J11,IF($H11-SUM($S11:AJ11)&gt;(AK$2*AK$3*$P11)/$J11,(AK$2*AK$3*$P11)/$J11,$H11-SUM($S11:AJ11)))),0)</f>
        <v>0</v>
      </c>
      <c r="AL11" s="21">
        <f t="array" ref="AL11">IFERROR(IF(OR($N11&gt;AL$6,$H11=SUM($S11:AK11)),0,IF(AND(SUM(AL$8:AL10*$J$8:$J10)&lt;AL$2*AL$3*$P11,(AL$2*AL$3*$P11-SUM(AL$8:AL10*$J$8:$J10))/$J11&lt;(AL$2*AL$3*$P11)/$J11,(AL$2*AL$3*$P11-SUM(AL$8:AL10*$J$8:$J10))/$J11&lt;$H11-SUM($S11:AK11)),(AL$2*AL$3*$P11-SUM(AL$8:AL10*$J$8:$J10))/$J11,IF($H11-SUM($S11:AK11)&gt;(AL$2*AL$3*$P11)/$J11,(AL$2*AL$3*$P11)/$J11,$H11-SUM($S11:AK11)))),0)</f>
        <v>0</v>
      </c>
      <c r="AM11" s="21">
        <f t="array" ref="AM11">IFERROR(IF(OR($N11&gt;AM$6,$H11=SUM($S11:AL11)),0,IF(AND(SUM(AM$8:AM10*$J$8:$J10)&lt;AM$2*AM$3*$P11,(AM$2*AM$3*$P11-SUM(AM$8:AM10*$J$8:$J10))/$J11&lt;(AM$2*AM$3*$P11)/$J11,(AM$2*AM$3*$P11-SUM(AM$8:AM10*$J$8:$J10))/$J11&lt;$H11-SUM($S11:AL11)),(AM$2*AM$3*$P11-SUM(AM$8:AM10*$J$8:$J10))/$J11,IF($H11-SUM($S11:AL11)&gt;(AM$2*AM$3*$P11)/$J11,(AM$2*AM$3*$P11)/$J11,$H11-SUM($S11:AL11)))),0)</f>
        <v>0</v>
      </c>
      <c r="AN11" s="21">
        <f t="array" ref="AN11">IFERROR(IF(OR($N11&gt;AN$6,$H11=SUM($S11:AM11)),0,IF(AND(SUM(AN$8:AN10*$J$8:$J10)&lt;AN$2*AN$3*$P11,(AN$2*AN$3*$P11-SUM(AN$8:AN10*$J$8:$J10))/$J11&lt;(AN$2*AN$3*$P11)/$J11,(AN$2*AN$3*$P11-SUM(AN$8:AN10*$J$8:$J10))/$J11&lt;$H11-SUM($S11:AM11)),(AN$2*AN$3*$P11-SUM(AN$8:AN10*$J$8:$J10))/$J11,IF($H11-SUM($S11:AM11)&gt;(AN$2*AN$3*$P11)/$J11,(AN$2*AN$3*$P11)/$J11,$H11-SUM($S11:AM11)))),0)</f>
        <v>0</v>
      </c>
      <c r="AO11" s="21">
        <f t="array" ref="AO11">IFERROR(IF(OR($N11&gt;AO$6,$H11=SUM($S11:AN11)),0,IF(AND(SUM(AO$8:AO10*$J$8:$J10)&lt;AO$2*AO$3*$P11,(AO$2*AO$3*$P11-SUM(AO$8:AO10*$J$8:$J10))/$J11&lt;(AO$2*AO$3*$P11)/$J11,(AO$2*AO$3*$P11-SUM(AO$8:AO10*$J$8:$J10))/$J11&lt;$H11-SUM($S11:AN11)),(AO$2*AO$3*$P11-SUM(AO$8:AO10*$J$8:$J10))/$J11,IF($H11-SUM($S11:AN11)&gt;(AO$2*AO$3*$P11)/$J11,(AO$2*AO$3*$P11)/$J11,$H11-SUM($S11:AN11)))),0)</f>
        <v>0</v>
      </c>
      <c r="AP11" s="21">
        <f t="array" ref="AP11">IFERROR(IF(OR($N11&gt;AP$6,$H11=SUM($S11:AO11)),0,IF(AND(SUM(AP$8:AP10*$J$8:$J10)&lt;AP$2*AP$3*$P11,(AP$2*AP$3*$P11-SUM(AP$8:AP10*$J$8:$J10))/$J11&lt;(AP$2*AP$3*$P11)/$J11,(AP$2*AP$3*$P11-SUM(AP$8:AP10*$J$8:$J10))/$J11&lt;$H11-SUM($S11:AO11)),(AP$2*AP$3*$P11-SUM(AP$8:AP10*$J$8:$J10))/$J11,IF($H11-SUM($S11:AO11)&gt;(AP$2*AP$3*$P11)/$J11,(AP$2*AP$3*$P11)/$J11,$H11-SUM($S11:AO11)))),0)</f>
        <v>0</v>
      </c>
      <c r="AQ11" s="21">
        <f t="array" ref="AQ11">IFERROR(IF(OR($N11&gt;AQ$6,$H11=SUM($S11:AP11)),0,IF(AND(SUM(AQ$8:AQ10*$J$8:$J10)&lt;AQ$2*AQ$3*$P11,(AQ$2*AQ$3*$P11-SUM(AQ$8:AQ10*$J$8:$J10))/$J11&lt;(AQ$2*AQ$3*$P11)/$J11,(AQ$2*AQ$3*$P11-SUM(AQ$8:AQ10*$J$8:$J10))/$J11&lt;$H11-SUM($S11:AP11)),(AQ$2*AQ$3*$P11-SUM(AQ$8:AQ10*$J$8:$J10))/$J11,IF($H11-SUM($S11:AP11)&gt;(AQ$2*AQ$3*$P11)/$J11,(AQ$2*AQ$3*$P11)/$J11,$H11-SUM($S11:AP11)))),0)</f>
        <v>0</v>
      </c>
      <c r="AR11" s="21">
        <f t="array" ref="AR11">IFERROR(IF(OR($N11&gt;AR$6,$H11=SUM($S11:AQ11)),0,IF(AND(SUM(AR$8:AR10*$J$8:$J10)&lt;AR$2*AR$3*$P11,(AR$2*AR$3*$P11-SUM(AR$8:AR10*$J$8:$J10))/$J11&lt;(AR$2*AR$3*$P11)/$J11,(AR$2*AR$3*$P11-SUM(AR$8:AR10*$J$8:$J10))/$J11&lt;$H11-SUM($S11:AQ11)),(AR$2*AR$3*$P11-SUM(AR$8:AR10*$J$8:$J10))/$J11,IF($H11-SUM($S11:AQ11)&gt;(AR$2*AR$3*$P11)/$J11,(AR$2*AR$3*$P11)/$J11,$H11-SUM($S11:AQ11)))),0)</f>
        <v>0</v>
      </c>
      <c r="AS11" s="21">
        <f t="array" ref="AS11">IFERROR(IF(OR($N11&gt;AS$6,$H11=SUM($S11:AR11)),0,IF(AND(SUM(AS$8:AS10*$J$8:$J10)&lt;AS$2*AS$3*$P11,(AS$2*AS$3*$P11-SUM(AS$8:AS10*$J$8:$J10))/$J11&lt;(AS$2*AS$3*$P11)/$J11,(AS$2*AS$3*$P11-SUM(AS$8:AS10*$J$8:$J10))/$J11&lt;$H11-SUM($S11:AR11)),(AS$2*AS$3*$P11-SUM(AS$8:AS10*$J$8:$J10))/$J11,IF($H11-SUM($S11:AR11)&gt;(AS$2*AS$3*$P11)/$J11,(AS$2*AS$3*$P11)/$J11,$H11-SUM($S11:AR11)))),0)</f>
        <v>0</v>
      </c>
      <c r="AT11" s="21">
        <f t="array" ref="AT11">IFERROR(IF(OR($N11&gt;AT$6,$H11=SUM($S11:AS11)),0,IF(AND(SUM(AT$8:AT10*$J$8:$J10)&lt;AT$2*AT$3*$P11,(AT$2*AT$3*$P11-SUM(AT$8:AT10*$J$8:$J10))/$J11&lt;(AT$2*AT$3*$P11)/$J11,(AT$2*AT$3*$P11-SUM(AT$8:AT10*$J$8:$J10))/$J11&lt;$H11-SUM($S11:AS11)),(AT$2*AT$3*$P11-SUM(AT$8:AT10*$J$8:$J10))/$J11,IF($H11-SUM($S11:AS11)&gt;(AT$2*AT$3*$P11)/$J11,(AT$2*AT$3*$P11)/$J11,$H11-SUM($S11:AS11)))),0)</f>
        <v>0</v>
      </c>
      <c r="AU11" s="21">
        <f t="array" ref="AU11">IFERROR(IF(OR($N11&gt;AU$6,$H11=SUM($S11:AT11)),0,IF(AND(SUM(AU$8:AU10*$J$8:$J10)&lt;AU$2*AU$3*$P11,(AU$2*AU$3*$P11-SUM(AU$8:AU10*$J$8:$J10))/$J11&lt;(AU$2*AU$3*$P11)/$J11,(AU$2*AU$3*$P11-SUM(AU$8:AU10*$J$8:$J10))/$J11&lt;$H11-SUM($S11:AT11)),(AU$2*AU$3*$P11-SUM(AU$8:AU10*$J$8:$J10))/$J11,IF($H11-SUM($S11:AT11)&gt;(AU$2*AU$3*$P11)/$J11,(AU$2*AU$3*$P11)/$J11,$H11-SUM($S11:AT11)))),0)</f>
        <v>0</v>
      </c>
      <c r="AV11" s="21">
        <f t="array" ref="AV11">IFERROR(IF(OR($N11&gt;AV$6,$H11=SUM($S11:AU11)),0,IF(AND(SUM(AV$8:AV10*$J$8:$J10)&lt;AV$2*AV$3*$P11,(AV$2*AV$3*$P11-SUM(AV$8:AV10*$J$8:$J10))/$J11&lt;(AV$2*AV$3*$P11)/$J11,(AV$2*AV$3*$P11-SUM(AV$8:AV10*$J$8:$J10))/$J11&lt;$H11-SUM($S11:AU11)),(AV$2*AV$3*$P11-SUM(AV$8:AV10*$J$8:$J10))/$J11,IF($H11-SUM($S11:AU11)&gt;(AV$2*AV$3*$P11)/$J11,(AV$2*AV$3*$P11)/$J11,$H11-SUM($S11:AU11)))),0)</f>
        <v>0</v>
      </c>
      <c r="AW11" s="21">
        <f t="array" ref="AW11">IFERROR(IF(OR($N11&gt;AW$6,$H11=SUM($S11:AV11)),0,IF(AND(SUM(AW$8:AW10*$J$8:$J10)&lt;AW$2*AW$3*$P11,(AW$2*AW$3*$P11-SUM(AW$8:AW10*$J$8:$J10))/$J11&lt;(AW$2*AW$3*$P11)/$J11,(AW$2*AW$3*$P11-SUM(AW$8:AW10*$J$8:$J10))/$J11&lt;$H11-SUM($S11:AV11)),(AW$2*AW$3*$P11-SUM(AW$8:AW10*$J$8:$J10))/$J11,IF($H11-SUM($S11:AV11)&gt;(AW$2*AW$3*$P11)/$J11,(AW$2*AW$3*$P11)/$J11,$H11-SUM($S11:AV11)))),0)</f>
        <v>0</v>
      </c>
      <c r="AX11" s="21">
        <f t="array" ref="AX11">IFERROR(IF(OR($N11&gt;AX$6,$H11=SUM($S11:AW11)),0,IF(AND(SUM(AX$8:AX10*$J$8:$J10)&lt;AX$2*AX$3*$P11,(AX$2*AX$3*$P11-SUM(AX$8:AX10*$J$8:$J10))/$J11&lt;(AX$2*AX$3*$P11)/$J11,(AX$2*AX$3*$P11-SUM(AX$8:AX10*$J$8:$J10))/$J11&lt;$H11-SUM($S11:AW11)),(AX$2*AX$3*$P11-SUM(AX$8:AX10*$J$8:$J10))/$J11,IF($H11-SUM($S11:AW11)&gt;(AX$2*AX$3*$P11)/$J11,(AX$2*AX$3*$P11)/$J11,$H11-SUM($S11:AW11)))),0)</f>
        <v>0</v>
      </c>
      <c r="AY11" s="16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</row>
    <row r="12" spans="1:105" ht="13.5" customHeight="1">
      <c r="A12" s="5">
        <v>5</v>
      </c>
      <c r="B12" s="10" t="s">
        <v>6</v>
      </c>
      <c r="C12" s="5">
        <v>115253</v>
      </c>
      <c r="D12" s="5"/>
      <c r="E12" s="5">
        <v>2147</v>
      </c>
      <c r="F12" s="9">
        <v>42013</v>
      </c>
      <c r="G12" s="5"/>
      <c r="H12" s="18">
        <f t="shared" si="5"/>
        <v>2147</v>
      </c>
      <c r="I12" s="18"/>
      <c r="J12" s="11">
        <v>4.7000000000000002E-3</v>
      </c>
      <c r="K12" s="18">
        <f t="shared" si="1"/>
        <v>213</v>
      </c>
      <c r="L12" s="18">
        <f t="shared" si="2"/>
        <v>1704</v>
      </c>
      <c r="M12" s="19">
        <f t="shared" si="3"/>
        <v>10.07981220657277</v>
      </c>
      <c r="N12" s="26">
        <v>42012</v>
      </c>
      <c r="O12" s="37">
        <f t="array" ref="O12">MAX(IF(T12:AX12&gt;0,T$6:AX$6,0))</f>
        <v>42013</v>
      </c>
      <c r="P12" s="42">
        <v>1</v>
      </c>
      <c r="Q12" s="5"/>
      <c r="R12" s="20">
        <f t="shared" si="4"/>
        <v>2147</v>
      </c>
      <c r="S12" s="8" t="s">
        <v>45</v>
      </c>
      <c r="T12" s="21">
        <f t="array" ref="T12">IFERROR(IF(OR($N12&gt;T$6,$H12=SUM($S12:S12)),0,IF(AND(SUM(T$8:T11*$J$8:$J11)&lt;T$2*T$3*$P12,(T$2*T$3*$P12-SUM(T$8:T11*$J$8:$J11))/$J12&lt;(T$2*T$3*$P12)/$J12,(T$2*T$3*$P12-SUM(T$8:T11*$J$8:$J11))/$J12&lt;$H12-SUM($S12:S12)),(T$2*T$3*$P12-SUM(T$8:T11*$J$8:$J11))/$J12,IF($H12-SUM($S12:S12)&gt;(T$2*T$3*$P12)/$J12,(T$2*T$3*$P12)/$J12,$H12-SUM($S12:S12)))),0)</f>
        <v>0</v>
      </c>
      <c r="U12" s="21">
        <f t="array" ref="U12">IFERROR(IF(OR($N12&gt;U$6,$H12=SUM($S12:T12)),0,IF(AND(SUM(U$8:U11*$J$8:$J11)&lt;U$2*U$3*$P12,(U$2*U$3*$P12-SUM(U$8:U11*$J$8:$J11))/$J12&lt;(U$2*U$3*$P12)/$J12,(U$2*U$3*$P12-SUM(U$8:U11*$J$8:$J11))/$J12&lt;$H12-SUM($S12:T12)),(U$2*U$3*$P12-SUM(U$8:U11*$J$8:$J11))/$J12,IF($H12-SUM($S12:T12)&gt;(U$2*U$3*$P12)/$J12,(U$2*U$3*$P12)/$J12,$H12-SUM($S12:T12)))),0)</f>
        <v>0</v>
      </c>
      <c r="V12" s="21">
        <f t="array" ref="V12">IFERROR(IF(OR($N12&gt;V$6,$H12=SUM($S12:U12)),0,IF(AND(SUM(V$8:V11*$J$8:$J11)&lt;V$2*V$3*$P12,(V$2*V$3*$P12-SUM(V$8:V11*$J$8:$J11))/$J12&lt;(V$2*V$3*$P12)/$J12,(V$2*V$3*$P12-SUM(V$8:V11*$J$8:$J11))/$J12&lt;$H12-SUM($S12:U12)),(V$2*V$3*$P12-SUM(V$8:V11*$J$8:$J11))/$J12,IF($H12-SUM($S12:U12)&gt;(V$2*V$3*$P12)/$J12,(V$2*V$3*$P12)/$J12,$H12-SUM($S12:U12)))),0)</f>
        <v>0</v>
      </c>
      <c r="W12" s="21">
        <f t="array" ref="W12">IFERROR(IF(OR($N12&gt;W$6,$H12=SUM($S12:V12)),0,IF(AND(SUM(W$8:W11*$J$8:$J11)&lt;W$2*W$3*$P12,(W$2*W$3*$P12-SUM(W$8:W11*$J$8:$J11))/$J12&lt;(W$2*W$3*$P12)/$J12,(W$2*W$3*$P12-SUM(W$8:W11*$J$8:$J11))/$J12&lt;$H12-SUM($S12:V12)),(W$2*W$3*$P12-SUM(W$8:W11*$J$8:$J11))/$J12,IF($H12-SUM($S12:V12)&gt;(W$2*W$3*$P12)/$J12,(W$2*W$3*$P12)/$J12,$H12-SUM($S12:V12)))),0)</f>
        <v>0</v>
      </c>
      <c r="X12" s="21">
        <f t="array" ref="X12">IFERROR(IF(OR($N12&gt;X$6,$H12=SUM($S12:W12)),0,IF(AND(SUM(X$8:X11*$J$8:$J11)&lt;X$2*X$3*$P12,(X$2*X$3*$P12-SUM(X$8:X11*$J$8:$J11))/$J12&lt;(X$2*X$3*$P12)/$J12,(X$2*X$3*$P12-SUM(X$8:X11*$J$8:$J11))/$J12&lt;$H12-SUM($S12:W12)),(X$2*X$3*$P12-SUM(X$8:X11*$J$8:$J11))/$J12,IF($H12-SUM($S12:W12)&gt;(X$2*X$3*$P12)/$J12,(X$2*X$3*$P12)/$J12,$H12-SUM($S12:W12)))),0)</f>
        <v>0</v>
      </c>
      <c r="Y12" s="21">
        <f t="array" ref="Y12">IFERROR(IF(OR($N12&gt;Y$6,$H12=SUM($S12:X12)),0,IF(AND(SUM(Y$8:Y11*$J$8:$J11)&lt;Y$2*Y$3*$P12,(Y$2*Y$3*$P12-SUM(Y$8:Y11*$J$8:$J11))/$J12&lt;(Y$2*Y$3*$P12)/$J12,(Y$2*Y$3*$P12-SUM(Y$8:Y11*$J$8:$J11))/$J12&lt;$H12-SUM($S12:X12)),(Y$2*Y$3*$P12-SUM(Y$8:Y11*$J$8:$J11))/$J12,IF($H12-SUM($S12:X12)&gt;(Y$2*Y$3*$P12)/$J12,(Y$2*Y$3*$P12)/$J12,$H12-SUM($S12:X12)))),0)</f>
        <v>0</v>
      </c>
      <c r="Z12" s="21">
        <f t="array" ref="Z12">IFERROR(IF(OR($N12&gt;Z$6,$H12=SUM($S12:Y12)),0,IF(AND(SUM(Z$8:Z11*$J$8:$J11)&lt;Z$2*Z$3*$P12,(Z$2*Z$3*$P12-SUM(Z$8:Z11*$J$8:$J11))/$J12&lt;(Z$2*Z$3*$P12)/$J12,(Z$2*Z$3*$P12-SUM(Z$8:Z11*$J$8:$J11))/$J12&lt;$H12-SUM($S12:Y12)),(Z$2*Z$3*$P12-SUM(Z$8:Z11*$J$8:$J11))/$J12,IF($H12-SUM($S12:Y12)&gt;(Z$2*Z$3*$P12)/$J12,(Z$2*Z$3*$P12)/$J12,$H12-SUM($S12:Y12)))),0)</f>
        <v>0</v>
      </c>
      <c r="AA12" s="21">
        <f t="array" ref="AA12">IFERROR(IF(OR($N12&gt;AA$6,$H12=SUM($S12:Z12)),0,IF(AND(SUM(AA$8:AA11*$J$8:$J11)&lt;AA$2*AA$3*$P12,(AA$2*AA$3*$P12-SUM(AA$8:AA11*$J$8:$J11))/$J12&lt;(AA$2*AA$3*$P12)/$J12,(AA$2*AA$3*$P12-SUM(AA$8:AA11*$J$8:$J11))/$J12&lt;$H12-SUM($S12:Z12)),(AA$2*AA$3*$P12-SUM(AA$8:AA11*$J$8:$J11))/$J12,IF($H12-SUM($S12:Z12)&gt;(AA$2*AA$3*$P12)/$J12,(AA$2*AA$3*$P12)/$J12,$H12-SUM($S12:Z12)))),0)</f>
        <v>1456.560283687943</v>
      </c>
      <c r="AB12" s="21">
        <f t="array" ref="AB12">IFERROR(IF(OR($N12&gt;AB$6,$H12=SUM($S12:AA12)),0,IF(AND(SUM(AB$8:AB11*$J$8:$J11)&lt;AB$2*AB$3*$P12,(AB$2*AB$3*$P12-SUM(AB$8:AB11*$J$8:$J11))/$J12&lt;(AB$2*AB$3*$P12)/$J12,(AB$2*AB$3*$P12-SUM(AB$8:AB11*$J$8:$J11))/$J12&lt;$H12-SUM($S12:AA12)),(AB$2*AB$3*$P12-SUM(AB$8:AB11*$J$8:$J11))/$J12,IF($H12-SUM($S12:AA12)&gt;(AB$2*AB$3*$P12)/$J12,(AB$2*AB$3*$P12)/$J12,$H12-SUM($S12:AA12)))),0)</f>
        <v>690.43971631205704</v>
      </c>
      <c r="AC12" s="21">
        <f t="array" ref="AC12">IFERROR(IF(OR($N12&gt;AC$6,$H12=SUM($S12:AB12)),0,IF(AND(SUM(AC$8:AC11*$J$8:$J11)&lt;AC$2*AC$3*$P12,(AC$2*AC$3*$P12-SUM(AC$8:AC11*$J$8:$J11))/$J12&lt;(AC$2*AC$3*$P12)/$J12,(AC$2*AC$3*$P12-SUM(AC$8:AC11*$J$8:$J11))/$J12&lt;$H12-SUM($S12:AB12)),(AC$2*AC$3*$P12-SUM(AC$8:AC11*$J$8:$J11))/$J12,IF($H12-SUM($S12:AB12)&gt;(AC$2*AC$3*$P12)/$J12,(AC$2*AC$3*$P12)/$J12,$H12-SUM($S12:AB12)))),0)</f>
        <v>0</v>
      </c>
      <c r="AD12" s="21">
        <f t="array" ref="AD12">IFERROR(IF(OR($N12&gt;AD$6,$H12=SUM($S12:AC12)),0,IF(AND(SUM(AD$8:AD11*$J$8:$J11)&lt;AD$2*AD$3*$P12,(AD$2*AD$3*$P12-SUM(AD$8:AD11*$J$8:$J11))/$J12&lt;(AD$2*AD$3*$P12)/$J12,(AD$2*AD$3*$P12-SUM(AD$8:AD11*$J$8:$J11))/$J12&lt;$H12-SUM($S12:AC12)),(AD$2*AD$3*$P12-SUM(AD$8:AD11*$J$8:$J11))/$J12,IF($H12-SUM($S12:AC12)&gt;(AD$2*AD$3*$P12)/$J12,(AD$2*AD$3*$P12)/$J12,$H12-SUM($S12:AC12)))),0)</f>
        <v>0</v>
      </c>
      <c r="AE12" s="21">
        <f t="array" ref="AE12">IFERROR(IF(OR($N12&gt;AE$6,$H12=SUM($S12:AD12)),0,IF(AND(SUM(AE$8:AE11*$J$8:$J11)&lt;AE$2*AE$3*$P12,(AE$2*AE$3*$P12-SUM(AE$8:AE11*$J$8:$J11))/$J12&lt;(AE$2*AE$3*$P12)/$J12,(AE$2*AE$3*$P12-SUM(AE$8:AE11*$J$8:$J11))/$J12&lt;$H12-SUM($S12:AD12)),(AE$2*AE$3*$P12-SUM(AE$8:AE11*$J$8:$J11))/$J12,IF($H12-SUM($S12:AD12)&gt;(AE$2*AE$3*$P12)/$J12,(AE$2*AE$3*$P12)/$J12,$H12-SUM($S12:AD12)))),0)</f>
        <v>0</v>
      </c>
      <c r="AF12" s="21">
        <f t="array" ref="AF12">IFERROR(IF(OR($N12&gt;AF$6,$H12=SUM($S12:AE12)),0,IF(AND(SUM(AF$8:AF11*$J$8:$J11)&lt;AF$2*AF$3*$P12,(AF$2*AF$3*$P12-SUM(AF$8:AF11*$J$8:$J11))/$J12&lt;(AF$2*AF$3*$P12)/$J12,(AF$2*AF$3*$P12-SUM(AF$8:AF11*$J$8:$J11))/$J12&lt;$H12-SUM($S12:AE12)),(AF$2*AF$3*$P12-SUM(AF$8:AF11*$J$8:$J11))/$J12,IF($H12-SUM($S12:AE12)&gt;(AF$2*AF$3*$P12)/$J12,(AF$2*AF$3*$P12)/$J12,$H12-SUM($S12:AE12)))),0)</f>
        <v>0</v>
      </c>
      <c r="AG12" s="21">
        <f t="array" ref="AG12">IFERROR(IF(OR($N12&gt;AG$6,$H12=SUM($S12:AF12)),0,IF(AND(SUM(AG$8:AG11*$J$8:$J11)&lt;AG$2*AG$3*$P12,(AG$2*AG$3*$P12-SUM(AG$8:AG11*$J$8:$J11))/$J12&lt;(AG$2*AG$3*$P12)/$J12,(AG$2*AG$3*$P12-SUM(AG$8:AG11*$J$8:$J11))/$J12&lt;$H12-SUM($S12:AF12)),(AG$2*AG$3*$P12-SUM(AG$8:AG11*$J$8:$J11))/$J12,IF($H12-SUM($S12:AF12)&gt;(AG$2*AG$3*$P12)/$J12,(AG$2*AG$3*$P12)/$J12,$H12-SUM($S12:AF12)))),0)</f>
        <v>0</v>
      </c>
      <c r="AH12" s="21">
        <f t="array" ref="AH12">IFERROR(IF(OR($N12&gt;AH$6,$H12=SUM($S12:AG12)),0,IF(AND(SUM(AH$8:AH11*$J$8:$J11)&lt;AH$2*AH$3*$P12,(AH$2*AH$3*$P12-SUM(AH$8:AH11*$J$8:$J11))/$J12&lt;(AH$2*AH$3*$P12)/$J12,(AH$2*AH$3*$P12-SUM(AH$8:AH11*$J$8:$J11))/$J12&lt;$H12-SUM($S12:AG12)),(AH$2*AH$3*$P12-SUM(AH$8:AH11*$J$8:$J11))/$J12,IF($H12-SUM($S12:AG12)&gt;(AH$2*AH$3*$P12)/$J12,(AH$2*AH$3*$P12)/$J12,$H12-SUM($S12:AG12)))),0)</f>
        <v>0</v>
      </c>
      <c r="AI12" s="21">
        <f t="array" ref="AI12">IFERROR(IF(OR($N12&gt;AI$6,$H12=SUM($S12:AH12)),0,IF(AND(SUM(AI$8:AI11*$J$8:$J11)&lt;AI$2*AI$3*$P12,(AI$2*AI$3*$P12-SUM(AI$8:AI11*$J$8:$J11))/$J12&lt;(AI$2*AI$3*$P12)/$J12,(AI$2*AI$3*$P12-SUM(AI$8:AI11*$J$8:$J11))/$J12&lt;$H12-SUM($S12:AH12)),(AI$2*AI$3*$P12-SUM(AI$8:AI11*$J$8:$J11))/$J12,IF($H12-SUM($S12:AH12)&gt;(AI$2*AI$3*$P12)/$J12,(AI$2*AI$3*$P12)/$J12,$H12-SUM($S12:AH12)))),0)</f>
        <v>0</v>
      </c>
      <c r="AJ12" s="21">
        <f t="array" ref="AJ12">IFERROR(IF(OR($N12&gt;AJ$6,$H12=SUM($S12:AI12)),0,IF(AND(SUM(AJ$8:AJ11*$J$8:$J11)&lt;AJ$2*AJ$3*$P12,(AJ$2*AJ$3*$P12-SUM(AJ$8:AJ11*$J$8:$J11))/$J12&lt;(AJ$2*AJ$3*$P12)/$J12,(AJ$2*AJ$3*$P12-SUM(AJ$8:AJ11*$J$8:$J11))/$J12&lt;$H12-SUM($S12:AI12)),(AJ$2*AJ$3*$P12-SUM(AJ$8:AJ11*$J$8:$J11))/$J12,IF($H12-SUM($S12:AI12)&gt;(AJ$2*AJ$3*$P12)/$J12,(AJ$2*AJ$3*$P12)/$J12,$H12-SUM($S12:AI12)))),0)</f>
        <v>0</v>
      </c>
      <c r="AK12" s="21">
        <f t="array" ref="AK12">IFERROR(IF(OR($N12&gt;AK$6,$H12=SUM($S12:AJ12)),0,IF(AND(SUM(AK$8:AK11*$J$8:$J11)&lt;AK$2*AK$3*$P12,(AK$2*AK$3*$P12-SUM(AK$8:AK11*$J$8:$J11))/$J12&lt;(AK$2*AK$3*$P12)/$J12,(AK$2*AK$3*$P12-SUM(AK$8:AK11*$J$8:$J11))/$J12&lt;$H12-SUM($S12:AJ12)),(AK$2*AK$3*$P12-SUM(AK$8:AK11*$J$8:$J11))/$J12,IF($H12-SUM($S12:AJ12)&gt;(AK$2*AK$3*$P12)/$J12,(AK$2*AK$3*$P12)/$J12,$H12-SUM($S12:AJ12)))),0)</f>
        <v>0</v>
      </c>
      <c r="AL12" s="21">
        <f t="array" ref="AL12">IFERROR(IF(OR($N12&gt;AL$6,$H12=SUM($S12:AK12)),0,IF(AND(SUM(AL$8:AL11*$J$8:$J11)&lt;AL$2*AL$3*$P12,(AL$2*AL$3*$P12-SUM(AL$8:AL11*$J$8:$J11))/$J12&lt;(AL$2*AL$3*$P12)/$J12,(AL$2*AL$3*$P12-SUM(AL$8:AL11*$J$8:$J11))/$J12&lt;$H12-SUM($S12:AK12)),(AL$2*AL$3*$P12-SUM(AL$8:AL11*$J$8:$J11))/$J12,IF($H12-SUM($S12:AK12)&gt;(AL$2*AL$3*$P12)/$J12,(AL$2*AL$3*$P12)/$J12,$H12-SUM($S12:AK12)))),0)</f>
        <v>0</v>
      </c>
      <c r="AM12" s="21">
        <f t="array" ref="AM12">IFERROR(IF(OR($N12&gt;AM$6,$H12=SUM($S12:AL12)),0,IF(AND(SUM(AM$8:AM11*$J$8:$J11)&lt;AM$2*AM$3*$P12,(AM$2*AM$3*$P12-SUM(AM$8:AM11*$J$8:$J11))/$J12&lt;(AM$2*AM$3*$P12)/$J12,(AM$2*AM$3*$P12-SUM(AM$8:AM11*$J$8:$J11))/$J12&lt;$H12-SUM($S12:AL12)),(AM$2*AM$3*$P12-SUM(AM$8:AM11*$J$8:$J11))/$J12,IF($H12-SUM($S12:AL12)&gt;(AM$2*AM$3*$P12)/$J12,(AM$2*AM$3*$P12)/$J12,$H12-SUM($S12:AL12)))),0)</f>
        <v>0</v>
      </c>
      <c r="AN12" s="21">
        <f t="array" ref="AN12">IFERROR(IF(OR($N12&gt;AN$6,$H12=SUM($S12:AM12)),0,IF(AND(SUM(AN$8:AN11*$J$8:$J11)&lt;AN$2*AN$3*$P12,(AN$2*AN$3*$P12-SUM(AN$8:AN11*$J$8:$J11))/$J12&lt;(AN$2*AN$3*$P12)/$J12,(AN$2*AN$3*$P12-SUM(AN$8:AN11*$J$8:$J11))/$J12&lt;$H12-SUM($S12:AM12)),(AN$2*AN$3*$P12-SUM(AN$8:AN11*$J$8:$J11))/$J12,IF($H12-SUM($S12:AM12)&gt;(AN$2*AN$3*$P12)/$J12,(AN$2*AN$3*$P12)/$J12,$H12-SUM($S12:AM12)))),0)</f>
        <v>0</v>
      </c>
      <c r="AO12" s="21">
        <f t="array" ref="AO12">IFERROR(IF(OR($N12&gt;AO$6,$H12=SUM($S12:AN12)),0,IF(AND(SUM(AO$8:AO11*$J$8:$J11)&lt;AO$2*AO$3*$P12,(AO$2*AO$3*$P12-SUM(AO$8:AO11*$J$8:$J11))/$J12&lt;(AO$2*AO$3*$P12)/$J12,(AO$2*AO$3*$P12-SUM(AO$8:AO11*$J$8:$J11))/$J12&lt;$H12-SUM($S12:AN12)),(AO$2*AO$3*$P12-SUM(AO$8:AO11*$J$8:$J11))/$J12,IF($H12-SUM($S12:AN12)&gt;(AO$2*AO$3*$P12)/$J12,(AO$2*AO$3*$P12)/$J12,$H12-SUM($S12:AN12)))),0)</f>
        <v>0</v>
      </c>
      <c r="AP12" s="21">
        <f t="array" ref="AP12">IFERROR(IF(OR($N12&gt;AP$6,$H12=SUM($S12:AO12)),0,IF(AND(SUM(AP$8:AP11*$J$8:$J11)&lt;AP$2*AP$3*$P12,(AP$2*AP$3*$P12-SUM(AP$8:AP11*$J$8:$J11))/$J12&lt;(AP$2*AP$3*$P12)/$J12,(AP$2*AP$3*$P12-SUM(AP$8:AP11*$J$8:$J11))/$J12&lt;$H12-SUM($S12:AO12)),(AP$2*AP$3*$P12-SUM(AP$8:AP11*$J$8:$J11))/$J12,IF($H12-SUM($S12:AO12)&gt;(AP$2*AP$3*$P12)/$J12,(AP$2*AP$3*$P12)/$J12,$H12-SUM($S12:AO12)))),0)</f>
        <v>0</v>
      </c>
      <c r="AQ12" s="21">
        <f t="array" ref="AQ12">IFERROR(IF(OR($N12&gt;AQ$6,$H12=SUM($S12:AP12)),0,IF(AND(SUM(AQ$8:AQ11*$J$8:$J11)&lt;AQ$2*AQ$3*$P12,(AQ$2*AQ$3*$P12-SUM(AQ$8:AQ11*$J$8:$J11))/$J12&lt;(AQ$2*AQ$3*$P12)/$J12,(AQ$2*AQ$3*$P12-SUM(AQ$8:AQ11*$J$8:$J11))/$J12&lt;$H12-SUM($S12:AP12)),(AQ$2*AQ$3*$P12-SUM(AQ$8:AQ11*$J$8:$J11))/$J12,IF($H12-SUM($S12:AP12)&gt;(AQ$2*AQ$3*$P12)/$J12,(AQ$2*AQ$3*$P12)/$J12,$H12-SUM($S12:AP12)))),0)</f>
        <v>0</v>
      </c>
      <c r="AR12" s="21">
        <f t="array" ref="AR12">IFERROR(IF(OR($N12&gt;AR$6,$H12=SUM($S12:AQ12)),0,IF(AND(SUM(AR$8:AR11*$J$8:$J11)&lt;AR$2*AR$3*$P12,(AR$2*AR$3*$P12-SUM(AR$8:AR11*$J$8:$J11))/$J12&lt;(AR$2*AR$3*$P12)/$J12,(AR$2*AR$3*$P12-SUM(AR$8:AR11*$J$8:$J11))/$J12&lt;$H12-SUM($S12:AQ12)),(AR$2*AR$3*$P12-SUM(AR$8:AR11*$J$8:$J11))/$J12,IF($H12-SUM($S12:AQ12)&gt;(AR$2*AR$3*$P12)/$J12,(AR$2*AR$3*$P12)/$J12,$H12-SUM($S12:AQ12)))),0)</f>
        <v>0</v>
      </c>
      <c r="AS12" s="21">
        <f t="array" ref="AS12">IFERROR(IF(OR($N12&gt;AS$6,$H12=SUM($S12:AR12)),0,IF(AND(SUM(AS$8:AS11*$J$8:$J11)&lt;AS$2*AS$3*$P12,(AS$2*AS$3*$P12-SUM(AS$8:AS11*$J$8:$J11))/$J12&lt;(AS$2*AS$3*$P12)/$J12,(AS$2*AS$3*$P12-SUM(AS$8:AS11*$J$8:$J11))/$J12&lt;$H12-SUM($S12:AR12)),(AS$2*AS$3*$P12-SUM(AS$8:AS11*$J$8:$J11))/$J12,IF($H12-SUM($S12:AR12)&gt;(AS$2*AS$3*$P12)/$J12,(AS$2*AS$3*$P12)/$J12,$H12-SUM($S12:AR12)))),0)</f>
        <v>0</v>
      </c>
      <c r="AT12" s="21">
        <f t="array" ref="AT12">IFERROR(IF(OR($N12&gt;AT$6,$H12=SUM($S12:AS12)),0,IF(AND(SUM(AT$8:AT11*$J$8:$J11)&lt;AT$2*AT$3*$P12,(AT$2*AT$3*$P12-SUM(AT$8:AT11*$J$8:$J11))/$J12&lt;(AT$2*AT$3*$P12)/$J12,(AT$2*AT$3*$P12-SUM(AT$8:AT11*$J$8:$J11))/$J12&lt;$H12-SUM($S12:AS12)),(AT$2*AT$3*$P12-SUM(AT$8:AT11*$J$8:$J11))/$J12,IF($H12-SUM($S12:AS12)&gt;(AT$2*AT$3*$P12)/$J12,(AT$2*AT$3*$P12)/$J12,$H12-SUM($S12:AS12)))),0)</f>
        <v>0</v>
      </c>
      <c r="AU12" s="21">
        <f t="array" ref="AU12">IFERROR(IF(OR($N12&gt;AU$6,$H12=SUM($S12:AT12)),0,IF(AND(SUM(AU$8:AU11*$J$8:$J11)&lt;AU$2*AU$3*$P12,(AU$2*AU$3*$P12-SUM(AU$8:AU11*$J$8:$J11))/$J12&lt;(AU$2*AU$3*$P12)/$J12,(AU$2*AU$3*$P12-SUM(AU$8:AU11*$J$8:$J11))/$J12&lt;$H12-SUM($S12:AT12)),(AU$2*AU$3*$P12-SUM(AU$8:AU11*$J$8:$J11))/$J12,IF($H12-SUM($S12:AT12)&gt;(AU$2*AU$3*$P12)/$J12,(AU$2*AU$3*$P12)/$J12,$H12-SUM($S12:AT12)))),0)</f>
        <v>0</v>
      </c>
      <c r="AV12" s="21">
        <f t="array" ref="AV12">IFERROR(IF(OR($N12&gt;AV$6,$H12=SUM($S12:AU12)),0,IF(AND(SUM(AV$8:AV11*$J$8:$J11)&lt;AV$2*AV$3*$P12,(AV$2*AV$3*$P12-SUM(AV$8:AV11*$J$8:$J11))/$J12&lt;(AV$2*AV$3*$P12)/$J12,(AV$2*AV$3*$P12-SUM(AV$8:AV11*$J$8:$J11))/$J12&lt;$H12-SUM($S12:AU12)),(AV$2*AV$3*$P12-SUM(AV$8:AV11*$J$8:$J11))/$J12,IF($H12-SUM($S12:AU12)&gt;(AV$2*AV$3*$P12)/$J12,(AV$2*AV$3*$P12)/$J12,$H12-SUM($S12:AU12)))),0)</f>
        <v>0</v>
      </c>
      <c r="AW12" s="21">
        <f t="array" ref="AW12">IFERROR(IF(OR($N12&gt;AW$6,$H12=SUM($S12:AV12)),0,IF(AND(SUM(AW$8:AW11*$J$8:$J11)&lt;AW$2*AW$3*$P12,(AW$2*AW$3*$P12-SUM(AW$8:AW11*$J$8:$J11))/$J12&lt;(AW$2*AW$3*$P12)/$J12,(AW$2*AW$3*$P12-SUM(AW$8:AW11*$J$8:$J11))/$J12&lt;$H12-SUM($S12:AV12)),(AW$2*AW$3*$P12-SUM(AW$8:AW11*$J$8:$J11))/$J12,IF($H12-SUM($S12:AV12)&gt;(AW$2*AW$3*$P12)/$J12,(AW$2*AW$3*$P12)/$J12,$H12-SUM($S12:AV12)))),0)</f>
        <v>0</v>
      </c>
      <c r="AX12" s="21">
        <f t="array" ref="AX12">IFERROR(IF(OR($N12&gt;AX$6,$H12=SUM($S12:AW12)),0,IF(AND(SUM(AX$8:AX11*$J$8:$J11)&lt;AX$2*AX$3*$P12,(AX$2*AX$3*$P12-SUM(AX$8:AX11*$J$8:$J11))/$J12&lt;(AX$2*AX$3*$P12)/$J12,(AX$2*AX$3*$P12-SUM(AX$8:AX11*$J$8:$J11))/$J12&lt;$H12-SUM($S12:AW12)),(AX$2*AX$3*$P12-SUM(AX$8:AX11*$J$8:$J11))/$J12,IF($H12-SUM($S12:AW12)&gt;(AX$2*AX$3*$P12)/$J12,(AX$2*AX$3*$P12)/$J12,$H12-SUM($S12:AW12)))),0)</f>
        <v>0</v>
      </c>
      <c r="AY12" s="16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</row>
    <row r="13" spans="1:105" ht="13.5" customHeight="1">
      <c r="A13" s="5">
        <v>6</v>
      </c>
      <c r="B13" s="10" t="s">
        <v>7</v>
      </c>
      <c r="C13" s="5">
        <v>115254</v>
      </c>
      <c r="D13" s="5"/>
      <c r="E13" s="5">
        <v>2589</v>
      </c>
      <c r="F13" s="9">
        <v>42018</v>
      </c>
      <c r="G13" s="5"/>
      <c r="H13" s="18">
        <f t="shared" si="5"/>
        <v>2589</v>
      </c>
      <c r="I13" s="18"/>
      <c r="J13" s="11">
        <v>4.7000000000000002E-3</v>
      </c>
      <c r="K13" s="18">
        <f t="shared" si="1"/>
        <v>213</v>
      </c>
      <c r="L13" s="18">
        <f t="shared" si="2"/>
        <v>1704</v>
      </c>
      <c r="M13" s="19">
        <f t="shared" si="3"/>
        <v>12.154929577464788</v>
      </c>
      <c r="N13" s="26">
        <v>42013</v>
      </c>
      <c r="O13" s="37">
        <f t="array" ref="O13">MAX(IF(T13:AX13&gt;0,T$6:AX$6,0))</f>
        <v>42014</v>
      </c>
      <c r="P13" s="42">
        <v>1</v>
      </c>
      <c r="Q13" s="5"/>
      <c r="R13" s="20">
        <f t="shared" si="4"/>
        <v>2589</v>
      </c>
      <c r="S13" s="8" t="s">
        <v>45</v>
      </c>
      <c r="T13" s="21">
        <f t="array" ref="T13">IFERROR(IF(OR($N13&gt;T$6,$H13=SUM($S13:S13)),0,IF(AND(SUM(T$8:T12*$J$8:$J12)&lt;T$2*T$3*$P13,(T$2*T$3*$P13-SUM(T$8:T12*$J$8:$J12))/$J13&lt;(T$2*T$3*$P13)/$J13,(T$2*T$3*$P13-SUM(T$8:T12*$J$8:$J12))/$J13&lt;$H13-SUM($S13:S13)),(T$2*T$3*$P13-SUM(T$8:T12*$J$8:$J12))/$J13,IF($H13-SUM($S13:S13)&gt;(T$2*T$3*$P13)/$J13,(T$2*T$3*$P13)/$J13,$H13-SUM($S13:S13)))),0)</f>
        <v>0</v>
      </c>
      <c r="U13" s="21">
        <f t="array" ref="U13">IFERROR(IF(OR($N13&gt;U$6,$H13=SUM($S13:T13)),0,IF(AND(SUM(U$8:U12*$J$8:$J12)&lt;U$2*U$3*$P13,(U$2*U$3*$P13-SUM(U$8:U12*$J$8:$J12))/$J13&lt;(U$2*U$3*$P13)/$J13,(U$2*U$3*$P13-SUM(U$8:U12*$J$8:$J12))/$J13&lt;$H13-SUM($S13:T13)),(U$2*U$3*$P13-SUM(U$8:U12*$J$8:$J12))/$J13,IF($H13-SUM($S13:T13)&gt;(U$2*U$3*$P13)/$J13,(U$2*U$3*$P13)/$J13,$H13-SUM($S13:T13)))),0)</f>
        <v>0</v>
      </c>
      <c r="V13" s="21">
        <f t="array" ref="V13">IFERROR(IF(OR($N13&gt;V$6,$H13=SUM($S13:U13)),0,IF(AND(SUM(V$8:V12*$J$8:$J12)&lt;V$2*V$3*$P13,(V$2*V$3*$P13-SUM(V$8:V12*$J$8:$J12))/$J13&lt;(V$2*V$3*$P13)/$J13,(V$2*V$3*$P13-SUM(V$8:V12*$J$8:$J12))/$J13&lt;$H13-SUM($S13:U13)),(V$2*V$3*$P13-SUM(V$8:V12*$J$8:$J12))/$J13,IF($H13-SUM($S13:U13)&gt;(V$2*V$3*$P13)/$J13,(V$2*V$3*$P13)/$J13,$H13-SUM($S13:U13)))),0)</f>
        <v>0</v>
      </c>
      <c r="W13" s="21">
        <f t="array" ref="W13">IFERROR(IF(OR($N13&gt;W$6,$H13=SUM($S13:V13)),0,IF(AND(SUM(W$8:W12*$J$8:$J12)&lt;W$2*W$3*$P13,(W$2*W$3*$P13-SUM(W$8:W12*$J$8:$J12))/$J13&lt;(W$2*W$3*$P13)/$J13,(W$2*W$3*$P13-SUM(W$8:W12*$J$8:$J12))/$J13&lt;$H13-SUM($S13:V13)),(W$2*W$3*$P13-SUM(W$8:W12*$J$8:$J12))/$J13,IF($H13-SUM($S13:V13)&gt;(W$2*W$3*$P13)/$J13,(W$2*W$3*$P13)/$J13,$H13-SUM($S13:V13)))),0)</f>
        <v>0</v>
      </c>
      <c r="X13" s="21">
        <f t="array" ref="X13">IFERROR(IF(OR($N13&gt;X$6,$H13=SUM($S13:W13)),0,IF(AND(SUM(X$8:X12*$J$8:$J12)&lt;X$2*X$3*$P13,(X$2*X$3*$P13-SUM(X$8:X12*$J$8:$J12))/$J13&lt;(X$2*X$3*$P13)/$J13,(X$2*X$3*$P13-SUM(X$8:X12*$J$8:$J12))/$J13&lt;$H13-SUM($S13:W13)),(X$2*X$3*$P13-SUM(X$8:X12*$J$8:$J12))/$J13,IF($H13-SUM($S13:W13)&gt;(X$2*X$3*$P13)/$J13,(X$2*X$3*$P13)/$J13,$H13-SUM($S13:W13)))),0)</f>
        <v>0</v>
      </c>
      <c r="Y13" s="21">
        <f t="array" ref="Y13">IFERROR(IF(OR($N13&gt;Y$6,$H13=SUM($S13:X13)),0,IF(AND(SUM(Y$8:Y12*$J$8:$J12)&lt;Y$2*Y$3*$P13,(Y$2*Y$3*$P13-SUM(Y$8:Y12*$J$8:$J12))/$J13&lt;(Y$2*Y$3*$P13)/$J13,(Y$2*Y$3*$P13-SUM(Y$8:Y12*$J$8:$J12))/$J13&lt;$H13-SUM($S13:X13)),(Y$2*Y$3*$P13-SUM(Y$8:Y12*$J$8:$J12))/$J13,IF($H13-SUM($S13:X13)&gt;(Y$2*Y$3*$P13)/$J13,(Y$2*Y$3*$P13)/$J13,$H13-SUM($S13:X13)))),0)</f>
        <v>0</v>
      </c>
      <c r="Z13" s="21">
        <f t="array" ref="Z13">IFERROR(IF(OR($N13&gt;Z$6,$H13=SUM($S13:Y13)),0,IF(AND(SUM(Z$8:Z12*$J$8:$J12)&lt;Z$2*Z$3*$P13,(Z$2*Z$3*$P13-SUM(Z$8:Z12*$J$8:$J12))/$J13&lt;(Z$2*Z$3*$P13)/$J13,(Z$2*Z$3*$P13-SUM(Z$8:Z12*$J$8:$J12))/$J13&lt;$H13-SUM($S13:Y13)),(Z$2*Z$3*$P13-SUM(Z$8:Z12*$J$8:$J12))/$J13,IF($H13-SUM($S13:Y13)&gt;(Z$2*Z$3*$P13)/$J13,(Z$2*Z$3*$P13)/$J13,$H13-SUM($S13:Y13)))),0)</f>
        <v>0</v>
      </c>
      <c r="AA13" s="21">
        <f t="array" ref="AA13">IFERROR(IF(OR($N13&gt;AA$6,$H13=SUM($S13:Z13)),0,IF(AND(SUM(AA$8:AA12*$J$8:$J12)&lt;AA$2*AA$3*$P13,(AA$2*AA$3*$P13-SUM(AA$8:AA12*$J$8:$J12))/$J13&lt;(AA$2*AA$3*$P13)/$J13,(AA$2*AA$3*$P13-SUM(AA$8:AA12*$J$8:$J12))/$J13&lt;$H13-SUM($S13:Z13)),(AA$2*AA$3*$P13-SUM(AA$8:AA12*$J$8:$J12))/$J13,IF($H13-SUM($S13:Z13)&gt;(AA$2*AA$3*$P13)/$J13,(AA$2*AA$3*$P13)/$J13,$H13-SUM($S13:Z13)))),0)</f>
        <v>0</v>
      </c>
      <c r="AB13" s="21">
        <f t="array" ref="AB13">IFERROR(IF(OR($N13&gt;AB$6,$H13=SUM($S13:AA13)),0,IF(AND(SUM(AB$8:AB12*$J$8:$J12)&lt;AB$2*AB$3*$P13,(AB$2*AB$3*$P13-SUM(AB$8:AB12*$J$8:$J12))/$J13&lt;(AB$2*AB$3*$P13)/$J13,(AB$2*AB$3*$P13-SUM(AB$8:AB12*$J$8:$J12))/$J13&lt;$H13-SUM($S13:AA13)),(AB$2*AB$3*$P13-SUM(AB$8:AB12*$J$8:$J12))/$J13,IF($H13-SUM($S13:AA13)&gt;(AB$2*AB$3*$P13)/$J13,(AB$2*AB$3*$P13)/$J13,$H13-SUM($S13:AA13)))),0)</f>
        <v>1437.2198581560281</v>
      </c>
      <c r="AC13" s="21">
        <f t="array" ref="AC13">IFERROR(IF(OR($N13&gt;AC$6,$H13=SUM($S13:AB13)),0,IF(AND(SUM(AC$8:AC12*$J$8:$J12)&lt;AC$2*AC$3*$P13,(AC$2*AC$3*$P13-SUM(AC$8:AC12*$J$8:$J12))/$J13&lt;(AC$2*AC$3*$P13)/$J13,(AC$2*AC$3*$P13-SUM(AC$8:AC12*$J$8:$J12))/$J13&lt;$H13-SUM($S13:AB13)),(AC$2*AC$3*$P13-SUM(AC$8:AC12*$J$8:$J12))/$J13,IF($H13-SUM($S13:AB13)&gt;(AC$2*AC$3*$P13)/$J13,(AC$2*AC$3*$P13)/$J13,$H13-SUM($S13:AB13)))),0)</f>
        <v>1151.7801418439719</v>
      </c>
      <c r="AD13" s="21">
        <f t="array" ref="AD13">IFERROR(IF(OR($N13&gt;AD$6,$H13=SUM($S13:AC13)),0,IF(AND(SUM(AD$8:AD12*$J$8:$J12)&lt;AD$2*AD$3*$P13,(AD$2*AD$3*$P13-SUM(AD$8:AD12*$J$8:$J12))/$J13&lt;(AD$2*AD$3*$P13)/$J13,(AD$2*AD$3*$P13-SUM(AD$8:AD12*$J$8:$J12))/$J13&lt;$H13-SUM($S13:AC13)),(AD$2*AD$3*$P13-SUM(AD$8:AD12*$J$8:$J12))/$J13,IF($H13-SUM($S13:AC13)&gt;(AD$2*AD$3*$P13)/$J13,(AD$2*AD$3*$P13)/$J13,$H13-SUM($S13:AC13)))),0)</f>
        <v>0</v>
      </c>
      <c r="AE13" s="21">
        <f t="array" ref="AE13">IFERROR(IF(OR($N13&gt;AE$6,$H13=SUM($S13:AD13)),0,IF(AND(SUM(AE$8:AE12*$J$8:$J12)&lt;AE$2*AE$3*$P13,(AE$2*AE$3*$P13-SUM(AE$8:AE12*$J$8:$J12))/$J13&lt;(AE$2*AE$3*$P13)/$J13,(AE$2*AE$3*$P13-SUM(AE$8:AE12*$J$8:$J12))/$J13&lt;$H13-SUM($S13:AD13)),(AE$2*AE$3*$P13-SUM(AE$8:AE12*$J$8:$J12))/$J13,IF($H13-SUM($S13:AD13)&gt;(AE$2*AE$3*$P13)/$J13,(AE$2*AE$3*$P13)/$J13,$H13-SUM($S13:AD13)))),0)</f>
        <v>0</v>
      </c>
      <c r="AF13" s="21">
        <f t="array" ref="AF13">IFERROR(IF(OR($N13&gt;AF$6,$H13=SUM($S13:AE13)),0,IF(AND(SUM(AF$8:AF12*$J$8:$J12)&lt;AF$2*AF$3*$P13,(AF$2*AF$3*$P13-SUM(AF$8:AF12*$J$8:$J12))/$J13&lt;(AF$2*AF$3*$P13)/$J13,(AF$2*AF$3*$P13-SUM(AF$8:AF12*$J$8:$J12))/$J13&lt;$H13-SUM($S13:AE13)),(AF$2*AF$3*$P13-SUM(AF$8:AF12*$J$8:$J12))/$J13,IF($H13-SUM($S13:AE13)&gt;(AF$2*AF$3*$P13)/$J13,(AF$2*AF$3*$P13)/$J13,$H13-SUM($S13:AE13)))),0)</f>
        <v>0</v>
      </c>
      <c r="AG13" s="21">
        <f t="array" ref="AG13">IFERROR(IF(OR($N13&gt;AG$6,$H13=SUM($S13:AF13)),0,IF(AND(SUM(AG$8:AG12*$J$8:$J12)&lt;AG$2*AG$3*$P13,(AG$2*AG$3*$P13-SUM(AG$8:AG12*$J$8:$J12))/$J13&lt;(AG$2*AG$3*$P13)/$J13,(AG$2*AG$3*$P13-SUM(AG$8:AG12*$J$8:$J12))/$J13&lt;$H13-SUM($S13:AF13)),(AG$2*AG$3*$P13-SUM(AG$8:AG12*$J$8:$J12))/$J13,IF($H13-SUM($S13:AF13)&gt;(AG$2*AG$3*$P13)/$J13,(AG$2*AG$3*$P13)/$J13,$H13-SUM($S13:AF13)))),0)</f>
        <v>0</v>
      </c>
      <c r="AH13" s="21">
        <f t="array" ref="AH13">IFERROR(IF(OR($N13&gt;AH$6,$H13=SUM($S13:AG13)),0,IF(AND(SUM(AH$8:AH12*$J$8:$J12)&lt;AH$2*AH$3*$P13,(AH$2*AH$3*$P13-SUM(AH$8:AH12*$J$8:$J12))/$J13&lt;(AH$2*AH$3*$P13)/$J13,(AH$2*AH$3*$P13-SUM(AH$8:AH12*$J$8:$J12))/$J13&lt;$H13-SUM($S13:AG13)),(AH$2*AH$3*$P13-SUM(AH$8:AH12*$J$8:$J12))/$J13,IF($H13-SUM($S13:AG13)&gt;(AH$2*AH$3*$P13)/$J13,(AH$2*AH$3*$P13)/$J13,$H13-SUM($S13:AG13)))),0)</f>
        <v>0</v>
      </c>
      <c r="AI13" s="21">
        <f t="array" ref="AI13">IFERROR(IF(OR($N13&gt;AI$6,$H13=SUM($S13:AH13)),0,IF(AND(SUM(AI$8:AI12*$J$8:$J12)&lt;AI$2*AI$3*$P13,(AI$2*AI$3*$P13-SUM(AI$8:AI12*$J$8:$J12))/$J13&lt;(AI$2*AI$3*$P13)/$J13,(AI$2*AI$3*$P13-SUM(AI$8:AI12*$J$8:$J12))/$J13&lt;$H13-SUM($S13:AH13)),(AI$2*AI$3*$P13-SUM(AI$8:AI12*$J$8:$J12))/$J13,IF($H13-SUM($S13:AH13)&gt;(AI$2*AI$3*$P13)/$J13,(AI$2*AI$3*$P13)/$J13,$H13-SUM($S13:AH13)))),0)</f>
        <v>0</v>
      </c>
      <c r="AJ13" s="21">
        <f t="array" ref="AJ13">IFERROR(IF(OR($N13&gt;AJ$6,$H13=SUM($S13:AI13)),0,IF(AND(SUM(AJ$8:AJ12*$J$8:$J12)&lt;AJ$2*AJ$3*$P13,(AJ$2*AJ$3*$P13-SUM(AJ$8:AJ12*$J$8:$J12))/$J13&lt;(AJ$2*AJ$3*$P13)/$J13,(AJ$2*AJ$3*$P13-SUM(AJ$8:AJ12*$J$8:$J12))/$J13&lt;$H13-SUM($S13:AI13)),(AJ$2*AJ$3*$P13-SUM(AJ$8:AJ12*$J$8:$J12))/$J13,IF($H13-SUM($S13:AI13)&gt;(AJ$2*AJ$3*$P13)/$J13,(AJ$2*AJ$3*$P13)/$J13,$H13-SUM($S13:AI13)))),0)</f>
        <v>0</v>
      </c>
      <c r="AK13" s="21">
        <f t="array" ref="AK13">IFERROR(IF(OR($N13&gt;AK$6,$H13=SUM($S13:AJ13)),0,IF(AND(SUM(AK$8:AK12*$J$8:$J12)&lt;AK$2*AK$3*$P13,(AK$2*AK$3*$P13-SUM(AK$8:AK12*$J$8:$J12))/$J13&lt;(AK$2*AK$3*$P13)/$J13,(AK$2*AK$3*$P13-SUM(AK$8:AK12*$J$8:$J12))/$J13&lt;$H13-SUM($S13:AJ13)),(AK$2*AK$3*$P13-SUM(AK$8:AK12*$J$8:$J12))/$J13,IF($H13-SUM($S13:AJ13)&gt;(AK$2*AK$3*$P13)/$J13,(AK$2*AK$3*$P13)/$J13,$H13-SUM($S13:AJ13)))),0)</f>
        <v>0</v>
      </c>
      <c r="AL13" s="21">
        <f t="array" ref="AL13">IFERROR(IF(OR($N13&gt;AL$6,$H13=SUM($S13:AK13)),0,IF(AND(SUM(AL$8:AL12*$J$8:$J12)&lt;AL$2*AL$3*$P13,(AL$2*AL$3*$P13-SUM(AL$8:AL12*$J$8:$J12))/$J13&lt;(AL$2*AL$3*$P13)/$J13,(AL$2*AL$3*$P13-SUM(AL$8:AL12*$J$8:$J12))/$J13&lt;$H13-SUM($S13:AK13)),(AL$2*AL$3*$P13-SUM(AL$8:AL12*$J$8:$J12))/$J13,IF($H13-SUM($S13:AK13)&gt;(AL$2*AL$3*$P13)/$J13,(AL$2*AL$3*$P13)/$J13,$H13-SUM($S13:AK13)))),0)</f>
        <v>0</v>
      </c>
      <c r="AM13" s="21">
        <f t="array" ref="AM13">IFERROR(IF(OR($N13&gt;AM$6,$H13=SUM($S13:AL13)),0,IF(AND(SUM(AM$8:AM12*$J$8:$J12)&lt;AM$2*AM$3*$P13,(AM$2*AM$3*$P13-SUM(AM$8:AM12*$J$8:$J12))/$J13&lt;(AM$2*AM$3*$P13)/$J13,(AM$2*AM$3*$P13-SUM(AM$8:AM12*$J$8:$J12))/$J13&lt;$H13-SUM($S13:AL13)),(AM$2*AM$3*$P13-SUM(AM$8:AM12*$J$8:$J12))/$J13,IF($H13-SUM($S13:AL13)&gt;(AM$2*AM$3*$P13)/$J13,(AM$2*AM$3*$P13)/$J13,$H13-SUM($S13:AL13)))),0)</f>
        <v>0</v>
      </c>
      <c r="AN13" s="21">
        <f t="array" ref="AN13">IFERROR(IF(OR($N13&gt;AN$6,$H13=SUM($S13:AM13)),0,IF(AND(SUM(AN$8:AN12*$J$8:$J12)&lt;AN$2*AN$3*$P13,(AN$2*AN$3*$P13-SUM(AN$8:AN12*$J$8:$J12))/$J13&lt;(AN$2*AN$3*$P13)/$J13,(AN$2*AN$3*$P13-SUM(AN$8:AN12*$J$8:$J12))/$J13&lt;$H13-SUM($S13:AM13)),(AN$2*AN$3*$P13-SUM(AN$8:AN12*$J$8:$J12))/$J13,IF($H13-SUM($S13:AM13)&gt;(AN$2*AN$3*$P13)/$J13,(AN$2*AN$3*$P13)/$J13,$H13-SUM($S13:AM13)))),0)</f>
        <v>0</v>
      </c>
      <c r="AO13" s="21">
        <f t="array" ref="AO13">IFERROR(IF(OR($N13&gt;AO$6,$H13=SUM($S13:AN13)),0,IF(AND(SUM(AO$8:AO12*$J$8:$J12)&lt;AO$2*AO$3*$P13,(AO$2*AO$3*$P13-SUM(AO$8:AO12*$J$8:$J12))/$J13&lt;(AO$2*AO$3*$P13)/$J13,(AO$2*AO$3*$P13-SUM(AO$8:AO12*$J$8:$J12))/$J13&lt;$H13-SUM($S13:AN13)),(AO$2*AO$3*$P13-SUM(AO$8:AO12*$J$8:$J12))/$J13,IF($H13-SUM($S13:AN13)&gt;(AO$2*AO$3*$P13)/$J13,(AO$2*AO$3*$P13)/$J13,$H13-SUM($S13:AN13)))),0)</f>
        <v>0</v>
      </c>
      <c r="AP13" s="21">
        <f t="array" ref="AP13">IFERROR(IF(OR($N13&gt;AP$6,$H13=SUM($S13:AO13)),0,IF(AND(SUM(AP$8:AP12*$J$8:$J12)&lt;AP$2*AP$3*$P13,(AP$2*AP$3*$P13-SUM(AP$8:AP12*$J$8:$J12))/$J13&lt;(AP$2*AP$3*$P13)/$J13,(AP$2*AP$3*$P13-SUM(AP$8:AP12*$J$8:$J12))/$J13&lt;$H13-SUM($S13:AO13)),(AP$2*AP$3*$P13-SUM(AP$8:AP12*$J$8:$J12))/$J13,IF($H13-SUM($S13:AO13)&gt;(AP$2*AP$3*$P13)/$J13,(AP$2*AP$3*$P13)/$J13,$H13-SUM($S13:AO13)))),0)</f>
        <v>0</v>
      </c>
      <c r="AQ13" s="21">
        <f t="array" ref="AQ13">IFERROR(IF(OR($N13&gt;AQ$6,$H13=SUM($S13:AP13)),0,IF(AND(SUM(AQ$8:AQ12*$J$8:$J12)&lt;AQ$2*AQ$3*$P13,(AQ$2*AQ$3*$P13-SUM(AQ$8:AQ12*$J$8:$J12))/$J13&lt;(AQ$2*AQ$3*$P13)/$J13,(AQ$2*AQ$3*$P13-SUM(AQ$8:AQ12*$J$8:$J12))/$J13&lt;$H13-SUM($S13:AP13)),(AQ$2*AQ$3*$P13-SUM(AQ$8:AQ12*$J$8:$J12))/$J13,IF($H13-SUM($S13:AP13)&gt;(AQ$2*AQ$3*$P13)/$J13,(AQ$2*AQ$3*$P13)/$J13,$H13-SUM($S13:AP13)))),0)</f>
        <v>0</v>
      </c>
      <c r="AR13" s="21">
        <f t="array" ref="AR13">IFERROR(IF(OR($N13&gt;AR$6,$H13=SUM($S13:AQ13)),0,IF(AND(SUM(AR$8:AR12*$J$8:$J12)&lt;AR$2*AR$3*$P13,(AR$2*AR$3*$P13-SUM(AR$8:AR12*$J$8:$J12))/$J13&lt;(AR$2*AR$3*$P13)/$J13,(AR$2*AR$3*$P13-SUM(AR$8:AR12*$J$8:$J12))/$J13&lt;$H13-SUM($S13:AQ13)),(AR$2*AR$3*$P13-SUM(AR$8:AR12*$J$8:$J12))/$J13,IF($H13-SUM($S13:AQ13)&gt;(AR$2*AR$3*$P13)/$J13,(AR$2*AR$3*$P13)/$J13,$H13-SUM($S13:AQ13)))),0)</f>
        <v>0</v>
      </c>
      <c r="AS13" s="21">
        <f t="array" ref="AS13">IFERROR(IF(OR($N13&gt;AS$6,$H13=SUM($S13:AR13)),0,IF(AND(SUM(AS$8:AS12*$J$8:$J12)&lt;AS$2*AS$3*$P13,(AS$2*AS$3*$P13-SUM(AS$8:AS12*$J$8:$J12))/$J13&lt;(AS$2*AS$3*$P13)/$J13,(AS$2*AS$3*$P13-SUM(AS$8:AS12*$J$8:$J12))/$J13&lt;$H13-SUM($S13:AR13)),(AS$2*AS$3*$P13-SUM(AS$8:AS12*$J$8:$J12))/$J13,IF($H13-SUM($S13:AR13)&gt;(AS$2*AS$3*$P13)/$J13,(AS$2*AS$3*$P13)/$J13,$H13-SUM($S13:AR13)))),0)</f>
        <v>0</v>
      </c>
      <c r="AT13" s="21">
        <f t="array" ref="AT13">IFERROR(IF(OR($N13&gt;AT$6,$H13=SUM($S13:AS13)),0,IF(AND(SUM(AT$8:AT12*$J$8:$J12)&lt;AT$2*AT$3*$P13,(AT$2*AT$3*$P13-SUM(AT$8:AT12*$J$8:$J12))/$J13&lt;(AT$2*AT$3*$P13)/$J13,(AT$2*AT$3*$P13-SUM(AT$8:AT12*$J$8:$J12))/$J13&lt;$H13-SUM($S13:AS13)),(AT$2*AT$3*$P13-SUM(AT$8:AT12*$J$8:$J12))/$J13,IF($H13-SUM($S13:AS13)&gt;(AT$2*AT$3*$P13)/$J13,(AT$2*AT$3*$P13)/$J13,$H13-SUM($S13:AS13)))),0)</f>
        <v>0</v>
      </c>
      <c r="AU13" s="21">
        <f t="array" ref="AU13">IFERROR(IF(OR($N13&gt;AU$6,$H13=SUM($S13:AT13)),0,IF(AND(SUM(AU$8:AU12*$J$8:$J12)&lt;AU$2*AU$3*$P13,(AU$2*AU$3*$P13-SUM(AU$8:AU12*$J$8:$J12))/$J13&lt;(AU$2*AU$3*$P13)/$J13,(AU$2*AU$3*$P13-SUM(AU$8:AU12*$J$8:$J12))/$J13&lt;$H13-SUM($S13:AT13)),(AU$2*AU$3*$P13-SUM(AU$8:AU12*$J$8:$J12))/$J13,IF($H13-SUM($S13:AT13)&gt;(AU$2*AU$3*$P13)/$J13,(AU$2*AU$3*$P13)/$J13,$H13-SUM($S13:AT13)))),0)</f>
        <v>0</v>
      </c>
      <c r="AV13" s="21">
        <f t="array" ref="AV13">IFERROR(IF(OR($N13&gt;AV$6,$H13=SUM($S13:AU13)),0,IF(AND(SUM(AV$8:AV12*$J$8:$J12)&lt;AV$2*AV$3*$P13,(AV$2*AV$3*$P13-SUM(AV$8:AV12*$J$8:$J12))/$J13&lt;(AV$2*AV$3*$P13)/$J13,(AV$2*AV$3*$P13-SUM(AV$8:AV12*$J$8:$J12))/$J13&lt;$H13-SUM($S13:AU13)),(AV$2*AV$3*$P13-SUM(AV$8:AV12*$J$8:$J12))/$J13,IF($H13-SUM($S13:AU13)&gt;(AV$2*AV$3*$P13)/$J13,(AV$2*AV$3*$P13)/$J13,$H13-SUM($S13:AU13)))),0)</f>
        <v>0</v>
      </c>
      <c r="AW13" s="21">
        <f t="array" ref="AW13">IFERROR(IF(OR($N13&gt;AW$6,$H13=SUM($S13:AV13)),0,IF(AND(SUM(AW$8:AW12*$J$8:$J12)&lt;AW$2*AW$3*$P13,(AW$2*AW$3*$P13-SUM(AW$8:AW12*$J$8:$J12))/$J13&lt;(AW$2*AW$3*$P13)/$J13,(AW$2*AW$3*$P13-SUM(AW$8:AW12*$J$8:$J12))/$J13&lt;$H13-SUM($S13:AV13)),(AW$2*AW$3*$P13-SUM(AW$8:AW12*$J$8:$J12))/$J13,IF($H13-SUM($S13:AV13)&gt;(AW$2*AW$3*$P13)/$J13,(AW$2*AW$3*$P13)/$J13,$H13-SUM($S13:AV13)))),0)</f>
        <v>0</v>
      </c>
      <c r="AX13" s="21">
        <f t="array" ref="AX13">IFERROR(IF(OR($N13&gt;AX$6,$H13=SUM($S13:AW13)),0,IF(AND(SUM(AX$8:AX12*$J$8:$J12)&lt;AX$2*AX$3*$P13,(AX$2*AX$3*$P13-SUM(AX$8:AX12*$J$8:$J12))/$J13&lt;(AX$2*AX$3*$P13)/$J13,(AX$2*AX$3*$P13-SUM(AX$8:AX12*$J$8:$J12))/$J13&lt;$H13-SUM($S13:AW13)),(AX$2*AX$3*$P13-SUM(AX$8:AX12*$J$8:$J12))/$J13,IF($H13-SUM($S13:AW13)&gt;(AX$2*AX$3*$P13)/$J13,(AX$2*AX$3*$P13)/$J13,$H13-SUM($S13:AW13)))),0)</f>
        <v>0</v>
      </c>
      <c r="AY13" s="16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</row>
    <row r="14" spans="1:105" ht="13.5" customHeight="1">
      <c r="A14" s="5">
        <v>7</v>
      </c>
      <c r="B14" s="10" t="s">
        <v>8</v>
      </c>
      <c r="C14" s="5">
        <v>115255</v>
      </c>
      <c r="D14" s="5"/>
      <c r="E14" s="5">
        <v>5555</v>
      </c>
      <c r="F14" s="9">
        <v>42024</v>
      </c>
      <c r="G14" s="5"/>
      <c r="H14" s="18">
        <f t="shared" si="5"/>
        <v>5555</v>
      </c>
      <c r="I14" s="18"/>
      <c r="J14" s="11">
        <v>4.7000000000000002E-3</v>
      </c>
      <c r="K14" s="18">
        <f t="shared" si="1"/>
        <v>213</v>
      </c>
      <c r="L14" s="18">
        <f t="shared" si="2"/>
        <v>1704</v>
      </c>
      <c r="M14" s="19">
        <f t="shared" si="3"/>
        <v>26.079812206572768</v>
      </c>
      <c r="N14" s="26">
        <v>42014</v>
      </c>
      <c r="O14" s="37">
        <f t="array" ref="O14">MAX(IF(T14:AX14&gt;0,T$6:AX$6,0))</f>
        <v>42018</v>
      </c>
      <c r="P14" s="42">
        <v>1</v>
      </c>
      <c r="Q14" s="5"/>
      <c r="R14" s="20">
        <f t="shared" si="4"/>
        <v>5555</v>
      </c>
      <c r="S14" s="8" t="s">
        <v>45</v>
      </c>
      <c r="T14" s="21">
        <f t="array" ref="T14">IFERROR(IF(OR($N14&gt;T$6,$H14=SUM($S14:S14)),0,IF(AND(SUM(T$8:T13*$J$8:$J13)&lt;T$2*T$3*$P14,(T$2*T$3*$P14-SUM(T$8:T13*$J$8:$J13))/$J14&lt;(T$2*T$3*$P14)/$J14,(T$2*T$3*$P14-SUM(T$8:T13*$J$8:$J13))/$J14&lt;$H14-SUM($S14:S14)),(T$2*T$3*$P14-SUM(T$8:T13*$J$8:$J13))/$J14,IF($H14-SUM($S14:S14)&gt;(T$2*T$3*$P14)/$J14,(T$2*T$3*$P14)/$J14,$H14-SUM($S14:S14)))),0)</f>
        <v>0</v>
      </c>
      <c r="U14" s="21">
        <f t="array" ref="U14">IFERROR(IF(OR($N14&gt;U$6,$H14=SUM($S14:T14)),0,IF(AND(SUM(U$8:U13*$J$8:$J13)&lt;U$2*U$3*$P14,(U$2*U$3*$P14-SUM(U$8:U13*$J$8:$J13))/$J14&lt;(U$2*U$3*$P14)/$J14,(U$2*U$3*$P14-SUM(U$8:U13*$J$8:$J13))/$J14&lt;$H14-SUM($S14:T14)),(U$2*U$3*$P14-SUM(U$8:U13*$J$8:$J13))/$J14,IF($H14-SUM($S14:T14)&gt;(U$2*U$3*$P14)/$J14,(U$2*U$3*$P14)/$J14,$H14-SUM($S14:T14)))),0)</f>
        <v>0</v>
      </c>
      <c r="V14" s="21">
        <f t="array" ref="V14">IFERROR(IF(OR($N14&gt;V$6,$H14=SUM($S14:U14)),0,IF(AND(SUM(V$8:V13*$J$8:$J13)&lt;V$2*V$3*$P14,(V$2*V$3*$P14-SUM(V$8:V13*$J$8:$J13))/$J14&lt;(V$2*V$3*$P14)/$J14,(V$2*V$3*$P14-SUM(V$8:V13*$J$8:$J13))/$J14&lt;$H14-SUM($S14:U14)),(V$2*V$3*$P14-SUM(V$8:V13*$J$8:$J13))/$J14,IF($H14-SUM($S14:U14)&gt;(V$2*V$3*$P14)/$J14,(V$2*V$3*$P14)/$J14,$H14-SUM($S14:U14)))),0)</f>
        <v>0</v>
      </c>
      <c r="W14" s="21">
        <f t="array" ref="W14">IFERROR(IF(OR($N14&gt;W$6,$H14=SUM($S14:V14)),0,IF(AND(SUM(W$8:W13*$J$8:$J13)&lt;W$2*W$3*$P14,(W$2*W$3*$P14-SUM(W$8:W13*$J$8:$J13))/$J14&lt;(W$2*W$3*$P14)/$J14,(W$2*W$3*$P14-SUM(W$8:W13*$J$8:$J13))/$J14&lt;$H14-SUM($S14:V14)),(W$2*W$3*$P14-SUM(W$8:W13*$J$8:$J13))/$J14,IF($H14-SUM($S14:V14)&gt;(W$2*W$3*$P14)/$J14,(W$2*W$3*$P14)/$J14,$H14-SUM($S14:V14)))),0)</f>
        <v>0</v>
      </c>
      <c r="X14" s="21">
        <f t="array" ref="X14">IFERROR(IF(OR($N14&gt;X$6,$H14=SUM($S14:W14)),0,IF(AND(SUM(X$8:X13*$J$8:$J13)&lt;X$2*X$3*$P14,(X$2*X$3*$P14-SUM(X$8:X13*$J$8:$J13))/$J14&lt;(X$2*X$3*$P14)/$J14,(X$2*X$3*$P14-SUM(X$8:X13*$J$8:$J13))/$J14&lt;$H14-SUM($S14:W14)),(X$2*X$3*$P14-SUM(X$8:X13*$J$8:$J13))/$J14,IF($H14-SUM($S14:W14)&gt;(X$2*X$3*$P14)/$J14,(X$2*X$3*$P14)/$J14,$H14-SUM($S14:W14)))),0)</f>
        <v>0</v>
      </c>
      <c r="Y14" s="21">
        <f t="array" ref="Y14">IFERROR(IF(OR($N14&gt;Y$6,$H14=SUM($S14:X14)),0,IF(AND(SUM(Y$8:Y13*$J$8:$J13)&lt;Y$2*Y$3*$P14,(Y$2*Y$3*$P14-SUM(Y$8:Y13*$J$8:$J13))/$J14&lt;(Y$2*Y$3*$P14)/$J14,(Y$2*Y$3*$P14-SUM(Y$8:Y13*$J$8:$J13))/$J14&lt;$H14-SUM($S14:X14)),(Y$2*Y$3*$P14-SUM(Y$8:Y13*$J$8:$J13))/$J14,IF($H14-SUM($S14:X14)&gt;(Y$2*Y$3*$P14)/$J14,(Y$2*Y$3*$P14)/$J14,$H14-SUM($S14:X14)))),0)</f>
        <v>0</v>
      </c>
      <c r="Z14" s="21">
        <f t="array" ref="Z14">IFERROR(IF(OR($N14&gt;Z$6,$H14=SUM($S14:Y14)),0,IF(AND(SUM(Z$8:Z13*$J$8:$J13)&lt;Z$2*Z$3*$P14,(Z$2*Z$3*$P14-SUM(Z$8:Z13*$J$8:$J13))/$J14&lt;(Z$2*Z$3*$P14)/$J14,(Z$2*Z$3*$P14-SUM(Z$8:Z13*$J$8:$J13))/$J14&lt;$H14-SUM($S14:Y14)),(Z$2*Z$3*$P14-SUM(Z$8:Z13*$J$8:$J13))/$J14,IF($H14-SUM($S14:Y14)&gt;(Z$2*Z$3*$P14)/$J14,(Z$2*Z$3*$P14)/$J14,$H14-SUM($S14:Y14)))),0)</f>
        <v>0</v>
      </c>
      <c r="AA14" s="21">
        <f t="array" ref="AA14">IFERROR(IF(OR($N14&gt;AA$6,$H14=SUM($S14:Z14)),0,IF(AND(SUM(AA$8:AA13*$J$8:$J13)&lt;AA$2*AA$3*$P14,(AA$2*AA$3*$P14-SUM(AA$8:AA13*$J$8:$J13))/$J14&lt;(AA$2*AA$3*$P14)/$J14,(AA$2*AA$3*$P14-SUM(AA$8:AA13*$J$8:$J13))/$J14&lt;$H14-SUM($S14:Z14)),(AA$2*AA$3*$P14-SUM(AA$8:AA13*$J$8:$J13))/$J14,IF($H14-SUM($S14:Z14)&gt;(AA$2*AA$3*$P14)/$J14,(AA$2*AA$3*$P14)/$J14,$H14-SUM($S14:Z14)))),0)</f>
        <v>0</v>
      </c>
      <c r="AB14" s="21">
        <f t="array" ref="AB14">IFERROR(IF(OR($N14&gt;AB$6,$H14=SUM($S14:AA14)),0,IF(AND(SUM(AB$8:AB13*$J$8:$J13)&lt;AB$2*AB$3*$P14,(AB$2*AB$3*$P14-SUM(AB$8:AB13*$J$8:$J13))/$J14&lt;(AB$2*AB$3*$P14)/$J14,(AB$2*AB$3*$P14-SUM(AB$8:AB13*$J$8:$J13))/$J14&lt;$H14-SUM($S14:AA14)),(AB$2*AB$3*$P14-SUM(AB$8:AB13*$J$8:$J13))/$J14,IF($H14-SUM($S14:AA14)&gt;(AB$2*AB$3*$P14)/$J14,(AB$2*AB$3*$P14)/$J14,$H14-SUM($S14:AA14)))),0)</f>
        <v>0</v>
      </c>
      <c r="AC14" s="21">
        <f t="array" ref="AC14">IFERROR(IF(OR($N14&gt;AC$6,$H14=SUM($S14:AB14)),0,IF(AND(SUM(AC$8:AC13*$J$8:$J13)&lt;AC$2*AC$3*$P14,(AC$2*AC$3*$P14-SUM(AC$8:AC13*$J$8:$J13))/$J14&lt;(AC$2*AC$3*$P14)/$J14,(AC$2*AC$3*$P14-SUM(AC$8:AC13*$J$8:$J13))/$J14&lt;$H14-SUM($S14:AB14)),(AC$2*AC$3*$P14-SUM(AC$8:AC13*$J$8:$J13))/$J14,IF($H14-SUM($S14:AB14)&gt;(AC$2*AC$3*$P14)/$J14,(AC$2*AC$3*$P14)/$J14,$H14-SUM($S14:AB14)))),0)</f>
        <v>550.34751773049607</v>
      </c>
      <c r="AD14" s="21">
        <f t="array" ref="AD14">IFERROR(IF(OR($N14&gt;AD$6,$H14=SUM($S14:AC14)),0,IF(AND(SUM(AD$8:AD13*$J$8:$J13)&lt;AD$2*AD$3*$P14,(AD$2*AD$3*$P14-SUM(AD$8:AD13*$J$8:$J13))/$J14&lt;(AD$2*AD$3*$P14)/$J14,(AD$2*AD$3*$P14-SUM(AD$8:AD13*$J$8:$J13))/$J14&lt;$H14-SUM($S14:AC14)),(AD$2*AD$3*$P14-SUM(AD$8:AD13*$J$8:$J13))/$J14,IF($H14-SUM($S14:AC14)&gt;(AD$2*AD$3*$P14)/$J14,(AD$2*AD$3*$P14)/$J14,$H14-SUM($S14:AC14)))),0)</f>
        <v>0</v>
      </c>
      <c r="AE14" s="21">
        <f t="array" ref="AE14">IFERROR(IF(OR($N14&gt;AE$6,$H14=SUM($S14:AD14)),0,IF(AND(SUM(AE$8:AE13*$J$8:$J13)&lt;AE$2*AE$3*$P14,(AE$2*AE$3*$P14-SUM(AE$8:AE13*$J$8:$J13))/$J14&lt;(AE$2*AE$3*$P14)/$J14,(AE$2*AE$3*$P14-SUM(AE$8:AE13*$J$8:$J13))/$J14&lt;$H14-SUM($S14:AD14)),(AE$2*AE$3*$P14-SUM(AE$8:AE13*$J$8:$J13))/$J14,IF($H14-SUM($S14:AD14)&gt;(AE$2*AE$3*$P14)/$J14,(AE$2*AE$3*$P14)/$J14,$H14-SUM($S14:AD14)))),0)</f>
        <v>2127.6595744680849</v>
      </c>
      <c r="AF14" s="21">
        <f t="array" ref="AF14">IFERROR(IF(OR($N14&gt;AF$6,$H14=SUM($S14:AE14)),0,IF(AND(SUM(AF$8:AF13*$J$8:$J13)&lt;AF$2*AF$3*$P14,(AF$2*AF$3*$P14-SUM(AF$8:AF13*$J$8:$J13))/$J14&lt;(AF$2*AF$3*$P14)/$J14,(AF$2*AF$3*$P14-SUM(AF$8:AF13*$J$8:$J13))/$J14&lt;$H14-SUM($S14:AE14)),(AF$2*AF$3*$P14-SUM(AF$8:AF13*$J$8:$J13))/$J14,IF($H14-SUM($S14:AE14)&gt;(AF$2*AF$3*$P14)/$J14,(AF$2*AF$3*$P14)/$J14,$H14-SUM($S14:AE14)))),0)</f>
        <v>2127.6595744680849</v>
      </c>
      <c r="AG14" s="21">
        <f t="array" ref="AG14">IFERROR(IF(OR($N14&gt;AG$6,$H14=SUM($S14:AF14)),0,IF(AND(SUM(AG$8:AG13*$J$8:$J13)&lt;AG$2*AG$3*$P14,(AG$2*AG$3*$P14-SUM(AG$8:AG13*$J$8:$J13))/$J14&lt;(AG$2*AG$3*$P14)/$J14,(AG$2*AG$3*$P14-SUM(AG$8:AG13*$J$8:$J13))/$J14&lt;$H14-SUM($S14:AF14)),(AG$2*AG$3*$P14-SUM(AG$8:AG13*$J$8:$J13))/$J14,IF($H14-SUM($S14:AF14)&gt;(AG$2*AG$3*$P14)/$J14,(AG$2*AG$3*$P14)/$J14,$H14-SUM($S14:AF14)))),0)</f>
        <v>749.33333333333394</v>
      </c>
      <c r="AH14" s="21">
        <f t="array" ref="AH14">IFERROR(IF(OR($N14&gt;AH$6,$H14=SUM($S14:AG14)),0,IF(AND(SUM(AH$8:AH13*$J$8:$J13)&lt;AH$2*AH$3*$P14,(AH$2*AH$3*$P14-SUM(AH$8:AH13*$J$8:$J13))/$J14&lt;(AH$2*AH$3*$P14)/$J14,(AH$2*AH$3*$P14-SUM(AH$8:AH13*$J$8:$J13))/$J14&lt;$H14-SUM($S14:AG14)),(AH$2*AH$3*$P14-SUM(AH$8:AH13*$J$8:$J13))/$J14,IF($H14-SUM($S14:AG14)&gt;(AH$2*AH$3*$P14)/$J14,(AH$2*AH$3*$P14)/$J14,$H14-SUM($S14:AG14)))),0)</f>
        <v>0</v>
      </c>
      <c r="AI14" s="21">
        <f t="array" ref="AI14">IFERROR(IF(OR($N14&gt;AI$6,$H14=SUM($S14:AH14)),0,IF(AND(SUM(AI$8:AI13*$J$8:$J13)&lt;AI$2*AI$3*$P14,(AI$2*AI$3*$P14-SUM(AI$8:AI13*$J$8:$J13))/$J14&lt;(AI$2*AI$3*$P14)/$J14,(AI$2*AI$3*$P14-SUM(AI$8:AI13*$J$8:$J13))/$J14&lt;$H14-SUM($S14:AH14)),(AI$2*AI$3*$P14-SUM(AI$8:AI13*$J$8:$J13))/$J14,IF($H14-SUM($S14:AH14)&gt;(AI$2*AI$3*$P14)/$J14,(AI$2*AI$3*$P14)/$J14,$H14-SUM($S14:AH14)))),0)</f>
        <v>0</v>
      </c>
      <c r="AJ14" s="21">
        <f t="array" ref="AJ14">IFERROR(IF(OR($N14&gt;AJ$6,$H14=SUM($S14:AI14)),0,IF(AND(SUM(AJ$8:AJ13*$J$8:$J13)&lt;AJ$2*AJ$3*$P14,(AJ$2*AJ$3*$P14-SUM(AJ$8:AJ13*$J$8:$J13))/$J14&lt;(AJ$2*AJ$3*$P14)/$J14,(AJ$2*AJ$3*$P14-SUM(AJ$8:AJ13*$J$8:$J13))/$J14&lt;$H14-SUM($S14:AI14)),(AJ$2*AJ$3*$P14-SUM(AJ$8:AJ13*$J$8:$J13))/$J14,IF($H14-SUM($S14:AI14)&gt;(AJ$2*AJ$3*$P14)/$J14,(AJ$2*AJ$3*$P14)/$J14,$H14-SUM($S14:AI14)))),0)</f>
        <v>0</v>
      </c>
      <c r="AK14" s="21">
        <f t="array" ref="AK14">IFERROR(IF(OR($N14&gt;AK$6,$H14=SUM($S14:AJ14)),0,IF(AND(SUM(AK$8:AK13*$J$8:$J13)&lt;AK$2*AK$3*$P14,(AK$2*AK$3*$P14-SUM(AK$8:AK13*$J$8:$J13))/$J14&lt;(AK$2*AK$3*$P14)/$J14,(AK$2*AK$3*$P14-SUM(AK$8:AK13*$J$8:$J13))/$J14&lt;$H14-SUM($S14:AJ14)),(AK$2*AK$3*$P14-SUM(AK$8:AK13*$J$8:$J13))/$J14,IF($H14-SUM($S14:AJ14)&gt;(AK$2*AK$3*$P14)/$J14,(AK$2*AK$3*$P14)/$J14,$H14-SUM($S14:AJ14)))),0)</f>
        <v>0</v>
      </c>
      <c r="AL14" s="21">
        <f t="array" ref="AL14">IFERROR(IF(OR($N14&gt;AL$6,$H14=SUM($S14:AK14)),0,IF(AND(SUM(AL$8:AL13*$J$8:$J13)&lt;AL$2*AL$3*$P14,(AL$2*AL$3*$P14-SUM(AL$8:AL13*$J$8:$J13))/$J14&lt;(AL$2*AL$3*$P14)/$J14,(AL$2*AL$3*$P14-SUM(AL$8:AL13*$J$8:$J13))/$J14&lt;$H14-SUM($S14:AK14)),(AL$2*AL$3*$P14-SUM(AL$8:AL13*$J$8:$J13))/$J14,IF($H14-SUM($S14:AK14)&gt;(AL$2*AL$3*$P14)/$J14,(AL$2*AL$3*$P14)/$J14,$H14-SUM($S14:AK14)))),0)</f>
        <v>0</v>
      </c>
      <c r="AM14" s="21">
        <f t="array" ref="AM14">IFERROR(IF(OR($N14&gt;AM$6,$H14=SUM($S14:AL14)),0,IF(AND(SUM(AM$8:AM13*$J$8:$J13)&lt;AM$2*AM$3*$P14,(AM$2*AM$3*$P14-SUM(AM$8:AM13*$J$8:$J13))/$J14&lt;(AM$2*AM$3*$P14)/$J14,(AM$2*AM$3*$P14-SUM(AM$8:AM13*$J$8:$J13))/$J14&lt;$H14-SUM($S14:AL14)),(AM$2*AM$3*$P14-SUM(AM$8:AM13*$J$8:$J13))/$J14,IF($H14-SUM($S14:AL14)&gt;(AM$2*AM$3*$P14)/$J14,(AM$2*AM$3*$P14)/$J14,$H14-SUM($S14:AL14)))),0)</f>
        <v>0</v>
      </c>
      <c r="AN14" s="21">
        <f t="array" ref="AN14">IFERROR(IF(OR($N14&gt;AN$6,$H14=SUM($S14:AM14)),0,IF(AND(SUM(AN$8:AN13*$J$8:$J13)&lt;AN$2*AN$3*$P14,(AN$2*AN$3*$P14-SUM(AN$8:AN13*$J$8:$J13))/$J14&lt;(AN$2*AN$3*$P14)/$J14,(AN$2*AN$3*$P14-SUM(AN$8:AN13*$J$8:$J13))/$J14&lt;$H14-SUM($S14:AM14)),(AN$2*AN$3*$P14-SUM(AN$8:AN13*$J$8:$J13))/$J14,IF($H14-SUM($S14:AM14)&gt;(AN$2*AN$3*$P14)/$J14,(AN$2*AN$3*$P14)/$J14,$H14-SUM($S14:AM14)))),0)</f>
        <v>0</v>
      </c>
      <c r="AO14" s="21">
        <f t="array" ref="AO14">IFERROR(IF(OR($N14&gt;AO$6,$H14=SUM($S14:AN14)),0,IF(AND(SUM(AO$8:AO13*$J$8:$J13)&lt;AO$2*AO$3*$P14,(AO$2*AO$3*$P14-SUM(AO$8:AO13*$J$8:$J13))/$J14&lt;(AO$2*AO$3*$P14)/$J14,(AO$2*AO$3*$P14-SUM(AO$8:AO13*$J$8:$J13))/$J14&lt;$H14-SUM($S14:AN14)),(AO$2*AO$3*$P14-SUM(AO$8:AO13*$J$8:$J13))/$J14,IF($H14-SUM($S14:AN14)&gt;(AO$2*AO$3*$P14)/$J14,(AO$2*AO$3*$P14)/$J14,$H14-SUM($S14:AN14)))),0)</f>
        <v>0</v>
      </c>
      <c r="AP14" s="21">
        <f t="array" ref="AP14">IFERROR(IF(OR($N14&gt;AP$6,$H14=SUM($S14:AO14)),0,IF(AND(SUM(AP$8:AP13*$J$8:$J13)&lt;AP$2*AP$3*$P14,(AP$2*AP$3*$P14-SUM(AP$8:AP13*$J$8:$J13))/$J14&lt;(AP$2*AP$3*$P14)/$J14,(AP$2*AP$3*$P14-SUM(AP$8:AP13*$J$8:$J13))/$J14&lt;$H14-SUM($S14:AO14)),(AP$2*AP$3*$P14-SUM(AP$8:AP13*$J$8:$J13))/$J14,IF($H14-SUM($S14:AO14)&gt;(AP$2*AP$3*$P14)/$J14,(AP$2*AP$3*$P14)/$J14,$H14-SUM($S14:AO14)))),0)</f>
        <v>0</v>
      </c>
      <c r="AQ14" s="21">
        <f t="array" ref="AQ14">IFERROR(IF(OR($N14&gt;AQ$6,$H14=SUM($S14:AP14)),0,IF(AND(SUM(AQ$8:AQ13*$J$8:$J13)&lt;AQ$2*AQ$3*$P14,(AQ$2*AQ$3*$P14-SUM(AQ$8:AQ13*$J$8:$J13))/$J14&lt;(AQ$2*AQ$3*$P14)/$J14,(AQ$2*AQ$3*$P14-SUM(AQ$8:AQ13*$J$8:$J13))/$J14&lt;$H14-SUM($S14:AP14)),(AQ$2*AQ$3*$P14-SUM(AQ$8:AQ13*$J$8:$J13))/$J14,IF($H14-SUM($S14:AP14)&gt;(AQ$2*AQ$3*$P14)/$J14,(AQ$2*AQ$3*$P14)/$J14,$H14-SUM($S14:AP14)))),0)</f>
        <v>0</v>
      </c>
      <c r="AR14" s="21">
        <f t="array" ref="AR14">IFERROR(IF(OR($N14&gt;AR$6,$H14=SUM($S14:AQ14)),0,IF(AND(SUM(AR$8:AR13*$J$8:$J13)&lt;AR$2*AR$3*$P14,(AR$2*AR$3*$P14-SUM(AR$8:AR13*$J$8:$J13))/$J14&lt;(AR$2*AR$3*$P14)/$J14,(AR$2*AR$3*$P14-SUM(AR$8:AR13*$J$8:$J13))/$J14&lt;$H14-SUM($S14:AQ14)),(AR$2*AR$3*$P14-SUM(AR$8:AR13*$J$8:$J13))/$J14,IF($H14-SUM($S14:AQ14)&gt;(AR$2*AR$3*$P14)/$J14,(AR$2*AR$3*$P14)/$J14,$H14-SUM($S14:AQ14)))),0)</f>
        <v>0</v>
      </c>
      <c r="AS14" s="21">
        <f t="array" ref="AS14">IFERROR(IF(OR($N14&gt;AS$6,$H14=SUM($S14:AR14)),0,IF(AND(SUM(AS$8:AS13*$J$8:$J13)&lt;AS$2*AS$3*$P14,(AS$2*AS$3*$P14-SUM(AS$8:AS13*$J$8:$J13))/$J14&lt;(AS$2*AS$3*$P14)/$J14,(AS$2*AS$3*$P14-SUM(AS$8:AS13*$J$8:$J13))/$J14&lt;$H14-SUM($S14:AR14)),(AS$2*AS$3*$P14-SUM(AS$8:AS13*$J$8:$J13))/$J14,IF($H14-SUM($S14:AR14)&gt;(AS$2*AS$3*$P14)/$J14,(AS$2*AS$3*$P14)/$J14,$H14-SUM($S14:AR14)))),0)</f>
        <v>0</v>
      </c>
      <c r="AT14" s="21">
        <f t="array" ref="AT14">IFERROR(IF(OR($N14&gt;AT$6,$H14=SUM($S14:AS14)),0,IF(AND(SUM(AT$8:AT13*$J$8:$J13)&lt;AT$2*AT$3*$P14,(AT$2*AT$3*$P14-SUM(AT$8:AT13*$J$8:$J13))/$J14&lt;(AT$2*AT$3*$P14)/$J14,(AT$2*AT$3*$P14-SUM(AT$8:AT13*$J$8:$J13))/$J14&lt;$H14-SUM($S14:AS14)),(AT$2*AT$3*$P14-SUM(AT$8:AT13*$J$8:$J13))/$J14,IF($H14-SUM($S14:AS14)&gt;(AT$2*AT$3*$P14)/$J14,(AT$2*AT$3*$P14)/$J14,$H14-SUM($S14:AS14)))),0)</f>
        <v>0</v>
      </c>
      <c r="AU14" s="21">
        <f t="array" ref="AU14">IFERROR(IF(OR($N14&gt;AU$6,$H14=SUM($S14:AT14)),0,IF(AND(SUM(AU$8:AU13*$J$8:$J13)&lt;AU$2*AU$3*$P14,(AU$2*AU$3*$P14-SUM(AU$8:AU13*$J$8:$J13))/$J14&lt;(AU$2*AU$3*$P14)/$J14,(AU$2*AU$3*$P14-SUM(AU$8:AU13*$J$8:$J13))/$J14&lt;$H14-SUM($S14:AT14)),(AU$2*AU$3*$P14-SUM(AU$8:AU13*$J$8:$J13))/$J14,IF($H14-SUM($S14:AT14)&gt;(AU$2*AU$3*$P14)/$J14,(AU$2*AU$3*$P14)/$J14,$H14-SUM($S14:AT14)))),0)</f>
        <v>0</v>
      </c>
      <c r="AV14" s="21">
        <f t="array" ref="AV14">IFERROR(IF(OR($N14&gt;AV$6,$H14=SUM($S14:AU14)),0,IF(AND(SUM(AV$8:AV13*$J$8:$J13)&lt;AV$2*AV$3*$P14,(AV$2*AV$3*$P14-SUM(AV$8:AV13*$J$8:$J13))/$J14&lt;(AV$2*AV$3*$P14)/$J14,(AV$2*AV$3*$P14-SUM(AV$8:AV13*$J$8:$J13))/$J14&lt;$H14-SUM($S14:AU14)),(AV$2*AV$3*$P14-SUM(AV$8:AV13*$J$8:$J13))/$J14,IF($H14-SUM($S14:AU14)&gt;(AV$2*AV$3*$P14)/$J14,(AV$2*AV$3*$P14)/$J14,$H14-SUM($S14:AU14)))),0)</f>
        <v>0</v>
      </c>
      <c r="AW14" s="21">
        <f t="array" ref="AW14">IFERROR(IF(OR($N14&gt;AW$6,$H14=SUM($S14:AV14)),0,IF(AND(SUM(AW$8:AW13*$J$8:$J13)&lt;AW$2*AW$3*$P14,(AW$2*AW$3*$P14-SUM(AW$8:AW13*$J$8:$J13))/$J14&lt;(AW$2*AW$3*$P14)/$J14,(AW$2*AW$3*$P14-SUM(AW$8:AW13*$J$8:$J13))/$J14&lt;$H14-SUM($S14:AV14)),(AW$2*AW$3*$P14-SUM(AW$8:AW13*$J$8:$J13))/$J14,IF($H14-SUM($S14:AV14)&gt;(AW$2*AW$3*$P14)/$J14,(AW$2*AW$3*$P14)/$J14,$H14-SUM($S14:AV14)))),0)</f>
        <v>0</v>
      </c>
      <c r="AX14" s="21">
        <f t="array" ref="AX14">IFERROR(IF(OR($N14&gt;AX$6,$H14=SUM($S14:AW14)),0,IF(AND(SUM(AX$8:AX13*$J$8:$J13)&lt;AX$2*AX$3*$P14,(AX$2*AX$3*$P14-SUM(AX$8:AX13*$J$8:$J13))/$J14&lt;(AX$2*AX$3*$P14)/$J14,(AX$2*AX$3*$P14-SUM(AX$8:AX13*$J$8:$J13))/$J14&lt;$H14-SUM($S14:AW14)),(AX$2*AX$3*$P14-SUM(AX$8:AX13*$J$8:$J13))/$J14,IF($H14-SUM($S14:AW14)&gt;(AX$2*AX$3*$P14)/$J14,(AX$2*AX$3*$P14)/$J14,$H14-SUM($S14:AW14)))),0)</f>
        <v>0</v>
      </c>
      <c r="AY14" s="16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</row>
    <row r="15" spans="1:105" ht="13.5" customHeight="1">
      <c r="A15" s="5">
        <v>8</v>
      </c>
      <c r="B15" s="10" t="s">
        <v>9</v>
      </c>
      <c r="C15" s="5">
        <v>115256</v>
      </c>
      <c r="D15" s="5"/>
      <c r="E15" s="5">
        <v>4410</v>
      </c>
      <c r="F15" s="9">
        <v>42022</v>
      </c>
      <c r="G15" s="5"/>
      <c r="H15" s="18">
        <f t="shared" si="5"/>
        <v>4410</v>
      </c>
      <c r="I15" s="18"/>
      <c r="J15" s="11">
        <v>2.5000000000000001E-3</v>
      </c>
      <c r="K15" s="18">
        <f t="shared" si="1"/>
        <v>400</v>
      </c>
      <c r="L15" s="18">
        <f t="shared" si="2"/>
        <v>3200</v>
      </c>
      <c r="M15" s="19">
        <f t="shared" si="3"/>
        <v>11.025</v>
      </c>
      <c r="N15" s="26">
        <v>42018</v>
      </c>
      <c r="O15" s="37">
        <f t="array" ref="O15">MAX(IF(T15:AX15&gt;0,T$6:AX$6,0))</f>
        <v>42019</v>
      </c>
      <c r="P15" s="42">
        <v>1</v>
      </c>
      <c r="Q15" s="5"/>
      <c r="R15" s="20">
        <f t="shared" si="4"/>
        <v>4410</v>
      </c>
      <c r="S15" s="8" t="s">
        <v>45</v>
      </c>
      <c r="T15" s="21">
        <f t="array" ref="T15">IFERROR(IF(OR($N15&gt;T$6,$H15=SUM($S15:S15)),0,IF(AND(SUM(T$8:T14*$J$8:$J14)&lt;T$2*T$3*$P15,(T$2*T$3*$P15-SUM(T$8:T14*$J$8:$J14))/$J15&lt;(T$2*T$3*$P15)/$J15,(T$2*T$3*$P15-SUM(T$8:T14*$J$8:$J14))/$J15&lt;$H15-SUM($S15:S15)),(T$2*T$3*$P15-SUM(T$8:T14*$J$8:$J14))/$J15,IF($H15-SUM($S15:S15)&gt;(T$2*T$3*$P15)/$J15,(T$2*T$3*$P15)/$J15,$H15-SUM($S15:S15)))),0)</f>
        <v>0</v>
      </c>
      <c r="U15" s="21">
        <f t="array" ref="U15">IFERROR(IF(OR($N15&gt;U$6,$H15=SUM($S15:T15)),0,IF(AND(SUM(U$8:U14*$J$8:$J14)&lt;U$2*U$3*$P15,(U$2*U$3*$P15-SUM(U$8:U14*$J$8:$J14))/$J15&lt;(U$2*U$3*$P15)/$J15,(U$2*U$3*$P15-SUM(U$8:U14*$J$8:$J14))/$J15&lt;$H15-SUM($S15:T15)),(U$2*U$3*$P15-SUM(U$8:U14*$J$8:$J14))/$J15,IF($H15-SUM($S15:T15)&gt;(U$2*U$3*$P15)/$J15,(U$2*U$3*$P15)/$J15,$H15-SUM($S15:T15)))),0)</f>
        <v>0</v>
      </c>
      <c r="V15" s="21">
        <f t="array" ref="V15">IFERROR(IF(OR($N15&gt;V$6,$H15=SUM($S15:U15)),0,IF(AND(SUM(V$8:V14*$J$8:$J14)&lt;V$2*V$3*$P15,(V$2*V$3*$P15-SUM(V$8:V14*$J$8:$J14))/$J15&lt;(V$2*V$3*$P15)/$J15,(V$2*V$3*$P15-SUM(V$8:V14*$J$8:$J14))/$J15&lt;$H15-SUM($S15:U15)),(V$2*V$3*$P15-SUM(V$8:V14*$J$8:$J14))/$J15,IF($H15-SUM($S15:U15)&gt;(V$2*V$3*$P15)/$J15,(V$2*V$3*$P15)/$J15,$H15-SUM($S15:U15)))),0)</f>
        <v>0</v>
      </c>
      <c r="W15" s="21">
        <f t="array" ref="W15">IFERROR(IF(OR($N15&gt;W$6,$H15=SUM($S15:V15)),0,IF(AND(SUM(W$8:W14*$J$8:$J14)&lt;W$2*W$3*$P15,(W$2*W$3*$P15-SUM(W$8:W14*$J$8:$J14))/$J15&lt;(W$2*W$3*$P15)/$J15,(W$2*W$3*$P15-SUM(W$8:W14*$J$8:$J14))/$J15&lt;$H15-SUM($S15:V15)),(W$2*W$3*$P15-SUM(W$8:W14*$J$8:$J14))/$J15,IF($H15-SUM($S15:V15)&gt;(W$2*W$3*$P15)/$J15,(W$2*W$3*$P15)/$J15,$H15-SUM($S15:V15)))),0)</f>
        <v>0</v>
      </c>
      <c r="X15" s="21">
        <f t="array" ref="X15">IFERROR(IF(OR($N15&gt;X$6,$H15=SUM($S15:W15)),0,IF(AND(SUM(X$8:X14*$J$8:$J14)&lt;X$2*X$3*$P15,(X$2*X$3*$P15-SUM(X$8:X14*$J$8:$J14))/$J15&lt;(X$2*X$3*$P15)/$J15,(X$2*X$3*$P15-SUM(X$8:X14*$J$8:$J14))/$J15&lt;$H15-SUM($S15:W15)),(X$2*X$3*$P15-SUM(X$8:X14*$J$8:$J14))/$J15,IF($H15-SUM($S15:W15)&gt;(X$2*X$3*$P15)/$J15,(X$2*X$3*$P15)/$J15,$H15-SUM($S15:W15)))),0)</f>
        <v>0</v>
      </c>
      <c r="Y15" s="21">
        <f t="array" ref="Y15">IFERROR(IF(OR($N15&gt;Y$6,$H15=SUM($S15:X15)),0,IF(AND(SUM(Y$8:Y14*$J$8:$J14)&lt;Y$2*Y$3*$P15,(Y$2*Y$3*$P15-SUM(Y$8:Y14*$J$8:$J14))/$J15&lt;(Y$2*Y$3*$P15)/$J15,(Y$2*Y$3*$P15-SUM(Y$8:Y14*$J$8:$J14))/$J15&lt;$H15-SUM($S15:X15)),(Y$2*Y$3*$P15-SUM(Y$8:Y14*$J$8:$J14))/$J15,IF($H15-SUM($S15:X15)&gt;(Y$2*Y$3*$P15)/$J15,(Y$2*Y$3*$P15)/$J15,$H15-SUM($S15:X15)))),0)</f>
        <v>0</v>
      </c>
      <c r="Z15" s="21">
        <f t="array" ref="Z15">IFERROR(IF(OR($N15&gt;Z$6,$H15=SUM($S15:Y15)),0,IF(AND(SUM(Z$8:Z14*$J$8:$J14)&lt;Z$2*Z$3*$P15,(Z$2*Z$3*$P15-SUM(Z$8:Z14*$J$8:$J14))/$J15&lt;(Z$2*Z$3*$P15)/$J15,(Z$2*Z$3*$P15-SUM(Z$8:Z14*$J$8:$J14))/$J15&lt;$H15-SUM($S15:Y15)),(Z$2*Z$3*$P15-SUM(Z$8:Z14*$J$8:$J14))/$J15,IF($H15-SUM($S15:Y15)&gt;(Z$2*Z$3*$P15)/$J15,(Z$2*Z$3*$P15)/$J15,$H15-SUM($S15:Y15)))),0)</f>
        <v>0</v>
      </c>
      <c r="AA15" s="21">
        <f t="array" ref="AA15">IFERROR(IF(OR($N15&gt;AA$6,$H15=SUM($S15:Z15)),0,IF(AND(SUM(AA$8:AA14*$J$8:$J14)&lt;AA$2*AA$3*$P15,(AA$2*AA$3*$P15-SUM(AA$8:AA14*$J$8:$J14))/$J15&lt;(AA$2*AA$3*$P15)/$J15,(AA$2*AA$3*$P15-SUM(AA$8:AA14*$J$8:$J14))/$J15&lt;$H15-SUM($S15:Z15)),(AA$2*AA$3*$P15-SUM(AA$8:AA14*$J$8:$J14))/$J15,IF($H15-SUM($S15:Z15)&gt;(AA$2*AA$3*$P15)/$J15,(AA$2*AA$3*$P15)/$J15,$H15-SUM($S15:Z15)))),0)</f>
        <v>0</v>
      </c>
      <c r="AB15" s="21">
        <f t="array" ref="AB15">IFERROR(IF(OR($N15&gt;AB$6,$H15=SUM($S15:AA15)),0,IF(AND(SUM(AB$8:AB14*$J$8:$J14)&lt;AB$2*AB$3*$P15,(AB$2*AB$3*$P15-SUM(AB$8:AB14*$J$8:$J14))/$J15&lt;(AB$2*AB$3*$P15)/$J15,(AB$2*AB$3*$P15-SUM(AB$8:AB14*$J$8:$J14))/$J15&lt;$H15-SUM($S15:AA15)),(AB$2*AB$3*$P15-SUM(AB$8:AB14*$J$8:$J14))/$J15,IF($H15-SUM($S15:AA15)&gt;(AB$2*AB$3*$P15)/$J15,(AB$2*AB$3*$P15)/$J15,$H15-SUM($S15:AA15)))),0)</f>
        <v>0</v>
      </c>
      <c r="AC15" s="21">
        <f t="array" ref="AC15">IFERROR(IF(OR($N15&gt;AC$6,$H15=SUM($S15:AB15)),0,IF(AND(SUM(AC$8:AC14*$J$8:$J14)&lt;AC$2*AC$3*$P15,(AC$2*AC$3*$P15-SUM(AC$8:AC14*$J$8:$J14))/$J15&lt;(AC$2*AC$3*$P15)/$J15,(AC$2*AC$3*$P15-SUM(AC$8:AC14*$J$8:$J14))/$J15&lt;$H15-SUM($S15:AB15)),(AC$2*AC$3*$P15-SUM(AC$8:AC14*$J$8:$J14))/$J15,IF($H15-SUM($S15:AB15)&gt;(AC$2*AC$3*$P15)/$J15,(AC$2*AC$3*$P15)/$J15,$H15-SUM($S15:AB15)))),0)</f>
        <v>0</v>
      </c>
      <c r="AD15" s="21">
        <f t="array" ref="AD15">IFERROR(IF(OR($N15&gt;AD$6,$H15=SUM($S15:AC15)),0,IF(AND(SUM(AD$8:AD14*$J$8:$J14)&lt;AD$2*AD$3*$P15,(AD$2*AD$3*$P15-SUM(AD$8:AD14*$J$8:$J14))/$J15&lt;(AD$2*AD$3*$P15)/$J15,(AD$2*AD$3*$P15-SUM(AD$8:AD14*$J$8:$J14))/$J15&lt;$H15-SUM($S15:AC15)),(AD$2*AD$3*$P15-SUM(AD$8:AD14*$J$8:$J14))/$J15,IF($H15-SUM($S15:AC15)&gt;(AD$2*AD$3*$P15)/$J15,(AD$2*AD$3*$P15)/$J15,$H15-SUM($S15:AC15)))),0)</f>
        <v>0</v>
      </c>
      <c r="AE15" s="21">
        <f t="array" ref="AE15">IFERROR(IF(OR($N15&gt;AE$6,$H15=SUM($S15:AD15)),0,IF(AND(SUM(AE$8:AE14*$J$8:$J14)&lt;AE$2*AE$3*$P15,(AE$2*AE$3*$P15-SUM(AE$8:AE14*$J$8:$J14))/$J15&lt;(AE$2*AE$3*$P15)/$J15,(AE$2*AE$3*$P15-SUM(AE$8:AE14*$J$8:$J14))/$J15&lt;$H15-SUM($S15:AD15)),(AE$2*AE$3*$P15-SUM(AE$8:AE14*$J$8:$J14))/$J15,IF($H15-SUM($S15:AD15)&gt;(AE$2*AE$3*$P15)/$J15,(AE$2*AE$3*$P15)/$J15,$H15-SUM($S15:AD15)))),0)</f>
        <v>0</v>
      </c>
      <c r="AF15" s="21">
        <f t="array" ref="AF15">IFERROR(IF(OR($N15&gt;AF$6,$H15=SUM($S15:AE15)),0,IF(AND(SUM(AF$8:AF14*$J$8:$J14)&lt;AF$2*AF$3*$P15,(AF$2*AF$3*$P15-SUM(AF$8:AF14*$J$8:$J14))/$J15&lt;(AF$2*AF$3*$P15)/$J15,(AF$2*AF$3*$P15-SUM(AF$8:AF14*$J$8:$J14))/$J15&lt;$H15-SUM($S15:AE15)),(AF$2*AF$3*$P15-SUM(AF$8:AF14*$J$8:$J14))/$J15,IF($H15-SUM($S15:AE15)&gt;(AF$2*AF$3*$P15)/$J15,(AF$2*AF$3*$P15)/$J15,$H15-SUM($S15:AE15)))),0)</f>
        <v>0</v>
      </c>
      <c r="AG15" s="21">
        <f t="array" ref="AG15">IFERROR(IF(OR($N15&gt;AG$6,$H15=SUM($S15:AF15)),0,IF(AND(SUM(AG$8:AG14*$J$8:$J14)&lt;AG$2*AG$3*$P15,(AG$2*AG$3*$P15-SUM(AG$8:AG14*$J$8:$J14))/$J15&lt;(AG$2*AG$3*$P15)/$J15,(AG$2*AG$3*$P15-SUM(AG$8:AG14*$J$8:$J14))/$J15&lt;$H15-SUM($S15:AF15)),(AG$2*AG$3*$P15-SUM(AG$8:AG14*$J$8:$J14))/$J15,IF($H15-SUM($S15:AF15)&gt;(AG$2*AG$3*$P15)/$J15,(AG$2*AG$3*$P15)/$J15,$H15-SUM($S15:AF15)))),0)</f>
        <v>2591.2533333333322</v>
      </c>
      <c r="AH15" s="21">
        <f t="array" ref="AH15">IFERROR(IF(OR($N15&gt;AH$6,$H15=SUM($S15:AG15)),0,IF(AND(SUM(AH$8:AH14*$J$8:$J14)&lt;AH$2*AH$3*$P15,(AH$2*AH$3*$P15-SUM(AH$8:AH14*$J$8:$J14))/$J15&lt;(AH$2*AH$3*$P15)/$J15,(AH$2*AH$3*$P15-SUM(AH$8:AH14*$J$8:$J14))/$J15&lt;$H15-SUM($S15:AG15)),(AH$2*AH$3*$P15-SUM(AH$8:AH14*$J$8:$J14))/$J15,IF($H15-SUM($S15:AG15)&gt;(AH$2*AH$3*$P15)/$J15,(AH$2*AH$3*$P15)/$J15,$H15-SUM($S15:AG15)))),0)</f>
        <v>1818.7466666666678</v>
      </c>
      <c r="AI15" s="21">
        <f t="array" ref="AI15">IFERROR(IF(OR($N15&gt;AI$6,$H15=SUM($S15:AH15)),0,IF(AND(SUM(AI$8:AI14*$J$8:$J14)&lt;AI$2*AI$3*$P15,(AI$2*AI$3*$P15-SUM(AI$8:AI14*$J$8:$J14))/$J15&lt;(AI$2*AI$3*$P15)/$J15,(AI$2*AI$3*$P15-SUM(AI$8:AI14*$J$8:$J14))/$J15&lt;$H15-SUM($S15:AH15)),(AI$2*AI$3*$P15-SUM(AI$8:AI14*$J$8:$J14))/$J15,IF($H15-SUM($S15:AH15)&gt;(AI$2*AI$3*$P15)/$J15,(AI$2*AI$3*$P15)/$J15,$H15-SUM($S15:AH15)))),0)</f>
        <v>0</v>
      </c>
      <c r="AJ15" s="21">
        <f t="array" ref="AJ15">IFERROR(IF(OR($N15&gt;AJ$6,$H15=SUM($S15:AI15)),0,IF(AND(SUM(AJ$8:AJ14*$J$8:$J14)&lt;AJ$2*AJ$3*$P15,(AJ$2*AJ$3*$P15-SUM(AJ$8:AJ14*$J$8:$J14))/$J15&lt;(AJ$2*AJ$3*$P15)/$J15,(AJ$2*AJ$3*$P15-SUM(AJ$8:AJ14*$J$8:$J14))/$J15&lt;$H15-SUM($S15:AI15)),(AJ$2*AJ$3*$P15-SUM(AJ$8:AJ14*$J$8:$J14))/$J15,IF($H15-SUM($S15:AI15)&gt;(AJ$2*AJ$3*$P15)/$J15,(AJ$2*AJ$3*$P15)/$J15,$H15-SUM($S15:AI15)))),0)</f>
        <v>0</v>
      </c>
      <c r="AK15" s="21">
        <f t="array" ref="AK15">IFERROR(IF(OR($N15&gt;AK$6,$H15=SUM($S15:AJ15)),0,IF(AND(SUM(AK$8:AK14*$J$8:$J14)&lt;AK$2*AK$3*$P15,(AK$2*AK$3*$P15-SUM(AK$8:AK14*$J$8:$J14))/$J15&lt;(AK$2*AK$3*$P15)/$J15,(AK$2*AK$3*$P15-SUM(AK$8:AK14*$J$8:$J14))/$J15&lt;$H15-SUM($S15:AJ15)),(AK$2*AK$3*$P15-SUM(AK$8:AK14*$J$8:$J14))/$J15,IF($H15-SUM($S15:AJ15)&gt;(AK$2*AK$3*$P15)/$J15,(AK$2*AK$3*$P15)/$J15,$H15-SUM($S15:AJ15)))),0)</f>
        <v>0</v>
      </c>
      <c r="AL15" s="21">
        <f t="array" ref="AL15">IFERROR(IF(OR($N15&gt;AL$6,$H15=SUM($S15:AK15)),0,IF(AND(SUM(AL$8:AL14*$J$8:$J14)&lt;AL$2*AL$3*$P15,(AL$2*AL$3*$P15-SUM(AL$8:AL14*$J$8:$J14))/$J15&lt;(AL$2*AL$3*$P15)/$J15,(AL$2*AL$3*$P15-SUM(AL$8:AL14*$J$8:$J14))/$J15&lt;$H15-SUM($S15:AK15)),(AL$2*AL$3*$P15-SUM(AL$8:AL14*$J$8:$J14))/$J15,IF($H15-SUM($S15:AK15)&gt;(AL$2*AL$3*$P15)/$J15,(AL$2*AL$3*$P15)/$J15,$H15-SUM($S15:AK15)))),0)</f>
        <v>0</v>
      </c>
      <c r="AM15" s="21">
        <f t="array" ref="AM15">IFERROR(IF(OR($N15&gt;AM$6,$H15=SUM($S15:AL15)),0,IF(AND(SUM(AM$8:AM14*$J$8:$J14)&lt;AM$2*AM$3*$P15,(AM$2*AM$3*$P15-SUM(AM$8:AM14*$J$8:$J14))/$J15&lt;(AM$2*AM$3*$P15)/$J15,(AM$2*AM$3*$P15-SUM(AM$8:AM14*$J$8:$J14))/$J15&lt;$H15-SUM($S15:AL15)),(AM$2*AM$3*$P15-SUM(AM$8:AM14*$J$8:$J14))/$J15,IF($H15-SUM($S15:AL15)&gt;(AM$2*AM$3*$P15)/$J15,(AM$2*AM$3*$P15)/$J15,$H15-SUM($S15:AL15)))),0)</f>
        <v>0</v>
      </c>
      <c r="AN15" s="21">
        <f t="array" ref="AN15">IFERROR(IF(OR($N15&gt;AN$6,$H15=SUM($S15:AM15)),0,IF(AND(SUM(AN$8:AN14*$J$8:$J14)&lt;AN$2*AN$3*$P15,(AN$2*AN$3*$P15-SUM(AN$8:AN14*$J$8:$J14))/$J15&lt;(AN$2*AN$3*$P15)/$J15,(AN$2*AN$3*$P15-SUM(AN$8:AN14*$J$8:$J14))/$J15&lt;$H15-SUM($S15:AM15)),(AN$2*AN$3*$P15-SUM(AN$8:AN14*$J$8:$J14))/$J15,IF($H15-SUM($S15:AM15)&gt;(AN$2*AN$3*$P15)/$J15,(AN$2*AN$3*$P15)/$J15,$H15-SUM($S15:AM15)))),0)</f>
        <v>0</v>
      </c>
      <c r="AO15" s="21">
        <f t="array" ref="AO15">IFERROR(IF(OR($N15&gt;AO$6,$H15=SUM($S15:AN15)),0,IF(AND(SUM(AO$8:AO14*$J$8:$J14)&lt;AO$2*AO$3*$P15,(AO$2*AO$3*$P15-SUM(AO$8:AO14*$J$8:$J14))/$J15&lt;(AO$2*AO$3*$P15)/$J15,(AO$2*AO$3*$P15-SUM(AO$8:AO14*$J$8:$J14))/$J15&lt;$H15-SUM($S15:AN15)),(AO$2*AO$3*$P15-SUM(AO$8:AO14*$J$8:$J14))/$J15,IF($H15-SUM($S15:AN15)&gt;(AO$2*AO$3*$P15)/$J15,(AO$2*AO$3*$P15)/$J15,$H15-SUM($S15:AN15)))),0)</f>
        <v>0</v>
      </c>
      <c r="AP15" s="21">
        <f t="array" ref="AP15">IFERROR(IF(OR($N15&gt;AP$6,$H15=SUM($S15:AO15)),0,IF(AND(SUM(AP$8:AP14*$J$8:$J14)&lt;AP$2*AP$3*$P15,(AP$2*AP$3*$P15-SUM(AP$8:AP14*$J$8:$J14))/$J15&lt;(AP$2*AP$3*$P15)/$J15,(AP$2*AP$3*$P15-SUM(AP$8:AP14*$J$8:$J14))/$J15&lt;$H15-SUM($S15:AO15)),(AP$2*AP$3*$P15-SUM(AP$8:AP14*$J$8:$J14))/$J15,IF($H15-SUM($S15:AO15)&gt;(AP$2*AP$3*$P15)/$J15,(AP$2*AP$3*$P15)/$J15,$H15-SUM($S15:AO15)))),0)</f>
        <v>0</v>
      </c>
      <c r="AQ15" s="21">
        <f t="array" ref="AQ15">IFERROR(IF(OR($N15&gt;AQ$6,$H15=SUM($S15:AP15)),0,IF(AND(SUM(AQ$8:AQ14*$J$8:$J14)&lt;AQ$2*AQ$3*$P15,(AQ$2*AQ$3*$P15-SUM(AQ$8:AQ14*$J$8:$J14))/$J15&lt;(AQ$2*AQ$3*$P15)/$J15,(AQ$2*AQ$3*$P15-SUM(AQ$8:AQ14*$J$8:$J14))/$J15&lt;$H15-SUM($S15:AP15)),(AQ$2*AQ$3*$P15-SUM(AQ$8:AQ14*$J$8:$J14))/$J15,IF($H15-SUM($S15:AP15)&gt;(AQ$2*AQ$3*$P15)/$J15,(AQ$2*AQ$3*$P15)/$J15,$H15-SUM($S15:AP15)))),0)</f>
        <v>0</v>
      </c>
      <c r="AR15" s="21">
        <f t="array" ref="AR15">IFERROR(IF(OR($N15&gt;AR$6,$H15=SUM($S15:AQ15)),0,IF(AND(SUM(AR$8:AR14*$J$8:$J14)&lt;AR$2*AR$3*$P15,(AR$2*AR$3*$P15-SUM(AR$8:AR14*$J$8:$J14))/$J15&lt;(AR$2*AR$3*$P15)/$J15,(AR$2*AR$3*$P15-SUM(AR$8:AR14*$J$8:$J14))/$J15&lt;$H15-SUM($S15:AQ15)),(AR$2*AR$3*$P15-SUM(AR$8:AR14*$J$8:$J14))/$J15,IF($H15-SUM($S15:AQ15)&gt;(AR$2*AR$3*$P15)/$J15,(AR$2*AR$3*$P15)/$J15,$H15-SUM($S15:AQ15)))),0)</f>
        <v>0</v>
      </c>
      <c r="AS15" s="21">
        <f t="array" ref="AS15">IFERROR(IF(OR($N15&gt;AS$6,$H15=SUM($S15:AR15)),0,IF(AND(SUM(AS$8:AS14*$J$8:$J14)&lt;AS$2*AS$3*$P15,(AS$2*AS$3*$P15-SUM(AS$8:AS14*$J$8:$J14))/$J15&lt;(AS$2*AS$3*$P15)/$J15,(AS$2*AS$3*$P15-SUM(AS$8:AS14*$J$8:$J14))/$J15&lt;$H15-SUM($S15:AR15)),(AS$2*AS$3*$P15-SUM(AS$8:AS14*$J$8:$J14))/$J15,IF($H15-SUM($S15:AR15)&gt;(AS$2*AS$3*$P15)/$J15,(AS$2*AS$3*$P15)/$J15,$H15-SUM($S15:AR15)))),0)</f>
        <v>0</v>
      </c>
      <c r="AT15" s="21">
        <f t="array" ref="AT15">IFERROR(IF(OR($N15&gt;AT$6,$H15=SUM($S15:AS15)),0,IF(AND(SUM(AT$8:AT14*$J$8:$J14)&lt;AT$2*AT$3*$P15,(AT$2*AT$3*$P15-SUM(AT$8:AT14*$J$8:$J14))/$J15&lt;(AT$2*AT$3*$P15)/$J15,(AT$2*AT$3*$P15-SUM(AT$8:AT14*$J$8:$J14))/$J15&lt;$H15-SUM($S15:AS15)),(AT$2*AT$3*$P15-SUM(AT$8:AT14*$J$8:$J14))/$J15,IF($H15-SUM($S15:AS15)&gt;(AT$2*AT$3*$P15)/$J15,(AT$2*AT$3*$P15)/$J15,$H15-SUM($S15:AS15)))),0)</f>
        <v>0</v>
      </c>
      <c r="AU15" s="21">
        <f t="array" ref="AU15">IFERROR(IF(OR($N15&gt;AU$6,$H15=SUM($S15:AT15)),0,IF(AND(SUM(AU$8:AU14*$J$8:$J14)&lt;AU$2*AU$3*$P15,(AU$2*AU$3*$P15-SUM(AU$8:AU14*$J$8:$J14))/$J15&lt;(AU$2*AU$3*$P15)/$J15,(AU$2*AU$3*$P15-SUM(AU$8:AU14*$J$8:$J14))/$J15&lt;$H15-SUM($S15:AT15)),(AU$2*AU$3*$P15-SUM(AU$8:AU14*$J$8:$J14))/$J15,IF($H15-SUM($S15:AT15)&gt;(AU$2*AU$3*$P15)/$J15,(AU$2*AU$3*$P15)/$J15,$H15-SUM($S15:AT15)))),0)</f>
        <v>0</v>
      </c>
      <c r="AV15" s="21">
        <f t="array" ref="AV15">IFERROR(IF(OR($N15&gt;AV$6,$H15=SUM($S15:AU15)),0,IF(AND(SUM(AV$8:AV14*$J$8:$J14)&lt;AV$2*AV$3*$P15,(AV$2*AV$3*$P15-SUM(AV$8:AV14*$J$8:$J14))/$J15&lt;(AV$2*AV$3*$P15)/$J15,(AV$2*AV$3*$P15-SUM(AV$8:AV14*$J$8:$J14))/$J15&lt;$H15-SUM($S15:AU15)),(AV$2*AV$3*$P15-SUM(AV$8:AV14*$J$8:$J14))/$J15,IF($H15-SUM($S15:AU15)&gt;(AV$2*AV$3*$P15)/$J15,(AV$2*AV$3*$P15)/$J15,$H15-SUM($S15:AU15)))),0)</f>
        <v>0</v>
      </c>
      <c r="AW15" s="21">
        <f t="array" ref="AW15">IFERROR(IF(OR($N15&gt;AW$6,$H15=SUM($S15:AV15)),0,IF(AND(SUM(AW$8:AW14*$J$8:$J14)&lt;AW$2*AW$3*$P15,(AW$2*AW$3*$P15-SUM(AW$8:AW14*$J$8:$J14))/$J15&lt;(AW$2*AW$3*$P15)/$J15,(AW$2*AW$3*$P15-SUM(AW$8:AW14*$J$8:$J14))/$J15&lt;$H15-SUM($S15:AV15)),(AW$2*AW$3*$P15-SUM(AW$8:AW14*$J$8:$J14))/$J15,IF($H15-SUM($S15:AV15)&gt;(AW$2*AW$3*$P15)/$J15,(AW$2*AW$3*$P15)/$J15,$H15-SUM($S15:AV15)))),0)</f>
        <v>0</v>
      </c>
      <c r="AX15" s="21">
        <f t="array" ref="AX15">IFERROR(IF(OR($N15&gt;AX$6,$H15=SUM($S15:AW15)),0,IF(AND(SUM(AX$8:AX14*$J$8:$J14)&lt;AX$2*AX$3*$P15,(AX$2*AX$3*$P15-SUM(AX$8:AX14*$J$8:$J14))/$J15&lt;(AX$2*AX$3*$P15)/$J15,(AX$2*AX$3*$P15-SUM(AX$8:AX14*$J$8:$J14))/$J15&lt;$H15-SUM($S15:AW15)),(AX$2*AX$3*$P15-SUM(AX$8:AX14*$J$8:$J14))/$J15,IF($H15-SUM($S15:AW15)&gt;(AX$2*AX$3*$P15)/$J15,(AX$2*AX$3*$P15)/$J15,$H15-SUM($S15:AW15)))),0)</f>
        <v>0</v>
      </c>
      <c r="AY15" s="16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</row>
    <row r="16" spans="1:105" ht="13.5" customHeight="1">
      <c r="A16" s="5">
        <v>9</v>
      </c>
      <c r="B16" s="10" t="s">
        <v>10</v>
      </c>
      <c r="C16" s="5">
        <v>115257</v>
      </c>
      <c r="D16" s="5"/>
      <c r="E16" s="5">
        <v>4411</v>
      </c>
      <c r="F16" s="9">
        <v>42020</v>
      </c>
      <c r="G16" s="5"/>
      <c r="H16" s="18">
        <f t="shared" si="5"/>
        <v>4411</v>
      </c>
      <c r="I16" s="18"/>
      <c r="J16" s="11">
        <v>2.5999999999999999E-3</v>
      </c>
      <c r="K16" s="18">
        <f t="shared" si="1"/>
        <v>385</v>
      </c>
      <c r="L16" s="18">
        <f t="shared" si="2"/>
        <v>3080</v>
      </c>
      <c r="M16" s="19">
        <f t="shared" si="3"/>
        <v>11.457142857142857</v>
      </c>
      <c r="N16" s="26">
        <v>42019</v>
      </c>
      <c r="O16" s="37">
        <f t="array" ref="O16">MAX(IF(T16:AX16&gt;0,T$6:AX$6,0))</f>
        <v>42020</v>
      </c>
      <c r="P16" s="42">
        <v>1</v>
      </c>
      <c r="Q16" s="5"/>
      <c r="R16" s="20">
        <f t="shared" si="4"/>
        <v>4411</v>
      </c>
      <c r="S16" s="8" t="s">
        <v>45</v>
      </c>
      <c r="T16" s="21">
        <f t="array" ref="T16">IFERROR(IF(OR($N16&gt;T$6,$H16=SUM($S16:S16)),0,IF(AND(SUM(T$8:T15*$J$8:$J15)&lt;T$2*T$3*$P16,(T$2*T$3*$P16-SUM(T$8:T15*$J$8:$J15))/$J16&lt;(T$2*T$3*$P16)/$J16,(T$2*T$3*$P16-SUM(T$8:T15*$J$8:$J15))/$J16&lt;$H16-SUM($S16:S16)),(T$2*T$3*$P16-SUM(T$8:T15*$J$8:$J15))/$J16,IF($H16-SUM($S16:S16)&gt;(T$2*T$3*$P16)/$J16,(T$2*T$3*$P16)/$J16,$H16-SUM($S16:S16)))),0)</f>
        <v>0</v>
      </c>
      <c r="U16" s="21">
        <f t="array" ref="U16">IFERROR(IF(OR($N16&gt;U$6,$H16=SUM($S16:T16)),0,IF(AND(SUM(U$8:U15*$J$8:$J15)&lt;U$2*U$3*$P16,(U$2*U$3*$P16-SUM(U$8:U15*$J$8:$J15))/$J16&lt;(U$2*U$3*$P16)/$J16,(U$2*U$3*$P16-SUM(U$8:U15*$J$8:$J15))/$J16&lt;$H16-SUM($S16:T16)),(U$2*U$3*$P16-SUM(U$8:U15*$J$8:$J15))/$J16,IF($H16-SUM($S16:T16)&gt;(U$2*U$3*$P16)/$J16,(U$2*U$3*$P16)/$J16,$H16-SUM($S16:T16)))),0)</f>
        <v>0</v>
      </c>
      <c r="V16" s="21">
        <f t="array" ref="V16">IFERROR(IF(OR($N16&gt;V$6,$H16=SUM($S16:U16)),0,IF(AND(SUM(V$8:V15*$J$8:$J15)&lt;V$2*V$3*$P16,(V$2*V$3*$P16-SUM(V$8:V15*$J$8:$J15))/$J16&lt;(V$2*V$3*$P16)/$J16,(V$2*V$3*$P16-SUM(V$8:V15*$J$8:$J15))/$J16&lt;$H16-SUM($S16:U16)),(V$2*V$3*$P16-SUM(V$8:V15*$J$8:$J15))/$J16,IF($H16-SUM($S16:U16)&gt;(V$2*V$3*$P16)/$J16,(V$2*V$3*$P16)/$J16,$H16-SUM($S16:U16)))),0)</f>
        <v>0</v>
      </c>
      <c r="W16" s="21">
        <f t="array" ref="W16">IFERROR(IF(OR($N16&gt;W$6,$H16=SUM($S16:V16)),0,IF(AND(SUM(W$8:W15*$J$8:$J15)&lt;W$2*W$3*$P16,(W$2*W$3*$P16-SUM(W$8:W15*$J$8:$J15))/$J16&lt;(W$2*W$3*$P16)/$J16,(W$2*W$3*$P16-SUM(W$8:W15*$J$8:$J15))/$J16&lt;$H16-SUM($S16:V16)),(W$2*W$3*$P16-SUM(W$8:W15*$J$8:$J15))/$J16,IF($H16-SUM($S16:V16)&gt;(W$2*W$3*$P16)/$J16,(W$2*W$3*$P16)/$J16,$H16-SUM($S16:V16)))),0)</f>
        <v>0</v>
      </c>
      <c r="X16" s="21">
        <f t="array" ref="X16">IFERROR(IF(OR($N16&gt;X$6,$H16=SUM($S16:W16)),0,IF(AND(SUM(X$8:X15*$J$8:$J15)&lt;X$2*X$3*$P16,(X$2*X$3*$P16-SUM(X$8:X15*$J$8:$J15))/$J16&lt;(X$2*X$3*$P16)/$J16,(X$2*X$3*$P16-SUM(X$8:X15*$J$8:$J15))/$J16&lt;$H16-SUM($S16:W16)),(X$2*X$3*$P16-SUM(X$8:X15*$J$8:$J15))/$J16,IF($H16-SUM($S16:W16)&gt;(X$2*X$3*$P16)/$J16,(X$2*X$3*$P16)/$J16,$H16-SUM($S16:W16)))),0)</f>
        <v>0</v>
      </c>
      <c r="Y16" s="21">
        <f t="array" ref="Y16">IFERROR(IF(OR($N16&gt;Y$6,$H16=SUM($S16:X16)),0,IF(AND(SUM(Y$8:Y15*$J$8:$J15)&lt;Y$2*Y$3*$P16,(Y$2*Y$3*$P16-SUM(Y$8:Y15*$J$8:$J15))/$J16&lt;(Y$2*Y$3*$P16)/$J16,(Y$2*Y$3*$P16-SUM(Y$8:Y15*$J$8:$J15))/$J16&lt;$H16-SUM($S16:X16)),(Y$2*Y$3*$P16-SUM(Y$8:Y15*$J$8:$J15))/$J16,IF($H16-SUM($S16:X16)&gt;(Y$2*Y$3*$P16)/$J16,(Y$2*Y$3*$P16)/$J16,$H16-SUM($S16:X16)))),0)</f>
        <v>0</v>
      </c>
      <c r="Z16" s="21">
        <f t="array" ref="Z16">IFERROR(IF(OR($N16&gt;Z$6,$H16=SUM($S16:Y16)),0,IF(AND(SUM(Z$8:Z15*$J$8:$J15)&lt;Z$2*Z$3*$P16,(Z$2*Z$3*$P16-SUM(Z$8:Z15*$J$8:$J15))/$J16&lt;(Z$2*Z$3*$P16)/$J16,(Z$2*Z$3*$P16-SUM(Z$8:Z15*$J$8:$J15))/$J16&lt;$H16-SUM($S16:Y16)),(Z$2*Z$3*$P16-SUM(Z$8:Z15*$J$8:$J15))/$J16,IF($H16-SUM($S16:Y16)&gt;(Z$2*Z$3*$P16)/$J16,(Z$2*Z$3*$P16)/$J16,$H16-SUM($S16:Y16)))),0)</f>
        <v>0</v>
      </c>
      <c r="AA16" s="21">
        <f t="array" ref="AA16">IFERROR(IF(OR($N16&gt;AA$6,$H16=SUM($S16:Z16)),0,IF(AND(SUM(AA$8:AA15*$J$8:$J15)&lt;AA$2*AA$3*$P16,(AA$2*AA$3*$P16-SUM(AA$8:AA15*$J$8:$J15))/$J16&lt;(AA$2*AA$3*$P16)/$J16,(AA$2*AA$3*$P16-SUM(AA$8:AA15*$J$8:$J15))/$J16&lt;$H16-SUM($S16:Z16)),(AA$2*AA$3*$P16-SUM(AA$8:AA15*$J$8:$J15))/$J16,IF($H16-SUM($S16:Z16)&gt;(AA$2*AA$3*$P16)/$J16,(AA$2*AA$3*$P16)/$J16,$H16-SUM($S16:Z16)))),0)</f>
        <v>0</v>
      </c>
      <c r="AB16" s="21">
        <f t="array" ref="AB16">IFERROR(IF(OR($N16&gt;AB$6,$H16=SUM($S16:AA16)),0,IF(AND(SUM(AB$8:AB15*$J$8:$J15)&lt;AB$2*AB$3*$P16,(AB$2*AB$3*$P16-SUM(AB$8:AB15*$J$8:$J15))/$J16&lt;(AB$2*AB$3*$P16)/$J16,(AB$2*AB$3*$P16-SUM(AB$8:AB15*$J$8:$J15))/$J16&lt;$H16-SUM($S16:AA16)),(AB$2*AB$3*$P16-SUM(AB$8:AB15*$J$8:$J15))/$J16,IF($H16-SUM($S16:AA16)&gt;(AB$2*AB$3*$P16)/$J16,(AB$2*AB$3*$P16)/$J16,$H16-SUM($S16:AA16)))),0)</f>
        <v>0</v>
      </c>
      <c r="AC16" s="21">
        <f t="array" ref="AC16">IFERROR(IF(OR($N16&gt;AC$6,$H16=SUM($S16:AB16)),0,IF(AND(SUM(AC$8:AC15*$J$8:$J15)&lt;AC$2*AC$3*$P16,(AC$2*AC$3*$P16-SUM(AC$8:AC15*$J$8:$J15))/$J16&lt;(AC$2*AC$3*$P16)/$J16,(AC$2*AC$3*$P16-SUM(AC$8:AC15*$J$8:$J15))/$J16&lt;$H16-SUM($S16:AB16)),(AC$2*AC$3*$P16-SUM(AC$8:AC15*$J$8:$J15))/$J16,IF($H16-SUM($S16:AB16)&gt;(AC$2*AC$3*$P16)/$J16,(AC$2*AC$3*$P16)/$J16,$H16-SUM($S16:AB16)))),0)</f>
        <v>0</v>
      </c>
      <c r="AD16" s="21">
        <f t="array" ref="AD16">IFERROR(IF(OR($N16&gt;AD$6,$H16=SUM($S16:AC16)),0,IF(AND(SUM(AD$8:AD15*$J$8:$J15)&lt;AD$2*AD$3*$P16,(AD$2*AD$3*$P16-SUM(AD$8:AD15*$J$8:$J15))/$J16&lt;(AD$2*AD$3*$P16)/$J16,(AD$2*AD$3*$P16-SUM(AD$8:AD15*$J$8:$J15))/$J16&lt;$H16-SUM($S16:AC16)),(AD$2*AD$3*$P16-SUM(AD$8:AD15*$J$8:$J15))/$J16,IF($H16-SUM($S16:AC16)&gt;(AD$2*AD$3*$P16)/$J16,(AD$2*AD$3*$P16)/$J16,$H16-SUM($S16:AC16)))),0)</f>
        <v>0</v>
      </c>
      <c r="AE16" s="21">
        <f t="array" ref="AE16">IFERROR(IF(OR($N16&gt;AE$6,$H16=SUM($S16:AD16)),0,IF(AND(SUM(AE$8:AE15*$J$8:$J15)&lt;AE$2*AE$3*$P16,(AE$2*AE$3*$P16-SUM(AE$8:AE15*$J$8:$J15))/$J16&lt;(AE$2*AE$3*$P16)/$J16,(AE$2*AE$3*$P16-SUM(AE$8:AE15*$J$8:$J15))/$J16&lt;$H16-SUM($S16:AD16)),(AE$2*AE$3*$P16-SUM(AE$8:AE15*$J$8:$J15))/$J16,IF($H16-SUM($S16:AD16)&gt;(AE$2*AE$3*$P16)/$J16,(AE$2*AE$3*$P16)/$J16,$H16-SUM($S16:AD16)))),0)</f>
        <v>0</v>
      </c>
      <c r="AF16" s="21">
        <f t="array" ref="AF16">IFERROR(IF(OR($N16&gt;AF$6,$H16=SUM($S16:AE16)),0,IF(AND(SUM(AF$8:AF15*$J$8:$J15)&lt;AF$2*AF$3*$P16,(AF$2*AF$3*$P16-SUM(AF$8:AF15*$J$8:$J15))/$J16&lt;(AF$2*AF$3*$P16)/$J16,(AF$2*AF$3*$P16-SUM(AF$8:AF15*$J$8:$J15))/$J16&lt;$H16-SUM($S16:AE16)),(AF$2*AF$3*$P16-SUM(AF$8:AF15*$J$8:$J15))/$J16,IF($H16-SUM($S16:AE16)&gt;(AF$2*AF$3*$P16)/$J16,(AF$2*AF$3*$P16)/$J16,$H16-SUM($S16:AE16)))),0)</f>
        <v>0</v>
      </c>
      <c r="AG16" s="21">
        <f t="array" ref="AG16">IFERROR(IF(OR($N16&gt;AG$6,$H16=SUM($S16:AF16)),0,IF(AND(SUM(AG$8:AG15*$J$8:$J15)&lt;AG$2*AG$3*$P16,(AG$2*AG$3*$P16-SUM(AG$8:AG15*$J$8:$J15))/$J16&lt;(AG$2*AG$3*$P16)/$J16,(AG$2*AG$3*$P16-SUM(AG$8:AG15*$J$8:$J15))/$J16&lt;$H16-SUM($S16:AF16)),(AG$2*AG$3*$P16-SUM(AG$8:AG15*$J$8:$J15))/$J16,IF($H16-SUM($S16:AF16)&gt;(AG$2*AG$3*$P16)/$J16,(AG$2*AG$3*$P16)/$J16,$H16-SUM($S16:AF16)))),0)</f>
        <v>0</v>
      </c>
      <c r="AH16" s="21">
        <f t="array" ref="AH16">IFERROR(IF(OR($N16&gt;AH$6,$H16=SUM($S16:AG16)),0,IF(AND(SUM(AH$8:AH15*$J$8:$J15)&lt;AH$2*AH$3*$P16,(AH$2*AH$3*$P16-SUM(AH$8:AH15*$J$8:$J15))/$J16&lt;(AH$2*AH$3*$P16)/$J16,(AH$2*AH$3*$P16-SUM(AH$8:AH15*$J$8:$J15))/$J16&lt;$H16-SUM($S16:AG16)),(AH$2*AH$3*$P16-SUM(AH$8:AH15*$J$8:$J15))/$J16,IF($H16-SUM($S16:AG16)&gt;(AH$2*AH$3*$P16)/$J16,(AH$2*AH$3*$P16)/$J16,$H16-SUM($S16:AG16)))),0)</f>
        <v>2097.3589743589732</v>
      </c>
      <c r="AI16" s="21">
        <f t="array" ref="AI16">IFERROR(IF(OR($N16&gt;AI$6,$H16=SUM($S16:AH16)),0,IF(AND(SUM(AI$8:AI15*$J$8:$J15)&lt;AI$2*AI$3*$P16,(AI$2*AI$3*$P16-SUM(AI$8:AI15*$J$8:$J15))/$J16&lt;(AI$2*AI$3*$P16)/$J16,(AI$2*AI$3*$P16-SUM(AI$8:AI15*$J$8:$J15))/$J16&lt;$H16-SUM($S16:AH16)),(AI$2*AI$3*$P16-SUM(AI$8:AI15*$J$8:$J15))/$J16,IF($H16-SUM($S16:AH16)&gt;(AI$2*AI$3*$P16)/$J16,(AI$2*AI$3*$P16)/$J16,$H16-SUM($S16:AH16)))),0)</f>
        <v>2313.6410256410268</v>
      </c>
      <c r="AJ16" s="21">
        <f t="array" ref="AJ16">IFERROR(IF(OR($N16&gt;AJ$6,$H16=SUM($S16:AI16)),0,IF(AND(SUM(AJ$8:AJ15*$J$8:$J15)&lt;AJ$2*AJ$3*$P16,(AJ$2*AJ$3*$P16-SUM(AJ$8:AJ15*$J$8:$J15))/$J16&lt;(AJ$2*AJ$3*$P16)/$J16,(AJ$2*AJ$3*$P16-SUM(AJ$8:AJ15*$J$8:$J15))/$J16&lt;$H16-SUM($S16:AI16)),(AJ$2*AJ$3*$P16-SUM(AJ$8:AJ15*$J$8:$J15))/$J16,IF($H16-SUM($S16:AI16)&gt;(AJ$2*AJ$3*$P16)/$J16,(AJ$2*AJ$3*$P16)/$J16,$H16-SUM($S16:AI16)))),0)</f>
        <v>0</v>
      </c>
      <c r="AK16" s="21">
        <f t="array" ref="AK16">IFERROR(IF(OR($N16&gt;AK$6,$H16=SUM($S16:AJ16)),0,IF(AND(SUM(AK$8:AK15*$J$8:$J15)&lt;AK$2*AK$3*$P16,(AK$2*AK$3*$P16-SUM(AK$8:AK15*$J$8:$J15))/$J16&lt;(AK$2*AK$3*$P16)/$J16,(AK$2*AK$3*$P16-SUM(AK$8:AK15*$J$8:$J15))/$J16&lt;$H16-SUM($S16:AJ16)),(AK$2*AK$3*$P16-SUM(AK$8:AK15*$J$8:$J15))/$J16,IF($H16-SUM($S16:AJ16)&gt;(AK$2*AK$3*$P16)/$J16,(AK$2*AK$3*$P16)/$J16,$H16-SUM($S16:AJ16)))),0)</f>
        <v>0</v>
      </c>
      <c r="AL16" s="21">
        <f t="array" ref="AL16">IFERROR(IF(OR($N16&gt;AL$6,$H16=SUM($S16:AK16)),0,IF(AND(SUM(AL$8:AL15*$J$8:$J15)&lt;AL$2*AL$3*$P16,(AL$2*AL$3*$P16-SUM(AL$8:AL15*$J$8:$J15))/$J16&lt;(AL$2*AL$3*$P16)/$J16,(AL$2*AL$3*$P16-SUM(AL$8:AL15*$J$8:$J15))/$J16&lt;$H16-SUM($S16:AK16)),(AL$2*AL$3*$P16-SUM(AL$8:AL15*$J$8:$J15))/$J16,IF($H16-SUM($S16:AK16)&gt;(AL$2*AL$3*$P16)/$J16,(AL$2*AL$3*$P16)/$J16,$H16-SUM($S16:AK16)))),0)</f>
        <v>0</v>
      </c>
      <c r="AM16" s="21">
        <f t="array" ref="AM16">IFERROR(IF(OR($N16&gt;AM$6,$H16=SUM($S16:AL16)),0,IF(AND(SUM(AM$8:AM15*$J$8:$J15)&lt;AM$2*AM$3*$P16,(AM$2*AM$3*$P16-SUM(AM$8:AM15*$J$8:$J15))/$J16&lt;(AM$2*AM$3*$P16)/$J16,(AM$2*AM$3*$P16-SUM(AM$8:AM15*$J$8:$J15))/$J16&lt;$H16-SUM($S16:AL16)),(AM$2*AM$3*$P16-SUM(AM$8:AM15*$J$8:$J15))/$J16,IF($H16-SUM($S16:AL16)&gt;(AM$2*AM$3*$P16)/$J16,(AM$2*AM$3*$P16)/$J16,$H16-SUM($S16:AL16)))),0)</f>
        <v>0</v>
      </c>
      <c r="AN16" s="21">
        <f t="array" ref="AN16">IFERROR(IF(OR($N16&gt;AN$6,$H16=SUM($S16:AM16)),0,IF(AND(SUM(AN$8:AN15*$J$8:$J15)&lt;AN$2*AN$3*$P16,(AN$2*AN$3*$P16-SUM(AN$8:AN15*$J$8:$J15))/$J16&lt;(AN$2*AN$3*$P16)/$J16,(AN$2*AN$3*$P16-SUM(AN$8:AN15*$J$8:$J15))/$J16&lt;$H16-SUM($S16:AM16)),(AN$2*AN$3*$P16-SUM(AN$8:AN15*$J$8:$J15))/$J16,IF($H16-SUM($S16:AM16)&gt;(AN$2*AN$3*$P16)/$J16,(AN$2*AN$3*$P16)/$J16,$H16-SUM($S16:AM16)))),0)</f>
        <v>0</v>
      </c>
      <c r="AO16" s="21">
        <f t="array" ref="AO16">IFERROR(IF(OR($N16&gt;AO$6,$H16=SUM($S16:AN16)),0,IF(AND(SUM(AO$8:AO15*$J$8:$J15)&lt;AO$2*AO$3*$P16,(AO$2*AO$3*$P16-SUM(AO$8:AO15*$J$8:$J15))/$J16&lt;(AO$2*AO$3*$P16)/$J16,(AO$2*AO$3*$P16-SUM(AO$8:AO15*$J$8:$J15))/$J16&lt;$H16-SUM($S16:AN16)),(AO$2*AO$3*$P16-SUM(AO$8:AO15*$J$8:$J15))/$J16,IF($H16-SUM($S16:AN16)&gt;(AO$2*AO$3*$P16)/$J16,(AO$2*AO$3*$P16)/$J16,$H16-SUM($S16:AN16)))),0)</f>
        <v>0</v>
      </c>
      <c r="AP16" s="21">
        <f t="array" ref="AP16">IFERROR(IF(OR($N16&gt;AP$6,$H16=SUM($S16:AO16)),0,IF(AND(SUM(AP$8:AP15*$J$8:$J15)&lt;AP$2*AP$3*$P16,(AP$2*AP$3*$P16-SUM(AP$8:AP15*$J$8:$J15))/$J16&lt;(AP$2*AP$3*$P16)/$J16,(AP$2*AP$3*$P16-SUM(AP$8:AP15*$J$8:$J15))/$J16&lt;$H16-SUM($S16:AO16)),(AP$2*AP$3*$P16-SUM(AP$8:AP15*$J$8:$J15))/$J16,IF($H16-SUM($S16:AO16)&gt;(AP$2*AP$3*$P16)/$J16,(AP$2*AP$3*$P16)/$J16,$H16-SUM($S16:AO16)))),0)</f>
        <v>0</v>
      </c>
      <c r="AQ16" s="21">
        <f t="array" ref="AQ16">IFERROR(IF(OR($N16&gt;AQ$6,$H16=SUM($S16:AP16)),0,IF(AND(SUM(AQ$8:AQ15*$J$8:$J15)&lt;AQ$2*AQ$3*$P16,(AQ$2*AQ$3*$P16-SUM(AQ$8:AQ15*$J$8:$J15))/$J16&lt;(AQ$2*AQ$3*$P16)/$J16,(AQ$2*AQ$3*$P16-SUM(AQ$8:AQ15*$J$8:$J15))/$J16&lt;$H16-SUM($S16:AP16)),(AQ$2*AQ$3*$P16-SUM(AQ$8:AQ15*$J$8:$J15))/$J16,IF($H16-SUM($S16:AP16)&gt;(AQ$2*AQ$3*$P16)/$J16,(AQ$2*AQ$3*$P16)/$J16,$H16-SUM($S16:AP16)))),0)</f>
        <v>0</v>
      </c>
      <c r="AR16" s="21">
        <f t="array" ref="AR16">IFERROR(IF(OR($N16&gt;AR$6,$H16=SUM($S16:AQ16)),0,IF(AND(SUM(AR$8:AR15*$J$8:$J15)&lt;AR$2*AR$3*$P16,(AR$2*AR$3*$P16-SUM(AR$8:AR15*$J$8:$J15))/$J16&lt;(AR$2*AR$3*$P16)/$J16,(AR$2*AR$3*$P16-SUM(AR$8:AR15*$J$8:$J15))/$J16&lt;$H16-SUM($S16:AQ16)),(AR$2*AR$3*$P16-SUM(AR$8:AR15*$J$8:$J15))/$J16,IF($H16-SUM($S16:AQ16)&gt;(AR$2*AR$3*$P16)/$J16,(AR$2*AR$3*$P16)/$J16,$H16-SUM($S16:AQ16)))),0)</f>
        <v>0</v>
      </c>
      <c r="AS16" s="21">
        <f t="array" ref="AS16">IFERROR(IF(OR($N16&gt;AS$6,$H16=SUM($S16:AR16)),0,IF(AND(SUM(AS$8:AS15*$J$8:$J15)&lt;AS$2*AS$3*$P16,(AS$2*AS$3*$P16-SUM(AS$8:AS15*$J$8:$J15))/$J16&lt;(AS$2*AS$3*$P16)/$J16,(AS$2*AS$3*$P16-SUM(AS$8:AS15*$J$8:$J15))/$J16&lt;$H16-SUM($S16:AR16)),(AS$2*AS$3*$P16-SUM(AS$8:AS15*$J$8:$J15))/$J16,IF($H16-SUM($S16:AR16)&gt;(AS$2*AS$3*$P16)/$J16,(AS$2*AS$3*$P16)/$J16,$H16-SUM($S16:AR16)))),0)</f>
        <v>0</v>
      </c>
      <c r="AT16" s="21">
        <f t="array" ref="AT16">IFERROR(IF(OR($N16&gt;AT$6,$H16=SUM($S16:AS16)),0,IF(AND(SUM(AT$8:AT15*$J$8:$J15)&lt;AT$2*AT$3*$P16,(AT$2*AT$3*$P16-SUM(AT$8:AT15*$J$8:$J15))/$J16&lt;(AT$2*AT$3*$P16)/$J16,(AT$2*AT$3*$P16-SUM(AT$8:AT15*$J$8:$J15))/$J16&lt;$H16-SUM($S16:AS16)),(AT$2*AT$3*$P16-SUM(AT$8:AT15*$J$8:$J15))/$J16,IF($H16-SUM($S16:AS16)&gt;(AT$2*AT$3*$P16)/$J16,(AT$2*AT$3*$P16)/$J16,$H16-SUM($S16:AS16)))),0)</f>
        <v>0</v>
      </c>
      <c r="AU16" s="21">
        <f t="array" ref="AU16">IFERROR(IF(OR($N16&gt;AU$6,$H16=SUM($S16:AT16)),0,IF(AND(SUM(AU$8:AU15*$J$8:$J15)&lt;AU$2*AU$3*$P16,(AU$2*AU$3*$P16-SUM(AU$8:AU15*$J$8:$J15))/$J16&lt;(AU$2*AU$3*$P16)/$J16,(AU$2*AU$3*$P16-SUM(AU$8:AU15*$J$8:$J15))/$J16&lt;$H16-SUM($S16:AT16)),(AU$2*AU$3*$P16-SUM(AU$8:AU15*$J$8:$J15))/$J16,IF($H16-SUM($S16:AT16)&gt;(AU$2*AU$3*$P16)/$J16,(AU$2*AU$3*$P16)/$J16,$H16-SUM($S16:AT16)))),0)</f>
        <v>0</v>
      </c>
      <c r="AV16" s="21">
        <f t="array" ref="AV16">IFERROR(IF(OR($N16&gt;AV$6,$H16=SUM($S16:AU16)),0,IF(AND(SUM(AV$8:AV15*$J$8:$J15)&lt;AV$2*AV$3*$P16,(AV$2*AV$3*$P16-SUM(AV$8:AV15*$J$8:$J15))/$J16&lt;(AV$2*AV$3*$P16)/$J16,(AV$2*AV$3*$P16-SUM(AV$8:AV15*$J$8:$J15))/$J16&lt;$H16-SUM($S16:AU16)),(AV$2*AV$3*$P16-SUM(AV$8:AV15*$J$8:$J15))/$J16,IF($H16-SUM($S16:AU16)&gt;(AV$2*AV$3*$P16)/$J16,(AV$2*AV$3*$P16)/$J16,$H16-SUM($S16:AU16)))),0)</f>
        <v>0</v>
      </c>
      <c r="AW16" s="21">
        <f t="array" ref="AW16">IFERROR(IF(OR($N16&gt;AW$6,$H16=SUM($S16:AV16)),0,IF(AND(SUM(AW$8:AW15*$J$8:$J15)&lt;AW$2*AW$3*$P16,(AW$2*AW$3*$P16-SUM(AW$8:AW15*$J$8:$J15))/$J16&lt;(AW$2*AW$3*$P16)/$J16,(AW$2*AW$3*$P16-SUM(AW$8:AW15*$J$8:$J15))/$J16&lt;$H16-SUM($S16:AV16)),(AW$2*AW$3*$P16-SUM(AW$8:AW15*$J$8:$J15))/$J16,IF($H16-SUM($S16:AV16)&gt;(AW$2*AW$3*$P16)/$J16,(AW$2*AW$3*$P16)/$J16,$H16-SUM($S16:AV16)))),0)</f>
        <v>0</v>
      </c>
      <c r="AX16" s="21">
        <f t="array" ref="AX16">IFERROR(IF(OR($N16&gt;AX$6,$H16=SUM($S16:AW16)),0,IF(AND(SUM(AX$8:AX15*$J$8:$J15)&lt;AX$2*AX$3*$P16,(AX$2*AX$3*$P16-SUM(AX$8:AX15*$J$8:$J15))/$J16&lt;(AX$2*AX$3*$P16)/$J16,(AX$2*AX$3*$P16-SUM(AX$8:AX15*$J$8:$J15))/$J16&lt;$H16-SUM($S16:AW16)),(AX$2*AX$3*$P16-SUM(AX$8:AX15*$J$8:$J15))/$J16,IF($H16-SUM($S16:AW16)&gt;(AX$2*AX$3*$P16)/$J16,(AX$2*AX$3*$P16)/$J16,$H16-SUM($S16:AW16)))),0)</f>
        <v>0</v>
      </c>
      <c r="AY16" s="16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</row>
    <row r="17" spans="1:80" ht="13.5" customHeight="1">
      <c r="A17" s="5">
        <v>10</v>
      </c>
      <c r="B17" s="10" t="s">
        <v>11</v>
      </c>
      <c r="C17" s="5">
        <v>115258</v>
      </c>
      <c r="D17" s="5"/>
      <c r="E17" s="5">
        <v>4412</v>
      </c>
      <c r="F17" s="9">
        <v>42023</v>
      </c>
      <c r="G17" s="5"/>
      <c r="H17" s="18">
        <f t="shared" si="5"/>
        <v>4412</v>
      </c>
      <c r="I17" s="18"/>
      <c r="J17" s="11">
        <v>2.7000000000000001E-3</v>
      </c>
      <c r="K17" s="18">
        <f t="shared" si="1"/>
        <v>370</v>
      </c>
      <c r="L17" s="18">
        <f t="shared" si="2"/>
        <v>2960</v>
      </c>
      <c r="M17" s="19">
        <f t="shared" si="3"/>
        <v>11.924324324324324</v>
      </c>
      <c r="N17" s="26">
        <v>42020</v>
      </c>
      <c r="O17" s="37">
        <f t="array" ref="O17">MAX(IF(T17:AX17&gt;0,T$6:AX$6,0))</f>
        <v>42021</v>
      </c>
      <c r="P17" s="42">
        <v>1</v>
      </c>
      <c r="Q17" s="5"/>
      <c r="R17" s="20">
        <f t="shared" si="4"/>
        <v>4412</v>
      </c>
      <c r="S17" s="8" t="s">
        <v>45</v>
      </c>
      <c r="T17" s="21">
        <f t="array" ref="T17">IFERROR(IF(OR($N17&gt;T$6,$H17=SUM($S17:S17)),0,IF(AND(SUM(T$8:T16*$J$8:$J16)&lt;T$2*T$3*$P17,(T$2*T$3*$P17-SUM(T$8:T16*$J$8:$J16))/$J17&lt;(T$2*T$3*$P17)/$J17,(T$2*T$3*$P17-SUM(T$8:T16*$J$8:$J16))/$J17&lt;$H17-SUM($S17:S17)),(T$2*T$3*$P17-SUM(T$8:T16*$J$8:$J16))/$J17,IF($H17-SUM($S17:S17)&gt;(T$2*T$3*$P17)/$J17,(T$2*T$3*$P17)/$J17,$H17-SUM($S17:S17)))),0)</f>
        <v>0</v>
      </c>
      <c r="U17" s="21">
        <f t="array" ref="U17">IFERROR(IF(OR($N17&gt;U$6,$H17=SUM($S17:T17)),0,IF(AND(SUM(U$8:U16*$J$8:$J16)&lt;U$2*U$3*$P17,(U$2*U$3*$P17-SUM(U$8:U16*$J$8:$J16))/$J17&lt;(U$2*U$3*$P17)/$J17,(U$2*U$3*$P17-SUM(U$8:U16*$J$8:$J16))/$J17&lt;$H17-SUM($S17:T17)),(U$2*U$3*$P17-SUM(U$8:U16*$J$8:$J16))/$J17,IF($H17-SUM($S17:T17)&gt;(U$2*U$3*$P17)/$J17,(U$2*U$3*$P17)/$J17,$H17-SUM($S17:T17)))),0)</f>
        <v>0</v>
      </c>
      <c r="V17" s="21">
        <f t="array" ref="V17">IFERROR(IF(OR($N17&gt;V$6,$H17=SUM($S17:U17)),0,IF(AND(SUM(V$8:V16*$J$8:$J16)&lt;V$2*V$3*$P17,(V$2*V$3*$P17-SUM(V$8:V16*$J$8:$J16))/$J17&lt;(V$2*V$3*$P17)/$J17,(V$2*V$3*$P17-SUM(V$8:V16*$J$8:$J16))/$J17&lt;$H17-SUM($S17:U17)),(V$2*V$3*$P17-SUM(V$8:V16*$J$8:$J16))/$J17,IF($H17-SUM($S17:U17)&gt;(V$2*V$3*$P17)/$J17,(V$2*V$3*$P17)/$J17,$H17-SUM($S17:U17)))),0)</f>
        <v>0</v>
      </c>
      <c r="W17" s="21">
        <f t="array" ref="W17">IFERROR(IF(OR($N17&gt;W$6,$H17=SUM($S17:V17)),0,IF(AND(SUM(W$8:W16*$J$8:$J16)&lt;W$2*W$3*$P17,(W$2*W$3*$P17-SUM(W$8:W16*$J$8:$J16))/$J17&lt;(W$2*W$3*$P17)/$J17,(W$2*W$3*$P17-SUM(W$8:W16*$J$8:$J16))/$J17&lt;$H17-SUM($S17:V17)),(W$2*W$3*$P17-SUM(W$8:W16*$J$8:$J16))/$J17,IF($H17-SUM($S17:V17)&gt;(W$2*W$3*$P17)/$J17,(W$2*W$3*$P17)/$J17,$H17-SUM($S17:V17)))),0)</f>
        <v>0</v>
      </c>
      <c r="X17" s="21">
        <f t="array" ref="X17">IFERROR(IF(OR($N17&gt;X$6,$H17=SUM($S17:W17)),0,IF(AND(SUM(X$8:X16*$J$8:$J16)&lt;X$2*X$3*$P17,(X$2*X$3*$P17-SUM(X$8:X16*$J$8:$J16))/$J17&lt;(X$2*X$3*$P17)/$J17,(X$2*X$3*$P17-SUM(X$8:X16*$J$8:$J16))/$J17&lt;$H17-SUM($S17:W17)),(X$2*X$3*$P17-SUM(X$8:X16*$J$8:$J16))/$J17,IF($H17-SUM($S17:W17)&gt;(X$2*X$3*$P17)/$J17,(X$2*X$3*$P17)/$J17,$H17-SUM($S17:W17)))),0)</f>
        <v>0</v>
      </c>
      <c r="Y17" s="21">
        <f t="array" ref="Y17">IFERROR(IF(OR($N17&gt;Y$6,$H17=SUM($S17:X17)),0,IF(AND(SUM(Y$8:Y16*$J$8:$J16)&lt;Y$2*Y$3*$P17,(Y$2*Y$3*$P17-SUM(Y$8:Y16*$J$8:$J16))/$J17&lt;(Y$2*Y$3*$P17)/$J17,(Y$2*Y$3*$P17-SUM(Y$8:Y16*$J$8:$J16))/$J17&lt;$H17-SUM($S17:X17)),(Y$2*Y$3*$P17-SUM(Y$8:Y16*$J$8:$J16))/$J17,IF($H17-SUM($S17:X17)&gt;(Y$2*Y$3*$P17)/$J17,(Y$2*Y$3*$P17)/$J17,$H17-SUM($S17:X17)))),0)</f>
        <v>0</v>
      </c>
      <c r="Z17" s="21">
        <f t="array" ref="Z17">IFERROR(IF(OR($N17&gt;Z$6,$H17=SUM($S17:Y17)),0,IF(AND(SUM(Z$8:Z16*$J$8:$J16)&lt;Z$2*Z$3*$P17,(Z$2*Z$3*$P17-SUM(Z$8:Z16*$J$8:$J16))/$J17&lt;(Z$2*Z$3*$P17)/$J17,(Z$2*Z$3*$P17-SUM(Z$8:Z16*$J$8:$J16))/$J17&lt;$H17-SUM($S17:Y17)),(Z$2*Z$3*$P17-SUM(Z$8:Z16*$J$8:$J16))/$J17,IF($H17-SUM($S17:Y17)&gt;(Z$2*Z$3*$P17)/$J17,(Z$2*Z$3*$P17)/$J17,$H17-SUM($S17:Y17)))),0)</f>
        <v>0</v>
      </c>
      <c r="AA17" s="21">
        <f t="array" ref="AA17">IFERROR(IF(OR($N17&gt;AA$6,$H17=SUM($S17:Z17)),0,IF(AND(SUM(AA$8:AA16*$J$8:$J16)&lt;AA$2*AA$3*$P17,(AA$2*AA$3*$P17-SUM(AA$8:AA16*$J$8:$J16))/$J17&lt;(AA$2*AA$3*$P17)/$J17,(AA$2*AA$3*$P17-SUM(AA$8:AA16*$J$8:$J16))/$J17&lt;$H17-SUM($S17:Z17)),(AA$2*AA$3*$P17-SUM(AA$8:AA16*$J$8:$J16))/$J17,IF($H17-SUM($S17:Z17)&gt;(AA$2*AA$3*$P17)/$J17,(AA$2*AA$3*$P17)/$J17,$H17-SUM($S17:Z17)))),0)</f>
        <v>0</v>
      </c>
      <c r="AB17" s="21">
        <f t="array" ref="AB17">IFERROR(IF(OR($N17&gt;AB$6,$H17=SUM($S17:AA17)),0,IF(AND(SUM(AB$8:AB16*$J$8:$J16)&lt;AB$2*AB$3*$P17,(AB$2*AB$3*$P17-SUM(AB$8:AB16*$J$8:$J16))/$J17&lt;(AB$2*AB$3*$P17)/$J17,(AB$2*AB$3*$P17-SUM(AB$8:AB16*$J$8:$J16))/$J17&lt;$H17-SUM($S17:AA17)),(AB$2*AB$3*$P17-SUM(AB$8:AB16*$J$8:$J16))/$J17,IF($H17-SUM($S17:AA17)&gt;(AB$2*AB$3*$P17)/$J17,(AB$2*AB$3*$P17)/$J17,$H17-SUM($S17:AA17)))),0)</f>
        <v>0</v>
      </c>
      <c r="AC17" s="21">
        <f t="array" ref="AC17">IFERROR(IF(OR($N17&gt;AC$6,$H17=SUM($S17:AB17)),0,IF(AND(SUM(AC$8:AC16*$J$8:$J16)&lt;AC$2*AC$3*$P17,(AC$2*AC$3*$P17-SUM(AC$8:AC16*$J$8:$J16))/$J17&lt;(AC$2*AC$3*$P17)/$J17,(AC$2*AC$3*$P17-SUM(AC$8:AC16*$J$8:$J16))/$J17&lt;$H17-SUM($S17:AB17)),(AC$2*AC$3*$P17-SUM(AC$8:AC16*$J$8:$J16))/$J17,IF($H17-SUM($S17:AB17)&gt;(AC$2*AC$3*$P17)/$J17,(AC$2*AC$3*$P17)/$J17,$H17-SUM($S17:AB17)))),0)</f>
        <v>0</v>
      </c>
      <c r="AD17" s="21">
        <f t="array" ref="AD17">IFERROR(IF(OR($N17&gt;AD$6,$H17=SUM($S17:AC17)),0,IF(AND(SUM(AD$8:AD16*$J$8:$J16)&lt;AD$2*AD$3*$P17,(AD$2*AD$3*$P17-SUM(AD$8:AD16*$J$8:$J16))/$J17&lt;(AD$2*AD$3*$P17)/$J17,(AD$2*AD$3*$P17-SUM(AD$8:AD16*$J$8:$J16))/$J17&lt;$H17-SUM($S17:AC17)),(AD$2*AD$3*$P17-SUM(AD$8:AD16*$J$8:$J16))/$J17,IF($H17-SUM($S17:AC17)&gt;(AD$2*AD$3*$P17)/$J17,(AD$2*AD$3*$P17)/$J17,$H17-SUM($S17:AC17)))),0)</f>
        <v>0</v>
      </c>
      <c r="AE17" s="21">
        <f t="array" ref="AE17">IFERROR(IF(OR($N17&gt;AE$6,$H17=SUM($S17:AD17)),0,IF(AND(SUM(AE$8:AE16*$J$8:$J16)&lt;AE$2*AE$3*$P17,(AE$2*AE$3*$P17-SUM(AE$8:AE16*$J$8:$J16))/$J17&lt;(AE$2*AE$3*$P17)/$J17,(AE$2*AE$3*$P17-SUM(AE$8:AE16*$J$8:$J16))/$J17&lt;$H17-SUM($S17:AD17)),(AE$2*AE$3*$P17-SUM(AE$8:AE16*$J$8:$J16))/$J17,IF($H17-SUM($S17:AD17)&gt;(AE$2*AE$3*$P17)/$J17,(AE$2*AE$3*$P17)/$J17,$H17-SUM($S17:AD17)))),0)</f>
        <v>0</v>
      </c>
      <c r="AF17" s="21">
        <f t="array" ref="AF17">IFERROR(IF(OR($N17&gt;AF$6,$H17=SUM($S17:AE17)),0,IF(AND(SUM(AF$8:AF16*$J$8:$J16)&lt;AF$2*AF$3*$P17,(AF$2*AF$3*$P17-SUM(AF$8:AF16*$J$8:$J16))/$J17&lt;(AF$2*AF$3*$P17)/$J17,(AF$2*AF$3*$P17-SUM(AF$8:AF16*$J$8:$J16))/$J17&lt;$H17-SUM($S17:AE17)),(AF$2*AF$3*$P17-SUM(AF$8:AF16*$J$8:$J16))/$J17,IF($H17-SUM($S17:AE17)&gt;(AF$2*AF$3*$P17)/$J17,(AF$2*AF$3*$P17)/$J17,$H17-SUM($S17:AE17)))),0)</f>
        <v>0</v>
      </c>
      <c r="AG17" s="21">
        <f t="array" ref="AG17">IFERROR(IF(OR($N17&gt;AG$6,$H17=SUM($S17:AF17)),0,IF(AND(SUM(AG$8:AG16*$J$8:$J16)&lt;AG$2*AG$3*$P17,(AG$2*AG$3*$P17-SUM(AG$8:AG16*$J$8:$J16))/$J17&lt;(AG$2*AG$3*$P17)/$J17,(AG$2*AG$3*$P17-SUM(AG$8:AG16*$J$8:$J16))/$J17&lt;$H17-SUM($S17:AF17)),(AG$2*AG$3*$P17-SUM(AG$8:AG16*$J$8:$J16))/$J17,IF($H17-SUM($S17:AF17)&gt;(AG$2*AG$3*$P17)/$J17,(AG$2*AG$3*$P17)/$J17,$H17-SUM($S17:AF17)))),0)</f>
        <v>0</v>
      </c>
      <c r="AH17" s="21">
        <f t="array" ref="AH17">IFERROR(IF(OR($N17&gt;AH$6,$H17=SUM($S17:AG17)),0,IF(AND(SUM(AH$8:AH16*$J$8:$J16)&lt;AH$2*AH$3*$P17,(AH$2*AH$3*$P17-SUM(AH$8:AH16*$J$8:$J16))/$J17&lt;(AH$2*AH$3*$P17)/$J17,(AH$2*AH$3*$P17-SUM(AH$8:AH16*$J$8:$J16))/$J17&lt;$H17-SUM($S17:AG17)),(AH$2*AH$3*$P17-SUM(AH$8:AH16*$J$8:$J16))/$J17,IF($H17-SUM($S17:AG17)&gt;(AH$2*AH$3*$P17)/$J17,(AH$2*AH$3*$P17)/$J17,$H17-SUM($S17:AG17)))),0)</f>
        <v>0</v>
      </c>
      <c r="AI17" s="21">
        <f t="array" ref="AI17">IFERROR(IF(OR($N17&gt;AI$6,$H17=SUM($S17:AH17)),0,IF(AND(SUM(AI$8:AI16*$J$8:$J16)&lt;AI$2*AI$3*$P17,(AI$2*AI$3*$P17-SUM(AI$8:AI16*$J$8:$J16))/$J17&lt;(AI$2*AI$3*$P17)/$J17,(AI$2*AI$3*$P17-SUM(AI$8:AI16*$J$8:$J16))/$J17&lt;$H17-SUM($S17:AH17)),(AI$2*AI$3*$P17-SUM(AI$8:AI16*$J$8:$J16))/$J17,IF($H17-SUM($S17:AH17)&gt;(AI$2*AI$3*$P17)/$J17,(AI$2*AI$3*$P17)/$J17,$H17-SUM($S17:AH17)))),0)</f>
        <v>1475.753086419752</v>
      </c>
      <c r="AJ17" s="21">
        <f t="array" ref="AJ17">IFERROR(IF(OR($N17&gt;AJ$6,$H17=SUM($S17:AI17)),0,IF(AND(SUM(AJ$8:AJ16*$J$8:$J16)&lt;AJ$2*AJ$3*$P17,(AJ$2*AJ$3*$P17-SUM(AJ$8:AJ16*$J$8:$J16))/$J17&lt;(AJ$2*AJ$3*$P17)/$J17,(AJ$2*AJ$3*$P17-SUM(AJ$8:AJ16*$J$8:$J16))/$J17&lt;$H17-SUM($S17:AI17)),(AJ$2*AJ$3*$P17-SUM(AJ$8:AJ16*$J$8:$J16))/$J17,IF($H17-SUM($S17:AI17)&gt;(AJ$2*AJ$3*$P17)/$J17,(AJ$2*AJ$3*$P17)/$J17,$H17-SUM($S17:AI17)))),0)</f>
        <v>2936.246913580248</v>
      </c>
      <c r="AK17" s="21">
        <f t="array" ref="AK17">IFERROR(IF(OR($N17&gt;AK$6,$H17=SUM($S17:AJ17)),0,IF(AND(SUM(AK$8:AK16*$J$8:$J16)&lt;AK$2*AK$3*$P17,(AK$2*AK$3*$P17-SUM(AK$8:AK16*$J$8:$J16))/$J17&lt;(AK$2*AK$3*$P17)/$J17,(AK$2*AK$3*$P17-SUM(AK$8:AK16*$J$8:$J16))/$J17&lt;$H17-SUM($S17:AJ17)),(AK$2*AK$3*$P17-SUM(AK$8:AK16*$J$8:$J16))/$J17,IF($H17-SUM($S17:AJ17)&gt;(AK$2*AK$3*$P17)/$J17,(AK$2*AK$3*$P17)/$J17,$H17-SUM($S17:AJ17)))),0)</f>
        <v>0</v>
      </c>
      <c r="AL17" s="21">
        <f t="array" ref="AL17">IFERROR(IF(OR($N17&gt;AL$6,$H17=SUM($S17:AK17)),0,IF(AND(SUM(AL$8:AL16*$J$8:$J16)&lt;AL$2*AL$3*$P17,(AL$2*AL$3*$P17-SUM(AL$8:AL16*$J$8:$J16))/$J17&lt;(AL$2*AL$3*$P17)/$J17,(AL$2*AL$3*$P17-SUM(AL$8:AL16*$J$8:$J16))/$J17&lt;$H17-SUM($S17:AK17)),(AL$2*AL$3*$P17-SUM(AL$8:AL16*$J$8:$J16))/$J17,IF($H17-SUM($S17:AK17)&gt;(AL$2*AL$3*$P17)/$J17,(AL$2*AL$3*$P17)/$J17,$H17-SUM($S17:AK17)))),0)</f>
        <v>0</v>
      </c>
      <c r="AM17" s="21">
        <f t="array" ref="AM17">IFERROR(IF(OR($N17&gt;AM$6,$H17=SUM($S17:AL17)),0,IF(AND(SUM(AM$8:AM16*$J$8:$J16)&lt;AM$2*AM$3*$P17,(AM$2*AM$3*$P17-SUM(AM$8:AM16*$J$8:$J16))/$J17&lt;(AM$2*AM$3*$P17)/$J17,(AM$2*AM$3*$P17-SUM(AM$8:AM16*$J$8:$J16))/$J17&lt;$H17-SUM($S17:AL17)),(AM$2*AM$3*$P17-SUM(AM$8:AM16*$J$8:$J16))/$J17,IF($H17-SUM($S17:AL17)&gt;(AM$2*AM$3*$P17)/$J17,(AM$2*AM$3*$P17)/$J17,$H17-SUM($S17:AL17)))),0)</f>
        <v>0</v>
      </c>
      <c r="AN17" s="21">
        <f t="array" ref="AN17">IFERROR(IF(OR($N17&gt;AN$6,$H17=SUM($S17:AM17)),0,IF(AND(SUM(AN$8:AN16*$J$8:$J16)&lt;AN$2*AN$3*$P17,(AN$2*AN$3*$P17-SUM(AN$8:AN16*$J$8:$J16))/$J17&lt;(AN$2*AN$3*$P17)/$J17,(AN$2*AN$3*$P17-SUM(AN$8:AN16*$J$8:$J16))/$J17&lt;$H17-SUM($S17:AM17)),(AN$2*AN$3*$P17-SUM(AN$8:AN16*$J$8:$J16))/$J17,IF($H17-SUM($S17:AM17)&gt;(AN$2*AN$3*$P17)/$J17,(AN$2*AN$3*$P17)/$J17,$H17-SUM($S17:AM17)))),0)</f>
        <v>0</v>
      </c>
      <c r="AO17" s="21">
        <f t="array" ref="AO17">IFERROR(IF(OR($N17&gt;AO$6,$H17=SUM($S17:AN17)),0,IF(AND(SUM(AO$8:AO16*$J$8:$J16)&lt;AO$2*AO$3*$P17,(AO$2*AO$3*$P17-SUM(AO$8:AO16*$J$8:$J16))/$J17&lt;(AO$2*AO$3*$P17)/$J17,(AO$2*AO$3*$P17-SUM(AO$8:AO16*$J$8:$J16))/$J17&lt;$H17-SUM($S17:AN17)),(AO$2*AO$3*$P17-SUM(AO$8:AO16*$J$8:$J16))/$J17,IF($H17-SUM($S17:AN17)&gt;(AO$2*AO$3*$P17)/$J17,(AO$2*AO$3*$P17)/$J17,$H17-SUM($S17:AN17)))),0)</f>
        <v>0</v>
      </c>
      <c r="AP17" s="21">
        <f t="array" ref="AP17">IFERROR(IF(OR($N17&gt;AP$6,$H17=SUM($S17:AO17)),0,IF(AND(SUM(AP$8:AP16*$J$8:$J16)&lt;AP$2*AP$3*$P17,(AP$2*AP$3*$P17-SUM(AP$8:AP16*$J$8:$J16))/$J17&lt;(AP$2*AP$3*$P17)/$J17,(AP$2*AP$3*$P17-SUM(AP$8:AP16*$J$8:$J16))/$J17&lt;$H17-SUM($S17:AO17)),(AP$2*AP$3*$P17-SUM(AP$8:AP16*$J$8:$J16))/$J17,IF($H17-SUM($S17:AO17)&gt;(AP$2*AP$3*$P17)/$J17,(AP$2*AP$3*$P17)/$J17,$H17-SUM($S17:AO17)))),0)</f>
        <v>0</v>
      </c>
      <c r="AQ17" s="21">
        <f t="array" ref="AQ17">IFERROR(IF(OR($N17&gt;AQ$6,$H17=SUM($S17:AP17)),0,IF(AND(SUM(AQ$8:AQ16*$J$8:$J16)&lt;AQ$2*AQ$3*$P17,(AQ$2*AQ$3*$P17-SUM(AQ$8:AQ16*$J$8:$J16))/$J17&lt;(AQ$2*AQ$3*$P17)/$J17,(AQ$2*AQ$3*$P17-SUM(AQ$8:AQ16*$J$8:$J16))/$J17&lt;$H17-SUM($S17:AP17)),(AQ$2*AQ$3*$P17-SUM(AQ$8:AQ16*$J$8:$J16))/$J17,IF($H17-SUM($S17:AP17)&gt;(AQ$2*AQ$3*$P17)/$J17,(AQ$2*AQ$3*$P17)/$J17,$H17-SUM($S17:AP17)))),0)</f>
        <v>0</v>
      </c>
      <c r="AR17" s="21">
        <f t="array" ref="AR17">IFERROR(IF(OR($N17&gt;AR$6,$H17=SUM($S17:AQ17)),0,IF(AND(SUM(AR$8:AR16*$J$8:$J16)&lt;AR$2*AR$3*$P17,(AR$2*AR$3*$P17-SUM(AR$8:AR16*$J$8:$J16))/$J17&lt;(AR$2*AR$3*$P17)/$J17,(AR$2*AR$3*$P17-SUM(AR$8:AR16*$J$8:$J16))/$J17&lt;$H17-SUM($S17:AQ17)),(AR$2*AR$3*$P17-SUM(AR$8:AR16*$J$8:$J16))/$J17,IF($H17-SUM($S17:AQ17)&gt;(AR$2*AR$3*$P17)/$J17,(AR$2*AR$3*$P17)/$J17,$H17-SUM($S17:AQ17)))),0)</f>
        <v>0</v>
      </c>
      <c r="AS17" s="21">
        <f t="array" ref="AS17">IFERROR(IF(OR($N17&gt;AS$6,$H17=SUM($S17:AR17)),0,IF(AND(SUM(AS$8:AS16*$J$8:$J16)&lt;AS$2*AS$3*$P17,(AS$2*AS$3*$P17-SUM(AS$8:AS16*$J$8:$J16))/$J17&lt;(AS$2*AS$3*$P17)/$J17,(AS$2*AS$3*$P17-SUM(AS$8:AS16*$J$8:$J16))/$J17&lt;$H17-SUM($S17:AR17)),(AS$2*AS$3*$P17-SUM(AS$8:AS16*$J$8:$J16))/$J17,IF($H17-SUM($S17:AR17)&gt;(AS$2*AS$3*$P17)/$J17,(AS$2*AS$3*$P17)/$J17,$H17-SUM($S17:AR17)))),0)</f>
        <v>0</v>
      </c>
      <c r="AT17" s="21">
        <f t="array" ref="AT17">IFERROR(IF(OR($N17&gt;AT$6,$H17=SUM($S17:AS17)),0,IF(AND(SUM(AT$8:AT16*$J$8:$J16)&lt;AT$2*AT$3*$P17,(AT$2*AT$3*$P17-SUM(AT$8:AT16*$J$8:$J16))/$J17&lt;(AT$2*AT$3*$P17)/$J17,(AT$2*AT$3*$P17-SUM(AT$8:AT16*$J$8:$J16))/$J17&lt;$H17-SUM($S17:AS17)),(AT$2*AT$3*$P17-SUM(AT$8:AT16*$J$8:$J16))/$J17,IF($H17-SUM($S17:AS17)&gt;(AT$2*AT$3*$P17)/$J17,(AT$2*AT$3*$P17)/$J17,$H17-SUM($S17:AS17)))),0)</f>
        <v>0</v>
      </c>
      <c r="AU17" s="21">
        <f t="array" ref="AU17">IFERROR(IF(OR($N17&gt;AU$6,$H17=SUM($S17:AT17)),0,IF(AND(SUM(AU$8:AU16*$J$8:$J16)&lt;AU$2*AU$3*$P17,(AU$2*AU$3*$P17-SUM(AU$8:AU16*$J$8:$J16))/$J17&lt;(AU$2*AU$3*$P17)/$J17,(AU$2*AU$3*$P17-SUM(AU$8:AU16*$J$8:$J16))/$J17&lt;$H17-SUM($S17:AT17)),(AU$2*AU$3*$P17-SUM(AU$8:AU16*$J$8:$J16))/$J17,IF($H17-SUM($S17:AT17)&gt;(AU$2*AU$3*$P17)/$J17,(AU$2*AU$3*$P17)/$J17,$H17-SUM($S17:AT17)))),0)</f>
        <v>0</v>
      </c>
      <c r="AV17" s="21">
        <f t="array" ref="AV17">IFERROR(IF(OR($N17&gt;AV$6,$H17=SUM($S17:AU17)),0,IF(AND(SUM(AV$8:AV16*$J$8:$J16)&lt;AV$2*AV$3*$P17,(AV$2*AV$3*$P17-SUM(AV$8:AV16*$J$8:$J16))/$J17&lt;(AV$2*AV$3*$P17)/$J17,(AV$2*AV$3*$P17-SUM(AV$8:AV16*$J$8:$J16))/$J17&lt;$H17-SUM($S17:AU17)),(AV$2*AV$3*$P17-SUM(AV$8:AV16*$J$8:$J16))/$J17,IF($H17-SUM($S17:AU17)&gt;(AV$2*AV$3*$P17)/$J17,(AV$2*AV$3*$P17)/$J17,$H17-SUM($S17:AU17)))),0)</f>
        <v>0</v>
      </c>
      <c r="AW17" s="21">
        <f t="array" ref="AW17">IFERROR(IF(OR($N17&gt;AW$6,$H17=SUM($S17:AV17)),0,IF(AND(SUM(AW$8:AW16*$J$8:$J16)&lt;AW$2*AW$3*$P17,(AW$2*AW$3*$P17-SUM(AW$8:AW16*$J$8:$J16))/$J17&lt;(AW$2*AW$3*$P17)/$J17,(AW$2*AW$3*$P17-SUM(AW$8:AW16*$J$8:$J16))/$J17&lt;$H17-SUM($S17:AV17)),(AW$2*AW$3*$P17-SUM(AW$8:AW16*$J$8:$J16))/$J17,IF($H17-SUM($S17:AV17)&gt;(AW$2*AW$3*$P17)/$J17,(AW$2*AW$3*$P17)/$J17,$H17-SUM($S17:AV17)))),0)</f>
        <v>0</v>
      </c>
      <c r="AX17" s="21">
        <f t="array" ref="AX17">IFERROR(IF(OR($N17&gt;AX$6,$H17=SUM($S17:AW17)),0,IF(AND(SUM(AX$8:AX16*$J$8:$J16)&lt;AX$2*AX$3*$P17,(AX$2*AX$3*$P17-SUM(AX$8:AX16*$J$8:$J16))/$J17&lt;(AX$2*AX$3*$P17)/$J17,(AX$2*AX$3*$P17-SUM(AX$8:AX16*$J$8:$J16))/$J17&lt;$H17-SUM($S17:AW17)),(AX$2*AX$3*$P17-SUM(AX$8:AX16*$J$8:$J16))/$J17,IF($H17-SUM($S17:AW17)&gt;(AX$2*AX$3*$P17)/$J17,(AX$2*AX$3*$P17)/$J17,$H17-SUM($S17:AW17)))),0)</f>
        <v>0</v>
      </c>
      <c r="AY17" s="16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</row>
    <row r="18" spans="1:80" ht="13.5" customHeight="1">
      <c r="A18" s="5">
        <v>10</v>
      </c>
      <c r="B18" s="10" t="s">
        <v>12</v>
      </c>
      <c r="C18" s="5">
        <v>115259</v>
      </c>
      <c r="D18" s="5"/>
      <c r="E18" s="5">
        <v>4412</v>
      </c>
      <c r="F18" s="9">
        <v>42026</v>
      </c>
      <c r="G18" s="5"/>
      <c r="H18" s="18">
        <f>IFERROR(E18-G18,"")</f>
        <v>4412</v>
      </c>
      <c r="I18" s="18"/>
      <c r="J18" s="11">
        <v>2.7000000000000001E-3</v>
      </c>
      <c r="K18" s="18">
        <f t="shared" si="1"/>
        <v>370</v>
      </c>
      <c r="L18" s="18">
        <f t="shared" si="2"/>
        <v>2960</v>
      </c>
      <c r="M18" s="19">
        <f t="shared" si="3"/>
        <v>11.924324324324324</v>
      </c>
      <c r="N18" s="26">
        <v>42023</v>
      </c>
      <c r="O18" s="37">
        <f t="array" ref="O18">MAX(IF(T18:AX18&gt;0,T$6:AX$6,0))</f>
        <v>42024</v>
      </c>
      <c r="P18" s="42">
        <v>1</v>
      </c>
      <c r="Q18" s="5"/>
      <c r="R18" s="20">
        <f t="shared" si="4"/>
        <v>4412</v>
      </c>
      <c r="S18" s="8" t="s">
        <v>45</v>
      </c>
      <c r="T18" s="21">
        <f t="array" ref="T18">IFERROR(IF(OR($N18&gt;T$6,$H18=SUM($S18:S18)),0,IF(AND(SUM(T$8:T17*$J$8:$J17)&lt;T$2*T$3*$P18,(T$2*T$3*$P18-SUM(T$8:T17*$J$8:$J17))/$J18&lt;(T$2*T$3*$P18)/$J18,(T$2*T$3*$P18-SUM(T$8:T17*$J$8:$J17))/$J18&lt;$H18-SUM($S18:S18)),(T$2*T$3*$P18-SUM(T$8:T17*$J$8:$J17))/$J18,IF($H18-SUM($S18:S18)&gt;(T$2*T$3*$P18)/$J18,(T$2*T$3*$P18)/$J18,$H18-SUM($S18:S18)))),0)</f>
        <v>0</v>
      </c>
      <c r="U18" s="21">
        <f t="array" ref="U18">IFERROR(IF(OR($N18&gt;U$6,$H18=SUM($S18:T18)),0,IF(AND(SUM(U$8:U17*$J$8:$J17)&lt;U$2*U$3*$P18,(U$2*U$3*$P18-SUM(U$8:U17*$J$8:$J17))/$J18&lt;(U$2*U$3*$P18)/$J18,(U$2*U$3*$P18-SUM(U$8:U17*$J$8:$J17))/$J18&lt;$H18-SUM($S18:T18)),(U$2*U$3*$P18-SUM(U$8:U17*$J$8:$J17))/$J18,IF($H18-SUM($S18:T18)&gt;(U$2*U$3*$P18)/$J18,(U$2*U$3*$P18)/$J18,$H18-SUM($S18:T18)))),0)</f>
        <v>0</v>
      </c>
      <c r="V18" s="21">
        <f t="array" ref="V18">IFERROR(IF(OR($N18&gt;V$6,$H18=SUM($S18:U18)),0,IF(AND(SUM(V$8:V17*$J$8:$J17)&lt;V$2*V$3*$P18,(V$2*V$3*$P18-SUM(V$8:V17*$J$8:$J17))/$J18&lt;(V$2*V$3*$P18)/$J18,(V$2*V$3*$P18-SUM(V$8:V17*$J$8:$J17))/$J18&lt;$H18-SUM($S18:U18)),(V$2*V$3*$P18-SUM(V$8:V17*$J$8:$J17))/$J18,IF($H18-SUM($S18:U18)&gt;(V$2*V$3*$P18)/$J18,(V$2*V$3*$P18)/$J18,$H18-SUM($S18:U18)))),0)</f>
        <v>0</v>
      </c>
      <c r="W18" s="21">
        <f t="array" ref="W18">IFERROR(IF(OR($N18&gt;W$6,$H18=SUM($S18:V18)),0,IF(AND(SUM(W$8:W17*$J$8:$J17)&lt;W$2*W$3*$P18,(W$2*W$3*$P18-SUM(W$8:W17*$J$8:$J17))/$J18&lt;(W$2*W$3*$P18)/$J18,(W$2*W$3*$P18-SUM(W$8:W17*$J$8:$J17))/$J18&lt;$H18-SUM($S18:V18)),(W$2*W$3*$P18-SUM(W$8:W17*$J$8:$J17))/$J18,IF($H18-SUM($S18:V18)&gt;(W$2*W$3*$P18)/$J18,(W$2*W$3*$P18)/$J18,$H18-SUM($S18:V18)))),0)</f>
        <v>0</v>
      </c>
      <c r="X18" s="21">
        <f t="array" ref="X18">IFERROR(IF(OR($N18&gt;X$6,$H18=SUM($S18:W18)),0,IF(AND(SUM(X$8:X17*$J$8:$J17)&lt;X$2*X$3*$P18,(X$2*X$3*$P18-SUM(X$8:X17*$J$8:$J17))/$J18&lt;(X$2*X$3*$P18)/$J18,(X$2*X$3*$P18-SUM(X$8:X17*$J$8:$J17))/$J18&lt;$H18-SUM($S18:W18)),(X$2*X$3*$P18-SUM(X$8:X17*$J$8:$J17))/$J18,IF($H18-SUM($S18:W18)&gt;(X$2*X$3*$P18)/$J18,(X$2*X$3*$P18)/$J18,$H18-SUM($S18:W18)))),0)</f>
        <v>0</v>
      </c>
      <c r="Y18" s="21">
        <f t="array" ref="Y18">IFERROR(IF(OR($N18&gt;Y$6,$H18=SUM($S18:X18)),0,IF(AND(SUM(Y$8:Y17*$J$8:$J17)&lt;Y$2*Y$3*$P18,(Y$2*Y$3*$P18-SUM(Y$8:Y17*$J$8:$J17))/$J18&lt;(Y$2*Y$3*$P18)/$J18,(Y$2*Y$3*$P18-SUM(Y$8:Y17*$J$8:$J17))/$J18&lt;$H18-SUM($S18:X18)),(Y$2*Y$3*$P18-SUM(Y$8:Y17*$J$8:$J17))/$J18,IF($H18-SUM($S18:X18)&gt;(Y$2*Y$3*$P18)/$J18,(Y$2*Y$3*$P18)/$J18,$H18-SUM($S18:X18)))),0)</f>
        <v>0</v>
      </c>
      <c r="Z18" s="21">
        <f t="array" ref="Z18">IFERROR(IF(OR($N18&gt;Z$6,$H18=SUM($S18:Y18)),0,IF(AND(SUM(Z$8:Z17*$J$8:$J17)&lt;Z$2*Z$3*$P18,(Z$2*Z$3*$P18-SUM(Z$8:Z17*$J$8:$J17))/$J18&lt;(Z$2*Z$3*$P18)/$J18,(Z$2*Z$3*$P18-SUM(Z$8:Z17*$J$8:$J17))/$J18&lt;$H18-SUM($S18:Y18)),(Z$2*Z$3*$P18-SUM(Z$8:Z17*$J$8:$J17))/$J18,IF($H18-SUM($S18:Y18)&gt;(Z$2*Z$3*$P18)/$J18,(Z$2*Z$3*$P18)/$J18,$H18-SUM($S18:Y18)))),0)</f>
        <v>0</v>
      </c>
      <c r="AA18" s="21">
        <f t="array" ref="AA18">IFERROR(IF(OR($N18&gt;AA$6,$H18=SUM($S18:Z18)),0,IF(AND(SUM(AA$8:AA17*$J$8:$J17)&lt;AA$2*AA$3*$P18,(AA$2*AA$3*$P18-SUM(AA$8:AA17*$J$8:$J17))/$J18&lt;(AA$2*AA$3*$P18)/$J18,(AA$2*AA$3*$P18-SUM(AA$8:AA17*$J$8:$J17))/$J18&lt;$H18-SUM($S18:Z18)),(AA$2*AA$3*$P18-SUM(AA$8:AA17*$J$8:$J17))/$J18,IF($H18-SUM($S18:Z18)&gt;(AA$2*AA$3*$P18)/$J18,(AA$2*AA$3*$P18)/$J18,$H18-SUM($S18:Z18)))),0)</f>
        <v>0</v>
      </c>
      <c r="AB18" s="21">
        <f t="array" ref="AB18">IFERROR(IF(OR($N18&gt;AB$6,$H18=SUM($S18:AA18)),0,IF(AND(SUM(AB$8:AB17*$J$8:$J17)&lt;AB$2*AB$3*$P18,(AB$2*AB$3*$P18-SUM(AB$8:AB17*$J$8:$J17))/$J18&lt;(AB$2*AB$3*$P18)/$J18,(AB$2*AB$3*$P18-SUM(AB$8:AB17*$J$8:$J17))/$J18&lt;$H18-SUM($S18:AA18)),(AB$2*AB$3*$P18-SUM(AB$8:AB17*$J$8:$J17))/$J18,IF($H18-SUM($S18:AA18)&gt;(AB$2*AB$3*$P18)/$J18,(AB$2*AB$3*$P18)/$J18,$H18-SUM($S18:AA18)))),0)</f>
        <v>0</v>
      </c>
      <c r="AC18" s="21">
        <f t="array" ref="AC18">IFERROR(IF(OR($N18&gt;AC$6,$H18=SUM($S18:AB18)),0,IF(AND(SUM(AC$8:AC17*$J$8:$J17)&lt;AC$2*AC$3*$P18,(AC$2*AC$3*$P18-SUM(AC$8:AC17*$J$8:$J17))/$J18&lt;(AC$2*AC$3*$P18)/$J18,(AC$2*AC$3*$P18-SUM(AC$8:AC17*$J$8:$J17))/$J18&lt;$H18-SUM($S18:AB18)),(AC$2*AC$3*$P18-SUM(AC$8:AC17*$J$8:$J17))/$J18,IF($H18-SUM($S18:AB18)&gt;(AC$2*AC$3*$P18)/$J18,(AC$2*AC$3*$P18)/$J18,$H18-SUM($S18:AB18)))),0)</f>
        <v>0</v>
      </c>
      <c r="AD18" s="21">
        <f t="array" ref="AD18">IFERROR(IF(OR($N18&gt;AD$6,$H18=SUM($S18:AC18)),0,IF(AND(SUM(AD$8:AD17*$J$8:$J17)&lt;AD$2*AD$3*$P18,(AD$2*AD$3*$P18-SUM(AD$8:AD17*$J$8:$J17))/$J18&lt;(AD$2*AD$3*$P18)/$J18,(AD$2*AD$3*$P18-SUM(AD$8:AD17*$J$8:$J17))/$J18&lt;$H18-SUM($S18:AC18)),(AD$2*AD$3*$P18-SUM(AD$8:AD17*$J$8:$J17))/$J18,IF($H18-SUM($S18:AC18)&gt;(AD$2*AD$3*$P18)/$J18,(AD$2*AD$3*$P18)/$J18,$H18-SUM($S18:AC18)))),0)</f>
        <v>0</v>
      </c>
      <c r="AE18" s="21">
        <f t="array" ref="AE18">IFERROR(IF(OR($N18&gt;AE$6,$H18=SUM($S18:AD18)),0,IF(AND(SUM(AE$8:AE17*$J$8:$J17)&lt;AE$2*AE$3*$P18,(AE$2*AE$3*$P18-SUM(AE$8:AE17*$J$8:$J17))/$J18&lt;(AE$2*AE$3*$P18)/$J18,(AE$2*AE$3*$P18-SUM(AE$8:AE17*$J$8:$J17))/$J18&lt;$H18-SUM($S18:AD18)),(AE$2*AE$3*$P18-SUM(AE$8:AE17*$J$8:$J17))/$J18,IF($H18-SUM($S18:AD18)&gt;(AE$2*AE$3*$P18)/$J18,(AE$2*AE$3*$P18)/$J18,$H18-SUM($S18:AD18)))),0)</f>
        <v>0</v>
      </c>
      <c r="AF18" s="21">
        <f t="array" ref="AF18">IFERROR(IF(OR($N18&gt;AF$6,$H18=SUM($S18:AE18)),0,IF(AND(SUM(AF$8:AF17*$J$8:$J17)&lt;AF$2*AF$3*$P18,(AF$2*AF$3*$P18-SUM(AF$8:AF17*$J$8:$J17))/$J18&lt;(AF$2*AF$3*$P18)/$J18,(AF$2*AF$3*$P18-SUM(AF$8:AF17*$J$8:$J17))/$J18&lt;$H18-SUM($S18:AE18)),(AF$2*AF$3*$P18-SUM(AF$8:AF17*$J$8:$J17))/$J18,IF($H18-SUM($S18:AE18)&gt;(AF$2*AF$3*$P18)/$J18,(AF$2*AF$3*$P18)/$J18,$H18-SUM($S18:AE18)))),0)</f>
        <v>0</v>
      </c>
      <c r="AG18" s="21">
        <f t="array" ref="AG18">IFERROR(IF(OR($N18&gt;AG$6,$H18=SUM($S18:AF18)),0,IF(AND(SUM(AG$8:AG17*$J$8:$J17)&lt;AG$2*AG$3*$P18,(AG$2*AG$3*$P18-SUM(AG$8:AG17*$J$8:$J17))/$J18&lt;(AG$2*AG$3*$P18)/$J18,(AG$2*AG$3*$P18-SUM(AG$8:AG17*$J$8:$J17))/$J18&lt;$H18-SUM($S18:AF18)),(AG$2*AG$3*$P18-SUM(AG$8:AG17*$J$8:$J17))/$J18,IF($H18-SUM($S18:AF18)&gt;(AG$2*AG$3*$P18)/$J18,(AG$2*AG$3*$P18)/$J18,$H18-SUM($S18:AF18)))),0)</f>
        <v>0</v>
      </c>
      <c r="AH18" s="21">
        <f t="array" ref="AH18">IFERROR(IF(OR($N18&gt;AH$6,$H18=SUM($S18:AG18)),0,IF(AND(SUM(AH$8:AH17*$J$8:$J17)&lt;AH$2*AH$3*$P18,(AH$2*AH$3*$P18-SUM(AH$8:AH17*$J$8:$J17))/$J18&lt;(AH$2*AH$3*$P18)/$J18,(AH$2*AH$3*$P18-SUM(AH$8:AH17*$J$8:$J17))/$J18&lt;$H18-SUM($S18:AG18)),(AH$2*AH$3*$P18-SUM(AH$8:AH17*$J$8:$J17))/$J18,IF($H18-SUM($S18:AG18)&gt;(AH$2*AH$3*$P18)/$J18,(AH$2*AH$3*$P18)/$J18,$H18-SUM($S18:AG18)))),0)</f>
        <v>0</v>
      </c>
      <c r="AI18" s="21">
        <f t="array" ref="AI18">IFERROR(IF(OR($N18&gt;AI$6,$H18=SUM($S18:AH18)),0,IF(AND(SUM(AI$8:AI17*$J$8:$J17)&lt;AI$2*AI$3*$P18,(AI$2*AI$3*$P18-SUM(AI$8:AI17*$J$8:$J17))/$J18&lt;(AI$2*AI$3*$P18)/$J18,(AI$2*AI$3*$P18-SUM(AI$8:AI17*$J$8:$J17))/$J18&lt;$H18-SUM($S18:AH18)),(AI$2*AI$3*$P18-SUM(AI$8:AI17*$J$8:$J17))/$J18,IF($H18-SUM($S18:AH18)&gt;(AI$2*AI$3*$P18)/$J18,(AI$2*AI$3*$P18)/$J18,$H18-SUM($S18:AH18)))),0)</f>
        <v>0</v>
      </c>
      <c r="AJ18" s="21">
        <f t="array" ref="AJ18">IFERROR(IF(OR($N18&gt;AJ$6,$H18=SUM($S18:AI18)),0,IF(AND(SUM(AJ$8:AJ17*$J$8:$J17)&lt;AJ$2*AJ$3*$P18,(AJ$2*AJ$3*$P18-SUM(AJ$8:AJ17*$J$8:$J17))/$J18&lt;(AJ$2*AJ$3*$P18)/$J18,(AJ$2*AJ$3*$P18-SUM(AJ$8:AJ17*$J$8:$J17))/$J18&lt;$H18-SUM($S18:AI18)),(AJ$2*AJ$3*$P18-SUM(AJ$8:AJ17*$J$8:$J17))/$J18,IF($H18-SUM($S18:AI18)&gt;(AJ$2*AJ$3*$P18)/$J18,(AJ$2*AJ$3*$P18)/$J18,$H18-SUM($S18:AI18)))),0)</f>
        <v>0</v>
      </c>
      <c r="AK18" s="21">
        <f t="array" ref="AK18">IFERROR(IF(OR($N18&gt;AK$6,$H18=SUM($S18:AJ18)),0,IF(AND(SUM(AK$8:AK17*$J$8:$J17)&lt;AK$2*AK$3*$P18,(AK$2*AK$3*$P18-SUM(AK$8:AK17*$J$8:$J17))/$J18&lt;(AK$2*AK$3*$P18)/$J18,(AK$2*AK$3*$P18-SUM(AK$8:AK17*$J$8:$J17))/$J18&lt;$H18-SUM($S18:AJ18)),(AK$2*AK$3*$P18-SUM(AK$8:AK17*$J$8:$J17))/$J18,IF($H18-SUM($S18:AJ18)&gt;(AK$2*AK$3*$P18)/$J18,(AK$2*AK$3*$P18)/$J18,$H18-SUM($S18:AJ18)))),0)</f>
        <v>0</v>
      </c>
      <c r="AL18" s="21">
        <f t="array" ref="AL18">IFERROR(IF(OR($N18&gt;AL$6,$H18=SUM($S18:AK18)),0,IF(AND(SUM(AL$8:AL17*$J$8:$J17)&lt;AL$2*AL$3*$P18,(AL$2*AL$3*$P18-SUM(AL$8:AL17*$J$8:$J17))/$J18&lt;(AL$2*AL$3*$P18)/$J18,(AL$2*AL$3*$P18-SUM(AL$8:AL17*$J$8:$J17))/$J18&lt;$H18-SUM($S18:AK18)),(AL$2*AL$3*$P18-SUM(AL$8:AL17*$J$8:$J17))/$J18,IF($H18-SUM($S18:AK18)&gt;(AL$2*AL$3*$P18)/$J18,(AL$2*AL$3*$P18)/$J18,$H18-SUM($S18:AK18)))),0)</f>
        <v>3703.7037037037035</v>
      </c>
      <c r="AM18" s="21">
        <f t="array" ref="AM18">IFERROR(IF(OR($N18&gt;AM$6,$H18=SUM($S18:AL18)),0,IF(AND(SUM(AM$8:AM17*$J$8:$J17)&lt;AM$2*AM$3*$P18,(AM$2*AM$3*$P18-SUM(AM$8:AM17*$J$8:$J17))/$J18&lt;(AM$2*AM$3*$P18)/$J18,(AM$2*AM$3*$P18-SUM(AM$8:AM17*$J$8:$J17))/$J18&lt;$H18-SUM($S18:AL18)),(AM$2*AM$3*$P18-SUM(AM$8:AM17*$J$8:$J17))/$J18,IF($H18-SUM($S18:AL18)&gt;(AM$2*AM$3*$P18)/$J18,(AM$2*AM$3*$P18)/$J18,$H18-SUM($S18:AL18)))),0)</f>
        <v>708.29629629629653</v>
      </c>
      <c r="AN18" s="21">
        <f t="array" ref="AN18">IFERROR(IF(OR($N18&gt;AN$6,$H18=SUM($S18:AM18)),0,IF(AND(SUM(AN$8:AN17*$J$8:$J17)&lt;AN$2*AN$3*$P18,(AN$2*AN$3*$P18-SUM(AN$8:AN17*$J$8:$J17))/$J18&lt;(AN$2*AN$3*$P18)/$J18,(AN$2*AN$3*$P18-SUM(AN$8:AN17*$J$8:$J17))/$J18&lt;$H18-SUM($S18:AM18)),(AN$2*AN$3*$P18-SUM(AN$8:AN17*$J$8:$J17))/$J18,IF($H18-SUM($S18:AM18)&gt;(AN$2*AN$3*$P18)/$J18,(AN$2*AN$3*$P18)/$J18,$H18-SUM($S18:AM18)))),0)</f>
        <v>0</v>
      </c>
      <c r="AO18" s="21">
        <f t="array" ref="AO18">IFERROR(IF(OR($N18&gt;AO$6,$H18=SUM($S18:AN18)),0,IF(AND(SUM(AO$8:AO17*$J$8:$J17)&lt;AO$2*AO$3*$P18,(AO$2*AO$3*$P18-SUM(AO$8:AO17*$J$8:$J17))/$J18&lt;(AO$2*AO$3*$P18)/$J18,(AO$2*AO$3*$P18-SUM(AO$8:AO17*$J$8:$J17))/$J18&lt;$H18-SUM($S18:AN18)),(AO$2*AO$3*$P18-SUM(AO$8:AO17*$J$8:$J17))/$J18,IF($H18-SUM($S18:AN18)&gt;(AO$2*AO$3*$P18)/$J18,(AO$2*AO$3*$P18)/$J18,$H18-SUM($S18:AN18)))),0)</f>
        <v>0</v>
      </c>
      <c r="AP18" s="21">
        <f t="array" ref="AP18">IFERROR(IF(OR($N18&gt;AP$6,$H18=SUM($S18:AO18)),0,IF(AND(SUM(AP$8:AP17*$J$8:$J17)&lt;AP$2*AP$3*$P18,(AP$2*AP$3*$P18-SUM(AP$8:AP17*$J$8:$J17))/$J18&lt;(AP$2*AP$3*$P18)/$J18,(AP$2*AP$3*$P18-SUM(AP$8:AP17*$J$8:$J17))/$J18&lt;$H18-SUM($S18:AO18)),(AP$2*AP$3*$P18-SUM(AP$8:AP17*$J$8:$J17))/$J18,IF($H18-SUM($S18:AO18)&gt;(AP$2*AP$3*$P18)/$J18,(AP$2*AP$3*$P18)/$J18,$H18-SUM($S18:AO18)))),0)</f>
        <v>0</v>
      </c>
      <c r="AQ18" s="21">
        <f t="array" ref="AQ18">IFERROR(IF(OR($N18&gt;AQ$6,$H18=SUM($S18:AP18)),0,IF(AND(SUM(AQ$8:AQ17*$J$8:$J17)&lt;AQ$2*AQ$3*$P18,(AQ$2*AQ$3*$P18-SUM(AQ$8:AQ17*$J$8:$J17))/$J18&lt;(AQ$2*AQ$3*$P18)/$J18,(AQ$2*AQ$3*$P18-SUM(AQ$8:AQ17*$J$8:$J17))/$J18&lt;$H18-SUM($S18:AP18)),(AQ$2*AQ$3*$P18-SUM(AQ$8:AQ17*$J$8:$J17))/$J18,IF($H18-SUM($S18:AP18)&gt;(AQ$2*AQ$3*$P18)/$J18,(AQ$2*AQ$3*$P18)/$J18,$H18-SUM($S18:AP18)))),0)</f>
        <v>0</v>
      </c>
      <c r="AR18" s="21">
        <f t="array" ref="AR18">IFERROR(IF(OR($N18&gt;AR$6,$H18=SUM($S18:AQ18)),0,IF(AND(SUM(AR$8:AR17*$J$8:$J17)&lt;AR$2*AR$3*$P18,(AR$2*AR$3*$P18-SUM(AR$8:AR17*$J$8:$J17))/$J18&lt;(AR$2*AR$3*$P18)/$J18,(AR$2*AR$3*$P18-SUM(AR$8:AR17*$J$8:$J17))/$J18&lt;$H18-SUM($S18:AQ18)),(AR$2*AR$3*$P18-SUM(AR$8:AR17*$J$8:$J17))/$J18,IF($H18-SUM($S18:AQ18)&gt;(AR$2*AR$3*$P18)/$J18,(AR$2*AR$3*$P18)/$J18,$H18-SUM($S18:AQ18)))),0)</f>
        <v>0</v>
      </c>
      <c r="AS18" s="21">
        <f t="array" ref="AS18">IFERROR(IF(OR($N18&gt;AS$6,$H18=SUM($S18:AR18)),0,IF(AND(SUM(AS$8:AS17*$J$8:$J17)&lt;AS$2*AS$3*$P18,(AS$2*AS$3*$P18-SUM(AS$8:AS17*$J$8:$J17))/$J18&lt;(AS$2*AS$3*$P18)/$J18,(AS$2*AS$3*$P18-SUM(AS$8:AS17*$J$8:$J17))/$J18&lt;$H18-SUM($S18:AR18)),(AS$2*AS$3*$P18-SUM(AS$8:AS17*$J$8:$J17))/$J18,IF($H18-SUM($S18:AR18)&gt;(AS$2*AS$3*$P18)/$J18,(AS$2*AS$3*$P18)/$J18,$H18-SUM($S18:AR18)))),0)</f>
        <v>0</v>
      </c>
      <c r="AT18" s="21">
        <f t="array" ref="AT18">IFERROR(IF(OR($N18&gt;AT$6,$H18=SUM($S18:AS18)),0,IF(AND(SUM(AT$8:AT17*$J$8:$J17)&lt;AT$2*AT$3*$P18,(AT$2*AT$3*$P18-SUM(AT$8:AT17*$J$8:$J17))/$J18&lt;(AT$2*AT$3*$P18)/$J18,(AT$2*AT$3*$P18-SUM(AT$8:AT17*$J$8:$J17))/$J18&lt;$H18-SUM($S18:AS18)),(AT$2*AT$3*$P18-SUM(AT$8:AT17*$J$8:$J17))/$J18,IF($H18-SUM($S18:AS18)&gt;(AT$2*AT$3*$P18)/$J18,(AT$2*AT$3*$P18)/$J18,$H18-SUM($S18:AS18)))),0)</f>
        <v>0</v>
      </c>
      <c r="AU18" s="21">
        <f t="array" ref="AU18">IFERROR(IF(OR($N18&gt;AU$6,$H18=SUM($S18:AT18)),0,IF(AND(SUM(AU$8:AU17*$J$8:$J17)&lt;AU$2*AU$3*$P18,(AU$2*AU$3*$P18-SUM(AU$8:AU17*$J$8:$J17))/$J18&lt;(AU$2*AU$3*$P18)/$J18,(AU$2*AU$3*$P18-SUM(AU$8:AU17*$J$8:$J17))/$J18&lt;$H18-SUM($S18:AT18)),(AU$2*AU$3*$P18-SUM(AU$8:AU17*$J$8:$J17))/$J18,IF($H18-SUM($S18:AT18)&gt;(AU$2*AU$3*$P18)/$J18,(AU$2*AU$3*$P18)/$J18,$H18-SUM($S18:AT18)))),0)</f>
        <v>0</v>
      </c>
      <c r="AV18" s="21">
        <f t="array" ref="AV18">IFERROR(IF(OR($N18&gt;AV$6,$H18=SUM($S18:AU18)),0,IF(AND(SUM(AV$8:AV17*$J$8:$J17)&lt;AV$2*AV$3*$P18,(AV$2*AV$3*$P18-SUM(AV$8:AV17*$J$8:$J17))/$J18&lt;(AV$2*AV$3*$P18)/$J18,(AV$2*AV$3*$P18-SUM(AV$8:AV17*$J$8:$J17))/$J18&lt;$H18-SUM($S18:AU18)),(AV$2*AV$3*$P18-SUM(AV$8:AV17*$J$8:$J17))/$J18,IF($H18-SUM($S18:AU18)&gt;(AV$2*AV$3*$P18)/$J18,(AV$2*AV$3*$P18)/$J18,$H18-SUM($S18:AU18)))),0)</f>
        <v>0</v>
      </c>
      <c r="AW18" s="21">
        <f t="array" ref="AW18">IFERROR(IF(OR($N18&gt;AW$6,$H18=SUM($S18:AV18)),0,IF(AND(SUM(AW$8:AW17*$J$8:$J17)&lt;AW$2*AW$3*$P18,(AW$2*AW$3*$P18-SUM(AW$8:AW17*$J$8:$J17))/$J18&lt;(AW$2*AW$3*$P18)/$J18,(AW$2*AW$3*$P18-SUM(AW$8:AW17*$J$8:$J17))/$J18&lt;$H18-SUM($S18:AV18)),(AW$2*AW$3*$P18-SUM(AW$8:AW17*$J$8:$J17))/$J18,IF($H18-SUM($S18:AV18)&gt;(AW$2*AW$3*$P18)/$J18,(AW$2*AW$3*$P18)/$J18,$H18-SUM($S18:AV18)))),0)</f>
        <v>0</v>
      </c>
      <c r="AX18" s="21">
        <f t="array" ref="AX18">IFERROR(IF(OR($N18&gt;AX$6,$H18=SUM($S18:AW18)),0,IF(AND(SUM(AX$8:AX17*$J$8:$J17)&lt;AX$2*AX$3*$P18,(AX$2*AX$3*$P18-SUM(AX$8:AX17*$J$8:$J17))/$J18&lt;(AX$2*AX$3*$P18)/$J18,(AX$2*AX$3*$P18-SUM(AX$8:AX17*$J$8:$J17))/$J18&lt;$H18-SUM($S18:AW18)),(AX$2*AX$3*$P18-SUM(AX$8:AX17*$J$8:$J17))/$J18,IF($H18-SUM($S18:AW18)&gt;(AX$2*AX$3*$P18)/$J18,(AX$2*AX$3*$P18)/$J18,$H18-SUM($S18:AW18)))),0)</f>
        <v>0</v>
      </c>
      <c r="AY18" s="16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</row>
    <row r="19" spans="1:80" ht="13.5" customHeight="1">
      <c r="A19" s="5">
        <v>10</v>
      </c>
      <c r="B19" s="10" t="s">
        <v>13</v>
      </c>
      <c r="C19" s="5">
        <v>115260</v>
      </c>
      <c r="D19" s="5"/>
      <c r="E19" s="5">
        <v>4412</v>
      </c>
      <c r="F19" s="9">
        <v>42028</v>
      </c>
      <c r="G19" s="5"/>
      <c r="H19" s="18">
        <f>IFERROR(E19-G19,"")</f>
        <v>4412</v>
      </c>
      <c r="I19" s="18"/>
      <c r="J19" s="11">
        <v>2.7000000000000001E-3</v>
      </c>
      <c r="K19" s="18">
        <f t="shared" si="1"/>
        <v>370</v>
      </c>
      <c r="L19" s="18">
        <f t="shared" si="2"/>
        <v>2960</v>
      </c>
      <c r="M19" s="19">
        <f t="shared" si="3"/>
        <v>11.924324324324324</v>
      </c>
      <c r="N19" s="26">
        <v>42024</v>
      </c>
      <c r="O19" s="37">
        <f t="array" ref="O19">MAX(IF(T19:AX19&gt;0,T$6:AX$6,0))</f>
        <v>42025</v>
      </c>
      <c r="P19" s="42">
        <v>1</v>
      </c>
      <c r="Q19" s="5"/>
      <c r="R19" s="20">
        <f t="shared" si="4"/>
        <v>4412</v>
      </c>
      <c r="S19" s="8" t="s">
        <v>45</v>
      </c>
      <c r="T19" s="21">
        <f t="array" ref="T19">IFERROR(IF(OR($N19&gt;T$6,$H19=SUM($S19:S19)),0,IF(AND(SUM(T$8:T18*$J$8:$J18)&lt;T$2*T$3*$P19,(T$2*T$3*$P19-SUM(T$8:T18*$J$8:$J18))/$J19&lt;(T$2*T$3*$P19)/$J19,(T$2*T$3*$P19-SUM(T$8:T18*$J$8:$J18))/$J19&lt;$H19-SUM($S19:S19)),(T$2*T$3*$P19-SUM(T$8:T18*$J$8:$J18))/$J19,IF($H19-SUM($S19:S19)&gt;(T$2*T$3*$P19)/$J19,(T$2*T$3*$P19)/$J19,$H19-SUM($S19:S19)))),0)</f>
        <v>0</v>
      </c>
      <c r="U19" s="21">
        <f t="array" ref="U19">IFERROR(IF(OR($N19&gt;U$6,$H19=SUM($S19:T19)),0,IF(AND(SUM(U$8:U18*$J$8:$J18)&lt;U$2*U$3*$P19,(U$2*U$3*$P19-SUM(U$8:U18*$J$8:$J18))/$J19&lt;(U$2*U$3*$P19)/$J19,(U$2*U$3*$P19-SUM(U$8:U18*$J$8:$J18))/$J19&lt;$H19-SUM($S19:T19)),(U$2*U$3*$P19-SUM(U$8:U18*$J$8:$J18))/$J19,IF($H19-SUM($S19:T19)&gt;(U$2*U$3*$P19)/$J19,(U$2*U$3*$P19)/$J19,$H19-SUM($S19:T19)))),0)</f>
        <v>0</v>
      </c>
      <c r="V19" s="21">
        <f t="array" ref="V19">IFERROR(IF(OR($N19&gt;V$6,$H19=SUM($S19:U19)),0,IF(AND(SUM(V$8:V18*$J$8:$J18)&lt;V$2*V$3*$P19,(V$2*V$3*$P19-SUM(V$8:V18*$J$8:$J18))/$J19&lt;(V$2*V$3*$P19)/$J19,(V$2*V$3*$P19-SUM(V$8:V18*$J$8:$J18))/$J19&lt;$H19-SUM($S19:U19)),(V$2*V$3*$P19-SUM(V$8:V18*$J$8:$J18))/$J19,IF($H19-SUM($S19:U19)&gt;(V$2*V$3*$P19)/$J19,(V$2*V$3*$P19)/$J19,$H19-SUM($S19:U19)))),0)</f>
        <v>0</v>
      </c>
      <c r="W19" s="21">
        <f t="array" ref="W19">IFERROR(IF(OR($N19&gt;W$6,$H19=SUM($S19:V19)),0,IF(AND(SUM(W$8:W18*$J$8:$J18)&lt;W$2*W$3*$P19,(W$2*W$3*$P19-SUM(W$8:W18*$J$8:$J18))/$J19&lt;(W$2*W$3*$P19)/$J19,(W$2*W$3*$P19-SUM(W$8:W18*$J$8:$J18))/$J19&lt;$H19-SUM($S19:V19)),(W$2*W$3*$P19-SUM(W$8:W18*$J$8:$J18))/$J19,IF($H19-SUM($S19:V19)&gt;(W$2*W$3*$P19)/$J19,(W$2*W$3*$P19)/$J19,$H19-SUM($S19:V19)))),0)</f>
        <v>0</v>
      </c>
      <c r="X19" s="21">
        <f t="array" ref="X19">IFERROR(IF(OR($N19&gt;X$6,$H19=SUM($S19:W19)),0,IF(AND(SUM(X$8:X18*$J$8:$J18)&lt;X$2*X$3*$P19,(X$2*X$3*$P19-SUM(X$8:X18*$J$8:$J18))/$J19&lt;(X$2*X$3*$P19)/$J19,(X$2*X$3*$P19-SUM(X$8:X18*$J$8:$J18))/$J19&lt;$H19-SUM($S19:W19)),(X$2*X$3*$P19-SUM(X$8:X18*$J$8:$J18))/$J19,IF($H19-SUM($S19:W19)&gt;(X$2*X$3*$P19)/$J19,(X$2*X$3*$P19)/$J19,$H19-SUM($S19:W19)))),0)</f>
        <v>0</v>
      </c>
      <c r="Y19" s="21">
        <f t="array" ref="Y19">IFERROR(IF(OR($N19&gt;Y$6,$H19=SUM($S19:X19)),0,IF(AND(SUM(Y$8:Y18*$J$8:$J18)&lt;Y$2*Y$3*$P19,(Y$2*Y$3*$P19-SUM(Y$8:Y18*$J$8:$J18))/$J19&lt;(Y$2*Y$3*$P19)/$J19,(Y$2*Y$3*$P19-SUM(Y$8:Y18*$J$8:$J18))/$J19&lt;$H19-SUM($S19:X19)),(Y$2*Y$3*$P19-SUM(Y$8:Y18*$J$8:$J18))/$J19,IF($H19-SUM($S19:X19)&gt;(Y$2*Y$3*$P19)/$J19,(Y$2*Y$3*$P19)/$J19,$H19-SUM($S19:X19)))),0)</f>
        <v>0</v>
      </c>
      <c r="Z19" s="21">
        <f t="array" ref="Z19">IFERROR(IF(OR($N19&gt;Z$6,$H19=SUM($S19:Y19)),0,IF(AND(SUM(Z$8:Z18*$J$8:$J18)&lt;Z$2*Z$3*$P19,(Z$2*Z$3*$P19-SUM(Z$8:Z18*$J$8:$J18))/$J19&lt;(Z$2*Z$3*$P19)/$J19,(Z$2*Z$3*$P19-SUM(Z$8:Z18*$J$8:$J18))/$J19&lt;$H19-SUM($S19:Y19)),(Z$2*Z$3*$P19-SUM(Z$8:Z18*$J$8:$J18))/$J19,IF($H19-SUM($S19:Y19)&gt;(Z$2*Z$3*$P19)/$J19,(Z$2*Z$3*$P19)/$J19,$H19-SUM($S19:Y19)))),0)</f>
        <v>0</v>
      </c>
      <c r="AA19" s="21">
        <f t="array" ref="AA19">IFERROR(IF(OR($N19&gt;AA$6,$H19=SUM($S19:Z19)),0,IF(AND(SUM(AA$8:AA18*$J$8:$J18)&lt;AA$2*AA$3*$P19,(AA$2*AA$3*$P19-SUM(AA$8:AA18*$J$8:$J18))/$J19&lt;(AA$2*AA$3*$P19)/$J19,(AA$2*AA$3*$P19-SUM(AA$8:AA18*$J$8:$J18))/$J19&lt;$H19-SUM($S19:Z19)),(AA$2*AA$3*$P19-SUM(AA$8:AA18*$J$8:$J18))/$J19,IF($H19-SUM($S19:Z19)&gt;(AA$2*AA$3*$P19)/$J19,(AA$2*AA$3*$P19)/$J19,$H19-SUM($S19:Z19)))),0)</f>
        <v>0</v>
      </c>
      <c r="AB19" s="21">
        <f t="array" ref="AB19">IFERROR(IF(OR($N19&gt;AB$6,$H19=SUM($S19:AA19)),0,IF(AND(SUM(AB$8:AB18*$J$8:$J18)&lt;AB$2*AB$3*$P19,(AB$2*AB$3*$P19-SUM(AB$8:AB18*$J$8:$J18))/$J19&lt;(AB$2*AB$3*$P19)/$J19,(AB$2*AB$3*$P19-SUM(AB$8:AB18*$J$8:$J18))/$J19&lt;$H19-SUM($S19:AA19)),(AB$2*AB$3*$P19-SUM(AB$8:AB18*$J$8:$J18))/$J19,IF($H19-SUM($S19:AA19)&gt;(AB$2*AB$3*$P19)/$J19,(AB$2*AB$3*$P19)/$J19,$H19-SUM($S19:AA19)))),0)</f>
        <v>0</v>
      </c>
      <c r="AC19" s="21">
        <f t="array" ref="AC19">IFERROR(IF(OR($N19&gt;AC$6,$H19=SUM($S19:AB19)),0,IF(AND(SUM(AC$8:AC18*$J$8:$J18)&lt;AC$2*AC$3*$P19,(AC$2*AC$3*$P19-SUM(AC$8:AC18*$J$8:$J18))/$J19&lt;(AC$2*AC$3*$P19)/$J19,(AC$2*AC$3*$P19-SUM(AC$8:AC18*$J$8:$J18))/$J19&lt;$H19-SUM($S19:AB19)),(AC$2*AC$3*$P19-SUM(AC$8:AC18*$J$8:$J18))/$J19,IF($H19-SUM($S19:AB19)&gt;(AC$2*AC$3*$P19)/$J19,(AC$2*AC$3*$P19)/$J19,$H19-SUM($S19:AB19)))),0)</f>
        <v>0</v>
      </c>
      <c r="AD19" s="21">
        <f t="array" ref="AD19">IFERROR(IF(OR($N19&gt;AD$6,$H19=SUM($S19:AC19)),0,IF(AND(SUM(AD$8:AD18*$J$8:$J18)&lt;AD$2*AD$3*$P19,(AD$2*AD$3*$P19-SUM(AD$8:AD18*$J$8:$J18))/$J19&lt;(AD$2*AD$3*$P19)/$J19,(AD$2*AD$3*$P19-SUM(AD$8:AD18*$J$8:$J18))/$J19&lt;$H19-SUM($S19:AC19)),(AD$2*AD$3*$P19-SUM(AD$8:AD18*$J$8:$J18))/$J19,IF($H19-SUM($S19:AC19)&gt;(AD$2*AD$3*$P19)/$J19,(AD$2*AD$3*$P19)/$J19,$H19-SUM($S19:AC19)))),0)</f>
        <v>0</v>
      </c>
      <c r="AE19" s="21">
        <f t="array" ref="AE19">IFERROR(IF(OR($N19&gt;AE$6,$H19=SUM($S19:AD19)),0,IF(AND(SUM(AE$8:AE18*$J$8:$J18)&lt;AE$2*AE$3*$P19,(AE$2*AE$3*$P19-SUM(AE$8:AE18*$J$8:$J18))/$J19&lt;(AE$2*AE$3*$P19)/$J19,(AE$2*AE$3*$P19-SUM(AE$8:AE18*$J$8:$J18))/$J19&lt;$H19-SUM($S19:AD19)),(AE$2*AE$3*$P19-SUM(AE$8:AE18*$J$8:$J18))/$J19,IF($H19-SUM($S19:AD19)&gt;(AE$2*AE$3*$P19)/$J19,(AE$2*AE$3*$P19)/$J19,$H19-SUM($S19:AD19)))),0)</f>
        <v>0</v>
      </c>
      <c r="AF19" s="21">
        <f t="array" ref="AF19">IFERROR(IF(OR($N19&gt;AF$6,$H19=SUM($S19:AE19)),0,IF(AND(SUM(AF$8:AF18*$J$8:$J18)&lt;AF$2*AF$3*$P19,(AF$2*AF$3*$P19-SUM(AF$8:AF18*$J$8:$J18))/$J19&lt;(AF$2*AF$3*$P19)/$J19,(AF$2*AF$3*$P19-SUM(AF$8:AF18*$J$8:$J18))/$J19&lt;$H19-SUM($S19:AE19)),(AF$2*AF$3*$P19-SUM(AF$8:AF18*$J$8:$J18))/$J19,IF($H19-SUM($S19:AE19)&gt;(AF$2*AF$3*$P19)/$J19,(AF$2*AF$3*$P19)/$J19,$H19-SUM($S19:AE19)))),0)</f>
        <v>0</v>
      </c>
      <c r="AG19" s="21">
        <f t="array" ref="AG19">IFERROR(IF(OR($N19&gt;AG$6,$H19=SUM($S19:AF19)),0,IF(AND(SUM(AG$8:AG18*$J$8:$J18)&lt;AG$2*AG$3*$P19,(AG$2*AG$3*$P19-SUM(AG$8:AG18*$J$8:$J18))/$J19&lt;(AG$2*AG$3*$P19)/$J19,(AG$2*AG$3*$P19-SUM(AG$8:AG18*$J$8:$J18))/$J19&lt;$H19-SUM($S19:AF19)),(AG$2*AG$3*$P19-SUM(AG$8:AG18*$J$8:$J18))/$J19,IF($H19-SUM($S19:AF19)&gt;(AG$2*AG$3*$P19)/$J19,(AG$2*AG$3*$P19)/$J19,$H19-SUM($S19:AF19)))),0)</f>
        <v>0</v>
      </c>
      <c r="AH19" s="21">
        <f t="array" ref="AH19">IFERROR(IF(OR($N19&gt;AH$6,$H19=SUM($S19:AG19)),0,IF(AND(SUM(AH$8:AH18*$J$8:$J18)&lt;AH$2*AH$3*$P19,(AH$2*AH$3*$P19-SUM(AH$8:AH18*$J$8:$J18))/$J19&lt;(AH$2*AH$3*$P19)/$J19,(AH$2*AH$3*$P19-SUM(AH$8:AH18*$J$8:$J18))/$J19&lt;$H19-SUM($S19:AG19)),(AH$2*AH$3*$P19-SUM(AH$8:AH18*$J$8:$J18))/$J19,IF($H19-SUM($S19:AG19)&gt;(AH$2*AH$3*$P19)/$J19,(AH$2*AH$3*$P19)/$J19,$H19-SUM($S19:AG19)))),0)</f>
        <v>0</v>
      </c>
      <c r="AI19" s="21">
        <f t="array" ref="AI19">IFERROR(IF(OR($N19&gt;AI$6,$H19=SUM($S19:AH19)),0,IF(AND(SUM(AI$8:AI18*$J$8:$J18)&lt;AI$2*AI$3*$P19,(AI$2*AI$3*$P19-SUM(AI$8:AI18*$J$8:$J18))/$J19&lt;(AI$2*AI$3*$P19)/$J19,(AI$2*AI$3*$P19-SUM(AI$8:AI18*$J$8:$J18))/$J19&lt;$H19-SUM($S19:AH19)),(AI$2*AI$3*$P19-SUM(AI$8:AI18*$J$8:$J18))/$J19,IF($H19-SUM($S19:AH19)&gt;(AI$2*AI$3*$P19)/$J19,(AI$2*AI$3*$P19)/$J19,$H19-SUM($S19:AH19)))),0)</f>
        <v>0</v>
      </c>
      <c r="AJ19" s="21">
        <f t="array" ref="AJ19">IFERROR(IF(OR($N19&gt;AJ$6,$H19=SUM($S19:AI19)),0,IF(AND(SUM(AJ$8:AJ18*$J$8:$J18)&lt;AJ$2*AJ$3*$P19,(AJ$2*AJ$3*$P19-SUM(AJ$8:AJ18*$J$8:$J18))/$J19&lt;(AJ$2*AJ$3*$P19)/$J19,(AJ$2*AJ$3*$P19-SUM(AJ$8:AJ18*$J$8:$J18))/$J19&lt;$H19-SUM($S19:AI19)),(AJ$2*AJ$3*$P19-SUM(AJ$8:AJ18*$J$8:$J18))/$J19,IF($H19-SUM($S19:AI19)&gt;(AJ$2*AJ$3*$P19)/$J19,(AJ$2*AJ$3*$P19)/$J19,$H19-SUM($S19:AI19)))),0)</f>
        <v>0</v>
      </c>
      <c r="AK19" s="21">
        <f t="array" ref="AK19">IFERROR(IF(OR($N19&gt;AK$6,$H19=SUM($S19:AJ19)),0,IF(AND(SUM(AK$8:AK18*$J$8:$J18)&lt;AK$2*AK$3*$P19,(AK$2*AK$3*$P19-SUM(AK$8:AK18*$J$8:$J18))/$J19&lt;(AK$2*AK$3*$P19)/$J19,(AK$2*AK$3*$P19-SUM(AK$8:AK18*$J$8:$J18))/$J19&lt;$H19-SUM($S19:AJ19)),(AK$2*AK$3*$P19-SUM(AK$8:AK18*$J$8:$J18))/$J19,IF($H19-SUM($S19:AJ19)&gt;(AK$2*AK$3*$P19)/$J19,(AK$2*AK$3*$P19)/$J19,$H19-SUM($S19:AJ19)))),0)</f>
        <v>0</v>
      </c>
      <c r="AL19" s="21">
        <f t="array" ref="AL19">IFERROR(IF(OR($N19&gt;AL$6,$H19=SUM($S19:AK19)),0,IF(AND(SUM(AL$8:AL18*$J$8:$J18)&lt;AL$2*AL$3*$P19,(AL$2*AL$3*$P19-SUM(AL$8:AL18*$J$8:$J18))/$J19&lt;(AL$2*AL$3*$P19)/$J19,(AL$2*AL$3*$P19-SUM(AL$8:AL18*$J$8:$J18))/$J19&lt;$H19-SUM($S19:AK19)),(AL$2*AL$3*$P19-SUM(AL$8:AL18*$J$8:$J18))/$J19,IF($H19-SUM($S19:AK19)&gt;(AL$2*AL$3*$P19)/$J19,(AL$2*AL$3*$P19)/$J19,$H19-SUM($S19:AK19)))),0)</f>
        <v>0</v>
      </c>
      <c r="AM19" s="21">
        <f t="array" ref="AM19">IFERROR(IF(OR($N19&gt;AM$6,$H19=SUM($S19:AL19)),0,IF(AND(SUM(AM$8:AM18*$J$8:$J18)&lt;AM$2*AM$3*$P19,(AM$2*AM$3*$P19-SUM(AM$8:AM18*$J$8:$J18))/$J19&lt;(AM$2*AM$3*$P19)/$J19,(AM$2*AM$3*$P19-SUM(AM$8:AM18*$J$8:$J18))/$J19&lt;$H19-SUM($S19:AL19)),(AM$2*AM$3*$P19-SUM(AM$8:AM18*$J$8:$J18))/$J19,IF($H19-SUM($S19:AL19)&gt;(AM$2*AM$3*$P19)/$J19,(AM$2*AM$3*$P19)/$J19,$H19-SUM($S19:AL19)))),0)</f>
        <v>2995.4074074074065</v>
      </c>
      <c r="AN19" s="21">
        <f t="array" ref="AN19">IFERROR(IF(OR($N19&gt;AN$6,$H19=SUM($S19:AM19)),0,IF(AND(SUM(AN$8:AN18*$J$8:$J18)&lt;AN$2*AN$3*$P19,(AN$2*AN$3*$P19-SUM(AN$8:AN18*$J$8:$J18))/$J19&lt;(AN$2*AN$3*$P19)/$J19,(AN$2*AN$3*$P19-SUM(AN$8:AN18*$J$8:$J18))/$J19&lt;$H19-SUM($S19:AM19)),(AN$2*AN$3*$P19-SUM(AN$8:AN18*$J$8:$J18))/$J19,IF($H19-SUM($S19:AM19)&gt;(AN$2*AN$3*$P19)/$J19,(AN$2*AN$3*$P19)/$J19,$H19-SUM($S19:AM19)))),0)</f>
        <v>1416.5925925925935</v>
      </c>
      <c r="AO19" s="21">
        <f t="array" ref="AO19">IFERROR(IF(OR($N19&gt;AO$6,$H19=SUM($S19:AN19)),0,IF(AND(SUM(AO$8:AO18*$J$8:$J18)&lt;AO$2*AO$3*$P19,(AO$2*AO$3*$P19-SUM(AO$8:AO18*$J$8:$J18))/$J19&lt;(AO$2*AO$3*$P19)/$J19,(AO$2*AO$3*$P19-SUM(AO$8:AO18*$J$8:$J18))/$J19&lt;$H19-SUM($S19:AN19)),(AO$2*AO$3*$P19-SUM(AO$8:AO18*$J$8:$J18))/$J19,IF($H19-SUM($S19:AN19)&gt;(AO$2*AO$3*$P19)/$J19,(AO$2*AO$3*$P19)/$J19,$H19-SUM($S19:AN19)))),0)</f>
        <v>0</v>
      </c>
      <c r="AP19" s="21">
        <f t="array" ref="AP19">IFERROR(IF(OR($N19&gt;AP$6,$H19=SUM($S19:AO19)),0,IF(AND(SUM(AP$8:AP18*$J$8:$J18)&lt;AP$2*AP$3*$P19,(AP$2*AP$3*$P19-SUM(AP$8:AP18*$J$8:$J18))/$J19&lt;(AP$2*AP$3*$P19)/$J19,(AP$2*AP$3*$P19-SUM(AP$8:AP18*$J$8:$J18))/$J19&lt;$H19-SUM($S19:AO19)),(AP$2*AP$3*$P19-SUM(AP$8:AP18*$J$8:$J18))/$J19,IF($H19-SUM($S19:AO19)&gt;(AP$2*AP$3*$P19)/$J19,(AP$2*AP$3*$P19)/$J19,$H19-SUM($S19:AO19)))),0)</f>
        <v>0</v>
      </c>
      <c r="AQ19" s="21">
        <f t="array" ref="AQ19">IFERROR(IF(OR($N19&gt;AQ$6,$H19=SUM($S19:AP19)),0,IF(AND(SUM(AQ$8:AQ18*$J$8:$J18)&lt;AQ$2*AQ$3*$P19,(AQ$2*AQ$3*$P19-SUM(AQ$8:AQ18*$J$8:$J18))/$J19&lt;(AQ$2*AQ$3*$P19)/$J19,(AQ$2*AQ$3*$P19-SUM(AQ$8:AQ18*$J$8:$J18))/$J19&lt;$H19-SUM($S19:AP19)),(AQ$2*AQ$3*$P19-SUM(AQ$8:AQ18*$J$8:$J18))/$J19,IF($H19-SUM($S19:AP19)&gt;(AQ$2*AQ$3*$P19)/$J19,(AQ$2*AQ$3*$P19)/$J19,$H19-SUM($S19:AP19)))),0)</f>
        <v>0</v>
      </c>
      <c r="AR19" s="21">
        <f t="array" ref="AR19">IFERROR(IF(OR($N19&gt;AR$6,$H19=SUM($S19:AQ19)),0,IF(AND(SUM(AR$8:AR18*$J$8:$J18)&lt;AR$2*AR$3*$P19,(AR$2*AR$3*$P19-SUM(AR$8:AR18*$J$8:$J18))/$J19&lt;(AR$2*AR$3*$P19)/$J19,(AR$2*AR$3*$P19-SUM(AR$8:AR18*$J$8:$J18))/$J19&lt;$H19-SUM($S19:AQ19)),(AR$2*AR$3*$P19-SUM(AR$8:AR18*$J$8:$J18))/$J19,IF($H19-SUM($S19:AQ19)&gt;(AR$2*AR$3*$P19)/$J19,(AR$2*AR$3*$P19)/$J19,$H19-SUM($S19:AQ19)))),0)</f>
        <v>0</v>
      </c>
      <c r="AS19" s="21">
        <f t="array" ref="AS19">IFERROR(IF(OR($N19&gt;AS$6,$H19=SUM($S19:AR19)),0,IF(AND(SUM(AS$8:AS18*$J$8:$J18)&lt;AS$2*AS$3*$P19,(AS$2*AS$3*$P19-SUM(AS$8:AS18*$J$8:$J18))/$J19&lt;(AS$2*AS$3*$P19)/$J19,(AS$2*AS$3*$P19-SUM(AS$8:AS18*$J$8:$J18))/$J19&lt;$H19-SUM($S19:AR19)),(AS$2*AS$3*$P19-SUM(AS$8:AS18*$J$8:$J18))/$J19,IF($H19-SUM($S19:AR19)&gt;(AS$2*AS$3*$P19)/$J19,(AS$2*AS$3*$P19)/$J19,$H19-SUM($S19:AR19)))),0)</f>
        <v>0</v>
      </c>
      <c r="AT19" s="21">
        <f t="array" ref="AT19">IFERROR(IF(OR($N19&gt;AT$6,$H19=SUM($S19:AS19)),0,IF(AND(SUM(AT$8:AT18*$J$8:$J18)&lt;AT$2*AT$3*$P19,(AT$2*AT$3*$P19-SUM(AT$8:AT18*$J$8:$J18))/$J19&lt;(AT$2*AT$3*$P19)/$J19,(AT$2*AT$3*$P19-SUM(AT$8:AT18*$J$8:$J18))/$J19&lt;$H19-SUM($S19:AS19)),(AT$2*AT$3*$P19-SUM(AT$8:AT18*$J$8:$J18))/$J19,IF($H19-SUM($S19:AS19)&gt;(AT$2*AT$3*$P19)/$J19,(AT$2*AT$3*$P19)/$J19,$H19-SUM($S19:AS19)))),0)</f>
        <v>0</v>
      </c>
      <c r="AU19" s="21">
        <f t="array" ref="AU19">IFERROR(IF(OR($N19&gt;AU$6,$H19=SUM($S19:AT19)),0,IF(AND(SUM(AU$8:AU18*$J$8:$J18)&lt;AU$2*AU$3*$P19,(AU$2*AU$3*$P19-SUM(AU$8:AU18*$J$8:$J18))/$J19&lt;(AU$2*AU$3*$P19)/$J19,(AU$2*AU$3*$P19-SUM(AU$8:AU18*$J$8:$J18))/$J19&lt;$H19-SUM($S19:AT19)),(AU$2*AU$3*$P19-SUM(AU$8:AU18*$J$8:$J18))/$J19,IF($H19-SUM($S19:AT19)&gt;(AU$2*AU$3*$P19)/$J19,(AU$2*AU$3*$P19)/$J19,$H19-SUM($S19:AT19)))),0)</f>
        <v>0</v>
      </c>
      <c r="AV19" s="21">
        <f t="array" ref="AV19">IFERROR(IF(OR($N19&gt;AV$6,$H19=SUM($S19:AU19)),0,IF(AND(SUM(AV$8:AV18*$J$8:$J18)&lt;AV$2*AV$3*$P19,(AV$2*AV$3*$P19-SUM(AV$8:AV18*$J$8:$J18))/$J19&lt;(AV$2*AV$3*$P19)/$J19,(AV$2*AV$3*$P19-SUM(AV$8:AV18*$J$8:$J18))/$J19&lt;$H19-SUM($S19:AU19)),(AV$2*AV$3*$P19-SUM(AV$8:AV18*$J$8:$J18))/$J19,IF($H19-SUM($S19:AU19)&gt;(AV$2*AV$3*$P19)/$J19,(AV$2*AV$3*$P19)/$J19,$H19-SUM($S19:AU19)))),0)</f>
        <v>0</v>
      </c>
      <c r="AW19" s="21">
        <f t="array" ref="AW19">IFERROR(IF(OR($N19&gt;AW$6,$H19=SUM($S19:AV19)),0,IF(AND(SUM(AW$8:AW18*$J$8:$J18)&lt;AW$2*AW$3*$P19,(AW$2*AW$3*$P19-SUM(AW$8:AW18*$J$8:$J18))/$J19&lt;(AW$2*AW$3*$P19)/$J19,(AW$2*AW$3*$P19-SUM(AW$8:AW18*$J$8:$J18))/$J19&lt;$H19-SUM($S19:AV19)),(AW$2*AW$3*$P19-SUM(AW$8:AW18*$J$8:$J18))/$J19,IF($H19-SUM($S19:AV19)&gt;(AW$2*AW$3*$P19)/$J19,(AW$2*AW$3*$P19)/$J19,$H19-SUM($S19:AV19)))),0)</f>
        <v>0</v>
      </c>
      <c r="AX19" s="21">
        <f t="array" ref="AX19">IFERROR(IF(OR($N19&gt;AX$6,$H19=SUM($S19:AW19)),0,IF(AND(SUM(AX$8:AX18*$J$8:$J18)&lt;AX$2*AX$3*$P19,(AX$2*AX$3*$P19-SUM(AX$8:AX18*$J$8:$J18))/$J19&lt;(AX$2*AX$3*$P19)/$J19,(AX$2*AX$3*$P19-SUM(AX$8:AX18*$J$8:$J18))/$J19&lt;$H19-SUM($S19:AW19)),(AX$2*AX$3*$P19-SUM(AX$8:AX18*$J$8:$J18))/$J19,IF($H19-SUM($S19:AW19)&gt;(AX$2*AX$3*$P19)/$J19,(AX$2*AX$3*$P19)/$J19,$H19-SUM($S19:AW19)))),0)</f>
        <v>0</v>
      </c>
      <c r="AY19" s="16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</row>
    <row r="20" spans="1:80" ht="13.5" customHeight="1">
      <c r="A20" s="5">
        <v>11</v>
      </c>
      <c r="B20" s="10" t="s">
        <v>14</v>
      </c>
      <c r="C20" s="5">
        <v>115261</v>
      </c>
      <c r="D20" s="5"/>
      <c r="E20" s="5">
        <v>4413</v>
      </c>
      <c r="F20" s="9">
        <v>42029</v>
      </c>
      <c r="G20" s="5"/>
      <c r="H20" s="18">
        <f t="shared" si="5"/>
        <v>4413</v>
      </c>
      <c r="I20" s="18"/>
      <c r="J20" s="5">
        <v>2.8E-3</v>
      </c>
      <c r="K20" s="18">
        <f t="shared" si="1"/>
        <v>357</v>
      </c>
      <c r="L20" s="18">
        <f t="shared" si="2"/>
        <v>2856</v>
      </c>
      <c r="M20" s="19">
        <f t="shared" si="3"/>
        <v>12.361344537815127</v>
      </c>
      <c r="N20" s="26">
        <v>42025</v>
      </c>
      <c r="O20" s="37">
        <f t="array" ref="O20">MAX(IF(T20:AX20&gt;0,T$6:AX$6,0))</f>
        <v>42026</v>
      </c>
      <c r="P20" s="42">
        <v>1</v>
      </c>
      <c r="Q20" s="5"/>
      <c r="R20" s="20">
        <f t="shared" si="4"/>
        <v>4413</v>
      </c>
      <c r="S20" s="8" t="s">
        <v>45</v>
      </c>
      <c r="T20" s="21">
        <f t="array" ref="T20">IFERROR(IF(OR($N20&gt;T$6,$H20=SUM($S20:S20)),0,IF(AND(SUM(T$8:T19*$J$8:$J19)&lt;T$2*T$3*$P20,(T$2*T$3*$P20-SUM(T$8:T19*$J$8:$J19))/$J20&lt;(T$2*T$3*$P20)/$J20,(T$2*T$3*$P20-SUM(T$8:T19*$J$8:$J19))/$J20&lt;$H20-SUM($S20:S20)),(T$2*T$3*$P20-SUM(T$8:T19*$J$8:$J19))/$J20,IF($H20-SUM($S20:S20)&gt;(T$2*T$3*$P20)/$J20,(T$2*T$3*$P20)/$J20,$H20-SUM($S20:S20)))),0)</f>
        <v>0</v>
      </c>
      <c r="U20" s="21">
        <f t="array" ref="U20">IFERROR(IF(OR($N20&gt;U$6,$H20=SUM($S20:T20)),0,IF(AND(SUM(U$8:U19*$J$8:$J19)&lt;U$2*U$3*$P20,(U$2*U$3*$P20-SUM(U$8:U19*$J$8:$J19))/$J20&lt;(U$2*U$3*$P20)/$J20,(U$2*U$3*$P20-SUM(U$8:U19*$J$8:$J19))/$J20&lt;$H20-SUM($S20:T20)),(U$2*U$3*$P20-SUM(U$8:U19*$J$8:$J19))/$J20,IF($H20-SUM($S20:T20)&gt;(U$2*U$3*$P20)/$J20,(U$2*U$3*$P20)/$J20,$H20-SUM($S20:T20)))),0)</f>
        <v>0</v>
      </c>
      <c r="V20" s="21">
        <f t="array" ref="V20">IFERROR(IF(OR($N20&gt;V$6,$H20=SUM($S20:U20)),0,IF(AND(SUM(V$8:V19*$J$8:$J19)&lt;V$2*V$3*$P20,(V$2*V$3*$P20-SUM(V$8:V19*$J$8:$J19))/$J20&lt;(V$2*V$3*$P20)/$J20,(V$2*V$3*$P20-SUM(V$8:V19*$J$8:$J19))/$J20&lt;$H20-SUM($S20:U20)),(V$2*V$3*$P20-SUM(V$8:V19*$J$8:$J19))/$J20,IF($H20-SUM($S20:U20)&gt;(V$2*V$3*$P20)/$J20,(V$2*V$3*$P20)/$J20,$H20-SUM($S20:U20)))),0)</f>
        <v>0</v>
      </c>
      <c r="W20" s="21">
        <f t="array" ref="W20">IFERROR(IF(OR($N20&gt;W$6,$H20=SUM($S20:V20)),0,IF(AND(SUM(W$8:W19*$J$8:$J19)&lt;W$2*W$3*$P20,(W$2*W$3*$P20-SUM(W$8:W19*$J$8:$J19))/$J20&lt;(W$2*W$3*$P20)/$J20,(W$2*W$3*$P20-SUM(W$8:W19*$J$8:$J19))/$J20&lt;$H20-SUM($S20:V20)),(W$2*W$3*$P20-SUM(W$8:W19*$J$8:$J19))/$J20,IF($H20-SUM($S20:V20)&gt;(W$2*W$3*$P20)/$J20,(W$2*W$3*$P20)/$J20,$H20-SUM($S20:V20)))),0)</f>
        <v>0</v>
      </c>
      <c r="X20" s="21">
        <f t="array" ref="X20">IFERROR(IF(OR($N20&gt;X$6,$H20=SUM($S20:W20)),0,IF(AND(SUM(X$8:X19*$J$8:$J19)&lt;X$2*X$3*$P20,(X$2*X$3*$P20-SUM(X$8:X19*$J$8:$J19))/$J20&lt;(X$2*X$3*$P20)/$J20,(X$2*X$3*$P20-SUM(X$8:X19*$J$8:$J19))/$J20&lt;$H20-SUM($S20:W20)),(X$2*X$3*$P20-SUM(X$8:X19*$J$8:$J19))/$J20,IF($H20-SUM($S20:W20)&gt;(X$2*X$3*$P20)/$J20,(X$2*X$3*$P20)/$J20,$H20-SUM($S20:W20)))),0)</f>
        <v>0</v>
      </c>
      <c r="Y20" s="21">
        <f t="array" ref="Y20">IFERROR(IF(OR($N20&gt;Y$6,$H20=SUM($S20:X20)),0,IF(AND(SUM(Y$8:Y19*$J$8:$J19)&lt;Y$2*Y$3*$P20,(Y$2*Y$3*$P20-SUM(Y$8:Y19*$J$8:$J19))/$J20&lt;(Y$2*Y$3*$P20)/$J20,(Y$2*Y$3*$P20-SUM(Y$8:Y19*$J$8:$J19))/$J20&lt;$H20-SUM($S20:X20)),(Y$2*Y$3*$P20-SUM(Y$8:Y19*$J$8:$J19))/$J20,IF($H20-SUM($S20:X20)&gt;(Y$2*Y$3*$P20)/$J20,(Y$2*Y$3*$P20)/$J20,$H20-SUM($S20:X20)))),0)</f>
        <v>0</v>
      </c>
      <c r="Z20" s="21">
        <f t="array" ref="Z20">IFERROR(IF(OR($N20&gt;Z$6,$H20=SUM($S20:Y20)),0,IF(AND(SUM(Z$8:Z19*$J$8:$J19)&lt;Z$2*Z$3*$P20,(Z$2*Z$3*$P20-SUM(Z$8:Z19*$J$8:$J19))/$J20&lt;(Z$2*Z$3*$P20)/$J20,(Z$2*Z$3*$P20-SUM(Z$8:Z19*$J$8:$J19))/$J20&lt;$H20-SUM($S20:Y20)),(Z$2*Z$3*$P20-SUM(Z$8:Z19*$J$8:$J19))/$J20,IF($H20-SUM($S20:Y20)&gt;(Z$2*Z$3*$P20)/$J20,(Z$2*Z$3*$P20)/$J20,$H20-SUM($S20:Y20)))),0)</f>
        <v>0</v>
      </c>
      <c r="AA20" s="21">
        <f t="array" ref="AA20">IFERROR(IF(OR($N20&gt;AA$6,$H20=SUM($S20:Z20)),0,IF(AND(SUM(AA$8:AA19*$J$8:$J19)&lt;AA$2*AA$3*$P20,(AA$2*AA$3*$P20-SUM(AA$8:AA19*$J$8:$J19))/$J20&lt;(AA$2*AA$3*$P20)/$J20,(AA$2*AA$3*$P20-SUM(AA$8:AA19*$J$8:$J19))/$J20&lt;$H20-SUM($S20:Z20)),(AA$2*AA$3*$P20-SUM(AA$8:AA19*$J$8:$J19))/$J20,IF($H20-SUM($S20:Z20)&gt;(AA$2*AA$3*$P20)/$J20,(AA$2*AA$3*$P20)/$J20,$H20-SUM($S20:Z20)))),0)</f>
        <v>0</v>
      </c>
      <c r="AB20" s="21">
        <f t="array" ref="AB20">IFERROR(IF(OR($N20&gt;AB$6,$H20=SUM($S20:AA20)),0,IF(AND(SUM(AB$8:AB19*$J$8:$J19)&lt;AB$2*AB$3*$P20,(AB$2*AB$3*$P20-SUM(AB$8:AB19*$J$8:$J19))/$J20&lt;(AB$2*AB$3*$P20)/$J20,(AB$2*AB$3*$P20-SUM(AB$8:AB19*$J$8:$J19))/$J20&lt;$H20-SUM($S20:AA20)),(AB$2*AB$3*$P20-SUM(AB$8:AB19*$J$8:$J19))/$J20,IF($H20-SUM($S20:AA20)&gt;(AB$2*AB$3*$P20)/$J20,(AB$2*AB$3*$P20)/$J20,$H20-SUM($S20:AA20)))),0)</f>
        <v>0</v>
      </c>
      <c r="AC20" s="21">
        <f t="array" ref="AC20">IFERROR(IF(OR($N20&gt;AC$6,$H20=SUM($S20:AB20)),0,IF(AND(SUM(AC$8:AC19*$J$8:$J19)&lt;AC$2*AC$3*$P20,(AC$2*AC$3*$P20-SUM(AC$8:AC19*$J$8:$J19))/$J20&lt;(AC$2*AC$3*$P20)/$J20,(AC$2*AC$3*$P20-SUM(AC$8:AC19*$J$8:$J19))/$J20&lt;$H20-SUM($S20:AB20)),(AC$2*AC$3*$P20-SUM(AC$8:AC19*$J$8:$J19))/$J20,IF($H20-SUM($S20:AB20)&gt;(AC$2*AC$3*$P20)/$J20,(AC$2*AC$3*$P20)/$J20,$H20-SUM($S20:AB20)))),0)</f>
        <v>0</v>
      </c>
      <c r="AD20" s="21">
        <f t="array" ref="AD20">IFERROR(IF(OR($N20&gt;AD$6,$H20=SUM($S20:AC20)),0,IF(AND(SUM(AD$8:AD19*$J$8:$J19)&lt;AD$2*AD$3*$P20,(AD$2*AD$3*$P20-SUM(AD$8:AD19*$J$8:$J19))/$J20&lt;(AD$2*AD$3*$P20)/$J20,(AD$2*AD$3*$P20-SUM(AD$8:AD19*$J$8:$J19))/$J20&lt;$H20-SUM($S20:AC20)),(AD$2*AD$3*$P20-SUM(AD$8:AD19*$J$8:$J19))/$J20,IF($H20-SUM($S20:AC20)&gt;(AD$2*AD$3*$P20)/$J20,(AD$2*AD$3*$P20)/$J20,$H20-SUM($S20:AC20)))),0)</f>
        <v>0</v>
      </c>
      <c r="AE20" s="21">
        <f t="array" ref="AE20">IFERROR(IF(OR($N20&gt;AE$6,$H20=SUM($S20:AD20)),0,IF(AND(SUM(AE$8:AE19*$J$8:$J19)&lt;AE$2*AE$3*$P20,(AE$2*AE$3*$P20-SUM(AE$8:AE19*$J$8:$J19))/$J20&lt;(AE$2*AE$3*$P20)/$J20,(AE$2*AE$3*$P20-SUM(AE$8:AE19*$J$8:$J19))/$J20&lt;$H20-SUM($S20:AD20)),(AE$2*AE$3*$P20-SUM(AE$8:AE19*$J$8:$J19))/$J20,IF($H20-SUM($S20:AD20)&gt;(AE$2*AE$3*$P20)/$J20,(AE$2*AE$3*$P20)/$J20,$H20-SUM($S20:AD20)))),0)</f>
        <v>0</v>
      </c>
      <c r="AF20" s="21">
        <f t="array" ref="AF20">IFERROR(IF(OR($N20&gt;AF$6,$H20=SUM($S20:AE20)),0,IF(AND(SUM(AF$8:AF19*$J$8:$J19)&lt;AF$2*AF$3*$P20,(AF$2*AF$3*$P20-SUM(AF$8:AF19*$J$8:$J19))/$J20&lt;(AF$2*AF$3*$P20)/$J20,(AF$2*AF$3*$P20-SUM(AF$8:AF19*$J$8:$J19))/$J20&lt;$H20-SUM($S20:AE20)),(AF$2*AF$3*$P20-SUM(AF$8:AF19*$J$8:$J19))/$J20,IF($H20-SUM($S20:AE20)&gt;(AF$2*AF$3*$P20)/$J20,(AF$2*AF$3*$P20)/$J20,$H20-SUM($S20:AE20)))),0)</f>
        <v>0</v>
      </c>
      <c r="AG20" s="21">
        <f t="array" ref="AG20">IFERROR(IF(OR($N20&gt;AG$6,$H20=SUM($S20:AF20)),0,IF(AND(SUM(AG$8:AG19*$J$8:$J19)&lt;AG$2*AG$3*$P20,(AG$2*AG$3*$P20-SUM(AG$8:AG19*$J$8:$J19))/$J20&lt;(AG$2*AG$3*$P20)/$J20,(AG$2*AG$3*$P20-SUM(AG$8:AG19*$J$8:$J19))/$J20&lt;$H20-SUM($S20:AF20)),(AG$2*AG$3*$P20-SUM(AG$8:AG19*$J$8:$J19))/$J20,IF($H20-SUM($S20:AF20)&gt;(AG$2*AG$3*$P20)/$J20,(AG$2*AG$3*$P20)/$J20,$H20-SUM($S20:AF20)))),0)</f>
        <v>0</v>
      </c>
      <c r="AH20" s="21">
        <f t="array" ref="AH20">IFERROR(IF(OR($N20&gt;AH$6,$H20=SUM($S20:AG20)),0,IF(AND(SUM(AH$8:AH19*$J$8:$J19)&lt;AH$2*AH$3*$P20,(AH$2*AH$3*$P20-SUM(AH$8:AH19*$J$8:$J19))/$J20&lt;(AH$2*AH$3*$P20)/$J20,(AH$2*AH$3*$P20-SUM(AH$8:AH19*$J$8:$J19))/$J20&lt;$H20-SUM($S20:AG20)),(AH$2*AH$3*$P20-SUM(AH$8:AH19*$J$8:$J19))/$J20,IF($H20-SUM($S20:AG20)&gt;(AH$2*AH$3*$P20)/$J20,(AH$2*AH$3*$P20)/$J20,$H20-SUM($S20:AG20)))),0)</f>
        <v>0</v>
      </c>
      <c r="AI20" s="21">
        <f t="array" ref="AI20">IFERROR(IF(OR($N20&gt;AI$6,$H20=SUM($S20:AH20)),0,IF(AND(SUM(AI$8:AI19*$J$8:$J19)&lt;AI$2*AI$3*$P20,(AI$2*AI$3*$P20-SUM(AI$8:AI19*$J$8:$J19))/$J20&lt;(AI$2*AI$3*$P20)/$J20,(AI$2*AI$3*$P20-SUM(AI$8:AI19*$J$8:$J19))/$J20&lt;$H20-SUM($S20:AH20)),(AI$2*AI$3*$P20-SUM(AI$8:AI19*$J$8:$J19))/$J20,IF($H20-SUM($S20:AH20)&gt;(AI$2*AI$3*$P20)/$J20,(AI$2*AI$3*$P20)/$J20,$H20-SUM($S20:AH20)))),0)</f>
        <v>0</v>
      </c>
      <c r="AJ20" s="21">
        <f t="array" ref="AJ20">IFERROR(IF(OR($N20&gt;AJ$6,$H20=SUM($S20:AI20)),0,IF(AND(SUM(AJ$8:AJ19*$J$8:$J19)&lt;AJ$2*AJ$3*$P20,(AJ$2*AJ$3*$P20-SUM(AJ$8:AJ19*$J$8:$J19))/$J20&lt;(AJ$2*AJ$3*$P20)/$J20,(AJ$2*AJ$3*$P20-SUM(AJ$8:AJ19*$J$8:$J19))/$J20&lt;$H20-SUM($S20:AI20)),(AJ$2*AJ$3*$P20-SUM(AJ$8:AJ19*$J$8:$J19))/$J20,IF($H20-SUM($S20:AI20)&gt;(AJ$2*AJ$3*$P20)/$J20,(AJ$2*AJ$3*$P20)/$J20,$H20-SUM($S20:AI20)))),0)</f>
        <v>0</v>
      </c>
      <c r="AK20" s="21">
        <f t="array" ref="AK20">IFERROR(IF(OR($N20&gt;AK$6,$H20=SUM($S20:AJ20)),0,IF(AND(SUM(AK$8:AK19*$J$8:$J19)&lt;AK$2*AK$3*$P20,(AK$2*AK$3*$P20-SUM(AK$8:AK19*$J$8:$J19))/$J20&lt;(AK$2*AK$3*$P20)/$J20,(AK$2*AK$3*$P20-SUM(AK$8:AK19*$J$8:$J19))/$J20&lt;$H20-SUM($S20:AJ20)),(AK$2*AK$3*$P20-SUM(AK$8:AK19*$J$8:$J19))/$J20,IF($H20-SUM($S20:AJ20)&gt;(AK$2*AK$3*$P20)/$J20,(AK$2*AK$3*$P20)/$J20,$H20-SUM($S20:AJ20)))),0)</f>
        <v>0</v>
      </c>
      <c r="AL20" s="21">
        <f t="array" ref="AL20">IFERROR(IF(OR($N20&gt;AL$6,$H20=SUM($S20:AK20)),0,IF(AND(SUM(AL$8:AL19*$J$8:$J19)&lt;AL$2*AL$3*$P20,(AL$2*AL$3*$P20-SUM(AL$8:AL19*$J$8:$J19))/$J20&lt;(AL$2*AL$3*$P20)/$J20,(AL$2*AL$3*$P20-SUM(AL$8:AL19*$J$8:$J19))/$J20&lt;$H20-SUM($S20:AK20)),(AL$2*AL$3*$P20-SUM(AL$8:AL19*$J$8:$J19))/$J20,IF($H20-SUM($S20:AK20)&gt;(AL$2*AL$3*$P20)/$J20,(AL$2*AL$3*$P20)/$J20,$H20-SUM($S20:AK20)))),0)</f>
        <v>0</v>
      </c>
      <c r="AM20" s="21">
        <f t="array" ref="AM20">IFERROR(IF(OR($N20&gt;AM$6,$H20=SUM($S20:AL20)),0,IF(AND(SUM(AM$8:AM19*$J$8:$J19)&lt;AM$2*AM$3*$P20,(AM$2*AM$3*$P20-SUM(AM$8:AM19*$J$8:$J19))/$J20&lt;(AM$2*AM$3*$P20)/$J20,(AM$2*AM$3*$P20-SUM(AM$8:AM19*$J$8:$J19))/$J20&lt;$H20-SUM($S20:AL20)),(AM$2*AM$3*$P20-SUM(AM$8:AM19*$J$8:$J19))/$J20,IF($H20-SUM($S20:AL20)&gt;(AM$2*AM$3*$P20)/$J20,(AM$2*AM$3*$P20)/$J20,$H20-SUM($S20:AL20)))),0)</f>
        <v>0</v>
      </c>
      <c r="AN20" s="21">
        <f t="array" ref="AN20">IFERROR(IF(OR($N20&gt;AN$6,$H20=SUM($S20:AM20)),0,IF(AND(SUM(AN$8:AN19*$J$8:$J19)&lt;AN$2*AN$3*$P20,(AN$2*AN$3*$P20-SUM(AN$8:AN19*$J$8:$J19))/$J20&lt;(AN$2*AN$3*$P20)/$J20,(AN$2*AN$3*$P20-SUM(AN$8:AN19*$J$8:$J19))/$J20&lt;$H20-SUM($S20:AM20)),(AN$2*AN$3*$P20-SUM(AN$8:AN19*$J$8:$J19))/$J20,IF($H20-SUM($S20:AM20)&gt;(AN$2*AN$3*$P20)/$J20,(AN$2*AN$3*$P20)/$J20,$H20-SUM($S20:AM20)))),0)</f>
        <v>2205.4285714285702</v>
      </c>
      <c r="AO20" s="21">
        <f t="array" ref="AO20">IFERROR(IF(OR($N20&gt;AO$6,$H20=SUM($S20:AN20)),0,IF(AND(SUM(AO$8:AO19*$J$8:$J19)&lt;AO$2*AO$3*$P20,(AO$2*AO$3*$P20-SUM(AO$8:AO19*$J$8:$J19))/$J20&lt;(AO$2*AO$3*$P20)/$J20,(AO$2*AO$3*$P20-SUM(AO$8:AO19*$J$8:$J19))/$J20&lt;$H20-SUM($S20:AN20)),(AO$2*AO$3*$P20-SUM(AO$8:AO19*$J$8:$J19))/$J20,IF($H20-SUM($S20:AN20)&gt;(AO$2*AO$3*$P20)/$J20,(AO$2*AO$3*$P20)/$J20,$H20-SUM($S20:AN20)))),0)</f>
        <v>2207.5714285714298</v>
      </c>
      <c r="AP20" s="21">
        <f t="array" ref="AP20">IFERROR(IF(OR($N20&gt;AP$6,$H20=SUM($S20:AO20)),0,IF(AND(SUM(AP$8:AP19*$J$8:$J19)&lt;AP$2*AP$3*$P20,(AP$2*AP$3*$P20-SUM(AP$8:AP19*$J$8:$J19))/$J20&lt;(AP$2*AP$3*$P20)/$J20,(AP$2*AP$3*$P20-SUM(AP$8:AP19*$J$8:$J19))/$J20&lt;$H20-SUM($S20:AO20)),(AP$2*AP$3*$P20-SUM(AP$8:AP19*$J$8:$J19))/$J20,IF($H20-SUM($S20:AO20)&gt;(AP$2*AP$3*$P20)/$J20,(AP$2*AP$3*$P20)/$J20,$H20-SUM($S20:AO20)))),0)</f>
        <v>0</v>
      </c>
      <c r="AQ20" s="21">
        <f t="array" ref="AQ20">IFERROR(IF(OR($N20&gt;AQ$6,$H20=SUM($S20:AP20)),0,IF(AND(SUM(AQ$8:AQ19*$J$8:$J19)&lt;AQ$2*AQ$3*$P20,(AQ$2*AQ$3*$P20-SUM(AQ$8:AQ19*$J$8:$J19))/$J20&lt;(AQ$2*AQ$3*$P20)/$J20,(AQ$2*AQ$3*$P20-SUM(AQ$8:AQ19*$J$8:$J19))/$J20&lt;$H20-SUM($S20:AP20)),(AQ$2*AQ$3*$P20-SUM(AQ$8:AQ19*$J$8:$J19))/$J20,IF($H20-SUM($S20:AP20)&gt;(AQ$2*AQ$3*$P20)/$J20,(AQ$2*AQ$3*$P20)/$J20,$H20-SUM($S20:AP20)))),0)</f>
        <v>0</v>
      </c>
      <c r="AR20" s="21">
        <f t="array" ref="AR20">IFERROR(IF(OR($N20&gt;AR$6,$H20=SUM($S20:AQ20)),0,IF(AND(SUM(AR$8:AR19*$J$8:$J19)&lt;AR$2*AR$3*$P20,(AR$2*AR$3*$P20-SUM(AR$8:AR19*$J$8:$J19))/$J20&lt;(AR$2*AR$3*$P20)/$J20,(AR$2*AR$3*$P20-SUM(AR$8:AR19*$J$8:$J19))/$J20&lt;$H20-SUM($S20:AQ20)),(AR$2*AR$3*$P20-SUM(AR$8:AR19*$J$8:$J19))/$J20,IF($H20-SUM($S20:AQ20)&gt;(AR$2*AR$3*$P20)/$J20,(AR$2*AR$3*$P20)/$J20,$H20-SUM($S20:AQ20)))),0)</f>
        <v>0</v>
      </c>
      <c r="AS20" s="21">
        <f t="array" ref="AS20">IFERROR(IF(OR($N20&gt;AS$6,$H20=SUM($S20:AR20)),0,IF(AND(SUM(AS$8:AS19*$J$8:$J19)&lt;AS$2*AS$3*$P20,(AS$2*AS$3*$P20-SUM(AS$8:AS19*$J$8:$J19))/$J20&lt;(AS$2*AS$3*$P20)/$J20,(AS$2*AS$3*$P20-SUM(AS$8:AS19*$J$8:$J19))/$J20&lt;$H20-SUM($S20:AR20)),(AS$2*AS$3*$P20-SUM(AS$8:AS19*$J$8:$J19))/$J20,IF($H20-SUM($S20:AR20)&gt;(AS$2*AS$3*$P20)/$J20,(AS$2*AS$3*$P20)/$J20,$H20-SUM($S20:AR20)))),0)</f>
        <v>0</v>
      </c>
      <c r="AT20" s="21">
        <f t="array" ref="AT20">IFERROR(IF(OR($N20&gt;AT$6,$H20=SUM($S20:AS20)),0,IF(AND(SUM(AT$8:AT19*$J$8:$J19)&lt;AT$2*AT$3*$P20,(AT$2*AT$3*$P20-SUM(AT$8:AT19*$J$8:$J19))/$J20&lt;(AT$2*AT$3*$P20)/$J20,(AT$2*AT$3*$P20-SUM(AT$8:AT19*$J$8:$J19))/$J20&lt;$H20-SUM($S20:AS20)),(AT$2*AT$3*$P20-SUM(AT$8:AT19*$J$8:$J19))/$J20,IF($H20-SUM($S20:AS20)&gt;(AT$2*AT$3*$P20)/$J20,(AT$2*AT$3*$P20)/$J20,$H20-SUM($S20:AS20)))),0)</f>
        <v>0</v>
      </c>
      <c r="AU20" s="21">
        <f t="array" ref="AU20">IFERROR(IF(OR($N20&gt;AU$6,$H20=SUM($S20:AT20)),0,IF(AND(SUM(AU$8:AU19*$J$8:$J19)&lt;AU$2*AU$3*$P20,(AU$2*AU$3*$P20-SUM(AU$8:AU19*$J$8:$J19))/$J20&lt;(AU$2*AU$3*$P20)/$J20,(AU$2*AU$3*$P20-SUM(AU$8:AU19*$J$8:$J19))/$J20&lt;$H20-SUM($S20:AT20)),(AU$2*AU$3*$P20-SUM(AU$8:AU19*$J$8:$J19))/$J20,IF($H20-SUM($S20:AT20)&gt;(AU$2*AU$3*$P20)/$J20,(AU$2*AU$3*$P20)/$J20,$H20-SUM($S20:AT20)))),0)</f>
        <v>0</v>
      </c>
      <c r="AV20" s="21">
        <f t="array" ref="AV20">IFERROR(IF(OR($N20&gt;AV$6,$H20=SUM($S20:AU20)),0,IF(AND(SUM(AV$8:AV19*$J$8:$J19)&lt;AV$2*AV$3*$P20,(AV$2*AV$3*$P20-SUM(AV$8:AV19*$J$8:$J19))/$J20&lt;(AV$2*AV$3*$P20)/$J20,(AV$2*AV$3*$P20-SUM(AV$8:AV19*$J$8:$J19))/$J20&lt;$H20-SUM($S20:AU20)),(AV$2*AV$3*$P20-SUM(AV$8:AV19*$J$8:$J19))/$J20,IF($H20-SUM($S20:AU20)&gt;(AV$2*AV$3*$P20)/$J20,(AV$2*AV$3*$P20)/$J20,$H20-SUM($S20:AU20)))),0)</f>
        <v>0</v>
      </c>
      <c r="AW20" s="21">
        <f t="array" ref="AW20">IFERROR(IF(OR($N20&gt;AW$6,$H20=SUM($S20:AV20)),0,IF(AND(SUM(AW$8:AW19*$J$8:$J19)&lt;AW$2*AW$3*$P20,(AW$2*AW$3*$P20-SUM(AW$8:AW19*$J$8:$J19))/$J20&lt;(AW$2*AW$3*$P20)/$J20,(AW$2*AW$3*$P20-SUM(AW$8:AW19*$J$8:$J19))/$J20&lt;$H20-SUM($S20:AV20)),(AW$2*AW$3*$P20-SUM(AW$8:AW19*$J$8:$J19))/$J20,IF($H20-SUM($S20:AV20)&gt;(AW$2*AW$3*$P20)/$J20,(AW$2*AW$3*$P20)/$J20,$H20-SUM($S20:AV20)))),0)</f>
        <v>0</v>
      </c>
      <c r="AX20" s="21">
        <f t="array" ref="AX20">IFERROR(IF(OR($N20&gt;AX$6,$H20=SUM($S20:AW20)),0,IF(AND(SUM(AX$8:AX19*$J$8:$J19)&lt;AX$2*AX$3*$P20,(AX$2*AX$3*$P20-SUM(AX$8:AX19*$J$8:$J19))/$J20&lt;(AX$2*AX$3*$P20)/$J20,(AX$2*AX$3*$P20-SUM(AX$8:AX19*$J$8:$J19))/$J20&lt;$H20-SUM($S20:AW20)),(AX$2*AX$3*$P20-SUM(AX$8:AX19*$J$8:$J19))/$J20,IF($H20-SUM($S20:AW20)&gt;(AX$2*AX$3*$P20)/$J20,(AX$2*AX$3*$P20)/$J20,$H20-SUM($S20:AW20)))),0)</f>
        <v>0</v>
      </c>
      <c r="AY20" s="16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</row>
    <row r="21" spans="1:80" ht="13.5" customHeight="1">
      <c r="A21" s="5">
        <v>12</v>
      </c>
      <c r="B21" s="10" t="s">
        <v>15</v>
      </c>
      <c r="C21" s="5">
        <v>115262</v>
      </c>
      <c r="D21" s="5"/>
      <c r="E21" s="5">
        <v>1470</v>
      </c>
      <c r="F21" s="9">
        <v>42029</v>
      </c>
      <c r="G21" s="5"/>
      <c r="H21" s="18">
        <f t="shared" si="5"/>
        <v>1470</v>
      </c>
      <c r="I21" s="18"/>
      <c r="J21" s="5">
        <v>2.8999999999999998E-3</v>
      </c>
      <c r="K21" s="18">
        <f t="shared" si="1"/>
        <v>345</v>
      </c>
      <c r="L21" s="18">
        <f t="shared" si="2"/>
        <v>1470</v>
      </c>
      <c r="M21" s="19">
        <f t="shared" si="3"/>
        <v>4.2608695652173916</v>
      </c>
      <c r="N21" s="26">
        <v>42026</v>
      </c>
      <c r="O21" s="37">
        <f t="array" ref="O21">MAX(IF(T21:AX21&gt;0,T$6:AX$6,0))</f>
        <v>42027</v>
      </c>
      <c r="P21" s="42">
        <v>1</v>
      </c>
      <c r="Q21" s="5"/>
      <c r="R21" s="20">
        <f t="shared" si="4"/>
        <v>1470</v>
      </c>
      <c r="S21" s="8" t="s">
        <v>45</v>
      </c>
      <c r="T21" s="21">
        <f t="array" ref="T21">IFERROR(IF(OR($N21&gt;T$6,$H21=SUM($S21:S21)),0,IF(AND(SUM(T$8:T20*$J$8:$J20)&lt;T$2*T$3*$P21,(T$2*T$3*$P21-SUM(T$8:T20*$J$8:$J20))/$J21&lt;(T$2*T$3*$P21)/$J21,(T$2*T$3*$P21-SUM(T$8:T20*$J$8:$J20))/$J21&lt;$H21-SUM($S21:S21)),(T$2*T$3*$P21-SUM(T$8:T20*$J$8:$J20))/$J21,IF($H21-SUM($S21:S21)&gt;(T$2*T$3*$P21)/$J21,(T$2*T$3*$P21)/$J21,$H21-SUM($S21:S21)))),0)</f>
        <v>0</v>
      </c>
      <c r="U21" s="21">
        <f t="array" ref="U21">IFERROR(IF(OR($N21&gt;U$6,$H21=SUM($S21:T21)),0,IF(AND(SUM(U$8:U20*$J$8:$J20)&lt;U$2*U$3*$P21,(U$2*U$3*$P21-SUM(U$8:U20*$J$8:$J20))/$J21&lt;(U$2*U$3*$P21)/$J21,(U$2*U$3*$P21-SUM(U$8:U20*$J$8:$J20))/$J21&lt;$H21-SUM($S21:T21)),(U$2*U$3*$P21-SUM(U$8:U20*$J$8:$J20))/$J21,IF($H21-SUM($S21:T21)&gt;(U$2*U$3*$P21)/$J21,(U$2*U$3*$P21)/$J21,$H21-SUM($S21:T21)))),0)</f>
        <v>0</v>
      </c>
      <c r="V21" s="21">
        <f t="array" ref="V21">IFERROR(IF(OR($N21&gt;V$6,$H21=SUM($S21:U21)),0,IF(AND(SUM(V$8:V20*$J$8:$J20)&lt;V$2*V$3*$P21,(V$2*V$3*$P21-SUM(V$8:V20*$J$8:$J20))/$J21&lt;(V$2*V$3*$P21)/$J21,(V$2*V$3*$P21-SUM(V$8:V20*$J$8:$J20))/$J21&lt;$H21-SUM($S21:U21)),(V$2*V$3*$P21-SUM(V$8:V20*$J$8:$J20))/$J21,IF($H21-SUM($S21:U21)&gt;(V$2*V$3*$P21)/$J21,(V$2*V$3*$P21)/$J21,$H21-SUM($S21:U21)))),0)</f>
        <v>0</v>
      </c>
      <c r="W21" s="21">
        <f t="array" ref="W21">IFERROR(IF(OR($N21&gt;W$6,$H21=SUM($S21:V21)),0,IF(AND(SUM(W$8:W20*$J$8:$J20)&lt;W$2*W$3*$P21,(W$2*W$3*$P21-SUM(W$8:W20*$J$8:$J20))/$J21&lt;(W$2*W$3*$P21)/$J21,(W$2*W$3*$P21-SUM(W$8:W20*$J$8:$J20))/$J21&lt;$H21-SUM($S21:V21)),(W$2*W$3*$P21-SUM(W$8:W20*$J$8:$J20))/$J21,IF($H21-SUM($S21:V21)&gt;(W$2*W$3*$P21)/$J21,(W$2*W$3*$P21)/$J21,$H21-SUM($S21:V21)))),0)</f>
        <v>0</v>
      </c>
      <c r="X21" s="21">
        <f t="array" ref="X21">IFERROR(IF(OR($N21&gt;X$6,$H21=SUM($S21:W21)),0,IF(AND(SUM(X$8:X20*$J$8:$J20)&lt;X$2*X$3*$P21,(X$2*X$3*$P21-SUM(X$8:X20*$J$8:$J20))/$J21&lt;(X$2*X$3*$P21)/$J21,(X$2*X$3*$P21-SUM(X$8:X20*$J$8:$J20))/$J21&lt;$H21-SUM($S21:W21)),(X$2*X$3*$P21-SUM(X$8:X20*$J$8:$J20))/$J21,IF($H21-SUM($S21:W21)&gt;(X$2*X$3*$P21)/$J21,(X$2*X$3*$P21)/$J21,$H21-SUM($S21:W21)))),0)</f>
        <v>0</v>
      </c>
      <c r="Y21" s="21">
        <f t="array" ref="Y21">IFERROR(IF(OR($N21&gt;Y$6,$H21=SUM($S21:X21)),0,IF(AND(SUM(Y$8:Y20*$J$8:$J20)&lt;Y$2*Y$3*$P21,(Y$2*Y$3*$P21-SUM(Y$8:Y20*$J$8:$J20))/$J21&lt;(Y$2*Y$3*$P21)/$J21,(Y$2*Y$3*$P21-SUM(Y$8:Y20*$J$8:$J20))/$J21&lt;$H21-SUM($S21:X21)),(Y$2*Y$3*$P21-SUM(Y$8:Y20*$J$8:$J20))/$J21,IF($H21-SUM($S21:X21)&gt;(Y$2*Y$3*$P21)/$J21,(Y$2*Y$3*$P21)/$J21,$H21-SUM($S21:X21)))),0)</f>
        <v>0</v>
      </c>
      <c r="Z21" s="21">
        <f t="array" ref="Z21">IFERROR(IF(OR($N21&gt;Z$6,$H21=SUM($S21:Y21)),0,IF(AND(SUM(Z$8:Z20*$J$8:$J20)&lt;Z$2*Z$3*$P21,(Z$2*Z$3*$P21-SUM(Z$8:Z20*$J$8:$J20))/$J21&lt;(Z$2*Z$3*$P21)/$J21,(Z$2*Z$3*$P21-SUM(Z$8:Z20*$J$8:$J20))/$J21&lt;$H21-SUM($S21:Y21)),(Z$2*Z$3*$P21-SUM(Z$8:Z20*$J$8:$J20))/$J21,IF($H21-SUM($S21:Y21)&gt;(Z$2*Z$3*$P21)/$J21,(Z$2*Z$3*$P21)/$J21,$H21-SUM($S21:Y21)))),0)</f>
        <v>0</v>
      </c>
      <c r="AA21" s="21">
        <f t="array" ref="AA21">IFERROR(IF(OR($N21&gt;AA$6,$H21=SUM($S21:Z21)),0,IF(AND(SUM(AA$8:AA20*$J$8:$J20)&lt;AA$2*AA$3*$P21,(AA$2*AA$3*$P21-SUM(AA$8:AA20*$J$8:$J20))/$J21&lt;(AA$2*AA$3*$P21)/$J21,(AA$2*AA$3*$P21-SUM(AA$8:AA20*$J$8:$J20))/$J21&lt;$H21-SUM($S21:Z21)),(AA$2*AA$3*$P21-SUM(AA$8:AA20*$J$8:$J20))/$J21,IF($H21-SUM($S21:Z21)&gt;(AA$2*AA$3*$P21)/$J21,(AA$2*AA$3*$P21)/$J21,$H21-SUM($S21:Z21)))),0)</f>
        <v>0</v>
      </c>
      <c r="AB21" s="21">
        <f t="array" ref="AB21">IFERROR(IF(OR($N21&gt;AB$6,$H21=SUM($S21:AA21)),0,IF(AND(SUM(AB$8:AB20*$J$8:$J20)&lt;AB$2*AB$3*$P21,(AB$2*AB$3*$P21-SUM(AB$8:AB20*$J$8:$J20))/$J21&lt;(AB$2*AB$3*$P21)/$J21,(AB$2*AB$3*$P21-SUM(AB$8:AB20*$J$8:$J20))/$J21&lt;$H21-SUM($S21:AA21)),(AB$2*AB$3*$P21-SUM(AB$8:AB20*$J$8:$J20))/$J21,IF($H21-SUM($S21:AA21)&gt;(AB$2*AB$3*$P21)/$J21,(AB$2*AB$3*$P21)/$J21,$H21-SUM($S21:AA21)))),0)</f>
        <v>0</v>
      </c>
      <c r="AC21" s="21">
        <f t="array" ref="AC21">IFERROR(IF(OR($N21&gt;AC$6,$H21=SUM($S21:AB21)),0,IF(AND(SUM(AC$8:AC20*$J$8:$J20)&lt;AC$2*AC$3*$P21,(AC$2*AC$3*$P21-SUM(AC$8:AC20*$J$8:$J20))/$J21&lt;(AC$2*AC$3*$P21)/$J21,(AC$2*AC$3*$P21-SUM(AC$8:AC20*$J$8:$J20))/$J21&lt;$H21-SUM($S21:AB21)),(AC$2*AC$3*$P21-SUM(AC$8:AC20*$J$8:$J20))/$J21,IF($H21-SUM($S21:AB21)&gt;(AC$2*AC$3*$P21)/$J21,(AC$2*AC$3*$P21)/$J21,$H21-SUM($S21:AB21)))),0)</f>
        <v>0</v>
      </c>
      <c r="AD21" s="21">
        <f t="array" ref="AD21">IFERROR(IF(OR($N21&gt;AD$6,$H21=SUM($S21:AC21)),0,IF(AND(SUM(AD$8:AD20*$J$8:$J20)&lt;AD$2*AD$3*$P21,(AD$2*AD$3*$P21-SUM(AD$8:AD20*$J$8:$J20))/$J21&lt;(AD$2*AD$3*$P21)/$J21,(AD$2*AD$3*$P21-SUM(AD$8:AD20*$J$8:$J20))/$J21&lt;$H21-SUM($S21:AC21)),(AD$2*AD$3*$P21-SUM(AD$8:AD20*$J$8:$J20))/$J21,IF($H21-SUM($S21:AC21)&gt;(AD$2*AD$3*$P21)/$J21,(AD$2*AD$3*$P21)/$J21,$H21-SUM($S21:AC21)))),0)</f>
        <v>0</v>
      </c>
      <c r="AE21" s="21">
        <f t="array" ref="AE21">IFERROR(IF(OR($N21&gt;AE$6,$H21=SUM($S21:AD21)),0,IF(AND(SUM(AE$8:AE20*$J$8:$J20)&lt;AE$2*AE$3*$P21,(AE$2*AE$3*$P21-SUM(AE$8:AE20*$J$8:$J20))/$J21&lt;(AE$2*AE$3*$P21)/$J21,(AE$2*AE$3*$P21-SUM(AE$8:AE20*$J$8:$J20))/$J21&lt;$H21-SUM($S21:AD21)),(AE$2*AE$3*$P21-SUM(AE$8:AE20*$J$8:$J20))/$J21,IF($H21-SUM($S21:AD21)&gt;(AE$2*AE$3*$P21)/$J21,(AE$2*AE$3*$P21)/$J21,$H21-SUM($S21:AD21)))),0)</f>
        <v>0</v>
      </c>
      <c r="AF21" s="21">
        <f t="array" ref="AF21">IFERROR(IF(OR($N21&gt;AF$6,$H21=SUM($S21:AE21)),0,IF(AND(SUM(AF$8:AF20*$J$8:$J20)&lt;AF$2*AF$3*$P21,(AF$2*AF$3*$P21-SUM(AF$8:AF20*$J$8:$J20))/$J21&lt;(AF$2*AF$3*$P21)/$J21,(AF$2*AF$3*$P21-SUM(AF$8:AF20*$J$8:$J20))/$J21&lt;$H21-SUM($S21:AE21)),(AF$2*AF$3*$P21-SUM(AF$8:AF20*$J$8:$J20))/$J21,IF($H21-SUM($S21:AE21)&gt;(AF$2*AF$3*$P21)/$J21,(AF$2*AF$3*$P21)/$J21,$H21-SUM($S21:AE21)))),0)</f>
        <v>0</v>
      </c>
      <c r="AG21" s="21">
        <f t="array" ref="AG21">IFERROR(IF(OR($N21&gt;AG$6,$H21=SUM($S21:AF21)),0,IF(AND(SUM(AG$8:AG20*$J$8:$J20)&lt;AG$2*AG$3*$P21,(AG$2*AG$3*$P21-SUM(AG$8:AG20*$J$8:$J20))/$J21&lt;(AG$2*AG$3*$P21)/$J21,(AG$2*AG$3*$P21-SUM(AG$8:AG20*$J$8:$J20))/$J21&lt;$H21-SUM($S21:AF21)),(AG$2*AG$3*$P21-SUM(AG$8:AG20*$J$8:$J20))/$J21,IF($H21-SUM($S21:AF21)&gt;(AG$2*AG$3*$P21)/$J21,(AG$2*AG$3*$P21)/$J21,$H21-SUM($S21:AF21)))),0)</f>
        <v>0</v>
      </c>
      <c r="AH21" s="21">
        <f t="array" ref="AH21">IFERROR(IF(OR($N21&gt;AH$6,$H21=SUM($S21:AG21)),0,IF(AND(SUM(AH$8:AH20*$J$8:$J20)&lt;AH$2*AH$3*$P21,(AH$2*AH$3*$P21-SUM(AH$8:AH20*$J$8:$J20))/$J21&lt;(AH$2*AH$3*$P21)/$J21,(AH$2*AH$3*$P21-SUM(AH$8:AH20*$J$8:$J20))/$J21&lt;$H21-SUM($S21:AG21)),(AH$2*AH$3*$P21-SUM(AH$8:AH20*$J$8:$J20))/$J21,IF($H21-SUM($S21:AG21)&gt;(AH$2*AH$3*$P21)/$J21,(AH$2*AH$3*$P21)/$J21,$H21-SUM($S21:AG21)))),0)</f>
        <v>0</v>
      </c>
      <c r="AI21" s="21">
        <f t="array" ref="AI21">IFERROR(IF(OR($N21&gt;AI$6,$H21=SUM($S21:AH21)),0,IF(AND(SUM(AI$8:AI20*$J$8:$J20)&lt;AI$2*AI$3*$P21,(AI$2*AI$3*$P21-SUM(AI$8:AI20*$J$8:$J20))/$J21&lt;(AI$2*AI$3*$P21)/$J21,(AI$2*AI$3*$P21-SUM(AI$8:AI20*$J$8:$J20))/$J21&lt;$H21-SUM($S21:AH21)),(AI$2*AI$3*$P21-SUM(AI$8:AI20*$J$8:$J20))/$J21,IF($H21-SUM($S21:AH21)&gt;(AI$2*AI$3*$P21)/$J21,(AI$2*AI$3*$P21)/$J21,$H21-SUM($S21:AH21)))),0)</f>
        <v>0</v>
      </c>
      <c r="AJ21" s="21">
        <f t="array" ref="AJ21">IFERROR(IF(OR($N21&gt;AJ$6,$H21=SUM($S21:AI21)),0,IF(AND(SUM(AJ$8:AJ20*$J$8:$J20)&lt;AJ$2*AJ$3*$P21,(AJ$2*AJ$3*$P21-SUM(AJ$8:AJ20*$J$8:$J20))/$J21&lt;(AJ$2*AJ$3*$P21)/$J21,(AJ$2*AJ$3*$P21-SUM(AJ$8:AJ20*$J$8:$J20))/$J21&lt;$H21-SUM($S21:AI21)),(AJ$2*AJ$3*$P21-SUM(AJ$8:AJ20*$J$8:$J20))/$J21,IF($H21-SUM($S21:AI21)&gt;(AJ$2*AJ$3*$P21)/$J21,(AJ$2*AJ$3*$P21)/$J21,$H21-SUM($S21:AI21)))),0)</f>
        <v>0</v>
      </c>
      <c r="AK21" s="21">
        <f t="array" ref="AK21">IFERROR(IF(OR($N21&gt;AK$6,$H21=SUM($S21:AJ21)),0,IF(AND(SUM(AK$8:AK20*$J$8:$J20)&lt;AK$2*AK$3*$P21,(AK$2*AK$3*$P21-SUM(AK$8:AK20*$J$8:$J20))/$J21&lt;(AK$2*AK$3*$P21)/$J21,(AK$2*AK$3*$P21-SUM(AK$8:AK20*$J$8:$J20))/$J21&lt;$H21-SUM($S21:AJ21)),(AK$2*AK$3*$P21-SUM(AK$8:AK20*$J$8:$J20))/$J21,IF($H21-SUM($S21:AJ21)&gt;(AK$2*AK$3*$P21)/$J21,(AK$2*AK$3*$P21)/$J21,$H21-SUM($S21:AJ21)))),0)</f>
        <v>0</v>
      </c>
      <c r="AL21" s="21">
        <f t="array" ref="AL21">IFERROR(IF(OR($N21&gt;AL$6,$H21=SUM($S21:AK21)),0,IF(AND(SUM(AL$8:AL20*$J$8:$J20)&lt;AL$2*AL$3*$P21,(AL$2*AL$3*$P21-SUM(AL$8:AL20*$J$8:$J20))/$J21&lt;(AL$2*AL$3*$P21)/$J21,(AL$2*AL$3*$P21-SUM(AL$8:AL20*$J$8:$J20))/$J21&lt;$H21-SUM($S21:AK21)),(AL$2*AL$3*$P21-SUM(AL$8:AL20*$J$8:$J20))/$J21,IF($H21-SUM($S21:AK21)&gt;(AL$2*AL$3*$P21)/$J21,(AL$2*AL$3*$P21)/$J21,$H21-SUM($S21:AK21)))),0)</f>
        <v>0</v>
      </c>
      <c r="AM21" s="21">
        <f t="array" ref="AM21">IFERROR(IF(OR($N21&gt;AM$6,$H21=SUM($S21:AL21)),0,IF(AND(SUM(AM$8:AM20*$J$8:$J20)&lt;AM$2*AM$3*$P21,(AM$2*AM$3*$P21-SUM(AM$8:AM20*$J$8:$J20))/$J21&lt;(AM$2*AM$3*$P21)/$J21,(AM$2*AM$3*$P21-SUM(AM$8:AM20*$J$8:$J20))/$J21&lt;$H21-SUM($S21:AL21)),(AM$2*AM$3*$P21-SUM(AM$8:AM20*$J$8:$J20))/$J21,IF($H21-SUM($S21:AL21)&gt;(AM$2*AM$3*$P21)/$J21,(AM$2*AM$3*$P21)/$J21,$H21-SUM($S21:AL21)))),0)</f>
        <v>0</v>
      </c>
      <c r="AN21" s="21">
        <f t="array" ref="AN21">IFERROR(IF(OR($N21&gt;AN$6,$H21=SUM($S21:AM21)),0,IF(AND(SUM(AN$8:AN20*$J$8:$J20)&lt;AN$2*AN$3*$P21,(AN$2*AN$3*$P21-SUM(AN$8:AN20*$J$8:$J20))/$J21&lt;(AN$2*AN$3*$P21)/$J21,(AN$2*AN$3*$P21-SUM(AN$8:AN20*$J$8:$J20))/$J21&lt;$H21-SUM($S21:AM21)),(AN$2*AN$3*$P21-SUM(AN$8:AN20*$J$8:$J20))/$J21,IF($H21-SUM($S21:AM21)&gt;(AN$2*AN$3*$P21)/$J21,(AN$2*AN$3*$P21)/$J21,$H21-SUM($S21:AM21)))),0)</f>
        <v>0</v>
      </c>
      <c r="AO21" s="21">
        <f t="array" ref="AO21">IFERROR(IF(OR($N21&gt;AO$6,$H21=SUM($S21:AN21)),0,IF(AND(SUM(AO$8:AO20*$J$8:$J20)&lt;AO$2*AO$3*$P21,(AO$2*AO$3*$P21-SUM(AO$8:AO20*$J$8:$J20))/$J21&lt;(AO$2*AO$3*$P21)/$J21,(AO$2*AO$3*$P21-SUM(AO$8:AO20*$J$8:$J20))/$J21&lt;$H21-SUM($S21:AN21)),(AO$2*AO$3*$P21-SUM(AO$8:AO20*$J$8:$J20))/$J21,IF($H21-SUM($S21:AN21)&gt;(AO$2*AO$3*$P21)/$J21,(AO$2*AO$3*$P21)/$J21,$H21-SUM($S21:AN21)))),0)</f>
        <v>1316.8275862068956</v>
      </c>
      <c r="AP21" s="21">
        <f t="array" ref="AP21">IFERROR(IF(OR($N21&gt;AP$6,$H21=SUM($S21:AO21)),0,IF(AND(SUM(AP$8:AP20*$J$8:$J20)&lt;AP$2*AP$3*$P21,(AP$2*AP$3*$P21-SUM(AP$8:AP20*$J$8:$J20))/$J21&lt;(AP$2*AP$3*$P21)/$J21,(AP$2*AP$3*$P21-SUM(AP$8:AP20*$J$8:$J20))/$J21&lt;$H21-SUM($S21:AO21)),(AP$2*AP$3*$P21-SUM(AP$8:AP20*$J$8:$J20))/$J21,IF($H21-SUM($S21:AO21)&gt;(AP$2*AP$3*$P21)/$J21,(AP$2*AP$3*$P21)/$J21,$H21-SUM($S21:AO21)))),0)</f>
        <v>153.1724137931044</v>
      </c>
      <c r="AQ21" s="21">
        <f t="array" ref="AQ21">IFERROR(IF(OR($N21&gt;AQ$6,$H21=SUM($S21:AP21)),0,IF(AND(SUM(AQ$8:AQ20*$J$8:$J20)&lt;AQ$2*AQ$3*$P21,(AQ$2*AQ$3*$P21-SUM(AQ$8:AQ20*$J$8:$J20))/$J21&lt;(AQ$2*AQ$3*$P21)/$J21,(AQ$2*AQ$3*$P21-SUM(AQ$8:AQ20*$J$8:$J20))/$J21&lt;$H21-SUM($S21:AP21)),(AQ$2*AQ$3*$P21-SUM(AQ$8:AQ20*$J$8:$J20))/$J21,IF($H21-SUM($S21:AP21)&gt;(AQ$2*AQ$3*$P21)/$J21,(AQ$2*AQ$3*$P21)/$J21,$H21-SUM($S21:AP21)))),0)</f>
        <v>0</v>
      </c>
      <c r="AR21" s="21">
        <f t="array" ref="AR21">IFERROR(IF(OR($N21&gt;AR$6,$H21=SUM($S21:AQ21)),0,IF(AND(SUM(AR$8:AR20*$J$8:$J20)&lt;AR$2*AR$3*$P21,(AR$2*AR$3*$P21-SUM(AR$8:AR20*$J$8:$J20))/$J21&lt;(AR$2*AR$3*$P21)/$J21,(AR$2*AR$3*$P21-SUM(AR$8:AR20*$J$8:$J20))/$J21&lt;$H21-SUM($S21:AQ21)),(AR$2*AR$3*$P21-SUM(AR$8:AR20*$J$8:$J20))/$J21,IF($H21-SUM($S21:AQ21)&gt;(AR$2*AR$3*$P21)/$J21,(AR$2*AR$3*$P21)/$J21,$H21-SUM($S21:AQ21)))),0)</f>
        <v>0</v>
      </c>
      <c r="AS21" s="21">
        <f t="array" ref="AS21">IFERROR(IF(OR($N21&gt;AS$6,$H21=SUM($S21:AR21)),0,IF(AND(SUM(AS$8:AS20*$J$8:$J20)&lt;AS$2*AS$3*$P21,(AS$2*AS$3*$P21-SUM(AS$8:AS20*$J$8:$J20))/$J21&lt;(AS$2*AS$3*$P21)/$J21,(AS$2*AS$3*$P21-SUM(AS$8:AS20*$J$8:$J20))/$J21&lt;$H21-SUM($S21:AR21)),(AS$2*AS$3*$P21-SUM(AS$8:AS20*$J$8:$J20))/$J21,IF($H21-SUM($S21:AR21)&gt;(AS$2*AS$3*$P21)/$J21,(AS$2*AS$3*$P21)/$J21,$H21-SUM($S21:AR21)))),0)</f>
        <v>0</v>
      </c>
      <c r="AT21" s="21">
        <f t="array" ref="AT21">IFERROR(IF(OR($N21&gt;AT$6,$H21=SUM($S21:AS21)),0,IF(AND(SUM(AT$8:AT20*$J$8:$J20)&lt;AT$2*AT$3*$P21,(AT$2*AT$3*$P21-SUM(AT$8:AT20*$J$8:$J20))/$J21&lt;(AT$2*AT$3*$P21)/$J21,(AT$2*AT$3*$P21-SUM(AT$8:AT20*$J$8:$J20))/$J21&lt;$H21-SUM($S21:AS21)),(AT$2*AT$3*$P21-SUM(AT$8:AT20*$J$8:$J20))/$J21,IF($H21-SUM($S21:AS21)&gt;(AT$2*AT$3*$P21)/$J21,(AT$2*AT$3*$P21)/$J21,$H21-SUM($S21:AS21)))),0)</f>
        <v>0</v>
      </c>
      <c r="AU21" s="21">
        <f t="array" ref="AU21">IFERROR(IF(OR($N21&gt;AU$6,$H21=SUM($S21:AT21)),0,IF(AND(SUM(AU$8:AU20*$J$8:$J20)&lt;AU$2*AU$3*$P21,(AU$2*AU$3*$P21-SUM(AU$8:AU20*$J$8:$J20))/$J21&lt;(AU$2*AU$3*$P21)/$J21,(AU$2*AU$3*$P21-SUM(AU$8:AU20*$J$8:$J20))/$J21&lt;$H21-SUM($S21:AT21)),(AU$2*AU$3*$P21-SUM(AU$8:AU20*$J$8:$J20))/$J21,IF($H21-SUM($S21:AT21)&gt;(AU$2*AU$3*$P21)/$J21,(AU$2*AU$3*$P21)/$J21,$H21-SUM($S21:AT21)))),0)</f>
        <v>0</v>
      </c>
      <c r="AV21" s="21">
        <f t="array" ref="AV21">IFERROR(IF(OR($N21&gt;AV$6,$H21=SUM($S21:AU21)),0,IF(AND(SUM(AV$8:AV20*$J$8:$J20)&lt;AV$2*AV$3*$P21,(AV$2*AV$3*$P21-SUM(AV$8:AV20*$J$8:$J20))/$J21&lt;(AV$2*AV$3*$P21)/$J21,(AV$2*AV$3*$P21-SUM(AV$8:AV20*$J$8:$J20))/$J21&lt;$H21-SUM($S21:AU21)),(AV$2*AV$3*$P21-SUM(AV$8:AV20*$J$8:$J20))/$J21,IF($H21-SUM($S21:AU21)&gt;(AV$2*AV$3*$P21)/$J21,(AV$2*AV$3*$P21)/$J21,$H21-SUM($S21:AU21)))),0)</f>
        <v>0</v>
      </c>
      <c r="AW21" s="21">
        <f t="array" ref="AW21">IFERROR(IF(OR($N21&gt;AW$6,$H21=SUM($S21:AV21)),0,IF(AND(SUM(AW$8:AW20*$J$8:$J20)&lt;AW$2*AW$3*$P21,(AW$2*AW$3*$P21-SUM(AW$8:AW20*$J$8:$J20))/$J21&lt;(AW$2*AW$3*$P21)/$J21,(AW$2*AW$3*$P21-SUM(AW$8:AW20*$J$8:$J20))/$J21&lt;$H21-SUM($S21:AV21)),(AW$2*AW$3*$P21-SUM(AW$8:AW20*$J$8:$J20))/$J21,IF($H21-SUM($S21:AV21)&gt;(AW$2*AW$3*$P21)/$J21,(AW$2*AW$3*$P21)/$J21,$H21-SUM($S21:AV21)))),0)</f>
        <v>0</v>
      </c>
      <c r="AX21" s="21">
        <f t="array" ref="AX21">IFERROR(IF(OR($N21&gt;AX$6,$H21=SUM($S21:AW21)),0,IF(AND(SUM(AX$8:AX20*$J$8:$J20)&lt;AX$2*AX$3*$P21,(AX$2*AX$3*$P21-SUM(AX$8:AX20*$J$8:$J20))/$J21&lt;(AX$2*AX$3*$P21)/$J21,(AX$2*AX$3*$P21-SUM(AX$8:AX20*$J$8:$J20))/$J21&lt;$H21-SUM($S21:AW21)),(AX$2*AX$3*$P21-SUM(AX$8:AX20*$J$8:$J20))/$J21,IF($H21-SUM($S21:AW21)&gt;(AX$2*AX$3*$P21)/$J21,(AX$2*AX$3*$P21)/$J21,$H21-SUM($S21:AW21)))),0)</f>
        <v>0</v>
      </c>
      <c r="AY21" s="16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</row>
    <row r="22" spans="1:80" ht="16.5" customHeight="1">
      <c r="A22" s="13"/>
      <c r="B22" s="14"/>
      <c r="C22" s="13"/>
      <c r="D22" s="13"/>
      <c r="E22" s="13"/>
      <c r="F22" s="13"/>
      <c r="G22" s="13"/>
      <c r="H22" s="22" t="str">
        <f>IF(E22=0,"",$E22-$G22)</f>
        <v/>
      </c>
      <c r="I22" s="22"/>
      <c r="J22" s="13"/>
      <c r="K22" s="22" t="str">
        <f t="shared" si="1"/>
        <v/>
      </c>
      <c r="L22" s="22" t="str">
        <f t="shared" si="2"/>
        <v/>
      </c>
      <c r="M22" s="36" t="s">
        <v>47</v>
      </c>
      <c r="N22" s="27"/>
      <c r="O22" s="27"/>
      <c r="P22" s="27"/>
      <c r="Q22" s="28"/>
      <c r="R22" s="29" t="str">
        <f t="shared" si="4"/>
        <v/>
      </c>
      <c r="S22" s="25"/>
      <c r="T22" s="38">
        <f t="array" ref="T22">IFERROR(SUM((T$8:T21*$J$8:$J$21)/(T$2*T$3*$P8:$P21)),0)</f>
        <v>1</v>
      </c>
      <c r="U22" s="38">
        <f t="array" ref="U22">IFERROR(SUM((U$8:U21*$J$8:$J$21)/(U$2*U$3*$P8:$P21)),0)</f>
        <v>1</v>
      </c>
      <c r="V22" s="38">
        <f t="array" ref="V22">IFERROR(SUM((V$8:V21*$J$8:$J$21)/(V$2*V$3*$P8:$P21)),0)</f>
        <v>1</v>
      </c>
      <c r="W22" s="38">
        <f t="array" ref="W22">IFERROR(SUM((W$8:W21*$J$8:$J$21)/(W$2*W$3*$P8:$P21)),0)</f>
        <v>0</v>
      </c>
      <c r="X22" s="38">
        <f t="array" ref="X22">IFERROR(SUM((X$8:X21*$J$8:$J$21)/(X$2*X$3*$P8:$P21)),0)</f>
        <v>1</v>
      </c>
      <c r="Y22" s="38">
        <f t="array" ref="Y22">IFERROR(SUM((Y$8:Y21*$J$8:$J$21)/(Y$2*Y$3*$P8:$P21)),0)</f>
        <v>1</v>
      </c>
      <c r="Z22" s="38">
        <f t="array" ref="Z22">IFERROR(SUM((Z$8:Z21*$J$8:$J$21)/(Z$2*Z$3*$P8:$P21)),0)</f>
        <v>1</v>
      </c>
      <c r="AA22" s="38">
        <f t="array" ref="AA22">IFERROR(SUM((AA$8:AA21*$J$8:$J$21)/(AA$2*AA$3*$P8:$P21)),0)</f>
        <v>1</v>
      </c>
      <c r="AB22" s="38">
        <f t="array" ref="AB22">IFERROR(SUM((AB$8:AB21*$J$8:$J$21)/(AB$2*AB$3*$P8:$P21)),0)</f>
        <v>1</v>
      </c>
      <c r="AC22" s="38">
        <f t="array" ref="AC22">IFERROR(SUM((AC$8:AC21*$J$8:$J$21)/(AC$2*AC$3*$P8:$P21)),0)</f>
        <v>1</v>
      </c>
      <c r="AD22" s="38">
        <f t="array" ref="AD22">IFERROR(SUM((AD$8:AD21*$J$8:$J$21)/(AD$2*AD$3*$P8:$P21)),0)</f>
        <v>0</v>
      </c>
      <c r="AE22" s="38">
        <f t="array" ref="AE22">IFERROR(SUM((AE$8:AE21*$J$8:$J$21)/(AE$2*AE$3*$P8:$P21)),0)</f>
        <v>1</v>
      </c>
      <c r="AF22" s="38">
        <f t="array" ref="AF22">IFERROR(SUM((AF$8:AF21*$J$8:$J$21)/(AF$2*AF$3*$P8:$P21)),0)</f>
        <v>1</v>
      </c>
      <c r="AG22" s="38">
        <f t="array" ref="AG22">IFERROR(SUM((AG$8:AG21*$J$8:$J$21)/(AG$2*AG$3*$P8:$P21)),0)</f>
        <v>1</v>
      </c>
      <c r="AH22" s="38">
        <f t="array" ref="AH22">IFERROR(SUM((AH$8:AH21*$J$8:$J$21)/(AH$2*AH$3*$P8:$P21)),0)</f>
        <v>1</v>
      </c>
      <c r="AI22" s="38">
        <f t="array" ref="AI22">IFERROR(SUM((AI$8:AI21*$J$8:$J$21)/(AI$2*AI$3*$P8:$P21)),0)</f>
        <v>1</v>
      </c>
      <c r="AJ22" s="38">
        <f t="array" ref="AJ22">IFERROR(SUM((AJ$8:AJ21*$J$8:$J$21)/(AJ$2*AJ$3*$P8:$P21)),0)</f>
        <v>0.99098333333333377</v>
      </c>
      <c r="AK22" s="38">
        <f t="array" ref="AK22">IFERROR(SUM((AK$8:AK21*$J$8:$J$21)/(AK$2*AK$3*$P8:$P21)),0)</f>
        <v>0</v>
      </c>
      <c r="AL22" s="38">
        <f t="array" ref="AL22">IFERROR(SUM((AL$8:AL21*$J$8:$J$21)/(AL$2*AL$3*$P8:$P21)),0)</f>
        <v>1</v>
      </c>
      <c r="AM22" s="38">
        <f t="array" ref="AM22">IFERROR(SUM((AM$8:AM21*$J$8:$J$21)/(AM$2*AM$3*$P8:$P21)),0)</f>
        <v>0.99999999999999989</v>
      </c>
      <c r="AN22" s="38">
        <f t="array" ref="AN22">IFERROR(SUM((AN$8:AN21*$J$8:$J$21)/(AN$2*AN$3*$P8:$P21)),0)</f>
        <v>0.99999999999999989</v>
      </c>
      <c r="AO22" s="38">
        <f t="array" ref="AO22">IFERROR(SUM((AO$8:AO21*$J$8:$J$21)/(AO$2*AO$3*$P8:$P21)),0)</f>
        <v>1</v>
      </c>
      <c r="AP22" s="38">
        <f t="array" ref="AP22">IFERROR(SUM((AP$8:AP21*$J$8:$J$21)/(AP$2*AP$3*$P8:$P21)),0)</f>
        <v>4.4420000000000272E-2</v>
      </c>
      <c r="AQ22" s="38">
        <f t="array" ref="AQ22">IFERROR(SUM((AQ$8:AQ21*$J$8:$J$21)/(AQ$2*AQ$3*$P8:$P21)),0)</f>
        <v>0</v>
      </c>
      <c r="AR22" s="38">
        <f t="array" ref="AR22">IFERROR(SUM((AR$8:AR21*$J$8:$J$21)/(AR$2*AR$3*$P8:$P21)),0)</f>
        <v>0</v>
      </c>
      <c r="AS22" s="38">
        <f t="array" ref="AS22">IFERROR(SUM((AS$8:AS21*$J$8:$J$21)/(AS$2*AS$3*$P8:$P21)),0)</f>
        <v>0</v>
      </c>
      <c r="AT22" s="38">
        <f t="array" ref="AT22">IFERROR(SUM((AT$8:AT21*$J$8:$J$21)/(AT$2*AT$3*$P8:$P21)),0)</f>
        <v>0</v>
      </c>
      <c r="AU22" s="38">
        <f t="array" ref="AU22">IFERROR(SUM((AU$8:AU21*$J$8:$J$21)/(AU$2*AU$3*$P8:$P21)),0)</f>
        <v>0</v>
      </c>
      <c r="AV22" s="38">
        <f t="array" ref="AV22">IFERROR(SUM((AV$8:AV21*$J$8:$J$21)/(AV$2*AV$3*$P8:$P21)),0)</f>
        <v>0</v>
      </c>
      <c r="AW22" s="38">
        <f t="array" ref="AW22">IFERROR(SUM((AW$8:AW21*$J$8:$J$21)/(AW$2*AW$3*$P8:$P21)),0)</f>
        <v>0</v>
      </c>
      <c r="AX22" s="38">
        <f t="array" ref="AX22">IFERROR(SUM((AX$8:AX21*$J$8:$J$21)/(AX$2*AX$3*$P8:$P21)),0)</f>
        <v>0</v>
      </c>
      <c r="AY22" s="16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</row>
    <row r="23" spans="1:80" ht="16.5" customHeight="1">
      <c r="A23" s="13"/>
      <c r="B23" s="14"/>
      <c r="C23" s="13"/>
      <c r="D23" s="13"/>
      <c r="E23" s="13"/>
      <c r="F23" s="13"/>
      <c r="G23" s="13"/>
      <c r="H23" s="22" t="str">
        <f>IF(E23=0,"",$E23-$G23)</f>
        <v/>
      </c>
      <c r="I23" s="22"/>
      <c r="J23" s="13"/>
      <c r="K23" s="22" t="str">
        <f t="shared" si="1"/>
        <v/>
      </c>
      <c r="L23" s="22" t="str">
        <f t="shared" si="2"/>
        <v/>
      </c>
      <c r="M23" s="23"/>
      <c r="N23" s="24"/>
      <c r="O23" s="24"/>
      <c r="P23" s="24"/>
      <c r="Q23" s="22"/>
      <c r="R23" s="22" t="str">
        <f t="shared" si="4"/>
        <v/>
      </c>
      <c r="S23" s="25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</row>
    <row r="24" spans="1:80" ht="16.5" customHeight="1">
      <c r="A24" s="13"/>
      <c r="B24" s="14"/>
      <c r="C24" s="13"/>
      <c r="D24" s="13"/>
      <c r="E24" s="13"/>
      <c r="F24" s="13"/>
      <c r="G24" s="13"/>
      <c r="H24" s="22" t="str">
        <f>IF(E24=0,"",$E24-$G24)</f>
        <v/>
      </c>
      <c r="I24" s="22"/>
      <c r="J24" s="13"/>
      <c r="K24" s="22" t="str">
        <f t="shared" si="1"/>
        <v/>
      </c>
      <c r="L24" s="22" t="str">
        <f t="shared" si="2"/>
        <v/>
      </c>
      <c r="M24" s="23"/>
      <c r="N24" s="24"/>
      <c r="O24" s="24"/>
      <c r="P24" s="24"/>
      <c r="Q24" s="22"/>
      <c r="R24" s="22" t="str">
        <f t="shared" si="4"/>
        <v/>
      </c>
      <c r="S24" s="25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</row>
    <row r="25" spans="1:80">
      <c r="A25" s="13"/>
      <c r="B25" s="14"/>
      <c r="C25" s="13"/>
      <c r="D25" s="13"/>
      <c r="E25" s="13"/>
      <c r="F25" s="13"/>
      <c r="G25" s="13"/>
      <c r="H25" s="13"/>
      <c r="I25" s="13"/>
      <c r="J25" s="13"/>
      <c r="K25" s="22"/>
      <c r="L25" s="22"/>
      <c r="M25" s="23"/>
      <c r="N25" s="24"/>
      <c r="O25" s="24"/>
      <c r="P25" s="24"/>
      <c r="Q25" s="22"/>
      <c r="R25" s="22"/>
      <c r="S25" s="25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</row>
    <row r="26" spans="1:80">
      <c r="B26" s="4"/>
      <c r="N26" s="6"/>
      <c r="O26" s="6"/>
      <c r="P26" s="6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</row>
    <row r="27" spans="1:80">
      <c r="B27" s="4"/>
      <c r="N27" s="6"/>
      <c r="O27" s="6"/>
      <c r="P27" s="6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</row>
    <row r="28" spans="1:80">
      <c r="B28" s="4"/>
      <c r="N28" s="6"/>
      <c r="O28" s="6"/>
      <c r="P28" s="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</row>
    <row r="29" spans="1:80">
      <c r="B29" s="4"/>
      <c r="N29" s="6"/>
      <c r="O29" s="6"/>
      <c r="P29" s="6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</row>
    <row r="30" spans="1:80">
      <c r="B30" s="4"/>
      <c r="N30" s="6"/>
      <c r="O30" s="6"/>
      <c r="P30" s="6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</row>
    <row r="31" spans="1:80">
      <c r="B31" s="4"/>
      <c r="N31" s="6"/>
      <c r="O31" s="6"/>
      <c r="P31" s="6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</row>
    <row r="32" spans="1:80">
      <c r="B32" s="4"/>
      <c r="N32" s="6"/>
      <c r="O32" s="6"/>
      <c r="P32" s="6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</row>
    <row r="33" spans="2:80">
      <c r="B33" s="4"/>
      <c r="N33" s="6"/>
      <c r="O33" s="6"/>
      <c r="P33" s="6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</row>
    <row r="34" spans="2:80">
      <c r="B34" s="4"/>
      <c r="N34" s="6"/>
      <c r="O34" s="6"/>
      <c r="P34" s="6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</row>
    <row r="35" spans="2:80">
      <c r="B35" s="4"/>
      <c r="N35" s="6"/>
      <c r="O35" s="6"/>
      <c r="P35" s="6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</row>
    <row r="36" spans="2:80">
      <c r="B36" s="4"/>
      <c r="N36" s="6"/>
      <c r="O36" s="6"/>
      <c r="P36" s="6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</row>
    <row r="37" spans="2:80">
      <c r="B37" s="4"/>
      <c r="N37" s="6"/>
      <c r="O37" s="6"/>
      <c r="P37" s="6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</row>
    <row r="38" spans="2:80">
      <c r="B38" s="4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</row>
    <row r="39" spans="2:80">
      <c r="B39" s="4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</row>
    <row r="40" spans="2:80">
      <c r="B40" s="4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</row>
    <row r="41" spans="2:80">
      <c r="B41" s="4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</row>
    <row r="42" spans="2:80">
      <c r="B42" s="4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</row>
    <row r="43" spans="2:80">
      <c r="B43" s="4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</row>
    <row r="44" spans="2:80">
      <c r="B44" s="4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</row>
    <row r="45" spans="2:80">
      <c r="B45" s="4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</row>
    <row r="46" spans="2:80">
      <c r="B46" s="4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</row>
    <row r="47" spans="2:80">
      <c r="B47" s="4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</row>
    <row r="48" spans="2:80">
      <c r="B48" s="4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</row>
    <row r="49" spans="2:80">
      <c r="B49" s="4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</row>
    <row r="50" spans="2:80">
      <c r="B50" s="4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</row>
    <row r="51" spans="2:80">
      <c r="B51" s="4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</row>
    <row r="52" spans="2:80">
      <c r="B52" s="4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</row>
    <row r="53" spans="2:80">
      <c r="B53" s="4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</row>
    <row r="54" spans="2:80">
      <c r="B54" s="4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</row>
    <row r="55" spans="2:80">
      <c r="B55" s="4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</row>
    <row r="56" spans="2:80">
      <c r="B56" s="4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</row>
    <row r="57" spans="2:80">
      <c r="B57" s="4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</row>
    <row r="58" spans="2:80">
      <c r="B58" s="4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</row>
    <row r="59" spans="2:80">
      <c r="B59" s="4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</row>
    <row r="60" spans="2:80">
      <c r="B60" s="4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</row>
    <row r="61" spans="2:80">
      <c r="B61" s="4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</row>
    <row r="62" spans="2:80">
      <c r="B62" s="4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</row>
    <row r="63" spans="2:80">
      <c r="B63" s="4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</row>
    <row r="64" spans="2:80">
      <c r="B64" s="4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</row>
    <row r="65" spans="2:80">
      <c r="B65" s="4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</row>
    <row r="66" spans="2:80">
      <c r="B66" s="4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</row>
    <row r="67" spans="2:80">
      <c r="B67" s="4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</row>
    <row r="68" spans="2:80">
      <c r="B68" s="4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</row>
    <row r="69" spans="2:80">
      <c r="B69" s="4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</row>
    <row r="70" spans="2:80">
      <c r="B70" s="4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</row>
    <row r="71" spans="2:80">
      <c r="B71" s="4"/>
    </row>
    <row r="72" spans="2:80">
      <c r="B72" s="4"/>
    </row>
    <row r="73" spans="2:80">
      <c r="B73" s="4"/>
    </row>
    <row r="74" spans="2:80">
      <c r="B74" s="4"/>
    </row>
    <row r="75" spans="2:80">
      <c r="B75" s="4"/>
    </row>
    <row r="76" spans="2:80">
      <c r="B76" s="4"/>
    </row>
    <row r="77" spans="2:80">
      <c r="B77" s="4"/>
    </row>
    <row r="78" spans="2:80">
      <c r="B78" s="4"/>
    </row>
    <row r="79" spans="2:80">
      <c r="B79" s="4"/>
    </row>
    <row r="80" spans="2:80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</sheetData>
  <mergeCells count="18">
    <mergeCell ref="F6:F7"/>
    <mergeCell ref="A6:A7"/>
    <mergeCell ref="B6:B7"/>
    <mergeCell ref="C6:C7"/>
    <mergeCell ref="D6:D7"/>
    <mergeCell ref="E6:E7"/>
    <mergeCell ref="Q6:Q7"/>
    <mergeCell ref="R6:R7"/>
    <mergeCell ref="G6:G7"/>
    <mergeCell ref="H6:H7"/>
    <mergeCell ref="J6:J7"/>
    <mergeCell ref="K6:K7"/>
    <mergeCell ref="L6:L7"/>
    <mergeCell ref="M6:M7"/>
    <mergeCell ref="P6:P7"/>
    <mergeCell ref="I6:I7"/>
    <mergeCell ref="O6:O7"/>
    <mergeCell ref="N6:N7"/>
  </mergeCells>
  <phoneticPr fontId="20" type="noConversion"/>
  <conditionalFormatting sqref="T8:AX8">
    <cfRule type="cellIs" dxfId="4" priority="9" stopIfTrue="1" operator="greaterThan">
      <formula>0</formula>
    </cfRule>
  </conditionalFormatting>
  <conditionalFormatting sqref="T23:AX24 T8:AX21">
    <cfRule type="cellIs" dxfId="3" priority="8" stopIfTrue="1" operator="greaterThan">
      <formula>0</formula>
    </cfRule>
  </conditionalFormatting>
  <conditionalFormatting sqref="R8:R24">
    <cfRule type="cellIs" dxfId="2" priority="7" stopIfTrue="1" operator="greaterThan">
      <formula>0</formula>
    </cfRule>
  </conditionalFormatting>
  <conditionalFormatting sqref="T22:AX22">
    <cfRule type="cellIs" dxfId="1" priority="5" stopIfTrue="1" operator="greaterThan">
      <formula>1</formula>
    </cfRule>
    <cfRule type="cellIs" dxfId="0" priority="6" stopIfTrue="1" operator="greaterThan">
      <formula>0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 alignWithMargins="0"/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"/>
  <sheetViews>
    <sheetView workbookViewId="0"/>
  </sheetViews>
  <sheetFormatPr defaultColWidth="8.88671875" defaultRowHeight="15"/>
  <sheetData/>
  <phoneticPr fontId="20" type="noConversion"/>
  <pageMargins left="0.69930555555555551" right="0.69930555555555551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 enableFormatConditionsCalculation="0"/>
  <dimension ref="A1"/>
  <sheetViews>
    <sheetView workbookViewId="0"/>
  </sheetViews>
  <sheetFormatPr defaultColWidth="8.88671875" defaultRowHeight="15"/>
  <sheetData/>
  <phoneticPr fontId="20" type="noConversion"/>
  <pageMargins left="0.69930555555555551" right="0.69930555555555551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生产排期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</dc:creator>
  <cp:keywords/>
  <dc:description/>
  <cp:lastModifiedBy>USER</cp:lastModifiedBy>
  <cp:revision/>
  <cp:lastPrinted>2015-01-08T00:49:26Z</cp:lastPrinted>
  <dcterms:created xsi:type="dcterms:W3CDTF">2014-12-25T06:35:59Z</dcterms:created>
  <dcterms:modified xsi:type="dcterms:W3CDTF">2016-01-01T10:09:02Z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