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survey_all/Housing_git/tables/"/>
    </mc:Choice>
  </mc:AlternateContent>
  <xr:revisionPtr revIDLastSave="0" documentId="8_{395DE3EF-2213-4D45-A1FF-26629E41BC79}" xr6:coauthVersionLast="44" xr6:coauthVersionMax="44" xr10:uidLastSave="{00000000-0000-0000-0000-000000000000}"/>
  <bookViews>
    <workbookView xWindow="-120" yWindow="-120" windowWidth="20730" windowHeight="11160" activeTab="2" xr2:uid="{B5BAD639-955E-4BAA-BC8A-BCB39D9EC64A}"/>
  </bookViews>
  <sheets>
    <sheet name="Ownership Comparison" sheetId="4" r:id="rId1"/>
    <sheet name="Raw DHS Ownsherip" sheetId="1" r:id="rId2"/>
    <sheet name="TV" sheetId="2" r:id="rId3"/>
    <sheet name="HH Siz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2" l="1"/>
  <c r="O14" i="2"/>
  <c r="O11" i="2"/>
  <c r="I17" i="2"/>
  <c r="I14" i="2"/>
  <c r="I11" i="2"/>
  <c r="AA10" i="4" l="1"/>
  <c r="Q10" i="4"/>
  <c r="J10" i="4"/>
  <c r="AA2" i="4"/>
  <c r="Q2" i="4"/>
  <c r="J2" i="4"/>
  <c r="Q6" i="4"/>
  <c r="J6" i="4"/>
  <c r="O12" i="2"/>
  <c r="F16" i="3" l="1"/>
  <c r="G16" i="3" s="1"/>
  <c r="H16" i="3" s="1"/>
  <c r="I16" i="3" s="1"/>
  <c r="J16" i="3" s="1"/>
  <c r="K16" i="3" s="1"/>
  <c r="F13" i="3"/>
  <c r="G13" i="3" s="1"/>
  <c r="H13" i="3" s="1"/>
  <c r="I13" i="3" s="1"/>
  <c r="J13" i="3" s="1"/>
  <c r="K13" i="3" s="1"/>
  <c r="F10" i="3"/>
  <c r="G10" i="3" s="1"/>
  <c r="H10" i="3" s="1"/>
  <c r="I10" i="3" s="1"/>
  <c r="J10" i="3" s="1"/>
  <c r="K10" i="3" s="1"/>
  <c r="L10" i="3" l="1"/>
  <c r="M10" i="3" s="1"/>
  <c r="N10" i="3" s="1"/>
  <c r="L13" i="3"/>
  <c r="M13" i="3" s="1"/>
  <c r="N13" i="3" s="1"/>
  <c r="L16" i="3"/>
  <c r="M16" i="3" s="1"/>
  <c r="N16" i="3" s="1"/>
  <c r="J16" i="2"/>
  <c r="K16" i="2" s="1"/>
  <c r="L16" i="2" s="1"/>
  <c r="M16" i="2" s="1"/>
  <c r="N16" i="2" s="1"/>
  <c r="O16" i="2" s="1"/>
  <c r="P16" i="2" s="1"/>
  <c r="Q16" i="2" s="1"/>
  <c r="R16" i="2" s="1"/>
  <c r="K13" i="2"/>
  <c r="L13" i="2" s="1"/>
  <c r="M13" i="2" s="1"/>
  <c r="N13" i="2" s="1"/>
  <c r="O13" i="2" s="1"/>
  <c r="P13" i="2" s="1"/>
  <c r="Q13" i="2" s="1"/>
  <c r="R13" i="2" s="1"/>
  <c r="J13" i="2"/>
  <c r="J10" i="2"/>
  <c r="K10" i="2" s="1"/>
  <c r="L10" i="2" s="1"/>
  <c r="M10" i="2" s="1"/>
  <c r="N10" i="2" s="1"/>
  <c r="O10" i="2" s="1"/>
  <c r="P10" i="2" s="1"/>
  <c r="Q10" i="2" s="1"/>
  <c r="R10" i="2" s="1"/>
  <c r="O15" i="2"/>
  <c r="O9" i="2"/>
  <c r="L44" i="1"/>
  <c r="K44" i="1"/>
  <c r="J44" i="1"/>
  <c r="L43" i="1"/>
  <c r="K43" i="1"/>
  <c r="J43" i="1"/>
  <c r="L42" i="1"/>
  <c r="K42" i="1"/>
  <c r="J42" i="1"/>
  <c r="F38" i="1"/>
  <c r="G38" i="1"/>
  <c r="H38" i="1"/>
  <c r="O38" i="1"/>
  <c r="N38" i="1"/>
  <c r="J38" i="1"/>
  <c r="K38" i="1"/>
  <c r="P38" i="1"/>
  <c r="L38" i="1"/>
</calcChain>
</file>

<file path=xl/sharedStrings.xml><?xml version="1.0" encoding="utf-8"?>
<sst xmlns="http://schemas.openxmlformats.org/spreadsheetml/2006/main" count="164" uniqueCount="94">
  <si>
    <t>state_iso</t>
  </si>
  <si>
    <t>d_92_own_r</t>
  </si>
  <si>
    <t>d_92_own_u</t>
  </si>
  <si>
    <t>d_92_own</t>
  </si>
  <si>
    <t>d_92_urban</t>
  </si>
  <si>
    <t>d_98_own_r</t>
  </si>
  <si>
    <t>d_98_own_u</t>
  </si>
  <si>
    <t>d_98_own</t>
  </si>
  <si>
    <t>d_98_urban</t>
  </si>
  <si>
    <t>d_05_own_r</t>
  </si>
  <si>
    <t>d_05_own_u</t>
  </si>
  <si>
    <t>d_05_own</t>
  </si>
  <si>
    <t>d_05_urban</t>
  </si>
  <si>
    <t>d_15_own_r</t>
  </si>
  <si>
    <t>d_15_own_u</t>
  </si>
  <si>
    <t>d_15_own</t>
  </si>
  <si>
    <t>d_15_urban</t>
  </si>
  <si>
    <t>AN</t>
  </si>
  <si>
    <t>AP</t>
  </si>
  <si>
    <t>AR</t>
  </si>
  <si>
    <t>AS</t>
  </si>
  <si>
    <t>BR</t>
  </si>
  <si>
    <t>CH</t>
  </si>
  <si>
    <t>CT</t>
  </si>
  <si>
    <t>DN</t>
  </si>
  <si>
    <t>DD</t>
  </si>
  <si>
    <t>GA</t>
  </si>
  <si>
    <t>GJ</t>
  </si>
  <si>
    <t>HR</t>
  </si>
  <si>
    <t>HP</t>
  </si>
  <si>
    <t>JK</t>
  </si>
  <si>
    <t>JH</t>
  </si>
  <si>
    <t>KA</t>
  </si>
  <si>
    <t>KL</t>
  </si>
  <si>
    <t>LD</t>
  </si>
  <si>
    <t>MP</t>
  </si>
  <si>
    <t>MH</t>
  </si>
  <si>
    <t>MN</t>
  </si>
  <si>
    <t>ML</t>
  </si>
  <si>
    <t>MZ</t>
  </si>
  <si>
    <t>NL</t>
  </si>
  <si>
    <t>DL</t>
  </si>
  <si>
    <t>OR</t>
  </si>
  <si>
    <t>PY</t>
  </si>
  <si>
    <t>PB</t>
  </si>
  <si>
    <t>RJ</t>
  </si>
  <si>
    <t>SK</t>
  </si>
  <si>
    <t>TN</t>
  </si>
  <si>
    <t>TR</t>
  </si>
  <si>
    <t>UP</t>
  </si>
  <si>
    <t>UT</t>
  </si>
  <si>
    <t>WB</t>
  </si>
  <si>
    <t>_IN</t>
  </si>
  <si>
    <t>----------------------</t>
  </si>
  <si>
    <t>type of   |</t>
  </si>
  <si>
    <t>place of  |</t>
  </si>
  <si>
    <t>residence |   mean(tv)</t>
  </si>
  <si>
    <t>----------+-----------</t>
  </si>
  <si>
    <t xml:space="preserve">    urban |   .8703492</t>
  </si>
  <si>
    <t xml:space="preserve">    rural |   .5345914</t>
  </si>
  <si>
    <t xml:space="preserve">          | </t>
  </si>
  <si>
    <t xml:space="preserve">    Total |   .6517041</t>
  </si>
  <si>
    <t>. table hv025 [aw=hv005], c(mean hh_size ) row</t>
  </si>
  <si>
    <t>-------------------------</t>
  </si>
  <si>
    <t>residence | mean(hh_size)</t>
  </si>
  <si>
    <t>----------+--------------</t>
  </si>
  <si>
    <t xml:space="preserve">    urban |      4.442504</t>
  </si>
  <si>
    <t xml:space="preserve">    rural |      4.825037</t>
  </si>
  <si>
    <t xml:space="preserve">    Total |      4.691609</t>
  </si>
  <si>
    <t>census 2011</t>
  </si>
  <si>
    <t>Tota</t>
  </si>
  <si>
    <t>Urban</t>
  </si>
  <si>
    <t>Rural</t>
  </si>
  <si>
    <t>----------------------------------------</t>
  </si>
  <si>
    <t>residence |      mean(tv)  mean(hh_size)</t>
  </si>
  <si>
    <t>----------+-----------------------------</t>
  </si>
  <si>
    <t xml:space="preserve">    urban |          0.73           4.71</t>
  </si>
  <si>
    <t xml:space="preserve">    rural |          0.30           5.12</t>
  </si>
  <si>
    <t xml:space="preserve">    Total |          0.44           4.99</t>
  </si>
  <si>
    <t>Census</t>
  </si>
  <si>
    <t>DHS</t>
  </si>
  <si>
    <t>All</t>
  </si>
  <si>
    <t>NSS</t>
  </si>
  <si>
    <t>------------------------------</t>
  </si>
  <si>
    <t xml:space="preserve">          |      hh_urban     </t>
  </si>
  <si>
    <t>id_survey |    rural     urban</t>
  </si>
  <si>
    <t>----------+-------------------</t>
  </si>
  <si>
    <t xml:space="preserve">    ihds1 | .3572571  .7949284</t>
  </si>
  <si>
    <t xml:space="preserve">    ihds2 | .4760926  .8801464</t>
  </si>
  <si>
    <t xml:space="preserve">    Total | .4237913  .8458072</t>
  </si>
  <si>
    <t>IHDS 2011</t>
  </si>
  <si>
    <t>IHDS 2005</t>
  </si>
  <si>
    <t>IHDS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</si>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</sst>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 -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'Ownership Comparison'!$A$10:$B$10</c:f>
              <c:strCache>
                <c:ptCount val="2"/>
                <c:pt idx="0">
                  <c:v>Rural</c:v>
                </c:pt>
                <c:pt idx="1">
                  <c:v>DHS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'Ownership Comparison'!$C$9:$AD$9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Comparison'!$C$10:$AD$10</c:f>
              <c:numCache>
                <c:formatCode>General</c:formatCode>
                <c:ptCount val="28"/>
                <c:pt idx="7">
                  <c:v>94.838543000000001</c:v>
                </c:pt>
                <c:pt idx="14">
                  <c:v>95.277672999999993</c:v>
                </c:pt>
                <c:pt idx="24">
                  <c:v>84.495315000000005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E-4D7D-9D7C-C8D381C56219}"/>
            </c:ext>
          </c:extLst>
        </c:ser>
        <c:ser>
          <c:idx val="1"/>
          <c:order val="1"/>
          <c:tx>
            <c:strRef>
              <c:f>'Ownership Comparison'!$A$11:$B$11</c:f>
              <c:strCache>
                <c:ptCount val="2"/>
                <c:pt idx="0">
                  <c:v>Rural</c:v>
                </c:pt>
                <c:pt idx="1">
                  <c:v>NSS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'Ownership Comparison'!$C$9:$AD$9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Comparison'!$C$11:$AD$11</c:f>
              <c:numCache>
                <c:formatCode>General</c:formatCode>
                <c:ptCount val="28"/>
                <c:pt idx="2">
                  <c:v>94</c:v>
                </c:pt>
                <c:pt idx="13">
                  <c:v>93</c:v>
                </c:pt>
                <c:pt idx="17">
                  <c:v>95</c:v>
                </c:pt>
                <c:pt idx="18">
                  <c:v>94</c:v>
                </c:pt>
                <c:pt idx="20">
                  <c:v>94</c:v>
                </c:pt>
                <c:pt idx="21">
                  <c:v>93</c:v>
                </c:pt>
                <c:pt idx="2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BE-4D7D-9D7C-C8D381C56219}"/>
            </c:ext>
          </c:extLst>
        </c:ser>
        <c:ser>
          <c:idx val="2"/>
          <c:order val="2"/>
          <c:tx>
            <c:strRef>
              <c:f>'Ownership Comparison'!$A$12:$B$12</c:f>
              <c:strCache>
                <c:ptCount val="2"/>
                <c:pt idx="0">
                  <c:v>Rural</c:v>
                </c:pt>
                <c:pt idx="1">
                  <c:v>Census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'Ownership Comparison'!$C$9:$AD$9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Comparison'!$C$12:$AD$12</c:f>
              <c:numCache>
                <c:formatCode>General</c:formatCode>
                <c:ptCount val="28"/>
                <c:pt idx="10">
                  <c:v>94</c:v>
                </c:pt>
                <c:pt idx="2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BE-4D7D-9D7C-C8D381C56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97535"/>
        <c:axId val="259852399"/>
      </c:scatterChart>
      <c:valAx>
        <c:axId val="1084597535"/>
        <c:scaling>
          <c:orientation val="minMax"/>
          <c:max val="2019"/>
          <c:min val="19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2399"/>
        <c:crosses val="autoZero"/>
        <c:crossBetween val="midCat"/>
        <c:majorUnit val="4"/>
      </c:valAx>
      <c:valAx>
        <c:axId val="25985239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97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- Ownership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'Ownership Comparison'!$A$6:$B$6</c:f>
              <c:strCache>
                <c:ptCount val="2"/>
                <c:pt idx="0">
                  <c:v>Urban</c:v>
                </c:pt>
                <c:pt idx="1">
                  <c:v>DHS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'Ownership Comparison'!$C$5:$AD$5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Comparison'!$C$6:$AD$6</c:f>
              <c:numCache>
                <c:formatCode>General</c:formatCode>
                <c:ptCount val="28"/>
                <c:pt idx="7">
                  <c:v>78.188522000000006</c:v>
                </c:pt>
                <c:pt idx="14">
                  <c:v>78.260001000000003</c:v>
                </c:pt>
                <c:pt idx="24">
                  <c:v>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A-4981-8204-70D1C2EACB15}"/>
            </c:ext>
          </c:extLst>
        </c:ser>
        <c:ser>
          <c:idx val="1"/>
          <c:order val="1"/>
          <c:tx>
            <c:strRef>
              <c:f>'Ownership Comparison'!$A$7:$B$7</c:f>
              <c:strCache>
                <c:ptCount val="2"/>
                <c:pt idx="0">
                  <c:v>Urban</c:v>
                </c:pt>
                <c:pt idx="1">
                  <c:v>NSS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'Ownership Comparison'!$C$5:$AD$5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Comparison'!$C$7:$AD$7</c:f>
              <c:numCache>
                <c:formatCode>General</c:formatCode>
                <c:ptCount val="28"/>
                <c:pt idx="2">
                  <c:v>56</c:v>
                </c:pt>
                <c:pt idx="13">
                  <c:v>62</c:v>
                </c:pt>
                <c:pt idx="17">
                  <c:v>61.3</c:v>
                </c:pt>
                <c:pt idx="18">
                  <c:v>62</c:v>
                </c:pt>
                <c:pt idx="20">
                  <c:v>61</c:v>
                </c:pt>
                <c:pt idx="21">
                  <c:v>61</c:v>
                </c:pt>
                <c:pt idx="27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4A-4981-8204-70D1C2EACB15}"/>
            </c:ext>
          </c:extLst>
        </c:ser>
        <c:ser>
          <c:idx val="2"/>
          <c:order val="2"/>
          <c:tx>
            <c:strRef>
              <c:f>'Ownership Comparison'!$A$8:$B$8</c:f>
              <c:strCache>
                <c:ptCount val="2"/>
                <c:pt idx="0">
                  <c:v>Urban</c:v>
                </c:pt>
                <c:pt idx="1">
                  <c:v>Census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'Ownership Comparison'!$C$5:$AD$5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Comparison'!$C$8:$AD$8</c:f>
              <c:numCache>
                <c:formatCode>General</c:formatCode>
                <c:ptCount val="28"/>
                <c:pt idx="10">
                  <c:v>67</c:v>
                </c:pt>
                <c:pt idx="20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C4A-4981-8204-70D1C2EA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5151"/>
        <c:axId val="259895247"/>
      </c:scatterChart>
      <c:valAx>
        <c:axId val="198085151"/>
        <c:scaling>
          <c:orientation val="minMax"/>
          <c:max val="2019"/>
          <c:min val="19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95247"/>
        <c:crosses val="autoZero"/>
        <c:crossBetween val="midCat"/>
        <c:majorUnit val="4"/>
      </c:valAx>
      <c:valAx>
        <c:axId val="25989524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515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-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'Ownership Comparison'!$A$2:$B$2</c:f>
              <c:strCache>
                <c:ptCount val="2"/>
                <c:pt idx="0">
                  <c:v>All</c:v>
                </c:pt>
                <c:pt idx="1">
                  <c:v>DHS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'Ownership Comparison'!$C$1:$AD$1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Comparison'!$C$2:$AD$2</c:f>
              <c:numCache>
                <c:formatCode>General</c:formatCode>
                <c:ptCount val="28"/>
                <c:pt idx="7">
                  <c:v>90.233152000000004</c:v>
                </c:pt>
                <c:pt idx="14">
                  <c:v>88.380275999999995</c:v>
                </c:pt>
                <c:pt idx="24">
                  <c:v>79.848273000000006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C-4133-A53B-FA3167C5058A}"/>
            </c:ext>
          </c:extLst>
        </c:ser>
        <c:ser>
          <c:idx val="1"/>
          <c:order val="1"/>
          <c:tx>
            <c:strRef>
              <c:f>'Ownership Comparison'!$A$3:$B$3</c:f>
              <c:strCache>
                <c:ptCount val="2"/>
                <c:pt idx="0">
                  <c:v>All</c:v>
                </c:pt>
                <c:pt idx="1">
                  <c:v>NSS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'Ownership Comparison'!$C$1:$AD$1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Comparison'!$C$3:$AD$3</c:f>
              <c:numCache>
                <c:formatCode>General</c:formatCode>
                <c:ptCount val="28"/>
                <c:pt idx="2">
                  <c:v>84</c:v>
                </c:pt>
                <c:pt idx="13">
                  <c:v>84</c:v>
                </c:pt>
                <c:pt idx="17">
                  <c:v>85.1</c:v>
                </c:pt>
                <c:pt idx="18">
                  <c:v>85</c:v>
                </c:pt>
                <c:pt idx="20">
                  <c:v>84</c:v>
                </c:pt>
                <c:pt idx="21">
                  <c:v>83</c:v>
                </c:pt>
                <c:pt idx="27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C-4133-A53B-FA3167C5058A}"/>
            </c:ext>
          </c:extLst>
        </c:ser>
        <c:ser>
          <c:idx val="2"/>
          <c:order val="2"/>
          <c:tx>
            <c:strRef>
              <c:f>'Ownership Comparison'!$A$4:$B$4</c:f>
              <c:strCache>
                <c:ptCount val="2"/>
                <c:pt idx="0">
                  <c:v>All</c:v>
                </c:pt>
                <c:pt idx="1">
                  <c:v>Census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'Ownership Comparison'!$C$1:$AD$1</c:f>
              <c:numCache>
                <c:formatCode>General</c:formatCode>
                <c:ptCount val="28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</c:numCache>
            </c:numRef>
          </c:xVal>
          <c:yVal>
            <c:numRef>
              <c:f>'Ownership Comparison'!$C$4:$AD$4</c:f>
              <c:numCache>
                <c:formatCode>General</c:formatCode>
                <c:ptCount val="28"/>
                <c:pt idx="10">
                  <c:v>87</c:v>
                </c:pt>
                <c:pt idx="20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C-4133-A53B-FA3167C5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5151"/>
        <c:axId val="259895247"/>
      </c:scatterChart>
      <c:valAx>
        <c:axId val="198085151"/>
        <c:scaling>
          <c:orientation val="minMax"/>
          <c:max val="2019"/>
          <c:min val="19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95247"/>
        <c:crosses val="autoZero"/>
        <c:crossBetween val="midCat"/>
        <c:majorUnit val="4"/>
      </c:valAx>
      <c:valAx>
        <c:axId val="259895247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5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DHS Ownsherip'!$J$41:$L$41</c:f>
              <c:numCache>
                <c:formatCode>General</c:formatCode>
                <c:ptCount val="3"/>
                <c:pt idx="0">
                  <c:v>1998</c:v>
                </c:pt>
                <c:pt idx="1">
                  <c:v>2005</c:v>
                </c:pt>
                <c:pt idx="2">
                  <c:v>2015</c:v>
                </c:pt>
              </c:numCache>
            </c:numRef>
          </c:xVal>
          <c:yVal>
            <c:numRef>
              <c:f>'Raw DHS Ownsherip'!$J$42:$L$42</c:f>
              <c:numCache>
                <c:formatCode>0.0</c:formatCode>
                <c:ptCount val="3"/>
                <c:pt idx="0">
                  <c:v>9.766847999999996</c:v>
                </c:pt>
                <c:pt idx="1">
                  <c:v>11.619724000000005</c:v>
                </c:pt>
                <c:pt idx="2">
                  <c:v>20.151726999999994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B-4861-AC04-4E05EF8EE9B2}"/>
            </c:ext>
          </c:extLst>
        </c:ser>
        <c:ser>
          <c:idx val="1"/>
          <c:order val="1"/>
          <c:tx>
            <c:v>Urban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 DHS Ownsherip'!$J$41:$L$41</c:f>
              <c:numCache>
                <c:formatCode>General</c:formatCode>
                <c:ptCount val="3"/>
                <c:pt idx="0">
                  <c:v>1998</c:v>
                </c:pt>
                <c:pt idx="1">
                  <c:v>2005</c:v>
                </c:pt>
                <c:pt idx="2">
                  <c:v>2015</c:v>
                </c:pt>
              </c:numCache>
            </c:numRef>
          </c:xVal>
          <c:yVal>
            <c:numRef>
              <c:f>'Raw DHS Ownsherip'!$J$43:$L$43</c:f>
              <c:numCache>
                <c:formatCode>0.0</c:formatCode>
                <c:ptCount val="3"/>
                <c:pt idx="0">
                  <c:v>21.811477999999994</c:v>
                </c:pt>
                <c:pt idx="1">
                  <c:v>21.739998999999997</c:v>
                </c:pt>
                <c:pt idx="2">
                  <c:v>28.827592999999993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B-4861-AC04-4E05EF8EE9B2}"/>
            </c:ext>
          </c:extLst>
        </c:ser>
        <c:ser>
          <c:idx val="2"/>
          <c:order val="2"/>
          <c:tx>
            <c:v>Rural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DHS Ownsherip'!$J$41:$L$41</c:f>
              <c:numCache>
                <c:formatCode>General</c:formatCode>
                <c:ptCount val="3"/>
                <c:pt idx="0">
                  <c:v>1998</c:v>
                </c:pt>
                <c:pt idx="1">
                  <c:v>2005</c:v>
                </c:pt>
                <c:pt idx="2">
                  <c:v>2015</c:v>
                </c:pt>
              </c:numCache>
            </c:numRef>
          </c:xVal>
          <c:yVal>
            <c:numRef>
              <c:f>'Raw DHS Ownsherip'!$J$44:$L$44</c:f>
              <c:numCache>
                <c:formatCode>0.0</c:formatCode>
                <c:ptCount val="3"/>
                <c:pt idx="0">
                  <c:v>5.1614569999999986</c:v>
                </c:pt>
                <c:pt idx="1">
                  <c:v>6.7181920000000019</c:v>
                </c:pt>
                <c:pt idx="2">
                  <c:v>15.504684999999995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B-4861-AC04-4E05EF8E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879599"/>
        <c:axId val="1729632335"/>
      </c:scatterChart>
      <c:valAx>
        <c:axId val="174187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632335"/>
        <c:crosses val="autoZero"/>
        <c:crossBetween val="midCat"/>
      </c:valAx>
      <c:valAx>
        <c:axId val="17296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7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TV: Census</a:t>
            </a:r>
            <a:r>
              <a:rPr lang="en-US" baseline="0"/>
              <a:t> vs. DHS</a:t>
            </a:r>
            <a:endParaRPr lang="en-US"/>
          </a:p>
        </c:rich>
      </c:tx>
      <c:layout>
        <c:manualLayout>
          <c:xMode val="edge"/>
          <c:yMode val="edge"/>
          <c:x val="0.44736425287879478"/>
          <c:y val="1.773049645390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TV!$I$9:$S$9</c:f>
              <c:numCache>
                <c:formatCode>0.0</c:formatCode>
                <c:ptCount val="11"/>
                <c:pt idx="6">
                  <c:v>47.216526038064615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A-434D-BEBC-A7321CAA07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TV!$I$10:$S$10</c:f>
              <c:numCache>
                <c:formatCode>0.0</c:formatCode>
                <c:ptCount val="11"/>
                <c:pt idx="0">
                  <c:v>44</c:v>
                </c:pt>
                <c:pt idx="1">
                  <c:v>46.1</c:v>
                </c:pt>
                <c:pt idx="2">
                  <c:v>48.2</c:v>
                </c:pt>
                <c:pt idx="3">
                  <c:v>50.300000000000004</c:v>
                </c:pt>
                <c:pt idx="4">
                  <c:v>52.400000000000006</c:v>
                </c:pt>
                <c:pt idx="5">
                  <c:v>54.500000000000007</c:v>
                </c:pt>
                <c:pt idx="6">
                  <c:v>56.600000000000009</c:v>
                </c:pt>
                <c:pt idx="7" formatCode="General">
                  <c:v>58.70000000000001</c:v>
                </c:pt>
                <c:pt idx="8" formatCode="General">
                  <c:v>60.800000000000011</c:v>
                </c:pt>
                <c:pt idx="9" formatCode="General">
                  <c:v>62.900000000000013</c:v>
                </c:pt>
                <c:pt idx="10" formatCode="General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A-434D-BEBC-A7321CAA071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TV!$I$11:$S$11</c:f>
              <c:numCache>
                <c:formatCode>0.0</c:formatCode>
                <c:ptCount val="11"/>
                <c:pt idx="0">
                  <c:v>48.260300000000001</c:v>
                </c:pt>
                <c:pt idx="6">
                  <c:v>60.479879999999994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BA-434D-BEBC-A7321CAA071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TV!$I$12:$S$12</c:f>
              <c:numCache>
                <c:formatCode>0.0</c:formatCode>
                <c:ptCount val="11"/>
                <c:pt idx="6">
                  <c:v>76.697265385942231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BA-434D-BEBC-A7321CAA071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TV!$I$13:$S$13</c:f>
              <c:numCache>
                <c:formatCode>0.0</c:formatCode>
                <c:ptCount val="11"/>
                <c:pt idx="0">
                  <c:v>73</c:v>
                </c:pt>
                <c:pt idx="1">
                  <c:v>74.400000000000006</c:v>
                </c:pt>
                <c:pt idx="2">
                  <c:v>75.800000000000011</c:v>
                </c:pt>
                <c:pt idx="3">
                  <c:v>77.200000000000017</c:v>
                </c:pt>
                <c:pt idx="4">
                  <c:v>78.600000000000023</c:v>
                </c:pt>
                <c:pt idx="5">
                  <c:v>80.000000000000028</c:v>
                </c:pt>
                <c:pt idx="6">
                  <c:v>81.400000000000034</c:v>
                </c:pt>
                <c:pt idx="7" formatCode="General">
                  <c:v>82.80000000000004</c:v>
                </c:pt>
                <c:pt idx="8" formatCode="General">
                  <c:v>84.200000000000045</c:v>
                </c:pt>
                <c:pt idx="9" formatCode="General">
                  <c:v>85.600000000000051</c:v>
                </c:pt>
                <c:pt idx="10" formatCode="General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BA-434D-BEBC-A7321CAA071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TV!$I$14:$S$14</c:f>
              <c:numCache>
                <c:formatCode>0.0</c:formatCode>
                <c:ptCount val="11"/>
                <c:pt idx="0">
                  <c:v>79.492840000000001</c:v>
                </c:pt>
                <c:pt idx="6">
                  <c:v>88.01464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BA-434D-BEBC-A7321CAA071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TV!$I$15:$S$15</c:f>
              <c:numCache>
                <c:formatCode>0.0</c:formatCode>
                <c:ptCount val="11"/>
                <c:pt idx="6">
                  <c:v>33.366721411797357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BA-434D-BEBC-A7321CAA071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TV!$I$8:$S$8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TV!$I$16:$S$16</c:f>
              <c:numCache>
                <c:formatCode>0.0</c:formatCode>
                <c:ptCount val="11"/>
                <c:pt idx="0">
                  <c:v>30</c:v>
                </c:pt>
                <c:pt idx="1">
                  <c:v>32.299999999999997</c:v>
                </c:pt>
                <c:pt idx="2">
                  <c:v>34.599999999999994</c:v>
                </c:pt>
                <c:pt idx="3">
                  <c:v>36.899999999999991</c:v>
                </c:pt>
                <c:pt idx="4">
                  <c:v>39.199999999999989</c:v>
                </c:pt>
                <c:pt idx="5">
                  <c:v>41.499999999999986</c:v>
                </c:pt>
                <c:pt idx="6">
                  <c:v>43.799999999999983</c:v>
                </c:pt>
                <c:pt idx="7" formatCode="General">
                  <c:v>46.09999999999998</c:v>
                </c:pt>
                <c:pt idx="8" formatCode="General">
                  <c:v>48.399999999999977</c:v>
                </c:pt>
                <c:pt idx="9" formatCode="General">
                  <c:v>50.699999999999974</c:v>
                </c:pt>
                <c:pt idx="10" formatCode="General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BA-434D-BEBC-A7321CAA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27183"/>
        <c:axId val="2103519983"/>
      </c:scatterChart>
      <c:valAx>
        <c:axId val="18927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9983"/>
        <c:crosses val="autoZero"/>
        <c:crossBetween val="midCat"/>
      </c:valAx>
      <c:valAx>
        <c:axId val="21035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2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HH Size:</a:t>
            </a:r>
            <a:r>
              <a:rPr lang="en-US" baseline="0"/>
              <a:t> Census vs. DHS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Size'!$E$9:$O$9</c:f>
              <c:numCache>
                <c:formatCode>General</c:formatCode>
                <c:ptCount val="11"/>
                <c:pt idx="6">
                  <c:v>4.8529999999999998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0-48AC-BF58-0A7DEB9AD4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Size'!$E$10:$O$10</c:f>
              <c:numCache>
                <c:formatCode>General</c:formatCode>
                <c:ptCount val="11"/>
                <c:pt idx="0">
                  <c:v>4.99</c:v>
                </c:pt>
                <c:pt idx="1">
                  <c:v>4.96</c:v>
                </c:pt>
                <c:pt idx="2">
                  <c:v>4.93</c:v>
                </c:pt>
                <c:pt idx="3">
                  <c:v>4.8999999999999995</c:v>
                </c:pt>
                <c:pt idx="4">
                  <c:v>4.8699999999999992</c:v>
                </c:pt>
                <c:pt idx="5">
                  <c:v>4.839999999999999</c:v>
                </c:pt>
                <c:pt idx="6">
                  <c:v>4.8099999999999987</c:v>
                </c:pt>
                <c:pt idx="7">
                  <c:v>4.7799999999999985</c:v>
                </c:pt>
                <c:pt idx="8">
                  <c:v>4.7499999999999982</c:v>
                </c:pt>
                <c:pt idx="9">
                  <c:v>4.719999999999998</c:v>
                </c:pt>
                <c:pt idx="10">
                  <c:v>4.6900000000000004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70-48AC-BF58-0A7DEB9AD4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Size'!$E$11:$O$11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70-48AC-BF58-0A7DEB9AD41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Size'!$E$12:$O$12</c:f>
              <c:numCache>
                <c:formatCode>General</c:formatCode>
                <c:ptCount val="11"/>
                <c:pt idx="6" formatCode="0.00">
                  <c:v>4.66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70-48AC-BF58-0A7DEB9AD41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Size'!$E$13:$O$13</c:f>
              <c:numCache>
                <c:formatCode>General</c:formatCode>
                <c:ptCount val="11"/>
                <c:pt idx="0">
                  <c:v>4.71</c:v>
                </c:pt>
                <c:pt idx="1">
                  <c:v>4.6829999999999998</c:v>
                </c:pt>
                <c:pt idx="2">
                  <c:v>4.6559999999999997</c:v>
                </c:pt>
                <c:pt idx="3">
                  <c:v>4.6289999999999996</c:v>
                </c:pt>
                <c:pt idx="4">
                  <c:v>4.6019999999999994</c:v>
                </c:pt>
                <c:pt idx="5">
                  <c:v>4.5749999999999993</c:v>
                </c:pt>
                <c:pt idx="6">
                  <c:v>4.5479999999999992</c:v>
                </c:pt>
                <c:pt idx="7">
                  <c:v>4.520999999999999</c:v>
                </c:pt>
                <c:pt idx="8">
                  <c:v>4.4939999999999989</c:v>
                </c:pt>
                <c:pt idx="9">
                  <c:v>4.4669999999999987</c:v>
                </c:pt>
                <c:pt idx="10">
                  <c:v>4.4400000000000004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70-48AC-BF58-0A7DEB9AD41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Size'!$E$14:$O$14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70-48AC-BF58-0A7DEB9AD41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Size'!$E$15:$O$15</c:f>
              <c:numCache>
                <c:formatCode>General</c:formatCode>
                <c:ptCount val="11"/>
                <c:pt idx="6">
                  <c:v>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70-48AC-BF58-0A7DEB9AD41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'HH Size'!$E$8:$O$8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'HH Size'!$E$16:$O$16</c:f>
              <c:numCache>
                <c:formatCode>General</c:formatCode>
                <c:ptCount val="11"/>
                <c:pt idx="0">
                  <c:v>5.12</c:v>
                </c:pt>
                <c:pt idx="1">
                  <c:v>5.09</c:v>
                </c:pt>
                <c:pt idx="2">
                  <c:v>5.0599999999999996</c:v>
                </c:pt>
                <c:pt idx="3">
                  <c:v>5.0299999999999994</c:v>
                </c:pt>
                <c:pt idx="4">
                  <c:v>4.9999999999999991</c:v>
                </c:pt>
                <c:pt idx="5">
                  <c:v>4.9699999999999989</c:v>
                </c:pt>
                <c:pt idx="6">
                  <c:v>4.9399999999999986</c:v>
                </c:pt>
                <c:pt idx="7">
                  <c:v>4.9099999999999984</c:v>
                </c:pt>
                <c:pt idx="8">
                  <c:v>4.8799999999999981</c:v>
                </c:pt>
                <c:pt idx="9">
                  <c:v>4.8499999999999979</c:v>
                </c:pt>
                <c:pt idx="10">
                  <c:v>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70-48AC-BF58-0A7DEB9A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27183"/>
        <c:axId val="2103519983"/>
      </c:scatterChart>
      <c:valAx>
        <c:axId val="189272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19983"/>
        <c:crosses val="autoZero"/>
        <c:crossBetween val="midCat"/>
      </c:valAx>
      <c:valAx>
        <c:axId val="21035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2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111125</xdr:colOff>
      <xdr:row>12</xdr:row>
      <xdr:rowOff>82550</xdr:rowOff>
    </xdr:from>
    <xdr:to>
      <xdr:col>29</xdr:col>
      <xdr:colOff>311785</xdr:colOff>
      <xdr:row>27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5B5C28-006C-452F-92FE-046D82BF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155575</xdr:colOff>
      <xdr:row>12</xdr:row>
      <xdr:rowOff>63500</xdr:rowOff>
    </xdr:from>
    <xdr:to>
      <xdr:col>19</xdr:col>
      <xdr:colOff>83185</xdr:colOff>
      <xdr:row>27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DECFC-8136-4F50-AEB2-68A09963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387350</xdr:colOff>
      <xdr:row>12</xdr:row>
      <xdr:rowOff>82550</xdr:rowOff>
    </xdr:from>
    <xdr:to>
      <xdr:col>9</xdr:col>
      <xdr:colOff>105410</xdr:colOff>
      <xdr:row>27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AEC5C6-AE1A-4C21-A2A8-E321AD1B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38</xdr:row>
      <xdr:rowOff>60325</xdr:rowOff>
    </xdr:from>
    <xdr:to>
      <xdr:col>7</xdr:col>
      <xdr:colOff>361950</xdr:colOff>
      <xdr:row>53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5E166-ED36-4EFF-884C-1680257CB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425450</xdr:colOff>
      <xdr:row>1</xdr:row>
      <xdr:rowOff>57150</xdr:rowOff>
    </xdr:from>
    <xdr:to>
      <xdr:col>25</xdr:col>
      <xdr:colOff>123825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DD90B-FB89-4FC6-BC4E-F09399CC9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60325</xdr:colOff>
      <xdr:row>0</xdr:row>
      <xdr:rowOff>63500</xdr:rowOff>
    </xdr:from>
    <xdr:to>
      <xdr:col>19</xdr:col>
      <xdr:colOff>368300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F01E7-C4E0-4B99-A25F-F2B9B2BE4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2084-7AAE-44A3-8578-5A0EAD702094}">
  <dimension ref="A1:AD12"/>
  <sheetViews>
    <sheetView topLeftCell="A4" workbookViewId="0">
      <selection activeCell="A10" sqref="A10:A12"/>
    </sheetView>
  </sheetViews>
  <sheetFormatPr defaultRowHeight="14.5" x14ac:dyDescent="0.35"/>
  <cols>
    <col min="3" max="30" width="4.81640625" bestFit="1" customWidth="1"/>
  </cols>
  <sheetData>
    <row r="1" spans="1:30" x14ac:dyDescent="0.35">
      <c r="C1" s="10">
        <v>1991</v>
      </c>
      <c r="D1" s="10">
        <v>1992</v>
      </c>
      <c r="E1" s="10">
        <v>1993</v>
      </c>
      <c r="F1" s="10">
        <v>1994</v>
      </c>
      <c r="G1" s="10">
        <v>1995</v>
      </c>
      <c r="H1" s="10">
        <v>1996</v>
      </c>
      <c r="I1" s="10">
        <v>1997</v>
      </c>
      <c r="J1" s="10">
        <v>1998</v>
      </c>
      <c r="K1" s="10">
        <v>1999</v>
      </c>
      <c r="L1" s="10">
        <v>2000</v>
      </c>
      <c r="M1" s="10">
        <v>2001</v>
      </c>
      <c r="N1" s="10">
        <v>2002</v>
      </c>
      <c r="O1" s="10">
        <v>2003</v>
      </c>
      <c r="P1" s="10">
        <v>2004</v>
      </c>
      <c r="Q1" s="10">
        <v>2005</v>
      </c>
      <c r="R1" s="10">
        <v>2006</v>
      </c>
      <c r="S1" s="10">
        <v>2007</v>
      </c>
      <c r="T1" s="10">
        <v>2008</v>
      </c>
      <c r="U1" s="10">
        <v>2009</v>
      </c>
      <c r="V1" s="10">
        <v>2010</v>
      </c>
      <c r="W1" s="10">
        <v>2011</v>
      </c>
      <c r="X1" s="10">
        <v>2012</v>
      </c>
      <c r="Y1" s="10">
        <v>2013</v>
      </c>
      <c r="Z1" s="10">
        <v>2014</v>
      </c>
      <c r="AA1" s="10">
        <v>2015</v>
      </c>
      <c r="AB1" s="10">
        <v>2016</v>
      </c>
      <c r="AC1" s="10">
        <v>2017</v>
      </c>
      <c r="AD1" s="10">
        <v>2018</v>
      </c>
    </row>
    <row r="2" spans="1:30" x14ac:dyDescent="0.35">
      <c r="A2" s="11" t="s">
        <v>81</v>
      </c>
      <c r="B2" t="s">
        <v>80</v>
      </c>
      <c r="J2">
        <f>'Raw DHS Ownsherip'!H37</f>
        <v>90.233152000000004</v>
      </c>
      <c r="Q2">
        <f>'Raw DHS Ownsherip'!L37</f>
        <v>88.380275999999995</v>
      </c>
      <c r="AA2">
        <f>'Raw DHS Ownsherip'!P37</f>
        <v>79.848273000000006</v>
      </c>
    </row>
    <row r="3" spans="1:30" x14ac:dyDescent="0.35">
      <c r="A3" s="11"/>
      <c r="B3" t="s">
        <v>82</v>
      </c>
      <c r="E3">
        <v>84</v>
      </c>
      <c r="P3">
        <v>84</v>
      </c>
      <c r="T3">
        <v>85.1</v>
      </c>
      <c r="U3">
        <v>85</v>
      </c>
      <c r="W3">
        <v>84</v>
      </c>
      <c r="X3">
        <v>83</v>
      </c>
      <c r="AD3">
        <v>85</v>
      </c>
    </row>
    <row r="4" spans="1:30" x14ac:dyDescent="0.35">
      <c r="A4" s="11"/>
      <c r="B4" t="s">
        <v>79</v>
      </c>
      <c r="M4">
        <v>87</v>
      </c>
      <c r="W4">
        <v>87</v>
      </c>
    </row>
    <row r="5" spans="1:30" x14ac:dyDescent="0.35">
      <c r="C5" s="10">
        <v>1991</v>
      </c>
      <c r="D5" s="10">
        <v>1992</v>
      </c>
      <c r="E5" s="10">
        <v>1993</v>
      </c>
      <c r="F5" s="10">
        <v>1994</v>
      </c>
      <c r="G5" s="10">
        <v>1995</v>
      </c>
      <c r="H5" s="10">
        <v>1996</v>
      </c>
      <c r="I5" s="10">
        <v>1997</v>
      </c>
      <c r="J5" s="10">
        <v>1998</v>
      </c>
      <c r="K5" s="10">
        <v>1999</v>
      </c>
      <c r="L5" s="10">
        <v>2000</v>
      </c>
      <c r="M5" s="10">
        <v>2001</v>
      </c>
      <c r="N5" s="10">
        <v>2002</v>
      </c>
      <c r="O5" s="10">
        <v>2003</v>
      </c>
      <c r="P5" s="10">
        <v>2004</v>
      </c>
      <c r="Q5" s="10">
        <v>2005</v>
      </c>
      <c r="R5" s="10">
        <v>2006</v>
      </c>
      <c r="S5" s="10">
        <v>2007</v>
      </c>
      <c r="T5" s="10">
        <v>2008</v>
      </c>
      <c r="U5" s="10">
        <v>2009</v>
      </c>
      <c r="V5" s="10">
        <v>2010</v>
      </c>
      <c r="W5" s="10">
        <v>2011</v>
      </c>
      <c r="X5" s="10">
        <v>2012</v>
      </c>
      <c r="Y5" s="10">
        <v>2013</v>
      </c>
      <c r="Z5" s="10">
        <v>2014</v>
      </c>
      <c r="AA5" s="10">
        <v>2015</v>
      </c>
      <c r="AB5" s="10">
        <v>2016</v>
      </c>
      <c r="AC5" s="10">
        <v>2017</v>
      </c>
      <c r="AD5" s="10">
        <v>2018</v>
      </c>
    </row>
    <row r="6" spans="1:30" x14ac:dyDescent="0.35">
      <c r="A6" s="12" t="s">
        <v>71</v>
      </c>
      <c r="B6" t="s">
        <v>80</v>
      </c>
      <c r="J6">
        <f>'Raw DHS Ownsherip'!G37</f>
        <v>78.188522000000006</v>
      </c>
      <c r="Q6">
        <f>'Raw DHS Ownsherip'!K37</f>
        <v>78.260001000000003</v>
      </c>
      <c r="AA6">
        <v>71.2</v>
      </c>
    </row>
    <row r="7" spans="1:30" x14ac:dyDescent="0.35">
      <c r="A7" s="12"/>
      <c r="B7" t="s">
        <v>82</v>
      </c>
      <c r="E7">
        <v>56</v>
      </c>
      <c r="P7">
        <v>62</v>
      </c>
      <c r="T7">
        <v>61.3</v>
      </c>
      <c r="U7">
        <v>62</v>
      </c>
      <c r="W7">
        <v>61</v>
      </c>
      <c r="X7">
        <v>61</v>
      </c>
      <c r="AD7">
        <v>63.8</v>
      </c>
    </row>
    <row r="8" spans="1:30" x14ac:dyDescent="0.35">
      <c r="A8" s="12"/>
      <c r="B8" t="s">
        <v>79</v>
      </c>
      <c r="M8">
        <v>67</v>
      </c>
      <c r="W8">
        <v>69</v>
      </c>
    </row>
    <row r="9" spans="1:30" x14ac:dyDescent="0.35">
      <c r="C9" s="10">
        <v>1991</v>
      </c>
      <c r="D9" s="10">
        <v>1992</v>
      </c>
      <c r="E9" s="10">
        <v>1993</v>
      </c>
      <c r="F9" s="10">
        <v>1994</v>
      </c>
      <c r="G9" s="10">
        <v>1995</v>
      </c>
      <c r="H9" s="10">
        <v>1996</v>
      </c>
      <c r="I9" s="10">
        <v>1997</v>
      </c>
      <c r="J9" s="10">
        <v>1998</v>
      </c>
      <c r="K9" s="10">
        <v>1999</v>
      </c>
      <c r="L9" s="10">
        <v>2000</v>
      </c>
      <c r="M9" s="10">
        <v>2001</v>
      </c>
      <c r="N9" s="10">
        <v>2002</v>
      </c>
      <c r="O9" s="10">
        <v>2003</v>
      </c>
      <c r="P9" s="10">
        <v>2004</v>
      </c>
      <c r="Q9" s="10">
        <v>2005</v>
      </c>
      <c r="R9" s="10">
        <v>2006</v>
      </c>
      <c r="S9" s="10">
        <v>2007</v>
      </c>
      <c r="T9" s="10">
        <v>2008</v>
      </c>
      <c r="U9" s="10">
        <v>2009</v>
      </c>
      <c r="V9" s="10">
        <v>2010</v>
      </c>
      <c r="W9" s="10">
        <v>2011</v>
      </c>
      <c r="X9" s="10">
        <v>2012</v>
      </c>
      <c r="Y9" s="10">
        <v>2013</v>
      </c>
      <c r="Z9" s="10">
        <v>2014</v>
      </c>
      <c r="AA9" s="10">
        <v>2015</v>
      </c>
      <c r="AB9" s="10">
        <v>2016</v>
      </c>
      <c r="AC9" s="10">
        <v>2017</v>
      </c>
      <c r="AD9" s="10">
        <v>2018</v>
      </c>
    </row>
    <row r="10" spans="1:30" x14ac:dyDescent="0.35">
      <c r="A10" s="12" t="s">
        <v>72</v>
      </c>
      <c r="B10" t="s">
        <v>80</v>
      </c>
      <c r="J10">
        <f>'Raw DHS Ownsherip'!F37</f>
        <v>94.838543000000001</v>
      </c>
      <c r="Q10">
        <f>'Raw DHS Ownsherip'!J36</f>
        <v>95.277672999999993</v>
      </c>
      <c r="AA10">
        <f>'Raw DHS Ownsherip'!N37</f>
        <v>84.495315000000005</v>
      </c>
    </row>
    <row r="11" spans="1:30" x14ac:dyDescent="0.35">
      <c r="A11" s="12"/>
      <c r="B11" t="s">
        <v>82</v>
      </c>
      <c r="E11">
        <v>94</v>
      </c>
      <c r="P11">
        <v>93</v>
      </c>
      <c r="T11">
        <v>95</v>
      </c>
      <c r="U11">
        <v>94</v>
      </c>
      <c r="W11">
        <v>94</v>
      </c>
      <c r="X11">
        <v>93</v>
      </c>
      <c r="AD11">
        <v>96</v>
      </c>
    </row>
    <row r="12" spans="1:30" x14ac:dyDescent="0.35">
      <c r="A12" s="12"/>
      <c r="B12" t="s">
        <v>79</v>
      </c>
      <c r="M12">
        <v>94</v>
      </c>
      <c r="W12">
        <v>95</v>
      </c>
    </row>
  </sheetData>
  <mergeCells count="3">
    <mergeCell ref="A2:A4"/>
    <mergeCell ref="A6:A8"/>
    <mergeCell ref="A10:A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96AB-A505-4AC8-859E-3CF75DBC3337}">
  <dimension ref="A1:Q44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37" sqref="O37"/>
    </sheetView>
  </sheetViews>
  <sheetFormatPr defaultRowHeight="14.5" x14ac:dyDescent="0.35"/>
  <cols>
    <col min="1" max="1" width="8.26953125" bestFit="1" customWidth="1"/>
    <col min="2" max="2" width="11.26953125" bestFit="1" customWidth="1"/>
    <col min="3" max="3" width="11.6328125" bestFit="1" customWidth="1"/>
    <col min="4" max="4" width="9.54296875" bestFit="1" customWidth="1"/>
    <col min="5" max="5" width="10.90625" style="1" bestFit="1" customWidth="1"/>
    <col min="6" max="6" width="11.26953125" bestFit="1" customWidth="1"/>
    <col min="7" max="7" width="11.6328125" bestFit="1" customWidth="1"/>
    <col min="8" max="8" width="9.54296875" bestFit="1" customWidth="1"/>
    <col min="9" max="9" width="10.90625" style="1" bestFit="1" customWidth="1"/>
    <col min="10" max="10" width="11.26953125" bestFit="1" customWidth="1"/>
    <col min="11" max="11" width="11.6328125" bestFit="1" customWidth="1"/>
    <col min="12" max="12" width="9.54296875" bestFit="1" customWidth="1"/>
    <col min="13" max="13" width="10.90625" style="1" bestFit="1" customWidth="1"/>
    <col min="14" max="14" width="11.26953125" bestFit="1" customWidth="1"/>
    <col min="15" max="15" width="11.6328125" bestFit="1" customWidth="1"/>
    <col min="16" max="16" width="9.54296875" bestFit="1" customWidth="1"/>
    <col min="17" max="17" width="10.90625" style="1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 x14ac:dyDescent="0.35">
      <c r="A2" t="s">
        <v>17</v>
      </c>
      <c r="E2" s="2"/>
      <c r="F2" s="3"/>
      <c r="G2" s="3"/>
      <c r="H2" s="3"/>
      <c r="I2" s="2"/>
      <c r="J2" s="3"/>
      <c r="K2" s="3"/>
      <c r="L2" s="3"/>
      <c r="M2" s="2"/>
      <c r="N2" s="3">
        <v>67.111046999999999</v>
      </c>
      <c r="O2" s="3">
        <v>50.710692999999999</v>
      </c>
      <c r="P2" s="3">
        <v>60.033157000000003</v>
      </c>
      <c r="Q2" s="2">
        <v>43.156936000000002</v>
      </c>
    </row>
    <row r="3" spans="1:17" x14ac:dyDescent="0.35">
      <c r="A3" t="s">
        <v>18</v>
      </c>
      <c r="B3">
        <v>0</v>
      </c>
      <c r="C3">
        <v>0</v>
      </c>
      <c r="D3">
        <v>0</v>
      </c>
      <c r="E3" s="2">
        <v>26.045627</v>
      </c>
      <c r="F3" s="3">
        <v>94.005739000000005</v>
      </c>
      <c r="G3" s="3">
        <v>72.374802000000003</v>
      </c>
      <c r="H3" s="3">
        <v>88.607449000000003</v>
      </c>
      <c r="I3" s="2">
        <v>24.956337000000001</v>
      </c>
      <c r="J3" s="3">
        <v>89.828526999999994</v>
      </c>
      <c r="K3" s="3">
        <v>61.069043999999998</v>
      </c>
      <c r="L3" s="3">
        <v>80.673157000000003</v>
      </c>
      <c r="M3" s="2">
        <v>31.834266</v>
      </c>
      <c r="N3" s="3">
        <v>78.054586999999998</v>
      </c>
      <c r="O3" s="3">
        <v>54.228940000000001</v>
      </c>
      <c r="P3" s="3">
        <v>69.251988999999995</v>
      </c>
      <c r="Q3" s="2">
        <v>36.945894000000003</v>
      </c>
    </row>
    <row r="4" spans="1:17" x14ac:dyDescent="0.35">
      <c r="A4" t="s">
        <v>19</v>
      </c>
      <c r="B4">
        <v>0</v>
      </c>
      <c r="C4">
        <v>0</v>
      </c>
      <c r="D4">
        <v>0</v>
      </c>
      <c r="E4" s="2">
        <v>14.984391</v>
      </c>
      <c r="F4" s="3">
        <v>95.561954</v>
      </c>
      <c r="G4" s="3">
        <v>96.551723999999993</v>
      </c>
      <c r="H4" s="3">
        <v>95.715440000000001</v>
      </c>
      <c r="I4" s="2">
        <v>15.507288000000001</v>
      </c>
      <c r="J4" s="3">
        <v>69.113440999999995</v>
      </c>
      <c r="K4" s="3">
        <v>56.813417000000001</v>
      </c>
      <c r="L4" s="3">
        <v>65.746274</v>
      </c>
      <c r="M4" s="2">
        <v>27.37529</v>
      </c>
      <c r="N4" s="3">
        <v>70.733913000000001</v>
      </c>
      <c r="O4" s="3">
        <v>47.174354999999998</v>
      </c>
      <c r="P4" s="3">
        <v>64.579794000000007</v>
      </c>
      <c r="Q4" s="2">
        <v>26.121537</v>
      </c>
    </row>
    <row r="5" spans="1:17" x14ac:dyDescent="0.35">
      <c r="A5" t="s">
        <v>20</v>
      </c>
      <c r="B5">
        <v>0</v>
      </c>
      <c r="C5">
        <v>0</v>
      </c>
      <c r="D5">
        <v>0</v>
      </c>
      <c r="E5" s="2">
        <v>12.606399</v>
      </c>
      <c r="F5" s="3">
        <v>87.438862999999998</v>
      </c>
      <c r="G5" s="3">
        <v>78.040052000000003</v>
      </c>
      <c r="H5" s="3">
        <v>86.535928999999996</v>
      </c>
      <c r="I5" s="2">
        <v>9.6068949000000003</v>
      </c>
      <c r="J5" s="3">
        <v>89.239661999999996</v>
      </c>
      <c r="K5" s="3">
        <v>86.026936000000006</v>
      </c>
      <c r="L5" s="3">
        <v>88.591106999999994</v>
      </c>
      <c r="M5" s="2">
        <v>20.187051</v>
      </c>
      <c r="N5" s="3">
        <v>87.538486000000006</v>
      </c>
      <c r="O5" s="3">
        <v>85.204598000000004</v>
      </c>
      <c r="P5" s="3">
        <v>87.174743000000007</v>
      </c>
      <c r="Q5" s="2">
        <v>15.585293</v>
      </c>
    </row>
    <row r="6" spans="1:17" x14ac:dyDescent="0.35">
      <c r="A6" t="s">
        <v>21</v>
      </c>
      <c r="B6">
        <v>0</v>
      </c>
      <c r="C6">
        <v>0</v>
      </c>
      <c r="D6">
        <v>0</v>
      </c>
      <c r="E6" s="2">
        <v>15.224126</v>
      </c>
      <c r="F6" s="3">
        <v>95.700901999999999</v>
      </c>
      <c r="G6" s="3">
        <v>84.744973999999999</v>
      </c>
      <c r="H6" s="3">
        <v>94.457704000000007</v>
      </c>
      <c r="I6" s="2">
        <v>11.347263999999999</v>
      </c>
      <c r="J6" s="3">
        <v>92.019543999999996</v>
      </c>
      <c r="K6" s="3">
        <v>73.168654000000004</v>
      </c>
      <c r="L6" s="3">
        <v>89.014448000000002</v>
      </c>
      <c r="M6" s="2">
        <v>15.941402</v>
      </c>
      <c r="N6" s="3">
        <v>77.236958999999999</v>
      </c>
      <c r="O6" s="3">
        <v>73.360670999999996</v>
      </c>
      <c r="P6" s="3">
        <v>76.730378999999999</v>
      </c>
      <c r="Q6" s="2">
        <v>13.068674</v>
      </c>
    </row>
    <row r="7" spans="1:17" x14ac:dyDescent="0.35">
      <c r="A7" t="s">
        <v>22</v>
      </c>
      <c r="E7" s="2"/>
      <c r="F7" s="3"/>
      <c r="G7" s="3"/>
      <c r="H7" s="3"/>
      <c r="I7" s="2"/>
      <c r="J7" s="3"/>
      <c r="K7" s="3"/>
      <c r="L7" s="3"/>
      <c r="M7" s="2"/>
      <c r="N7" s="3">
        <v>80.952381000000003</v>
      </c>
      <c r="O7" s="3">
        <v>79.065036000000006</v>
      </c>
      <c r="P7" s="3">
        <v>79.120979000000005</v>
      </c>
      <c r="Q7" s="2">
        <v>97.035899000000001</v>
      </c>
    </row>
    <row r="8" spans="1:17" x14ac:dyDescent="0.35">
      <c r="A8" t="s">
        <v>23</v>
      </c>
      <c r="E8" s="2"/>
      <c r="F8" s="3"/>
      <c r="G8" s="3"/>
      <c r="H8" s="3"/>
      <c r="I8" s="2"/>
      <c r="J8" s="3">
        <v>95.550122000000002</v>
      </c>
      <c r="K8" s="3">
        <v>87.728194999999999</v>
      </c>
      <c r="L8" s="3">
        <v>93.839248999999995</v>
      </c>
      <c r="M8" s="2">
        <v>21.872786000000001</v>
      </c>
      <c r="N8" s="3">
        <v>91.381017</v>
      </c>
      <c r="O8" s="3">
        <v>76.952477000000002</v>
      </c>
      <c r="P8" s="3">
        <v>87.908017999999998</v>
      </c>
      <c r="Q8" s="2">
        <v>24.070342</v>
      </c>
    </row>
    <row r="9" spans="1:17" x14ac:dyDescent="0.35">
      <c r="A9" t="s">
        <v>24</v>
      </c>
      <c r="E9" s="2"/>
      <c r="F9" s="3"/>
      <c r="G9" s="3"/>
      <c r="H9" s="3"/>
      <c r="I9" s="2"/>
      <c r="J9" s="3"/>
      <c r="K9" s="3"/>
      <c r="L9" s="3"/>
      <c r="M9" s="2"/>
      <c r="N9" s="3">
        <v>79.233734999999996</v>
      </c>
      <c r="O9" s="3">
        <v>35.965252999999997</v>
      </c>
      <c r="P9" s="3">
        <v>57.153711999999999</v>
      </c>
      <c r="Q9" s="2">
        <v>51.030268999999997</v>
      </c>
    </row>
    <row r="10" spans="1:17" x14ac:dyDescent="0.35">
      <c r="A10" t="s">
        <v>25</v>
      </c>
      <c r="E10" s="2"/>
      <c r="F10" s="3"/>
      <c r="G10" s="3"/>
      <c r="H10" s="3"/>
      <c r="I10" s="2"/>
      <c r="J10" s="3"/>
      <c r="K10" s="3"/>
      <c r="L10" s="3"/>
      <c r="M10" s="2"/>
      <c r="N10" s="3">
        <v>68.949326999999997</v>
      </c>
      <c r="O10" s="3">
        <v>35.801315000000002</v>
      </c>
      <c r="P10" s="3">
        <v>43.124338000000002</v>
      </c>
      <c r="Q10" s="2">
        <v>77.908106000000004</v>
      </c>
    </row>
    <row r="11" spans="1:17" x14ac:dyDescent="0.35">
      <c r="A11" t="s">
        <v>26</v>
      </c>
      <c r="B11">
        <v>0</v>
      </c>
      <c r="C11">
        <v>0</v>
      </c>
      <c r="D11">
        <v>0</v>
      </c>
      <c r="E11" s="2">
        <v>49.024324999999997</v>
      </c>
      <c r="F11" s="3">
        <v>93.948138999999998</v>
      </c>
      <c r="G11" s="3">
        <v>88.433508000000003</v>
      </c>
      <c r="H11" s="3">
        <v>91.649333999999996</v>
      </c>
      <c r="I11" s="2">
        <v>41.685566999999999</v>
      </c>
      <c r="J11" s="3">
        <v>73.251534000000007</v>
      </c>
      <c r="K11" s="3">
        <v>79.825108999999998</v>
      </c>
      <c r="L11" s="3">
        <v>76.942761000000004</v>
      </c>
      <c r="M11" s="2">
        <v>56.152501999999998</v>
      </c>
      <c r="N11" s="3">
        <v>66.520627000000005</v>
      </c>
      <c r="O11" s="3">
        <v>69.074443000000002</v>
      </c>
      <c r="P11" s="3">
        <v>68.154354999999995</v>
      </c>
      <c r="Q11" s="2">
        <v>63.972016000000004</v>
      </c>
    </row>
    <row r="12" spans="1:17" x14ac:dyDescent="0.35">
      <c r="A12" t="s">
        <v>27</v>
      </c>
      <c r="B12">
        <v>0</v>
      </c>
      <c r="C12">
        <v>0</v>
      </c>
      <c r="D12">
        <v>0</v>
      </c>
      <c r="E12" s="2">
        <v>35.096774000000003</v>
      </c>
      <c r="F12" s="3">
        <v>91.246257999999997</v>
      </c>
      <c r="G12" s="3">
        <v>82.719774000000001</v>
      </c>
      <c r="H12" s="3">
        <v>87.572259000000003</v>
      </c>
      <c r="I12" s="2">
        <v>43.089257000000003</v>
      </c>
      <c r="J12" s="3">
        <v>93.507185000000007</v>
      </c>
      <c r="K12" s="3">
        <v>87.135378000000003</v>
      </c>
      <c r="L12" s="3">
        <v>90.826088999999996</v>
      </c>
      <c r="M12" s="2">
        <v>42.077475</v>
      </c>
      <c r="N12" s="3">
        <v>85.523565000000005</v>
      </c>
      <c r="O12" s="3">
        <v>74.182156000000006</v>
      </c>
      <c r="P12" s="3">
        <v>80.397962000000007</v>
      </c>
      <c r="Q12" s="2">
        <v>45.193710000000003</v>
      </c>
    </row>
    <row r="13" spans="1:17" x14ac:dyDescent="0.35">
      <c r="A13" t="s">
        <v>28</v>
      </c>
      <c r="B13">
        <v>0</v>
      </c>
      <c r="C13">
        <v>0</v>
      </c>
      <c r="D13">
        <v>0</v>
      </c>
      <c r="E13" s="2">
        <v>28.832464999999999</v>
      </c>
      <c r="F13" s="3">
        <v>99.332637000000005</v>
      </c>
      <c r="G13" s="3">
        <v>95.594305000000006</v>
      </c>
      <c r="H13" s="3">
        <v>98.152609999999996</v>
      </c>
      <c r="I13" s="2">
        <v>31.56559</v>
      </c>
      <c r="J13" s="3">
        <v>94.942806000000004</v>
      </c>
      <c r="K13" s="3">
        <v>87.051481999999993</v>
      </c>
      <c r="L13" s="3">
        <v>92.465439000000003</v>
      </c>
      <c r="M13" s="2">
        <v>31.393545</v>
      </c>
      <c r="N13" s="3">
        <v>85.309723000000005</v>
      </c>
      <c r="O13" s="3">
        <v>69.212717999999995</v>
      </c>
      <c r="P13" s="3">
        <v>78.623245999999995</v>
      </c>
      <c r="Q13" s="2">
        <v>41.538640000000001</v>
      </c>
    </row>
    <row r="14" spans="1:17" x14ac:dyDescent="0.35">
      <c r="A14" t="s">
        <v>29</v>
      </c>
      <c r="B14">
        <v>0</v>
      </c>
      <c r="C14">
        <v>0</v>
      </c>
      <c r="D14">
        <v>0</v>
      </c>
      <c r="E14" s="2">
        <v>10.792259</v>
      </c>
      <c r="F14" s="3">
        <v>99.400679999999994</v>
      </c>
      <c r="G14" s="3">
        <v>94.938072000000005</v>
      </c>
      <c r="H14" s="3">
        <v>98.925864000000004</v>
      </c>
      <c r="I14" s="2">
        <v>10.639873</v>
      </c>
      <c r="J14" s="3">
        <v>80</v>
      </c>
      <c r="K14" s="3">
        <v>78.716577999999998</v>
      </c>
      <c r="L14" s="3">
        <v>79.836605000000006</v>
      </c>
      <c r="M14" s="2">
        <v>12.731158000000001</v>
      </c>
      <c r="N14" s="3">
        <v>77.993722000000005</v>
      </c>
      <c r="O14" s="3">
        <v>60.004244</v>
      </c>
      <c r="P14" s="3">
        <v>75.959896999999998</v>
      </c>
      <c r="Q14" s="2">
        <v>11.305637000000001</v>
      </c>
    </row>
    <row r="15" spans="1:17" x14ac:dyDescent="0.35">
      <c r="A15" t="s">
        <v>30</v>
      </c>
      <c r="B15">
        <v>0</v>
      </c>
      <c r="C15">
        <v>0</v>
      </c>
      <c r="D15">
        <v>0</v>
      </c>
      <c r="E15" s="2">
        <v>18.124147000000001</v>
      </c>
      <c r="F15" s="3">
        <v>98.628235000000004</v>
      </c>
      <c r="G15" s="3">
        <v>93.599824999999996</v>
      </c>
      <c r="H15" s="3">
        <v>97.452050999999997</v>
      </c>
      <c r="I15" s="2">
        <v>23.390775000000001</v>
      </c>
      <c r="J15" s="3">
        <v>95.156149999999997</v>
      </c>
      <c r="K15" s="3">
        <v>92.907801000000006</v>
      </c>
      <c r="L15" s="3">
        <v>94.456389999999999</v>
      </c>
      <c r="M15" s="2">
        <v>31.123289</v>
      </c>
      <c r="N15" s="3">
        <v>92.483772999999999</v>
      </c>
      <c r="O15" s="3">
        <v>92.436027999999993</v>
      </c>
      <c r="P15" s="3">
        <v>92.468307999999993</v>
      </c>
      <c r="Q15" s="2">
        <v>32.391281999999997</v>
      </c>
    </row>
    <row r="16" spans="1:17" x14ac:dyDescent="0.35">
      <c r="A16" t="s">
        <v>31</v>
      </c>
      <c r="E16" s="2"/>
      <c r="F16" s="3"/>
      <c r="G16" s="3"/>
      <c r="H16" s="3"/>
      <c r="I16" s="2"/>
      <c r="J16" s="3">
        <v>98.100063000000006</v>
      </c>
      <c r="K16" s="3">
        <v>91.814159000000004</v>
      </c>
      <c r="L16" s="3">
        <v>96.493120000000005</v>
      </c>
      <c r="M16" s="2">
        <v>25.564240999999999</v>
      </c>
      <c r="N16" s="3">
        <v>87.383801000000005</v>
      </c>
      <c r="O16" s="3">
        <v>83.152517000000003</v>
      </c>
      <c r="P16" s="3">
        <v>86.294599000000005</v>
      </c>
      <c r="Q16" s="2">
        <v>25.741644999999998</v>
      </c>
    </row>
    <row r="17" spans="1:17" x14ac:dyDescent="0.35">
      <c r="A17" t="s">
        <v>32</v>
      </c>
      <c r="B17">
        <v>0</v>
      </c>
      <c r="C17">
        <v>0</v>
      </c>
      <c r="D17">
        <v>0</v>
      </c>
      <c r="E17" s="2">
        <v>33.942374999999998</v>
      </c>
      <c r="F17" s="3">
        <v>93.267049</v>
      </c>
      <c r="G17" s="3">
        <v>65.546440000000004</v>
      </c>
      <c r="H17" s="3">
        <v>83.198756000000003</v>
      </c>
      <c r="I17" s="2">
        <v>36.320605999999998</v>
      </c>
      <c r="J17" s="3">
        <v>90.431348999999997</v>
      </c>
      <c r="K17" s="3">
        <v>61.414634</v>
      </c>
      <c r="L17" s="3">
        <v>78.673957999999999</v>
      </c>
      <c r="M17" s="2">
        <v>40.519371999999997</v>
      </c>
      <c r="N17" s="3">
        <v>76.787092999999999</v>
      </c>
      <c r="O17" s="3">
        <v>58.391252000000001</v>
      </c>
      <c r="P17" s="3">
        <v>68.754000000000005</v>
      </c>
      <c r="Q17" s="2">
        <v>43.667983999999997</v>
      </c>
    </row>
    <row r="18" spans="1:17" x14ac:dyDescent="0.35">
      <c r="A18" t="s">
        <v>33</v>
      </c>
      <c r="B18">
        <v>0</v>
      </c>
      <c r="C18">
        <v>0</v>
      </c>
      <c r="D18">
        <v>0</v>
      </c>
      <c r="E18" s="2">
        <v>27.809436999999999</v>
      </c>
      <c r="F18" s="3">
        <v>93.869304</v>
      </c>
      <c r="G18" s="3">
        <v>89.644996000000006</v>
      </c>
      <c r="H18" s="3">
        <v>92.853727000000006</v>
      </c>
      <c r="I18" s="2">
        <v>24.041260000000001</v>
      </c>
      <c r="J18" s="3">
        <v>92.564869999999999</v>
      </c>
      <c r="K18" s="3">
        <v>88.714426000000003</v>
      </c>
      <c r="L18" s="3">
        <v>91.272022000000007</v>
      </c>
      <c r="M18" s="2">
        <v>33.576599999999999</v>
      </c>
      <c r="N18" s="3">
        <v>85.232915000000006</v>
      </c>
      <c r="O18" s="3">
        <v>81.458747000000002</v>
      </c>
      <c r="P18" s="3">
        <v>83.475097000000005</v>
      </c>
      <c r="Q18" s="2">
        <v>46.574975999999999</v>
      </c>
    </row>
    <row r="19" spans="1:17" x14ac:dyDescent="0.35">
      <c r="A19" t="s">
        <v>34</v>
      </c>
      <c r="E19" s="2"/>
      <c r="F19" s="3"/>
      <c r="G19" s="3"/>
      <c r="H19" s="3"/>
      <c r="I19" s="2"/>
      <c r="J19" s="3"/>
      <c r="K19" s="3"/>
      <c r="L19" s="3"/>
      <c r="M19" s="2"/>
      <c r="N19" s="3">
        <v>97.928201999999999</v>
      </c>
      <c r="O19" s="3">
        <v>92.241224000000003</v>
      </c>
      <c r="P19" s="3">
        <v>93.443951999999996</v>
      </c>
      <c r="Q19" s="2">
        <v>78.851187999999993</v>
      </c>
    </row>
    <row r="20" spans="1:17" x14ac:dyDescent="0.35">
      <c r="A20" t="s">
        <v>35</v>
      </c>
      <c r="B20">
        <v>0</v>
      </c>
      <c r="C20">
        <v>0</v>
      </c>
      <c r="D20">
        <v>0</v>
      </c>
      <c r="E20" s="2">
        <v>24.048573999999999</v>
      </c>
      <c r="F20" s="3">
        <v>93.610105000000004</v>
      </c>
      <c r="G20" s="3">
        <v>76.497656000000006</v>
      </c>
      <c r="H20" s="3">
        <v>89.269352999999995</v>
      </c>
      <c r="I20" s="2">
        <v>25.366050000000001</v>
      </c>
      <c r="J20" s="3">
        <v>94.973742999999999</v>
      </c>
      <c r="K20" s="3">
        <v>81.056956</v>
      </c>
      <c r="L20" s="3">
        <v>91.046121999999997</v>
      </c>
      <c r="M20" s="2">
        <v>28.222182</v>
      </c>
      <c r="N20" s="3">
        <v>85.440445999999994</v>
      </c>
      <c r="O20" s="3">
        <v>73.812814000000003</v>
      </c>
      <c r="P20" s="3">
        <v>81.915552000000005</v>
      </c>
      <c r="Q20" s="2">
        <v>30.314800999999999</v>
      </c>
    </row>
    <row r="21" spans="1:17" x14ac:dyDescent="0.35">
      <c r="A21" t="s">
        <v>36</v>
      </c>
      <c r="B21">
        <v>0</v>
      </c>
      <c r="C21">
        <v>0</v>
      </c>
      <c r="D21">
        <v>0</v>
      </c>
      <c r="E21" s="2">
        <v>43.170071</v>
      </c>
      <c r="F21" s="3">
        <v>91.889465000000001</v>
      </c>
      <c r="G21" s="3">
        <v>83.072366000000002</v>
      </c>
      <c r="H21" s="3">
        <v>88.060418999999996</v>
      </c>
      <c r="I21" s="2">
        <v>43.427503999999999</v>
      </c>
      <c r="J21" s="3">
        <v>92.822384</v>
      </c>
      <c r="K21" s="3">
        <v>80.854179000000002</v>
      </c>
      <c r="L21" s="3">
        <v>87.042050000000003</v>
      </c>
      <c r="M21" s="2">
        <v>48.297423000000002</v>
      </c>
      <c r="N21" s="3">
        <v>86.871218999999996</v>
      </c>
      <c r="O21" s="3">
        <v>70.636493999999999</v>
      </c>
      <c r="P21" s="3">
        <v>78.891996000000006</v>
      </c>
      <c r="Q21" s="2">
        <v>49.149107000000001</v>
      </c>
    </row>
    <row r="22" spans="1:17" x14ac:dyDescent="0.35">
      <c r="A22" t="s">
        <v>37</v>
      </c>
      <c r="B22">
        <v>0</v>
      </c>
      <c r="C22">
        <v>0</v>
      </c>
      <c r="D22">
        <v>0</v>
      </c>
      <c r="E22" s="2">
        <v>31.860036999999998</v>
      </c>
      <c r="F22" s="3">
        <v>96.423283999999995</v>
      </c>
      <c r="G22" s="3">
        <v>89.936971</v>
      </c>
      <c r="H22" s="3">
        <v>94.370086000000001</v>
      </c>
      <c r="I22" s="2">
        <v>31.654312999999998</v>
      </c>
      <c r="J22" s="3">
        <v>93.769310000000004</v>
      </c>
      <c r="K22" s="3">
        <v>93.123392999999993</v>
      </c>
      <c r="L22" s="3">
        <v>93.560812999999996</v>
      </c>
      <c r="M22" s="2">
        <v>32.279170999999998</v>
      </c>
      <c r="N22" s="3">
        <v>76.027287000000001</v>
      </c>
      <c r="O22" s="3">
        <v>73.534923000000006</v>
      </c>
      <c r="P22" s="3">
        <v>75.035066</v>
      </c>
      <c r="Q22" s="2">
        <v>39.810459000000002</v>
      </c>
    </row>
    <row r="23" spans="1:17" x14ac:dyDescent="0.35">
      <c r="A23" t="s">
        <v>38</v>
      </c>
      <c r="B23">
        <v>0</v>
      </c>
      <c r="C23">
        <v>0</v>
      </c>
      <c r="D23">
        <v>0</v>
      </c>
      <c r="E23" s="2">
        <v>20.362902999999999</v>
      </c>
      <c r="F23" s="3">
        <v>82.178691999999998</v>
      </c>
      <c r="G23" s="3">
        <v>41.314360999999998</v>
      </c>
      <c r="H23" s="3">
        <v>74.168834000000004</v>
      </c>
      <c r="I23" s="2">
        <v>19.601099999999999</v>
      </c>
      <c r="J23" s="3">
        <v>86.932344999999998</v>
      </c>
      <c r="K23" s="3">
        <v>71.498172999999994</v>
      </c>
      <c r="L23" s="3">
        <v>82.911761999999996</v>
      </c>
      <c r="M23" s="2">
        <v>26.049876000000001</v>
      </c>
      <c r="N23" s="3">
        <v>79.396936999999994</v>
      </c>
      <c r="O23" s="3">
        <v>45.753542000000003</v>
      </c>
      <c r="P23" s="3">
        <v>71.92886</v>
      </c>
      <c r="Q23" s="2">
        <v>22.197752000000001</v>
      </c>
    </row>
    <row r="24" spans="1:17" x14ac:dyDescent="0.35">
      <c r="A24" t="s">
        <v>39</v>
      </c>
      <c r="B24">
        <v>0</v>
      </c>
      <c r="C24">
        <v>0</v>
      </c>
      <c r="D24">
        <v>0</v>
      </c>
      <c r="E24" s="2">
        <v>51.609935999999998</v>
      </c>
      <c r="F24" s="3">
        <v>87.716320999999994</v>
      </c>
      <c r="G24" s="3">
        <v>59.709378999999998</v>
      </c>
      <c r="H24" s="3">
        <v>72.813125999999997</v>
      </c>
      <c r="I24" s="2">
        <v>53.212502999999998</v>
      </c>
      <c r="J24" s="3">
        <v>84.699454000000003</v>
      </c>
      <c r="K24" s="3">
        <v>54.801535999999999</v>
      </c>
      <c r="L24" s="3">
        <v>68.580806999999993</v>
      </c>
      <c r="M24" s="2">
        <v>53.912273999999996</v>
      </c>
      <c r="N24" s="3">
        <v>48.083602999999997</v>
      </c>
      <c r="O24" s="3">
        <v>32.785325</v>
      </c>
      <c r="P24" s="3">
        <v>39.357399999999998</v>
      </c>
      <c r="Q24" s="2">
        <v>57.040424999999999</v>
      </c>
    </row>
    <row r="25" spans="1:17" x14ac:dyDescent="0.35">
      <c r="A25" t="s">
        <v>40</v>
      </c>
      <c r="B25">
        <v>0</v>
      </c>
      <c r="C25">
        <v>0</v>
      </c>
      <c r="D25">
        <v>0</v>
      </c>
      <c r="E25" s="2">
        <v>21.509433999999999</v>
      </c>
      <c r="F25" s="3">
        <v>83.690267000000006</v>
      </c>
      <c r="G25" s="3">
        <v>58.495403000000003</v>
      </c>
      <c r="H25" s="3">
        <v>78.391666999999998</v>
      </c>
      <c r="I25" s="2">
        <v>21.030477999999999</v>
      </c>
      <c r="J25" s="3">
        <v>74.266936000000001</v>
      </c>
      <c r="K25" s="3">
        <v>54.025424000000001</v>
      </c>
      <c r="L25" s="3">
        <v>68.793650999999997</v>
      </c>
      <c r="M25" s="2">
        <v>27.039902999999999</v>
      </c>
      <c r="N25" s="3">
        <v>85.113077000000004</v>
      </c>
      <c r="O25" s="3">
        <v>46.416553</v>
      </c>
      <c r="P25" s="3">
        <v>71.758930000000007</v>
      </c>
      <c r="Q25" s="2">
        <v>34.509939000000003</v>
      </c>
    </row>
    <row r="26" spans="1:17" x14ac:dyDescent="0.35">
      <c r="A26" t="s">
        <v>41</v>
      </c>
      <c r="B26">
        <v>0</v>
      </c>
      <c r="C26">
        <v>0</v>
      </c>
      <c r="D26">
        <v>0</v>
      </c>
      <c r="E26" s="2">
        <v>91.841175000000007</v>
      </c>
      <c r="F26" s="3">
        <v>83.832040000000006</v>
      </c>
      <c r="G26" s="3">
        <v>74.988955000000004</v>
      </c>
      <c r="H26" s="3">
        <v>75.670193999999995</v>
      </c>
      <c r="I26" s="2">
        <v>92.296366000000006</v>
      </c>
      <c r="J26" s="3">
        <v>85.046728999999999</v>
      </c>
      <c r="K26" s="3">
        <v>87.097250000000003</v>
      </c>
      <c r="L26" s="3">
        <v>86.950804000000005</v>
      </c>
      <c r="M26" s="2">
        <v>92.858126999999996</v>
      </c>
      <c r="N26" s="3">
        <v>70.279290000000003</v>
      </c>
      <c r="O26" s="3">
        <v>67.123396</v>
      </c>
      <c r="P26" s="3">
        <v>67.150722999999999</v>
      </c>
      <c r="Q26" s="2">
        <v>99.134079</v>
      </c>
    </row>
    <row r="27" spans="1:17" x14ac:dyDescent="0.35">
      <c r="A27" t="s">
        <v>42</v>
      </c>
      <c r="B27">
        <v>0</v>
      </c>
      <c r="C27">
        <v>0</v>
      </c>
      <c r="D27">
        <v>0</v>
      </c>
      <c r="E27" s="2">
        <v>15.987049000000001</v>
      </c>
      <c r="F27" s="3">
        <v>97.556786000000002</v>
      </c>
      <c r="G27" s="3">
        <v>86.781797999999995</v>
      </c>
      <c r="H27" s="3">
        <v>96.360422</v>
      </c>
      <c r="I27" s="2">
        <v>11.103165000000001</v>
      </c>
      <c r="J27" s="3">
        <v>92.870200999999994</v>
      </c>
      <c r="K27" s="3">
        <v>86.042552999999998</v>
      </c>
      <c r="L27" s="3">
        <v>91.722572</v>
      </c>
      <c r="M27" s="2">
        <v>16.808551999999999</v>
      </c>
      <c r="N27" s="3">
        <v>86.933913000000004</v>
      </c>
      <c r="O27" s="3">
        <v>67.464518999999996</v>
      </c>
      <c r="P27" s="3">
        <v>83.662987999999999</v>
      </c>
      <c r="Q27" s="2">
        <v>16.800341</v>
      </c>
    </row>
    <row r="28" spans="1:17" x14ac:dyDescent="0.35">
      <c r="A28" t="s">
        <v>43</v>
      </c>
      <c r="E28" s="2"/>
      <c r="F28" s="3"/>
      <c r="G28" s="3"/>
      <c r="H28" s="3"/>
      <c r="I28" s="2"/>
      <c r="J28" s="3"/>
      <c r="K28" s="3"/>
      <c r="L28" s="3"/>
      <c r="M28" s="2"/>
      <c r="N28" s="3">
        <v>87.488780000000006</v>
      </c>
      <c r="O28" s="3">
        <v>75.219710000000006</v>
      </c>
      <c r="P28" s="3">
        <v>78.984674999999996</v>
      </c>
      <c r="Q28" s="2">
        <v>69.313365000000005</v>
      </c>
    </row>
    <row r="29" spans="1:17" x14ac:dyDescent="0.35">
      <c r="A29" t="s">
        <v>44</v>
      </c>
      <c r="B29">
        <v>0</v>
      </c>
      <c r="C29">
        <v>0</v>
      </c>
      <c r="D29">
        <v>0</v>
      </c>
      <c r="E29" s="2">
        <v>29.162776000000001</v>
      </c>
      <c r="F29" s="3">
        <v>99.529944999999998</v>
      </c>
      <c r="G29" s="3">
        <v>96.904769999999999</v>
      </c>
      <c r="H29" s="3">
        <v>98.707182000000003</v>
      </c>
      <c r="I29" s="2">
        <v>31.341265</v>
      </c>
      <c r="J29" s="3">
        <v>79.923413999999994</v>
      </c>
      <c r="K29" s="3">
        <v>73.771929999999998</v>
      </c>
      <c r="L29" s="3">
        <v>77.498014999999995</v>
      </c>
      <c r="M29" s="2">
        <v>39.427869999999999</v>
      </c>
      <c r="N29" s="3">
        <v>93.153915999999995</v>
      </c>
      <c r="O29" s="3">
        <v>87.86797</v>
      </c>
      <c r="P29" s="3">
        <v>90.995255999999998</v>
      </c>
      <c r="Q29" s="2">
        <v>40.837732000000003</v>
      </c>
    </row>
    <row r="30" spans="1:17" x14ac:dyDescent="0.35">
      <c r="A30" t="s">
        <v>45</v>
      </c>
      <c r="B30">
        <v>0</v>
      </c>
      <c r="C30">
        <v>0</v>
      </c>
      <c r="D30">
        <v>0</v>
      </c>
      <c r="E30" s="2">
        <v>21.998404000000001</v>
      </c>
      <c r="F30" s="3">
        <v>97.580741000000003</v>
      </c>
      <c r="G30" s="3">
        <v>89.435132999999993</v>
      </c>
      <c r="H30" s="3">
        <v>95.528390000000002</v>
      </c>
      <c r="I30" s="2">
        <v>25.195795</v>
      </c>
      <c r="J30" s="3">
        <v>99.020522</v>
      </c>
      <c r="K30" s="3">
        <v>92.706502999999998</v>
      </c>
      <c r="L30" s="3">
        <v>97.184540999999996</v>
      </c>
      <c r="M30" s="2">
        <v>29.077846999999998</v>
      </c>
      <c r="N30" s="3">
        <v>85.742408999999995</v>
      </c>
      <c r="O30" s="3">
        <v>78.055940000000007</v>
      </c>
      <c r="P30" s="3">
        <v>83.783168000000003</v>
      </c>
      <c r="Q30" s="2">
        <v>25.489483</v>
      </c>
    </row>
    <row r="31" spans="1:17" x14ac:dyDescent="0.35">
      <c r="A31" t="s">
        <v>46</v>
      </c>
      <c r="E31" s="2"/>
      <c r="F31" s="3">
        <v>91.379524000000004</v>
      </c>
      <c r="G31" s="3">
        <v>73.780488000000005</v>
      </c>
      <c r="H31" s="3">
        <v>88.800702000000001</v>
      </c>
      <c r="I31" s="2">
        <v>14.6532</v>
      </c>
      <c r="J31" s="3">
        <v>86.744966000000005</v>
      </c>
      <c r="K31" s="3">
        <v>69.436620000000005</v>
      </c>
      <c r="L31" s="3">
        <v>83.232564999999994</v>
      </c>
      <c r="M31" s="2">
        <v>20.293109999999999</v>
      </c>
      <c r="N31" s="3">
        <v>77.655403000000007</v>
      </c>
      <c r="O31" s="3">
        <v>46.913524000000002</v>
      </c>
      <c r="P31" s="3">
        <v>67.461319000000003</v>
      </c>
      <c r="Q31" s="2">
        <v>33.160249999999998</v>
      </c>
    </row>
    <row r="32" spans="1:17" x14ac:dyDescent="0.35">
      <c r="A32" t="s">
        <v>47</v>
      </c>
      <c r="B32">
        <v>0</v>
      </c>
      <c r="C32">
        <v>0</v>
      </c>
      <c r="D32">
        <v>0</v>
      </c>
      <c r="E32" s="2">
        <v>33.799860000000002</v>
      </c>
      <c r="F32" s="3">
        <v>91.774911000000003</v>
      </c>
      <c r="G32" s="3">
        <v>62.091715999999998</v>
      </c>
      <c r="H32" s="3">
        <v>81.675926000000004</v>
      </c>
      <c r="I32" s="2">
        <v>34.022570000000002</v>
      </c>
      <c r="J32" s="3">
        <v>88.119767999999993</v>
      </c>
      <c r="K32" s="3">
        <v>61.688868999999997</v>
      </c>
      <c r="L32" s="3">
        <v>76.000303000000002</v>
      </c>
      <c r="M32" s="2">
        <v>45.853399000000003</v>
      </c>
      <c r="N32" s="3">
        <v>89.596400000000003</v>
      </c>
      <c r="O32" s="3">
        <v>62.054535999999999</v>
      </c>
      <c r="P32" s="3">
        <v>75.553434999999993</v>
      </c>
      <c r="Q32" s="2">
        <v>50.987707</v>
      </c>
    </row>
    <row r="33" spans="1:17" x14ac:dyDescent="0.35">
      <c r="A33" t="s">
        <v>48</v>
      </c>
      <c r="B33">
        <v>0</v>
      </c>
      <c r="C33">
        <v>0</v>
      </c>
      <c r="D33">
        <v>0</v>
      </c>
      <c r="E33" s="2">
        <v>20.280947999999999</v>
      </c>
      <c r="F33" s="3">
        <v>92.422053000000005</v>
      </c>
      <c r="G33" s="3">
        <v>76.508769999999998</v>
      </c>
      <c r="H33" s="3">
        <v>88.835875000000001</v>
      </c>
      <c r="I33" s="2">
        <v>22.535754000000001</v>
      </c>
      <c r="J33" s="3">
        <v>86.424958000000004</v>
      </c>
      <c r="K33" s="3">
        <v>72.680412000000004</v>
      </c>
      <c r="L33" s="3">
        <v>84.001402999999996</v>
      </c>
      <c r="M33" s="2">
        <v>17.632847999999999</v>
      </c>
      <c r="N33" s="3">
        <v>76.174307999999996</v>
      </c>
      <c r="O33" s="3">
        <v>71.096731000000005</v>
      </c>
      <c r="P33" s="3">
        <v>74.643743000000001</v>
      </c>
      <c r="Q33" s="2">
        <v>30.143613999999999</v>
      </c>
    </row>
    <row r="34" spans="1:17" x14ac:dyDescent="0.35">
      <c r="A34" t="s">
        <v>49</v>
      </c>
      <c r="B34">
        <v>0</v>
      </c>
      <c r="C34">
        <v>0</v>
      </c>
      <c r="D34">
        <v>0</v>
      </c>
      <c r="E34" s="2">
        <v>22.588325000000001</v>
      </c>
      <c r="F34" s="3">
        <v>97.644633999999996</v>
      </c>
      <c r="G34" s="3">
        <v>84.245188999999996</v>
      </c>
      <c r="H34" s="3">
        <v>94.789814000000007</v>
      </c>
      <c r="I34" s="2">
        <v>21.305510000000002</v>
      </c>
      <c r="J34" s="3">
        <v>98.648880000000005</v>
      </c>
      <c r="K34" s="3">
        <v>89.487032999999997</v>
      </c>
      <c r="L34" s="3">
        <v>96.331725000000006</v>
      </c>
      <c r="M34" s="2">
        <v>25.291350000000001</v>
      </c>
      <c r="N34" s="3">
        <v>91.360274000000004</v>
      </c>
      <c r="O34" s="3">
        <v>84.084367</v>
      </c>
      <c r="P34" s="3">
        <v>89.448160000000001</v>
      </c>
      <c r="Q34" s="2">
        <v>26.280071</v>
      </c>
    </row>
    <row r="35" spans="1:17" x14ac:dyDescent="0.35">
      <c r="A35" t="s">
        <v>50</v>
      </c>
      <c r="E35" s="2"/>
      <c r="F35" s="3"/>
      <c r="G35" s="3"/>
      <c r="H35" s="3"/>
      <c r="I35" s="2"/>
      <c r="J35" s="3">
        <v>83.049918000000005</v>
      </c>
      <c r="K35" s="3">
        <v>65.669855999999996</v>
      </c>
      <c r="L35" s="3">
        <v>78.154737999999995</v>
      </c>
      <c r="M35" s="2">
        <v>28.165493000000001</v>
      </c>
      <c r="N35" s="3">
        <v>79.861553000000001</v>
      </c>
      <c r="O35" s="3">
        <v>71.197083000000006</v>
      </c>
      <c r="P35" s="3">
        <v>76.752216000000004</v>
      </c>
      <c r="Q35" s="2">
        <v>35.886065000000002</v>
      </c>
    </row>
    <row r="36" spans="1:17" x14ac:dyDescent="0.35">
      <c r="A36" t="s">
        <v>51</v>
      </c>
      <c r="B36">
        <v>0</v>
      </c>
      <c r="C36">
        <v>0</v>
      </c>
      <c r="D36">
        <v>0</v>
      </c>
      <c r="E36" s="2">
        <v>32.149385000000002</v>
      </c>
      <c r="F36" s="3">
        <v>96.171783000000005</v>
      </c>
      <c r="G36" s="3">
        <v>69.284092000000001</v>
      </c>
      <c r="H36" s="3">
        <v>89.006625999999997</v>
      </c>
      <c r="I36" s="2">
        <v>26.648465999999999</v>
      </c>
      <c r="J36" s="3">
        <v>95.277672999999993</v>
      </c>
      <c r="K36" s="3">
        <v>81.935593999999995</v>
      </c>
      <c r="L36" s="3">
        <v>91.006506999999999</v>
      </c>
      <c r="M36" s="2">
        <v>32.012746999999997</v>
      </c>
      <c r="N36" s="3">
        <v>76.499300000000005</v>
      </c>
      <c r="O36" s="3">
        <v>76.702704999999995</v>
      </c>
      <c r="P36" s="3">
        <v>76.565918999999994</v>
      </c>
      <c r="Q36" s="2">
        <v>32.751883999999997</v>
      </c>
    </row>
    <row r="37" spans="1:17" x14ac:dyDescent="0.35">
      <c r="A37" t="s">
        <v>52</v>
      </c>
      <c r="B37">
        <v>0</v>
      </c>
      <c r="C37">
        <v>0</v>
      </c>
      <c r="D37">
        <v>0</v>
      </c>
      <c r="E37" s="2">
        <v>27.578267</v>
      </c>
      <c r="F37" s="3">
        <v>94.838543000000001</v>
      </c>
      <c r="G37" s="3">
        <v>78.188522000000006</v>
      </c>
      <c r="H37" s="3">
        <v>90.233152000000004</v>
      </c>
      <c r="I37" s="2">
        <v>27.659970999999999</v>
      </c>
      <c r="J37" s="3">
        <v>93.281807999999998</v>
      </c>
      <c r="K37" s="3">
        <v>78.260001000000003</v>
      </c>
      <c r="L37" s="3">
        <v>88.380275999999995</v>
      </c>
      <c r="M37" s="2">
        <v>32.629441</v>
      </c>
      <c r="N37" s="3">
        <v>84.495315000000005</v>
      </c>
      <c r="O37" s="3">
        <v>71.172407000000007</v>
      </c>
      <c r="P37" s="3">
        <v>79.848273000000006</v>
      </c>
      <c r="Q37" s="2">
        <v>34.880091999999998</v>
      </c>
    </row>
    <row r="38" spans="1:17" x14ac:dyDescent="0.35">
      <c r="F38" s="3">
        <f>100-F37</f>
        <v>5.1614569999999986</v>
      </c>
      <c r="G38" s="3">
        <f>100-G37</f>
        <v>21.811477999999994</v>
      </c>
      <c r="H38" s="3">
        <f>100-H37</f>
        <v>9.766847999999996</v>
      </c>
      <c r="J38" s="3">
        <f>100-J37</f>
        <v>6.7181920000000019</v>
      </c>
      <c r="K38" s="3">
        <f>100-K37</f>
        <v>21.739998999999997</v>
      </c>
      <c r="L38" s="3">
        <f>100-L37</f>
        <v>11.619724000000005</v>
      </c>
      <c r="N38" s="3">
        <f>100-N37</f>
        <v>15.504684999999995</v>
      </c>
      <c r="O38" s="3">
        <f>100-O37</f>
        <v>28.827592999999993</v>
      </c>
      <c r="P38" s="3">
        <f>100-P37</f>
        <v>20.151726999999994</v>
      </c>
    </row>
    <row r="41" spans="1:17" x14ac:dyDescent="0.35">
      <c r="J41">
        <v>1998</v>
      </c>
      <c r="K41">
        <v>2005</v>
      </c>
      <c r="L41">
        <v>2015</v>
      </c>
    </row>
    <row r="42" spans="1:17" x14ac:dyDescent="0.35">
      <c r="J42" s="3">
        <f>H38</f>
        <v>9.766847999999996</v>
      </c>
      <c r="K42" s="3">
        <f>L38</f>
        <v>11.619724000000005</v>
      </c>
      <c r="L42" s="3">
        <f>P38</f>
        <v>20.151726999999994</v>
      </c>
    </row>
    <row r="43" spans="1:17" x14ac:dyDescent="0.35">
      <c r="J43" s="3">
        <f>G38</f>
        <v>21.811477999999994</v>
      </c>
      <c r="K43" s="3">
        <f>K38</f>
        <v>21.739998999999997</v>
      </c>
      <c r="L43" s="3">
        <f>O38</f>
        <v>28.827592999999993</v>
      </c>
    </row>
    <row r="44" spans="1:17" x14ac:dyDescent="0.35">
      <c r="J44" s="3">
        <f>F38</f>
        <v>5.1614569999999986</v>
      </c>
      <c r="K44" s="3">
        <f>J38</f>
        <v>6.7181920000000019</v>
      </c>
      <c r="L44" s="3">
        <f>N38</f>
        <v>15.504684999999995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74C47-2583-42AC-AE3A-A7FEBEF2885D}">
  <dimension ref="A1:S48"/>
  <sheetViews>
    <sheetView tabSelected="1" topLeftCell="B1" workbookViewId="0">
      <selection activeCell="G7" sqref="G7:S17"/>
    </sheetView>
  </sheetViews>
  <sheetFormatPr defaultRowHeight="14.5" x14ac:dyDescent="0.35"/>
  <cols>
    <col min="8" max="8" width="16.90625" customWidth="1"/>
    <col min="9" max="9" width="7.81640625" bestFit="1" customWidth="1"/>
    <col min="10" max="10" width="6" bestFit="1" customWidth="1"/>
    <col min="11" max="11" width="5.81640625" bestFit="1" customWidth="1"/>
    <col min="12" max="14" width="4.81640625" bestFit="1" customWidth="1"/>
    <col min="15" max="15" width="7.81640625" bestFit="1" customWidth="1"/>
    <col min="16" max="19" width="4.81640625" bestFit="1" customWidth="1"/>
  </cols>
  <sheetData>
    <row r="1" spans="1:19" x14ac:dyDescent="0.35">
      <c r="A1" s="4" t="s">
        <v>53</v>
      </c>
    </row>
    <row r="2" spans="1:19" x14ac:dyDescent="0.35">
      <c r="A2" s="4" t="s">
        <v>54</v>
      </c>
    </row>
    <row r="3" spans="1:19" x14ac:dyDescent="0.35">
      <c r="A3" s="4" t="s">
        <v>55</v>
      </c>
      <c r="I3" t="s">
        <v>70</v>
      </c>
      <c r="J3" t="s">
        <v>71</v>
      </c>
      <c r="K3" t="s">
        <v>72</v>
      </c>
    </row>
    <row r="4" spans="1:19" x14ac:dyDescent="0.35">
      <c r="A4" s="4" t="s">
        <v>56</v>
      </c>
      <c r="H4" t="s">
        <v>69</v>
      </c>
      <c r="I4" s="5">
        <v>0.47216526038064616</v>
      </c>
      <c r="J4" s="5">
        <v>0.76697265385942226</v>
      </c>
      <c r="K4" s="5">
        <v>0.33366721411797357</v>
      </c>
    </row>
    <row r="5" spans="1:19" x14ac:dyDescent="0.35">
      <c r="A5" s="4" t="s">
        <v>57</v>
      </c>
      <c r="H5" t="s">
        <v>90</v>
      </c>
      <c r="I5" s="5">
        <v>0.60479879999999997</v>
      </c>
      <c r="J5" s="5">
        <v>0.8801464</v>
      </c>
      <c r="K5" s="5">
        <v>0.47609259999999998</v>
      </c>
    </row>
    <row r="6" spans="1:19" x14ac:dyDescent="0.35">
      <c r="A6" s="4" t="s">
        <v>58</v>
      </c>
      <c r="H6" t="s">
        <v>91</v>
      </c>
      <c r="I6" s="5">
        <v>0.482603</v>
      </c>
      <c r="J6" s="5">
        <v>0.79492839999999998</v>
      </c>
      <c r="K6" s="5">
        <v>0.35725709999999999</v>
      </c>
    </row>
    <row r="7" spans="1:19" x14ac:dyDescent="0.35">
      <c r="A7" s="4" t="s">
        <v>59</v>
      </c>
      <c r="G7" s="13"/>
      <c r="H7" s="13"/>
      <c r="I7" s="13"/>
      <c r="J7" s="13">
        <v>1</v>
      </c>
      <c r="K7" s="13">
        <v>2</v>
      </c>
      <c r="L7" s="13">
        <v>3</v>
      </c>
      <c r="M7" s="13">
        <v>4</v>
      </c>
      <c r="N7" s="13">
        <v>5</v>
      </c>
      <c r="O7" s="13">
        <v>6</v>
      </c>
      <c r="P7" s="13">
        <v>7</v>
      </c>
      <c r="Q7" s="13">
        <v>8</v>
      </c>
      <c r="R7" s="13">
        <v>9</v>
      </c>
      <c r="S7" s="13"/>
    </row>
    <row r="8" spans="1:19" x14ac:dyDescent="0.35">
      <c r="A8" s="4" t="s">
        <v>60</v>
      </c>
      <c r="G8" s="13"/>
      <c r="H8" s="13"/>
      <c r="I8" s="13">
        <v>2005</v>
      </c>
      <c r="J8" s="13">
        <v>2006</v>
      </c>
      <c r="K8" s="13">
        <v>2007</v>
      </c>
      <c r="L8" s="13">
        <v>2008</v>
      </c>
      <c r="M8" s="13">
        <v>2009</v>
      </c>
      <c r="N8" s="13">
        <v>2010</v>
      </c>
      <c r="O8" s="13">
        <v>2011</v>
      </c>
      <c r="P8" s="13">
        <v>2012</v>
      </c>
      <c r="Q8" s="13">
        <v>2013</v>
      </c>
      <c r="R8" s="13">
        <v>2014</v>
      </c>
      <c r="S8" s="13">
        <v>2015</v>
      </c>
    </row>
    <row r="9" spans="1:19" x14ac:dyDescent="0.35">
      <c r="A9" s="4" t="s">
        <v>61</v>
      </c>
      <c r="G9" s="16" t="s">
        <v>93</v>
      </c>
      <c r="H9" s="13" t="s">
        <v>79</v>
      </c>
      <c r="I9" s="14"/>
      <c r="J9" s="14"/>
      <c r="K9" s="14"/>
      <c r="L9" s="14"/>
      <c r="M9" s="14"/>
      <c r="N9" s="14"/>
      <c r="O9" s="15">
        <f>100*I4</f>
        <v>47.216526038064615</v>
      </c>
      <c r="P9" s="13"/>
      <c r="Q9" s="13"/>
      <c r="R9" s="13"/>
      <c r="S9" s="13"/>
    </row>
    <row r="10" spans="1:19" x14ac:dyDescent="0.35">
      <c r="A10" s="4" t="s">
        <v>53</v>
      </c>
      <c r="G10" s="17"/>
      <c r="H10" s="13" t="s">
        <v>80</v>
      </c>
      <c r="I10" s="14">
        <v>44</v>
      </c>
      <c r="J10" s="14">
        <f>(J7*($S10-$I10)/10)+I10</f>
        <v>46.1</v>
      </c>
      <c r="K10" s="14">
        <f>(($S10-$I10)/10)+J10</f>
        <v>48.2</v>
      </c>
      <c r="L10" s="14">
        <f t="shared" ref="L10:R10" si="0">(($S10-$I10)/10)+K10</f>
        <v>50.300000000000004</v>
      </c>
      <c r="M10" s="14">
        <f t="shared" si="0"/>
        <v>52.400000000000006</v>
      </c>
      <c r="N10" s="14">
        <f t="shared" si="0"/>
        <v>54.500000000000007</v>
      </c>
      <c r="O10" s="14">
        <f t="shared" si="0"/>
        <v>56.600000000000009</v>
      </c>
      <c r="P10" s="13">
        <f t="shared" si="0"/>
        <v>58.70000000000001</v>
      </c>
      <c r="Q10" s="13">
        <f t="shared" si="0"/>
        <v>60.800000000000011</v>
      </c>
      <c r="R10" s="13">
        <f t="shared" si="0"/>
        <v>62.900000000000013</v>
      </c>
      <c r="S10" s="13">
        <v>65</v>
      </c>
    </row>
    <row r="11" spans="1:19" x14ac:dyDescent="0.35">
      <c r="A11" s="4"/>
      <c r="G11" s="18"/>
      <c r="H11" s="13" t="s">
        <v>92</v>
      </c>
      <c r="I11" s="14">
        <f>I6*100</f>
        <v>48.260300000000001</v>
      </c>
      <c r="J11" s="14"/>
      <c r="K11" s="14"/>
      <c r="L11" s="14"/>
      <c r="M11" s="14"/>
      <c r="N11" s="14"/>
      <c r="O11" s="14">
        <f>I5*100</f>
        <v>60.479879999999994</v>
      </c>
      <c r="P11" s="13"/>
      <c r="Q11" s="13"/>
      <c r="R11" s="13"/>
      <c r="S11" s="13"/>
    </row>
    <row r="12" spans="1:19" x14ac:dyDescent="0.35">
      <c r="A12" s="4" t="s">
        <v>62</v>
      </c>
      <c r="G12" s="16" t="s">
        <v>71</v>
      </c>
      <c r="H12" s="13" t="s">
        <v>79</v>
      </c>
      <c r="I12" s="14"/>
      <c r="J12" s="14"/>
      <c r="K12" s="14"/>
      <c r="L12" s="14"/>
      <c r="M12" s="14"/>
      <c r="N12" s="14"/>
      <c r="O12" s="14">
        <f>100*J4</f>
        <v>76.697265385942231</v>
      </c>
      <c r="P12" s="13"/>
      <c r="Q12" s="13"/>
      <c r="R12" s="13"/>
      <c r="S12" s="13"/>
    </row>
    <row r="13" spans="1:19" x14ac:dyDescent="0.35">
      <c r="A13" s="4"/>
      <c r="G13" s="17"/>
      <c r="H13" s="13" t="s">
        <v>80</v>
      </c>
      <c r="I13" s="14">
        <v>73</v>
      </c>
      <c r="J13" s="14">
        <f t="shared" ref="J13:R13" si="1">(($S13-$I13)/10)+I13</f>
        <v>74.400000000000006</v>
      </c>
      <c r="K13" s="14">
        <f t="shared" si="1"/>
        <v>75.800000000000011</v>
      </c>
      <c r="L13" s="14">
        <f t="shared" si="1"/>
        <v>77.200000000000017</v>
      </c>
      <c r="M13" s="14">
        <f t="shared" si="1"/>
        <v>78.600000000000023</v>
      </c>
      <c r="N13" s="14">
        <f t="shared" si="1"/>
        <v>80.000000000000028</v>
      </c>
      <c r="O13" s="14">
        <f t="shared" si="1"/>
        <v>81.400000000000034</v>
      </c>
      <c r="P13" s="13">
        <f t="shared" si="1"/>
        <v>82.80000000000004</v>
      </c>
      <c r="Q13" s="13">
        <f t="shared" si="1"/>
        <v>84.200000000000045</v>
      </c>
      <c r="R13" s="13">
        <f t="shared" si="1"/>
        <v>85.600000000000051</v>
      </c>
      <c r="S13" s="13">
        <v>87</v>
      </c>
    </row>
    <row r="14" spans="1:19" x14ac:dyDescent="0.35">
      <c r="A14" s="4" t="s">
        <v>63</v>
      </c>
      <c r="G14" s="18"/>
      <c r="H14" s="13" t="s">
        <v>92</v>
      </c>
      <c r="I14" s="14">
        <f>J6*100</f>
        <v>79.492840000000001</v>
      </c>
      <c r="J14" s="14"/>
      <c r="K14" s="14"/>
      <c r="L14" s="14"/>
      <c r="M14" s="14"/>
      <c r="N14" s="14"/>
      <c r="O14" s="14">
        <f>J5*100</f>
        <v>88.01464</v>
      </c>
      <c r="P14" s="13"/>
      <c r="Q14" s="13"/>
      <c r="R14" s="13"/>
      <c r="S14" s="13"/>
    </row>
    <row r="15" spans="1:19" x14ac:dyDescent="0.35">
      <c r="A15" s="4" t="s">
        <v>54</v>
      </c>
      <c r="G15" s="16" t="s">
        <v>72</v>
      </c>
      <c r="H15" s="13" t="s">
        <v>79</v>
      </c>
      <c r="I15" s="14"/>
      <c r="J15" s="14"/>
      <c r="K15" s="14"/>
      <c r="L15" s="14"/>
      <c r="M15" s="14"/>
      <c r="N15" s="14"/>
      <c r="O15" s="14">
        <f>100*K4</f>
        <v>33.366721411797357</v>
      </c>
      <c r="P15" s="13"/>
      <c r="Q15" s="13"/>
      <c r="R15" s="13"/>
      <c r="S15" s="13"/>
    </row>
    <row r="16" spans="1:19" x14ac:dyDescent="0.35">
      <c r="A16" s="4" t="s">
        <v>55</v>
      </c>
      <c r="G16" s="17"/>
      <c r="H16" s="13" t="s">
        <v>80</v>
      </c>
      <c r="I16" s="14">
        <v>30</v>
      </c>
      <c r="J16" s="14">
        <f t="shared" ref="J16:R16" si="2">(($S16-$I16)/10)+I16</f>
        <v>32.299999999999997</v>
      </c>
      <c r="K16" s="14">
        <f t="shared" si="2"/>
        <v>34.599999999999994</v>
      </c>
      <c r="L16" s="14">
        <f t="shared" si="2"/>
        <v>36.899999999999991</v>
      </c>
      <c r="M16" s="14">
        <f t="shared" si="2"/>
        <v>39.199999999999989</v>
      </c>
      <c r="N16" s="14">
        <f t="shared" si="2"/>
        <v>41.499999999999986</v>
      </c>
      <c r="O16" s="14">
        <f t="shared" si="2"/>
        <v>43.799999999999983</v>
      </c>
      <c r="P16" s="13">
        <f t="shared" si="2"/>
        <v>46.09999999999998</v>
      </c>
      <c r="Q16" s="13">
        <f t="shared" si="2"/>
        <v>48.399999999999977</v>
      </c>
      <c r="R16" s="13">
        <f t="shared" si="2"/>
        <v>50.699999999999974</v>
      </c>
      <c r="S16" s="13">
        <v>53</v>
      </c>
    </row>
    <row r="17" spans="1:19" x14ac:dyDescent="0.35">
      <c r="A17" s="4" t="s">
        <v>64</v>
      </c>
      <c r="G17" s="18"/>
      <c r="H17" s="13" t="s">
        <v>92</v>
      </c>
      <c r="I17" s="14">
        <f>K6*100</f>
        <v>35.725709999999999</v>
      </c>
      <c r="J17" s="14"/>
      <c r="K17" s="14"/>
      <c r="L17" s="14"/>
      <c r="M17" s="14"/>
      <c r="N17" s="14"/>
      <c r="O17" s="14">
        <f>K5*100</f>
        <v>47.609259999999999</v>
      </c>
      <c r="P17" s="13"/>
      <c r="Q17" s="13"/>
      <c r="R17" s="13"/>
      <c r="S17" s="13"/>
    </row>
    <row r="18" spans="1:19" x14ac:dyDescent="0.35">
      <c r="A18" s="4" t="s">
        <v>65</v>
      </c>
    </row>
    <row r="19" spans="1:19" x14ac:dyDescent="0.35">
      <c r="A19" s="4" t="s">
        <v>66</v>
      </c>
    </row>
    <row r="20" spans="1:19" x14ac:dyDescent="0.35">
      <c r="A20" s="4" t="s">
        <v>67</v>
      </c>
    </row>
    <row r="21" spans="1:19" x14ac:dyDescent="0.35">
      <c r="A21" s="4" t="s">
        <v>60</v>
      </c>
    </row>
    <row r="22" spans="1:19" x14ac:dyDescent="0.35">
      <c r="A22" s="4" t="s">
        <v>68</v>
      </c>
    </row>
    <row r="23" spans="1:19" x14ac:dyDescent="0.35">
      <c r="A23" s="4" t="s">
        <v>63</v>
      </c>
    </row>
    <row r="26" spans="1:19" x14ac:dyDescent="0.35">
      <c r="A26" s="4" t="s">
        <v>73</v>
      </c>
    </row>
    <row r="27" spans="1:19" x14ac:dyDescent="0.35">
      <c r="A27" s="4" t="s">
        <v>54</v>
      </c>
    </row>
    <row r="28" spans="1:19" x14ac:dyDescent="0.35">
      <c r="A28" s="4" t="s">
        <v>55</v>
      </c>
    </row>
    <row r="29" spans="1:19" x14ac:dyDescent="0.35">
      <c r="A29" s="4" t="s">
        <v>74</v>
      </c>
    </row>
    <row r="30" spans="1:19" x14ac:dyDescent="0.35">
      <c r="A30" s="4" t="s">
        <v>75</v>
      </c>
    </row>
    <row r="31" spans="1:19" x14ac:dyDescent="0.35">
      <c r="A31" s="4" t="s">
        <v>76</v>
      </c>
    </row>
    <row r="32" spans="1:19" x14ac:dyDescent="0.35">
      <c r="A32" s="4" t="s">
        <v>77</v>
      </c>
    </row>
    <row r="33" spans="1:1" x14ac:dyDescent="0.35">
      <c r="A33" s="4" t="s">
        <v>60</v>
      </c>
    </row>
    <row r="34" spans="1:1" x14ac:dyDescent="0.35">
      <c r="A34" s="4" t="s">
        <v>78</v>
      </c>
    </row>
    <row r="35" spans="1:1" x14ac:dyDescent="0.35">
      <c r="A35" s="4" t="s">
        <v>73</v>
      </c>
    </row>
    <row r="40" spans="1:1" x14ac:dyDescent="0.35">
      <c r="A40" s="4" t="s">
        <v>83</v>
      </c>
    </row>
    <row r="41" spans="1:1" x14ac:dyDescent="0.35">
      <c r="A41" s="4" t="s">
        <v>84</v>
      </c>
    </row>
    <row r="42" spans="1:1" x14ac:dyDescent="0.35">
      <c r="A42" s="4" t="s">
        <v>85</v>
      </c>
    </row>
    <row r="43" spans="1:1" x14ac:dyDescent="0.35">
      <c r="A43" s="4" t="s">
        <v>86</v>
      </c>
    </row>
    <row r="44" spans="1:1" x14ac:dyDescent="0.35">
      <c r="A44" s="4" t="s">
        <v>87</v>
      </c>
    </row>
    <row r="45" spans="1:1" x14ac:dyDescent="0.35">
      <c r="A45" s="4" t="s">
        <v>88</v>
      </c>
    </row>
    <row r="46" spans="1:1" x14ac:dyDescent="0.35">
      <c r="A46" s="4" t="s">
        <v>60</v>
      </c>
    </row>
    <row r="47" spans="1:1" x14ac:dyDescent="0.35">
      <c r="A47" s="4" t="s">
        <v>89</v>
      </c>
    </row>
    <row r="48" spans="1:1" x14ac:dyDescent="0.35">
      <c r="A48" s="4" t="s">
        <v>83</v>
      </c>
    </row>
  </sheetData>
  <mergeCells count="3">
    <mergeCell ref="G9:G11"/>
    <mergeCell ref="G12:G14"/>
    <mergeCell ref="G15:G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DC32-0861-4533-99A9-8B572A1A1835}">
  <dimension ref="A1:O35"/>
  <sheetViews>
    <sheetView workbookViewId="0">
      <selection activeCell="E10" sqref="E10"/>
    </sheetView>
  </sheetViews>
  <sheetFormatPr defaultRowHeight="14.5" x14ac:dyDescent="0.35"/>
  <cols>
    <col min="4" max="4" width="16.90625" customWidth="1"/>
    <col min="5" max="5" width="5.81640625" bestFit="1" customWidth="1"/>
    <col min="6" max="6" width="6" bestFit="1" customWidth="1"/>
    <col min="7" max="7" width="5.81640625" bestFit="1" customWidth="1"/>
    <col min="8" max="10" width="4.81640625" bestFit="1" customWidth="1"/>
    <col min="11" max="11" width="7.81640625" bestFit="1" customWidth="1"/>
    <col min="12" max="15" width="4.81640625" bestFit="1" customWidth="1"/>
  </cols>
  <sheetData>
    <row r="1" spans="1:15" x14ac:dyDescent="0.35">
      <c r="A1" s="4" t="s">
        <v>53</v>
      </c>
    </row>
    <row r="2" spans="1:15" x14ac:dyDescent="0.35">
      <c r="A2" s="4" t="s">
        <v>54</v>
      </c>
    </row>
    <row r="3" spans="1:15" x14ac:dyDescent="0.35">
      <c r="A3" s="4" t="s">
        <v>55</v>
      </c>
      <c r="E3" t="s">
        <v>70</v>
      </c>
      <c r="F3" t="s">
        <v>71</v>
      </c>
      <c r="G3" t="s">
        <v>72</v>
      </c>
    </row>
    <row r="4" spans="1:15" x14ac:dyDescent="0.35">
      <c r="A4" s="4" t="s">
        <v>56</v>
      </c>
      <c r="D4" t="s">
        <v>69</v>
      </c>
      <c r="E4" s="7">
        <v>4.853093812845648</v>
      </c>
      <c r="F4" s="8">
        <v>4.6620333533089129</v>
      </c>
      <c r="G4" s="7">
        <v>4.9447513614572438</v>
      </c>
    </row>
    <row r="5" spans="1:15" x14ac:dyDescent="0.35">
      <c r="A5" s="4" t="s">
        <v>57</v>
      </c>
      <c r="F5" s="8"/>
    </row>
    <row r="6" spans="1:15" x14ac:dyDescent="0.35">
      <c r="A6" s="4" t="s">
        <v>58</v>
      </c>
    </row>
    <row r="7" spans="1:15" x14ac:dyDescent="0.35">
      <c r="A7" s="4" t="s">
        <v>59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</row>
    <row r="8" spans="1:15" x14ac:dyDescent="0.35">
      <c r="A8" s="4" t="s">
        <v>60</v>
      </c>
      <c r="E8">
        <v>2005</v>
      </c>
      <c r="F8">
        <v>2006</v>
      </c>
      <c r="G8">
        <v>2007</v>
      </c>
      <c r="H8">
        <v>2008</v>
      </c>
      <c r="I8">
        <v>2009</v>
      </c>
      <c r="J8">
        <v>2010</v>
      </c>
      <c r="K8">
        <v>2011</v>
      </c>
      <c r="L8">
        <v>2012</v>
      </c>
      <c r="M8">
        <v>2013</v>
      </c>
      <c r="N8">
        <v>2014</v>
      </c>
      <c r="O8">
        <v>2015</v>
      </c>
    </row>
    <row r="9" spans="1:15" x14ac:dyDescent="0.35">
      <c r="A9" s="4" t="s">
        <v>61</v>
      </c>
      <c r="D9" t="s">
        <v>79</v>
      </c>
      <c r="K9">
        <v>4.8529999999999998</v>
      </c>
    </row>
    <row r="10" spans="1:15" x14ac:dyDescent="0.35">
      <c r="A10" s="4" t="s">
        <v>53</v>
      </c>
      <c r="D10" t="s">
        <v>80</v>
      </c>
      <c r="E10">
        <v>4.99</v>
      </c>
      <c r="F10">
        <f>(F7*($O10-$E10)/10)+E10</f>
        <v>4.96</v>
      </c>
      <c r="G10">
        <f>(($O10-$E10)/10)+F10</f>
        <v>4.93</v>
      </c>
      <c r="H10">
        <f t="shared" ref="H10:N10" si="0">(($O10-$E10)/10)+G10</f>
        <v>4.8999999999999995</v>
      </c>
      <c r="I10">
        <f t="shared" si="0"/>
        <v>4.8699999999999992</v>
      </c>
      <c r="J10">
        <f t="shared" si="0"/>
        <v>4.839999999999999</v>
      </c>
      <c r="K10">
        <f t="shared" si="0"/>
        <v>4.8099999999999987</v>
      </c>
      <c r="L10">
        <f t="shared" si="0"/>
        <v>4.7799999999999985</v>
      </c>
      <c r="M10">
        <f t="shared" si="0"/>
        <v>4.7499999999999982</v>
      </c>
      <c r="N10">
        <f t="shared" si="0"/>
        <v>4.719999999999998</v>
      </c>
      <c r="O10">
        <v>4.6900000000000004</v>
      </c>
    </row>
    <row r="11" spans="1:15" x14ac:dyDescent="0.35">
      <c r="A11" s="4"/>
    </row>
    <row r="12" spans="1:15" x14ac:dyDescent="0.35">
      <c r="A12" s="4" t="s">
        <v>62</v>
      </c>
      <c r="D12" t="s">
        <v>79</v>
      </c>
      <c r="K12" s="9">
        <v>4.66</v>
      </c>
    </row>
    <row r="13" spans="1:15" x14ac:dyDescent="0.35">
      <c r="A13" s="4"/>
      <c r="D13" t="s">
        <v>80</v>
      </c>
      <c r="E13">
        <v>4.71</v>
      </c>
      <c r="F13">
        <f t="shared" ref="F13:N13" si="1">(($O13-$E13)/10)+E13</f>
        <v>4.6829999999999998</v>
      </c>
      <c r="G13">
        <f t="shared" si="1"/>
        <v>4.6559999999999997</v>
      </c>
      <c r="H13">
        <f t="shared" si="1"/>
        <v>4.6289999999999996</v>
      </c>
      <c r="I13">
        <f t="shared" si="1"/>
        <v>4.6019999999999994</v>
      </c>
      <c r="J13">
        <f t="shared" si="1"/>
        <v>4.5749999999999993</v>
      </c>
      <c r="K13">
        <f t="shared" si="1"/>
        <v>4.5479999999999992</v>
      </c>
      <c r="L13">
        <f t="shared" si="1"/>
        <v>4.520999999999999</v>
      </c>
      <c r="M13">
        <f t="shared" si="1"/>
        <v>4.4939999999999989</v>
      </c>
      <c r="N13">
        <f t="shared" si="1"/>
        <v>4.4669999999999987</v>
      </c>
      <c r="O13">
        <v>4.4400000000000004</v>
      </c>
    </row>
    <row r="14" spans="1:15" x14ac:dyDescent="0.35">
      <c r="A14" s="4" t="s">
        <v>63</v>
      </c>
      <c r="K14" s="9"/>
    </row>
    <row r="15" spans="1:15" x14ac:dyDescent="0.35">
      <c r="A15" s="4" t="s">
        <v>54</v>
      </c>
      <c r="D15" t="s">
        <v>79</v>
      </c>
      <c r="K15" s="6">
        <v>4.95</v>
      </c>
    </row>
    <row r="16" spans="1:15" x14ac:dyDescent="0.35">
      <c r="A16" s="4" t="s">
        <v>55</v>
      </c>
      <c r="D16" t="s">
        <v>80</v>
      </c>
      <c r="E16">
        <v>5.12</v>
      </c>
      <c r="F16">
        <f t="shared" ref="F16:N16" si="2">(($O16-$E16)/10)+E16</f>
        <v>5.09</v>
      </c>
      <c r="G16">
        <f t="shared" si="2"/>
        <v>5.0599999999999996</v>
      </c>
      <c r="H16">
        <f t="shared" si="2"/>
        <v>5.0299999999999994</v>
      </c>
      <c r="I16">
        <f t="shared" si="2"/>
        <v>4.9999999999999991</v>
      </c>
      <c r="J16">
        <f t="shared" si="2"/>
        <v>4.9699999999999989</v>
      </c>
      <c r="K16">
        <f t="shared" si="2"/>
        <v>4.9399999999999986</v>
      </c>
      <c r="L16">
        <f t="shared" si="2"/>
        <v>4.9099999999999984</v>
      </c>
      <c r="M16">
        <f t="shared" si="2"/>
        <v>4.8799999999999981</v>
      </c>
      <c r="N16">
        <f t="shared" si="2"/>
        <v>4.8499999999999979</v>
      </c>
      <c r="O16">
        <v>4.82</v>
      </c>
    </row>
    <row r="17" spans="1:11" x14ac:dyDescent="0.35">
      <c r="A17" s="4" t="s">
        <v>64</v>
      </c>
      <c r="K17" s="6"/>
    </row>
    <row r="18" spans="1:11" x14ac:dyDescent="0.35">
      <c r="A18" s="4" t="s">
        <v>65</v>
      </c>
    </row>
    <row r="19" spans="1:11" x14ac:dyDescent="0.35">
      <c r="A19" s="4" t="s">
        <v>66</v>
      </c>
    </row>
    <row r="20" spans="1:11" x14ac:dyDescent="0.35">
      <c r="A20" s="4" t="s">
        <v>67</v>
      </c>
    </row>
    <row r="21" spans="1:11" x14ac:dyDescent="0.35">
      <c r="A21" s="4" t="s">
        <v>60</v>
      </c>
    </row>
    <row r="22" spans="1:11" x14ac:dyDescent="0.35">
      <c r="A22" s="4" t="s">
        <v>68</v>
      </c>
    </row>
    <row r="23" spans="1:11" x14ac:dyDescent="0.35">
      <c r="A23" s="4" t="s">
        <v>63</v>
      </c>
    </row>
    <row r="26" spans="1:11" x14ac:dyDescent="0.35">
      <c r="A26" s="4" t="s">
        <v>73</v>
      </c>
    </row>
    <row r="27" spans="1:11" x14ac:dyDescent="0.35">
      <c r="A27" s="4" t="s">
        <v>54</v>
      </c>
    </row>
    <row r="28" spans="1:11" x14ac:dyDescent="0.35">
      <c r="A28" s="4" t="s">
        <v>55</v>
      </c>
    </row>
    <row r="29" spans="1:11" x14ac:dyDescent="0.35">
      <c r="A29" s="4" t="s">
        <v>74</v>
      </c>
    </row>
    <row r="30" spans="1:11" x14ac:dyDescent="0.35">
      <c r="A30" s="4" t="s">
        <v>75</v>
      </c>
    </row>
    <row r="31" spans="1:11" x14ac:dyDescent="0.35">
      <c r="A31" s="4" t="s">
        <v>76</v>
      </c>
    </row>
    <row r="32" spans="1:11" x14ac:dyDescent="0.35">
      <c r="A32" s="4" t="s">
        <v>77</v>
      </c>
    </row>
    <row r="33" spans="1:1" x14ac:dyDescent="0.35">
      <c r="A33" s="4" t="s">
        <v>60</v>
      </c>
    </row>
    <row r="34" spans="1:1" x14ac:dyDescent="0.35">
      <c r="A34" s="4" t="s">
        <v>78</v>
      </c>
    </row>
    <row r="35" spans="1:1" x14ac:dyDescent="0.35">
      <c r="A35" s="4" t="s">
        <v>73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844A7-8B42-4F43-B91D-30C439E53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4C5BDA-B328-401B-9ED7-94FAF2BBC8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7836A9-4D69-4BB8-960E-882E668B2100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9c83b91e-5ffe-420f-9ed1-9dac5903eaec"/>
    <ds:schemaRef ds:uri="60c75bb3-2e3f-4394-b4f4-3e2677e21df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Ownership Comparison</vt:lpstr>
      <vt:lpstr>Raw DHS Ownsherip</vt:lpstr>
      <vt:lpstr>TV</vt:lpstr>
      <vt:lpstr>HH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Aline Weng</cp:lastModifiedBy>
  <dcterms:created xsi:type="dcterms:W3CDTF">2020-08-14T22:47:22Z</dcterms:created>
  <dcterms:modified xsi:type="dcterms:W3CDTF">2020-08-17T15:46:56Z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