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08830\OneDrive - WBG\Documents\TN\Data\RIM\"/>
    </mc:Choice>
  </mc:AlternateContent>
  <xr:revisionPtr revIDLastSave="0" documentId="8_{3952B995-6011-43CA-BB7E-055CE82C8760}" xr6:coauthVersionLast="45" xr6:coauthVersionMax="45" xr10:uidLastSave="{00000000-0000-0000-0000-000000000000}"/>
  <bookViews>
    <workbookView xWindow="-110" yWindow="-110" windowWidth="19420" windowHeight="10420" xr2:uid="{46575301-3008-47BC-909C-5030AE39F0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4" i="1" l="1"/>
  <c r="D36" i="1"/>
  <c r="E13" i="1"/>
  <c r="F32" i="1"/>
  <c r="D23" i="1"/>
  <c r="E19" i="1"/>
  <c r="D20" i="1" s="1"/>
  <c r="D19" i="1"/>
  <c r="D16" i="1"/>
  <c r="N13" i="1"/>
  <c r="O13" i="1"/>
  <c r="M13" i="1"/>
  <c r="L13" i="1"/>
  <c r="K13" i="1"/>
  <c r="J13" i="1"/>
  <c r="I13" i="1"/>
  <c r="H13" i="1"/>
  <c r="G13" i="1"/>
  <c r="F13" i="1"/>
  <c r="D13" i="1"/>
  <c r="D7" i="1"/>
  <c r="E23" i="1" s="1"/>
  <c r="E32" i="1" l="1"/>
  <c r="D34" i="1" s="1"/>
  <c r="F23" i="1"/>
  <c r="D25" i="1" s="1"/>
  <c r="D14" i="1"/>
</calcChain>
</file>

<file path=xl/sharedStrings.xml><?xml version="1.0" encoding="utf-8"?>
<sst xmlns="http://schemas.openxmlformats.org/spreadsheetml/2006/main" count="20" uniqueCount="19">
  <si>
    <t>Monthly</t>
  </si>
  <si>
    <t>Term (years)</t>
  </si>
  <si>
    <t>Interest (annual)</t>
  </si>
  <si>
    <t>Terms (months)</t>
  </si>
  <si>
    <t>Interest (months)</t>
  </si>
  <si>
    <t>Payment</t>
  </si>
  <si>
    <t>PV</t>
  </si>
  <si>
    <t>NPV</t>
  </si>
  <si>
    <t>Excel NPV</t>
  </si>
  <si>
    <t>pmt/rate</t>
  </si>
  <si>
    <t>1-(1+r)^-n</t>
  </si>
  <si>
    <t>Manual NPV component</t>
  </si>
  <si>
    <t>Manual Numerator</t>
  </si>
  <si>
    <t>PMT</t>
  </si>
  <si>
    <t>(1+i)^n - 1</t>
  </si>
  <si>
    <t>i(1+i)^n</t>
  </si>
  <si>
    <t>Manual</t>
  </si>
  <si>
    <t>CF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</si>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</sst>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0" applyNumberFormat="1"/>
    <xf numFmtId="10" fontId="0" fillId="0" borderId="0" xfId="2" applyNumberFormat="1" applyFont="1"/>
    <xf numFmtId="43" fontId="0" fillId="0" borderId="0" xfId="1" applyFont="1"/>
    <xf numFmtId="17" fontId="0" fillId="0" borderId="0" xfId="0" applyNumberFormat="1"/>
    <xf numFmtId="0" fontId="0" fillId="2" borderId="0" xfId="0" applyFill="1"/>
    <xf numFmtId="0" fontId="3" fillId="0" borderId="0" xfId="0" quotePrefix="1" applyFont="1"/>
    <xf numFmtId="10" fontId="0" fillId="0" borderId="0" xfId="0" applyNumberFormat="1"/>
    <xf numFmtId="0" fontId="0" fillId="0" borderId="0" xfId="0" applyNumberFormat="1"/>
    <xf numFmtId="43" fontId="2" fillId="0" borderId="0" xfId="1" applyFont="1"/>
    <xf numFmtId="8" fontId="0" fillId="3" borderId="0" xfId="0" applyNumberFormat="1" applyFill="1"/>
    <xf numFmtId="43" fontId="0" fillId="3" borderId="0" xfId="1" applyFont="1" applyFill="1"/>
    <xf numFmtId="43" fontId="0" fillId="4" borderId="0" xfId="1" applyFont="1" applyFill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107950</xdr:colOff>
      <xdr:row>13</xdr:row>
      <xdr:rowOff>177800</xdr:rowOff>
    </xdr:from>
    <xdr:to>
      <xdr:col>13</xdr:col>
      <xdr:colOff>6350</xdr:colOff>
      <xdr:row>19</xdr:row>
      <xdr:rowOff>147894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989A5DE-B637-4804-AFFD-C55FBA824D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1850" y="2571750"/>
          <a:ext cx="4165600" cy="1074994"/>
        </a:xfrm>
        <a:prstGeom prst="rect">
          <a:avLst/>
        </a:prstGeom>
      </xdr:spPr>
    </xdr:pic>
    <xdr:clientData/>
  </xdr:twoCellAnchor>
  <xdr:twoCellAnchor>
    <xdr:from>
      <xdr:col>6</xdr:col>
      <xdr:colOff>101600</xdr:colOff>
      <xdr:row>19</xdr:row>
      <xdr:rowOff>101600</xdr:rowOff>
    </xdr:from>
    <xdr:to>
      <xdr:col>15</xdr:col>
      <xdr:colOff>292100</xdr:colOff>
      <xdr:row>26</xdr:row>
      <xdr:rowOff>84144</xdr:rowOff>
    </xdr:to>
    <xdr:pic>
      <xdr:nvPicPr>
        <xdr:cNvPr id="3" name="Picture 1" descr="Share tnjs Calculator &amp; Page &#10;GET A QUOTE &#10;Monthly Payment Calculation &#10;Monthly mortgage payments are calculated using the &#10;following formula. &#10;PMT &#10;1 &#10;where n = is the term in number of months, PMT monthly payment, i = monthly interest rate as a decimal &#10;(interest rate per year divided by 100 divided by 12); and PV mortgage amount (present value) ">
          <a:extLst>
            <a:ext uri="{FF2B5EF4-FFF2-40B4-BE49-F238E27FC236}">
              <a16:creationId xmlns:a16="http://schemas.microsoft.com/office/drawing/2014/main" id="{6EE2E4D5-0127-41F0-BA8D-C6243D31A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7250" y="3600450"/>
          <a:ext cx="5676900" cy="127159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132159</xdr:colOff>
      <xdr:row>29</xdr:row>
      <xdr:rowOff>44451</xdr:rowOff>
    </xdr:from>
    <xdr:to>
      <xdr:col>10</xdr:col>
      <xdr:colOff>303395</xdr:colOff>
      <xdr:row>33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2B86239-FB3C-4832-8F98-DB1B9C008C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967809" y="5384801"/>
          <a:ext cx="2609636" cy="806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82361-45BD-4DBC-8C53-40C6352F2838}">
  <dimension ref="C3:O36"/>
  <sheetViews>
    <sheetView tabSelected="1" topLeftCell="A17" workbookViewId="0">
      <selection activeCell="C23" sqref="C23"/>
    </sheetView>
  </sheetViews>
  <sheetFormatPr defaultRowHeight="14.5" x14ac:dyDescent="0.35"/>
  <cols>
    <col min="3" max="3" width="25.08984375" customWidth="1"/>
    <col min="4" max="4" width="13.26953125" customWidth="1"/>
    <col min="5" max="5" width="19" customWidth="1"/>
  </cols>
  <sheetData>
    <row r="3" spans="3:15" x14ac:dyDescent="0.35">
      <c r="C3" t="s">
        <v>0</v>
      </c>
      <c r="D3" s="3">
        <v>1000</v>
      </c>
    </row>
    <row r="4" spans="3:15" x14ac:dyDescent="0.35">
      <c r="C4" t="s">
        <v>1</v>
      </c>
      <c r="D4">
        <v>1</v>
      </c>
    </row>
    <row r="5" spans="3:15" x14ac:dyDescent="0.35">
      <c r="C5" t="s">
        <v>2</v>
      </c>
      <c r="D5" s="1">
        <v>0.05</v>
      </c>
    </row>
    <row r="7" spans="3:15" x14ac:dyDescent="0.35">
      <c r="C7" t="s">
        <v>3</v>
      </c>
      <c r="D7">
        <f>D4*12</f>
        <v>12</v>
      </c>
    </row>
    <row r="8" spans="3:15" x14ac:dyDescent="0.35">
      <c r="C8" t="s">
        <v>4</v>
      </c>
      <c r="D8" s="2">
        <v>4.0000000000000001E-3</v>
      </c>
    </row>
    <row r="10" spans="3:15" x14ac:dyDescent="0.35">
      <c r="D10">
        <v>1</v>
      </c>
      <c r="E10">
        <v>2</v>
      </c>
      <c r="F10">
        <v>3</v>
      </c>
      <c r="G10">
        <v>4</v>
      </c>
      <c r="H10">
        <v>5</v>
      </c>
      <c r="I10">
        <v>6</v>
      </c>
      <c r="J10">
        <v>7</v>
      </c>
      <c r="K10">
        <v>8</v>
      </c>
      <c r="L10">
        <v>9</v>
      </c>
      <c r="M10">
        <v>10</v>
      </c>
      <c r="N10">
        <v>11</v>
      </c>
      <c r="O10">
        <v>12</v>
      </c>
    </row>
    <row r="11" spans="3:15" x14ac:dyDescent="0.35">
      <c r="D11" s="4">
        <v>44562</v>
      </c>
      <c r="E11" s="4">
        <v>44593</v>
      </c>
      <c r="F11" s="4">
        <v>44621</v>
      </c>
      <c r="G11" s="4">
        <v>44652</v>
      </c>
      <c r="H11" s="4">
        <v>44682</v>
      </c>
      <c r="I11" s="4">
        <v>44713</v>
      </c>
      <c r="J11" s="4">
        <v>44743</v>
      </c>
      <c r="K11" s="4">
        <v>44774</v>
      </c>
      <c r="L11" s="4">
        <v>44805</v>
      </c>
      <c r="M11" s="4">
        <v>44835</v>
      </c>
      <c r="N11" s="4">
        <v>44866</v>
      </c>
      <c r="O11" s="4">
        <v>44896</v>
      </c>
    </row>
    <row r="12" spans="3:15" x14ac:dyDescent="0.35">
      <c r="C12" t="s">
        <v>5</v>
      </c>
      <c r="D12">
        <v>1000</v>
      </c>
      <c r="E12">
        <v>1000</v>
      </c>
      <c r="F12">
        <v>1000</v>
      </c>
      <c r="G12">
        <v>1000</v>
      </c>
      <c r="H12">
        <v>1000</v>
      </c>
      <c r="I12">
        <v>1000</v>
      </c>
      <c r="J12">
        <v>1000</v>
      </c>
      <c r="K12">
        <v>1000</v>
      </c>
      <c r="L12">
        <v>1000</v>
      </c>
      <c r="M12">
        <v>1000</v>
      </c>
      <c r="N12">
        <v>1000</v>
      </c>
      <c r="O12">
        <v>1000</v>
      </c>
    </row>
    <row r="13" spans="3:15" x14ac:dyDescent="0.35">
      <c r="C13" s="5" t="s">
        <v>6</v>
      </c>
      <c r="D13">
        <f>D12/(1+$D$8)^D10</f>
        <v>996.01593625498003</v>
      </c>
      <c r="E13">
        <f>E12/(1+$D$8)^E10</f>
        <v>992.04774527388452</v>
      </c>
      <c r="F13">
        <f t="shared" ref="E13:M13" si="0">F12/(1+$D$8)^F10</f>
        <v>988.09536381861005</v>
      </c>
      <c r="G13">
        <f t="shared" si="0"/>
        <v>984.15872890299806</v>
      </c>
      <c r="H13">
        <f t="shared" si="0"/>
        <v>980.23777779183081</v>
      </c>
      <c r="I13">
        <f t="shared" si="0"/>
        <v>976.3324479998314</v>
      </c>
      <c r="J13">
        <f t="shared" si="0"/>
        <v>972.44267729066883</v>
      </c>
      <c r="K13">
        <f t="shared" si="0"/>
        <v>968.56840367596476</v>
      </c>
      <c r="L13">
        <f t="shared" si="0"/>
        <v>964.70956541430758</v>
      </c>
      <c r="M13">
        <f t="shared" si="0"/>
        <v>960.86610101026645</v>
      </c>
      <c r="N13">
        <f t="shared" ref="N13" si="1">N12/(1+$D$8)^N10</f>
        <v>957.03794921341284</v>
      </c>
      <c r="O13">
        <f t="shared" ref="O13" si="2">O12/(1+$D$8)^O10</f>
        <v>953.22504901734339</v>
      </c>
    </row>
    <row r="14" spans="3:15" x14ac:dyDescent="0.35">
      <c r="C14" t="s">
        <v>7</v>
      </c>
      <c r="D14" s="11">
        <f>SUM(D13:O13)</f>
        <v>11693.737745664097</v>
      </c>
    </row>
    <row r="16" spans="3:15" x14ac:dyDescent="0.35">
      <c r="C16" t="s">
        <v>8</v>
      </c>
      <c r="D16" s="10">
        <f>PV(D8,12,D12)</f>
        <v>-11693.737745664153</v>
      </c>
    </row>
    <row r="18" spans="3:6" x14ac:dyDescent="0.35">
      <c r="D18" s="6" t="s">
        <v>9</v>
      </c>
      <c r="E18" t="s">
        <v>10</v>
      </c>
    </row>
    <row r="19" spans="3:6" x14ac:dyDescent="0.35">
      <c r="C19" t="s">
        <v>11</v>
      </c>
      <c r="D19">
        <f>(D12)</f>
        <v>1000</v>
      </c>
      <c r="E19" s="8">
        <f>D8*(1-((1+D8)^-D7))</f>
        <v>1.8709980393062642E-4</v>
      </c>
    </row>
    <row r="20" spans="3:6" x14ac:dyDescent="0.35">
      <c r="D20" s="9">
        <f>D19/E19</f>
        <v>5344741.0365581345</v>
      </c>
    </row>
    <row r="22" spans="3:6" x14ac:dyDescent="0.35">
      <c r="C22" t="s">
        <v>12</v>
      </c>
      <c r="D22" t="s">
        <v>13</v>
      </c>
      <c r="E22" t="s">
        <v>14</v>
      </c>
      <c r="F22" t="s">
        <v>15</v>
      </c>
    </row>
    <row r="23" spans="3:6" x14ac:dyDescent="0.35">
      <c r="D23">
        <f>D12</f>
        <v>1000</v>
      </c>
      <c r="E23">
        <f>((1+D8)^D7) - 1</f>
        <v>4.9070207534805954E-2</v>
      </c>
      <c r="F23">
        <f>D8*(1+D8)^D7</f>
        <v>4.196280830139224E-3</v>
      </c>
    </row>
    <row r="25" spans="3:6" x14ac:dyDescent="0.35">
      <c r="C25" s="13"/>
      <c r="D25" s="12">
        <f>(D23*E23)/F23</f>
        <v>11693.737745664153</v>
      </c>
    </row>
    <row r="31" spans="3:6" x14ac:dyDescent="0.35">
      <c r="C31" t="s">
        <v>16</v>
      </c>
      <c r="D31" t="s">
        <v>17</v>
      </c>
      <c r="E31" t="s">
        <v>10</v>
      </c>
      <c r="F31" t="s">
        <v>18</v>
      </c>
    </row>
    <row r="32" spans="3:6" x14ac:dyDescent="0.35">
      <c r="D32">
        <v>1000</v>
      </c>
      <c r="E32" s="8">
        <f>1-((1+D8)^-D7)</f>
        <v>4.6774950982656605E-2</v>
      </c>
      <c r="F32" s="7">
        <f>D8</f>
        <v>4.0000000000000001E-3</v>
      </c>
    </row>
    <row r="34" spans="4:5" x14ac:dyDescent="0.35">
      <c r="D34" s="12">
        <f>(D32*E32)/F32</f>
        <v>11693.737745664152</v>
      </c>
      <c r="E34">
        <f>102/12</f>
        <v>8.5</v>
      </c>
    </row>
    <row r="36" spans="4:5" x14ac:dyDescent="0.35">
      <c r="D36">
        <f>0.4*12</f>
        <v>4.8000000000000007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Nadeem M. Karmali</dc:creator>
  <cp:lastModifiedBy>Nadeem M. Karmali</cp:lastModifiedBy>
  <dcterms:created xsi:type="dcterms:W3CDTF">2021-02-19T14:51:57Z</dcterms:created>
  <dcterms:modified xsi:type="dcterms:W3CDTF">2021-02-19T15:27:28Z</dcterms:modified>
</cp:coreProperties>
</file>