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原型设计\最终确认文档归档\"/>
    </mc:Choice>
  </mc:AlternateContent>
  <bookViews>
    <workbookView xWindow="0" yWindow="36" windowWidth="15960" windowHeight="18084" activeTab="2"/>
  </bookViews>
  <sheets>
    <sheet name="阶段拆分说明" sheetId="1" r:id="rId1"/>
    <sheet name="源数据(阶段一)" sheetId="2" r:id="rId2"/>
    <sheet name="阶段一甘特图" sheetId="3" r:id="rId3"/>
    <sheet name="源数据(阶段二) " sheetId="4" r:id="rId4"/>
    <sheet name="阶段二甘特图" sheetId="5" r:id="rId5"/>
  </sheets>
  <calcPr calcId="171027"/>
</workbook>
</file>

<file path=xl/calcChain.xml><?xml version="1.0" encoding="utf-8"?>
<calcChain xmlns="http://schemas.openxmlformats.org/spreadsheetml/2006/main">
  <c r="D10" i="2" l="1"/>
  <c r="D9" i="4" l="1"/>
  <c r="E9" i="4" s="1"/>
  <c r="D8" i="4"/>
  <c r="E8" i="4" s="1"/>
  <c r="D7" i="4"/>
  <c r="E7" i="4" s="1"/>
  <c r="D6" i="4"/>
  <c r="E6" i="4" s="1"/>
  <c r="D5" i="4"/>
  <c r="E5" i="4" s="1"/>
  <c r="D4" i="4"/>
  <c r="E4" i="4" s="1"/>
  <c r="C4" i="4"/>
  <c r="C3" i="4"/>
  <c r="D3" i="4" s="1"/>
  <c r="E3" i="4" s="1"/>
  <c r="D7" i="2"/>
  <c r="E7" i="2" s="1"/>
  <c r="D8" i="2"/>
  <c r="E8" i="2" s="1"/>
  <c r="E10" i="2" l="1"/>
  <c r="D9" i="2"/>
  <c r="E9" i="2" s="1"/>
  <c r="D6" i="2"/>
  <c r="E6" i="2" s="1"/>
  <c r="D5" i="2"/>
  <c r="E5" i="2" s="1"/>
  <c r="C4" i="2"/>
  <c r="D4" i="2" s="1"/>
  <c r="E4" i="2" s="1"/>
  <c r="C3" i="2"/>
  <c r="D3" i="2" s="1"/>
  <c r="E3" i="2" s="1"/>
</calcChain>
</file>

<file path=xl/sharedStrings.xml><?xml version="1.0" encoding="utf-8"?>
<sst xmlns="http://schemas.openxmlformats.org/spreadsheetml/2006/main" count="42" uniqueCount="35">
  <si>
    <t>各阶段任务</t>
  </si>
  <si>
    <t>开始时间</t>
  </si>
  <si>
    <t>预估工作量</t>
  </si>
  <si>
    <t>耗费天数（预估工作量 * 1）</t>
  </si>
  <si>
    <t>完成时间</t>
  </si>
  <si>
    <r>
      <rPr>
        <sz val="11"/>
        <color indexed="8"/>
        <rFont val="等线"/>
      </rPr>
      <t>原型设计(阶段1)</t>
    </r>
  </si>
  <si>
    <r>
      <rPr>
        <sz val="11"/>
        <color indexed="8"/>
        <rFont val="等线"/>
      </rPr>
      <t>UI设计(阶段1)</t>
    </r>
  </si>
  <si>
    <r>
      <rPr>
        <sz val="11"/>
        <color indexed="8"/>
        <rFont val="等线"/>
      </rPr>
      <t>iOS APP开发(阶段1)</t>
    </r>
  </si>
  <si>
    <r>
      <rPr>
        <sz val="11"/>
        <color indexed="8"/>
        <rFont val="等线"/>
      </rPr>
      <t>Android APP 开发(阶段1)</t>
    </r>
  </si>
  <si>
    <t>测试(阶段1)</t>
  </si>
  <si>
    <t>原型设计(阶段2)</t>
  </si>
  <si>
    <r>
      <rPr>
        <sz val="11"/>
        <color indexed="8"/>
        <rFont val="等线"/>
      </rPr>
      <t>UI设计(阶段2)</t>
    </r>
  </si>
  <si>
    <r>
      <rPr>
        <sz val="11"/>
        <color indexed="8"/>
        <rFont val="等线"/>
      </rPr>
      <t>iOS APP开发(阶段2)</t>
    </r>
  </si>
  <si>
    <r>
      <rPr>
        <sz val="11"/>
        <color indexed="8"/>
        <rFont val="等线"/>
      </rPr>
      <t>Android APP 开发(阶段2)</t>
    </r>
  </si>
  <si>
    <r>
      <rPr>
        <sz val="11"/>
        <color indexed="8"/>
        <rFont val="等线"/>
      </rPr>
      <t>PC 前端 开发(阶段2)</t>
    </r>
  </si>
  <si>
    <t>后台(阶段2)</t>
  </si>
  <si>
    <t>测试(阶段2)</t>
  </si>
  <si>
    <r>
      <t xml:space="preserve">PC </t>
    </r>
    <r>
      <rPr>
        <sz val="11"/>
        <color indexed="8"/>
        <rFont val="宋体"/>
        <family val="3"/>
        <charset val="134"/>
      </rPr>
      <t>前端</t>
    </r>
    <r>
      <rPr>
        <sz val="11"/>
        <color indexed="8"/>
        <rFont val="等线"/>
      </rPr>
      <t xml:space="preserve"> </t>
    </r>
    <r>
      <rPr>
        <sz val="11"/>
        <color indexed="8"/>
        <rFont val="宋体"/>
        <family val="3"/>
        <charset val="134"/>
      </rPr>
      <t>开发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</si>
  <si>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后台管理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</si>
  <si>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前端接口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</si>
  <si>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t>时间</t>
  </si>
  <si>
    <t>为了容易查看，阶段一和阶段二分开在不同工作簿显示</t>
    <phoneticPr fontId="1" type="noConversion"/>
  </si>
  <si>
    <t>2017.06.06</t>
    <phoneticPr fontId="1" type="noConversion"/>
  </si>
  <si>
    <t>变更说明</t>
    <phoneticPr fontId="1" type="noConversion"/>
  </si>
  <si>
    <t>备注</t>
    <phoneticPr fontId="1" type="noConversion"/>
  </si>
  <si>
    <r>
      <rPr>
        <sz val="11"/>
        <color indexed="8"/>
        <rFont val="宋体"/>
        <family val="3"/>
        <charset val="134"/>
      </rPr>
      <t>匹配</t>
    </r>
    <r>
      <rPr>
        <sz val="11"/>
        <color indexed="8"/>
        <rFont val="等线"/>
      </rPr>
      <t>2</t>
    </r>
    <r>
      <rPr>
        <sz val="11"/>
        <color indexed="8"/>
        <rFont val="宋体"/>
        <family val="3"/>
        <charset val="134"/>
      </rPr>
      <t>个测试，一个负责</t>
    </r>
    <r>
      <rPr>
        <sz val="11"/>
        <color indexed="8"/>
        <rFont val="等线"/>
      </rPr>
      <t>PC WEB</t>
    </r>
    <r>
      <rPr>
        <sz val="11"/>
        <color indexed="8"/>
        <rFont val="宋体"/>
        <family val="3"/>
        <charset val="134"/>
      </rPr>
      <t>端；一个负责</t>
    </r>
    <r>
      <rPr>
        <sz val="11"/>
        <color indexed="8"/>
        <rFont val="等线"/>
      </rPr>
      <t>APP</t>
    </r>
    <phoneticPr fontId="1" type="noConversion"/>
  </si>
  <si>
    <r>
      <rPr>
        <sz val="11"/>
        <color indexed="8"/>
        <rFont val="宋体"/>
        <family val="3"/>
        <charset val="134"/>
      </rPr>
      <t>后台分为两块，在</t>
    </r>
    <r>
      <rPr>
        <sz val="11"/>
        <color indexed="8"/>
        <rFont val="等线"/>
      </rPr>
      <t>UI</t>
    </r>
    <r>
      <rPr>
        <sz val="11"/>
        <color indexed="8"/>
        <rFont val="宋体"/>
        <family val="3"/>
        <charset val="134"/>
      </rPr>
      <t>设计期间，后台开发完成后台管理部分的开发</t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</si>
  <si>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设计完成后，和前端一起合作完成前端的接口开发</t>
    </r>
    <phoneticPr fontId="1" type="noConversion"/>
  </si>
  <si>
    <r>
      <rPr>
        <b/>
        <sz val="11"/>
        <color indexed="8"/>
        <rFont val="宋体"/>
        <family val="3"/>
        <charset val="134"/>
      </rPr>
      <t>因卓教育阶段划分说明：</t>
    </r>
    <r>
      <rPr>
        <sz val="11"/>
        <color indexed="8"/>
        <rFont val="宋体"/>
        <family val="3"/>
        <charset val="134"/>
      </rPr>
      <t xml:space="preserve">
阶段一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题库管理、学生管理、班级管理、作业管理、试卷管理、教师管理
阶段二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试卷管理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试卷列表、组卷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答题卡编辑、试卷审阅、学情分析、所有涉及到消息推送和消息列表的地方</t>
    </r>
    <phoneticPr fontId="1" type="noConversion"/>
  </si>
  <si>
    <r>
      <rPr>
        <b/>
        <sz val="11"/>
        <color indexed="8"/>
        <rFont val="宋体"/>
        <family val="3"/>
        <charset val="134"/>
      </rPr>
      <t>实际完成时间：</t>
    </r>
    <r>
      <rPr>
        <sz val="11"/>
        <color indexed="8"/>
        <rFont val="等线"/>
      </rPr>
      <t xml:space="preserve">2017/5/29
</t>
    </r>
    <r>
      <rPr>
        <b/>
        <sz val="11"/>
        <color indexed="8"/>
        <rFont val="宋体"/>
        <family val="3"/>
        <charset val="134"/>
      </rPr>
      <t>延迟原因：</t>
    </r>
    <r>
      <rPr>
        <sz val="11"/>
        <color indexed="8"/>
        <rFont val="宋体"/>
        <family val="3"/>
        <charset val="134"/>
      </rPr>
      <t>客户最后还有一些功能需要和学校确认</t>
    </r>
    <phoneticPr fontId="1" type="noConversion"/>
  </si>
  <si>
    <t>客栈子任务</t>
    <phoneticPr fontId="1" type="noConversion"/>
  </si>
  <si>
    <t>https://www.proginn.com/outsource/item/37844</t>
    <phoneticPr fontId="1" type="noConversion"/>
  </si>
  <si>
    <t>https://www.proginn.com/outsource/item/39456</t>
    <phoneticPr fontId="1" type="noConversion"/>
  </si>
  <si>
    <t>https://www.proginn.com/outsource/item/39458</t>
    <phoneticPr fontId="1" type="noConversion"/>
  </si>
  <si>
    <t>给每一个子阶段增加对应的客栈子任务链接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</si>
</sst>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u/>
      <sz val="11"/>
      <color theme="10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14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2" borderId="2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4" xfId="0" applyFont="1" applyBorder="1" applyAlignment="1"/>
    <xf numFmtId="49" fontId="0" fillId="2" borderId="5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0" borderId="1" xfId="0" applyNumberFormat="1" applyFont="1" applyBorder="1" applyAlignment="1"/>
    <xf numFmtId="0" fontId="0" fillId="0" borderId="7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1" xfId="0" applyFont="1" applyBorder="1" applyAlignment="1"/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6" fillId="0" borderId="1" xfId="1" applyNumberFormat="1" applyBorder="1" applyAlignment="1">
      <alignment wrapText="1"/>
    </xf>
    <xf numFmtId="0" fontId="6" fillId="0" borderId="1" xfId="1" applyBorder="1" applyAlignment="1"/>
    <xf numFmtId="0" fontId="3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118"/>
          <c:y val="1.7168800000000001E-2"/>
          <c:w val="0.87635600000000002"/>
          <c:h val="0.925691999999999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'源数据(阶段一)'!$B$2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'源数据(阶段一)'!$B$3:$B$10</c:f>
              <c:numCache>
                <c:formatCode>m/d/yyyy</c:formatCode>
                <c:ptCount val="8"/>
                <c:pt idx="0">
                  <c:v>42857</c:v>
                </c:pt>
                <c:pt idx="1">
                  <c:v>42891</c:v>
                </c:pt>
                <c:pt idx="2">
                  <c:v>42922</c:v>
                </c:pt>
                <c:pt idx="3">
                  <c:v>42922</c:v>
                </c:pt>
                <c:pt idx="4">
                  <c:v>42922</c:v>
                </c:pt>
                <c:pt idx="5">
                  <c:v>42891</c:v>
                </c:pt>
                <c:pt idx="6">
                  <c:v>42921</c:v>
                </c:pt>
                <c:pt idx="7">
                  <c:v>42965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CBD-B3FD-641258D50B48}"/>
            </c:ext>
          </c:extLst>
        </c:ser>
        <c:ser>
          <c:idx val="1"/>
          <c:order val="1"/>
          <c:tx>
            <c:strRef>
              <c:f>'源数据(阶段一)'!$D$2</c:f>
              <c:strCache>
                <c:ptCount val="1"/>
                <c:pt idx="0">
                  <c:v>耗费天数（预估工作量 * 1）</c:v>
                </c:pt>
              </c:strCache>
            </c:strRef>
          </c:tx>
          <c:spPr>
            <a:solidFill>
              <a:srgbClr val="1F4E7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'源数据(阶段一)'!$D$3:$D$10</c:f>
              <c:numCache>
                <c:formatCode>General</c:formatCode>
                <c:ptCount val="8"/>
                <c:pt idx="0">
                  <c:v>25.545000000000002</c:v>
                </c:pt>
                <c:pt idx="1">
                  <c:v>26.75</c:v>
                </c:pt>
                <c:pt idx="2">
                  <c:v>38</c:v>
                </c:pt>
                <c:pt idx="3">
                  <c:v>38</c:v>
                </c:pt>
                <c:pt idx="4">
                  <c:v>30.375</c:v>
                </c:pt>
                <c:pt idx="5">
                  <c:v>27.5</c:v>
                </c:pt>
                <c:pt idx="6">
                  <c:v>39.625</c:v>
                </c:pt>
                <c:pt idx="7">
                  <c:v>6.9504999999999999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CBD-B3FD-641258D5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42857"/>
        </c:scaling>
        <c:delete val="0"/>
        <c:axPos val="t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m/d/yyyy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734599999999999"/>
          <c:y val="0.96518099999999996"/>
          <c:w val="0.20075299999999999"/>
          <c:h val="3.48195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'!$B$3:$B$9</c:f>
              <c:numCache>
                <c:formatCode>m/d/yyyy</c:formatCode>
                <c:ptCount val="7"/>
                <c:pt idx="0">
                  <c:v>42891</c:v>
                </c:pt>
                <c:pt idx="1">
                  <c:v>42921</c:v>
                </c:pt>
                <c:pt idx="2">
                  <c:v>42993</c:v>
                </c:pt>
                <c:pt idx="3">
                  <c:v>42993</c:v>
                </c:pt>
                <c:pt idx="4">
                  <c:v>42993</c:v>
                </c:pt>
                <c:pt idx="5">
                  <c:v>42993</c:v>
                </c:pt>
                <c:pt idx="6">
                  <c:v>43056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'!$D$3:$D$9</c:f>
              <c:numCache>
                <c:formatCode>General</c:formatCode>
                <c:ptCount val="7"/>
                <c:pt idx="0">
                  <c:v>18.0825</c:v>
                </c:pt>
                <c:pt idx="1">
                  <c:v>29.8125</c:v>
                </c:pt>
                <c:pt idx="2">
                  <c:v>49.5</c:v>
                </c:pt>
                <c:pt idx="3">
                  <c:v>49.5</c:v>
                </c:pt>
                <c:pt idx="4">
                  <c:v>42.939</c:v>
                </c:pt>
                <c:pt idx="5">
                  <c:v>60.195000000000007</c:v>
                </c:pt>
                <c:pt idx="6">
                  <c:v>16.509795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2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46671</xdr:colOff>
      <xdr:row>1</xdr:row>
      <xdr:rowOff>20321</xdr:rowOff>
    </xdr:from>
    <xdr:to>
      <xdr:col>11</xdr:col>
      <xdr:colOff>175260</xdr:colOff>
      <xdr:row>30</xdr:row>
      <xdr:rowOff>47767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ginn.com/outsource/item/39458" TargetMode="External"/><Relationship Id="rId2" Type="http://schemas.openxmlformats.org/officeDocument/2006/relationships/hyperlink" Target="https://www.proginn.com/outsource/item/39456" TargetMode="External"/><Relationship Id="rId1" Type="http://schemas.openxmlformats.org/officeDocument/2006/relationships/hyperlink" Target="https://www.proginn.com/outsource/item/378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ginn.com/outsource/item/394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C18" sqref="C18"/>
    </sheetView>
  </sheetViews>
  <sheetFormatPr defaultColWidth="8.796875" defaultRowHeight="13.8" customHeight="1"/>
  <cols>
    <col min="1" max="2" width="10.3984375" style="1" bestFit="1" customWidth="1"/>
    <col min="3" max="3" width="47.59765625" style="1" bestFit="1" customWidth="1"/>
    <col min="4" max="256" width="8.796875" style="1" customWidth="1"/>
  </cols>
  <sheetData>
    <row r="1" spans="1:16" ht="16.05" customHeight="1">
      <c r="A1" s="30" t="s">
        <v>28</v>
      </c>
      <c r="B1" s="31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16"/>
      <c r="P1" s="16"/>
    </row>
    <row r="2" spans="1:16" ht="16.05" customHeight="1">
      <c r="A2" s="31"/>
      <c r="B2" s="31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16"/>
      <c r="P2" s="16"/>
    </row>
    <row r="3" spans="1:16" ht="16.05" customHeight="1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2"/>
      <c r="M3" s="32"/>
      <c r="N3" s="32"/>
      <c r="O3" s="16"/>
      <c r="P3" s="16"/>
    </row>
    <row r="4" spans="1:16">
      <c r="A4" s="31"/>
      <c r="B4" s="31"/>
      <c r="C4" s="31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16"/>
      <c r="P4" s="16"/>
    </row>
    <row r="5" spans="1:16" ht="16.05" customHeight="1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16"/>
      <c r="P5" s="16"/>
    </row>
    <row r="6" spans="1:16" ht="16.05" customHeight="1">
      <c r="A6" s="31"/>
      <c r="B6" s="31"/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16"/>
      <c r="P6" s="16"/>
    </row>
    <row r="7" spans="1:16" ht="16.0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16"/>
      <c r="P7" s="16"/>
    </row>
    <row r="8" spans="1:16" ht="16.05" customHeight="1">
      <c r="A8" s="31"/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16"/>
      <c r="P8" s="16"/>
    </row>
    <row r="9" spans="1:16" ht="16.05" customHeight="1">
      <c r="A9" s="31"/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16"/>
      <c r="P9" s="16"/>
    </row>
    <row r="10" spans="1:16" ht="16.05" customHeight="1">
      <c r="A10" s="31"/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16"/>
      <c r="P10" s="16"/>
    </row>
    <row r="11" spans="1:16" ht="13.8" customHeight="1">
      <c r="B11" s="20" t="s">
        <v>20</v>
      </c>
      <c r="C11" s="21" t="s">
        <v>23</v>
      </c>
    </row>
    <row r="12" spans="1:16" ht="13.8" customHeight="1">
      <c r="B12" s="17" t="s">
        <v>22</v>
      </c>
      <c r="C12" s="19" t="s">
        <v>21</v>
      </c>
    </row>
    <row r="13" spans="1:16" ht="13.8" customHeight="1">
      <c r="B13" s="17" t="s">
        <v>22</v>
      </c>
      <c r="C13" s="19" t="s">
        <v>34</v>
      </c>
    </row>
    <row r="14" spans="1:16" ht="13.8" customHeight="1">
      <c r="B14" s="15"/>
      <c r="C14" s="18"/>
    </row>
  </sheetData>
  <mergeCells count="1">
    <mergeCell ref="A1:N10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35.796875" style="16" customWidth="1"/>
    <col min="7" max="7" width="57.296875" style="3" customWidth="1"/>
    <col min="8" max="256" width="8.796875" style="3" customWidth="1"/>
  </cols>
  <sheetData>
    <row r="1" spans="1:7" ht="16.05" customHeight="1">
      <c r="A1" s="2"/>
      <c r="B1" s="2"/>
      <c r="C1" s="2"/>
      <c r="D1" s="2"/>
      <c r="E1" s="2"/>
      <c r="F1" s="25"/>
      <c r="G1" s="22" t="s">
        <v>30</v>
      </c>
    </row>
    <row r="2" spans="1:7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6" t="s">
        <v>24</v>
      </c>
      <c r="G2" s="22"/>
    </row>
    <row r="3" spans="1:7" ht="43.2">
      <c r="A3" s="4" t="s">
        <v>5</v>
      </c>
      <c r="B3" s="5">
        <v>42857</v>
      </c>
      <c r="C3" s="6">
        <f>11.67+5.36</f>
        <v>17.03</v>
      </c>
      <c r="D3" s="6">
        <f>C3*1.5</f>
        <v>25.545000000000002</v>
      </c>
      <c r="E3" s="5">
        <f t="shared" ref="E3:E10" si="0">DATE(YEAR(B3),MONTH(B3),DAY(B3)+D3)</f>
        <v>42882</v>
      </c>
      <c r="F3" s="23" t="s">
        <v>29</v>
      </c>
      <c r="G3" s="28" t="s">
        <v>31</v>
      </c>
    </row>
    <row r="4" spans="1:7" ht="19.05" customHeight="1">
      <c r="A4" s="4" t="s">
        <v>6</v>
      </c>
      <c r="B4" s="5">
        <v>42891</v>
      </c>
      <c r="C4" s="6">
        <f>16.25+10.5</f>
        <v>26.75</v>
      </c>
      <c r="D4" s="6">
        <f t="shared" ref="D4:D9" si="1">C4*1</f>
        <v>26.75</v>
      </c>
      <c r="E4" s="5">
        <f t="shared" si="0"/>
        <v>42917</v>
      </c>
      <c r="F4" s="25"/>
      <c r="G4" s="29" t="s">
        <v>32</v>
      </c>
    </row>
    <row r="5" spans="1:7" ht="19.05" customHeight="1">
      <c r="A5" s="4" t="s">
        <v>7</v>
      </c>
      <c r="B5" s="5">
        <v>42922</v>
      </c>
      <c r="C5" s="6">
        <v>38</v>
      </c>
      <c r="D5" s="6">
        <f t="shared" si="1"/>
        <v>38</v>
      </c>
      <c r="E5" s="5">
        <f t="shared" si="0"/>
        <v>42960</v>
      </c>
      <c r="F5" s="25"/>
      <c r="G5" s="2"/>
    </row>
    <row r="6" spans="1:7" ht="19.05" customHeight="1">
      <c r="A6" s="4" t="s">
        <v>8</v>
      </c>
      <c r="B6" s="5">
        <v>42922</v>
      </c>
      <c r="C6" s="6">
        <v>38</v>
      </c>
      <c r="D6" s="6">
        <f t="shared" si="1"/>
        <v>38</v>
      </c>
      <c r="E6" s="5">
        <f t="shared" si="0"/>
        <v>42960</v>
      </c>
      <c r="F6" s="25"/>
      <c r="G6" s="2"/>
    </row>
    <row r="7" spans="1:7" ht="19.05" customHeight="1">
      <c r="A7" s="4" t="s">
        <v>17</v>
      </c>
      <c r="B7" s="5">
        <v>42922</v>
      </c>
      <c r="C7" s="6">
        <v>30.375</v>
      </c>
      <c r="D7" s="6">
        <f t="shared" si="1"/>
        <v>30.375</v>
      </c>
      <c r="E7" s="5">
        <f t="shared" si="0"/>
        <v>42952</v>
      </c>
      <c r="F7" s="25"/>
      <c r="G7" s="2"/>
    </row>
    <row r="8" spans="1:7" ht="28.8">
      <c r="A8" s="14" t="s">
        <v>18</v>
      </c>
      <c r="B8" s="5">
        <v>42891</v>
      </c>
      <c r="C8" s="6">
        <v>27.5</v>
      </c>
      <c r="D8" s="6">
        <f t="shared" si="1"/>
        <v>27.5</v>
      </c>
      <c r="E8" s="5">
        <f t="shared" ref="E8" si="2">DATE(YEAR(B8),MONTH(B8),DAY(B8)+D8)</f>
        <v>42918</v>
      </c>
      <c r="F8" s="27" t="s">
        <v>26</v>
      </c>
      <c r="G8" s="29" t="s">
        <v>33</v>
      </c>
    </row>
    <row r="9" spans="1:7" ht="28.8">
      <c r="A9" s="14" t="s">
        <v>19</v>
      </c>
      <c r="B9" s="5">
        <v>42921</v>
      </c>
      <c r="C9" s="6">
        <v>39.625</v>
      </c>
      <c r="D9" s="6">
        <f t="shared" si="1"/>
        <v>39.625</v>
      </c>
      <c r="E9" s="5">
        <f t="shared" si="0"/>
        <v>42960</v>
      </c>
      <c r="F9" s="25" t="s">
        <v>27</v>
      </c>
      <c r="G9" s="29" t="s">
        <v>33</v>
      </c>
    </row>
    <row r="10" spans="1:7" ht="28.8">
      <c r="A10" s="4" t="s">
        <v>9</v>
      </c>
      <c r="B10" s="5">
        <v>42965</v>
      </c>
      <c r="C10" s="6">
        <v>13.901</v>
      </c>
      <c r="D10" s="6">
        <f>C10*0.5</f>
        <v>6.9504999999999999</v>
      </c>
      <c r="E10" s="5">
        <f t="shared" si="0"/>
        <v>42971</v>
      </c>
      <c r="F10" s="27" t="s">
        <v>25</v>
      </c>
      <c r="G10" s="24"/>
    </row>
  </sheetData>
  <phoneticPr fontId="1" type="noConversion"/>
  <hyperlinks>
    <hyperlink ref="G3" r:id="rId1"/>
    <hyperlink ref="G4" r:id="rId2"/>
    <hyperlink ref="G8" r:id="rId3"/>
    <hyperlink ref="G9" r:id="rId4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N12" sqref="N12"/>
    </sheetView>
  </sheetViews>
  <sheetFormatPr defaultColWidth="10" defaultRowHeight="13.05" customHeight="1"/>
  <cols>
    <col min="1" max="256" width="10" customWidth="1"/>
  </cols>
  <sheetData/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workbookViewId="0">
      <selection activeCell="D16" sqref="D16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9.5" style="3" customWidth="1"/>
    <col min="7" max="256" width="8.796875" style="3" customWidth="1"/>
  </cols>
  <sheetData>
    <row r="1" spans="1:6" ht="16.05" customHeight="1">
      <c r="A1" s="2"/>
      <c r="B1" s="2"/>
      <c r="C1" s="2"/>
      <c r="D1" s="2"/>
      <c r="E1" s="2"/>
      <c r="F1" s="2"/>
    </row>
    <row r="2" spans="1:6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"/>
    </row>
    <row r="3" spans="1:6" s="3" customFormat="1" ht="16.05" customHeight="1">
      <c r="A3" s="7" t="s">
        <v>10</v>
      </c>
      <c r="B3" s="8">
        <v>42891</v>
      </c>
      <c r="C3" s="9">
        <f>8.365+3.69</f>
        <v>12.055</v>
      </c>
      <c r="D3" s="9">
        <f t="shared" ref="D3:D9" si="0">C3*1.5</f>
        <v>18.0825</v>
      </c>
      <c r="E3" s="8">
        <f t="shared" ref="E3:E9" si="1">DATE(YEAR(B3),MONTH(B3),DAY(B3)+D3)</f>
        <v>42909</v>
      </c>
      <c r="F3" s="10"/>
    </row>
    <row r="4" spans="1:6" s="3" customFormat="1" ht="19.05" customHeight="1">
      <c r="A4" s="7" t="s">
        <v>11</v>
      </c>
      <c r="B4" s="8">
        <v>42921</v>
      </c>
      <c r="C4" s="9">
        <f>11.75+8.125</f>
        <v>19.875</v>
      </c>
      <c r="D4" s="9">
        <f t="shared" si="0"/>
        <v>29.8125</v>
      </c>
      <c r="E4" s="8">
        <f t="shared" si="1"/>
        <v>42950</v>
      </c>
      <c r="F4" s="10"/>
    </row>
    <row r="5" spans="1:6" s="3" customFormat="1" ht="19.05" customHeight="1">
      <c r="A5" s="7" t="s">
        <v>12</v>
      </c>
      <c r="B5" s="8">
        <v>42993</v>
      </c>
      <c r="C5" s="9">
        <v>33</v>
      </c>
      <c r="D5" s="9">
        <f t="shared" si="0"/>
        <v>49.5</v>
      </c>
      <c r="E5" s="8">
        <f t="shared" si="1"/>
        <v>43042</v>
      </c>
      <c r="F5" s="10"/>
    </row>
    <row r="6" spans="1:6" s="3" customFormat="1" ht="19.05" customHeight="1">
      <c r="A6" s="7" t="s">
        <v>13</v>
      </c>
      <c r="B6" s="8">
        <v>42993</v>
      </c>
      <c r="C6" s="9">
        <v>33</v>
      </c>
      <c r="D6" s="9">
        <f t="shared" si="0"/>
        <v>49.5</v>
      </c>
      <c r="E6" s="8">
        <f t="shared" si="1"/>
        <v>43042</v>
      </c>
      <c r="F6" s="10"/>
    </row>
    <row r="7" spans="1:6" s="3" customFormat="1" ht="19.05" customHeight="1">
      <c r="A7" s="7" t="s">
        <v>14</v>
      </c>
      <c r="B7" s="8">
        <v>42993</v>
      </c>
      <c r="C7" s="9">
        <v>28.626000000000001</v>
      </c>
      <c r="D7" s="9">
        <f t="shared" si="0"/>
        <v>42.939</v>
      </c>
      <c r="E7" s="8">
        <f t="shared" si="1"/>
        <v>43035</v>
      </c>
      <c r="F7" s="10"/>
    </row>
    <row r="8" spans="1:6" s="3" customFormat="1" ht="16.05" customHeight="1">
      <c r="A8" s="7" t="s">
        <v>15</v>
      </c>
      <c r="B8" s="8">
        <v>42993</v>
      </c>
      <c r="C8" s="9">
        <v>40.130000000000003</v>
      </c>
      <c r="D8" s="9">
        <f t="shared" si="0"/>
        <v>60.195000000000007</v>
      </c>
      <c r="E8" s="8">
        <f t="shared" si="1"/>
        <v>43053</v>
      </c>
      <c r="F8" s="10"/>
    </row>
    <row r="9" spans="1:6" s="3" customFormat="1" ht="16.05" customHeight="1">
      <c r="A9" s="11" t="s">
        <v>16</v>
      </c>
      <c r="B9" s="12">
        <v>43056</v>
      </c>
      <c r="C9" s="13">
        <v>11.00653</v>
      </c>
      <c r="D9" s="13">
        <f t="shared" si="0"/>
        <v>16.509795</v>
      </c>
      <c r="E9" s="12">
        <f t="shared" si="1"/>
        <v>43072</v>
      </c>
      <c r="F9" s="10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阶段拆分说明</vt:lpstr>
      <vt:lpstr>源数据(阶段一)</vt:lpstr>
      <vt:lpstr>阶段一甘特图</vt:lpstr>
      <vt:lpstr>源数据(阶段二) </vt:lpstr>
      <vt:lpstr>阶段二甘特图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2017-06-07T15:00:29Z</dcterms:modified>
</cp:coreProperties>
</file>