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7726"/>
  <workbookPr defaultThemeVersion="166925"/>
  <mc:AlternateContent xmlns:mc="http://schemas.openxmlformats.org/markup-compatibility/2006">
    <mc:Choice Requires="x15">
      <x15ac:absPath xmlns:x15ac="http://schemas.microsoft.com/office/spreadsheetml/2010/11/ac" url="G:\20141118 F\F\001-v-huangj30\01  昭元\02  产品开发\06  产品（程序员客栈）\02  原型设计阶段\阶段二\20170710  阶段二  卓学APP-卓师APP-卓师web端功能梳理\01  卓师web\20170731  学情分析输出规范\"/>
    </mc:Choice>
  </mc:AlternateContent>
  <bookViews>
    <workbookView xWindow="0" yWindow="0" windowWidth="27825" windowHeight="12750" tabRatio="761" activeTab="2"/>
  </bookViews>
  <sheets>
    <sheet name="姓名池" sheetId="9" r:id="rId1"/>
    <sheet name="考试分析（单班，单科）" sheetId="2" r:id="rId2"/>
    <sheet name="考试分析（单班，多科）" sheetId="4" r:id="rId3"/>
    <sheet name="考试分析（多班，单科）" sheetId="3" r:id="rId4"/>
    <sheet name="考试分析（多班，多科）" sheetId="1" r:id="rId5"/>
    <sheet name="学生考试报告（单科）" sheetId="10" r:id="rId6"/>
    <sheet name="学生考试报告（多科）" sheetId="11" r:id="rId7"/>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9" i="10" l="1"/>
  <c r="E80" i="10"/>
  <c r="E81" i="10"/>
  <c r="E82" i="10"/>
  <c r="E78" i="10"/>
  <c r="B7" i="11"/>
  <c r="E102" i="2"/>
  <c r="D102" i="2"/>
  <c r="C102" i="2"/>
  <c r="E101" i="2"/>
  <c r="D101" i="2"/>
  <c r="C101" i="2"/>
  <c r="E13" i="2"/>
  <c r="F13" i="2" s="1"/>
  <c r="E14" i="2"/>
  <c r="F14" i="2" s="1"/>
  <c r="E15" i="2"/>
  <c r="F15" i="2"/>
  <c r="E16" i="2"/>
  <c r="F16" i="2" s="1"/>
  <c r="E17" i="2"/>
  <c r="F17" i="2" s="1"/>
  <c r="E18" i="2"/>
  <c r="F18" i="2" s="1"/>
  <c r="E19" i="2"/>
  <c r="F19" i="2" s="1"/>
  <c r="E20" i="2"/>
  <c r="F20" i="2"/>
  <c r="E21" i="2"/>
  <c r="F21" i="2" s="1"/>
  <c r="E22" i="2"/>
  <c r="F22" i="2"/>
  <c r="E23" i="2"/>
  <c r="F23" i="2"/>
  <c r="E24" i="2"/>
  <c r="F24" i="2" s="1"/>
  <c r="E25" i="2"/>
  <c r="F25" i="2" s="1"/>
  <c r="E26" i="2"/>
  <c r="F26" i="2" s="1"/>
  <c r="E27" i="2"/>
  <c r="F27" i="2" s="1"/>
  <c r="E28" i="2"/>
  <c r="F28" i="2"/>
  <c r="E29" i="2"/>
  <c r="F29" i="2" s="1"/>
  <c r="E30" i="2"/>
  <c r="F30" i="2" s="1"/>
  <c r="E31" i="2"/>
  <c r="F31" i="2"/>
  <c r="E32" i="2"/>
  <c r="F32" i="2"/>
  <c r="E33" i="2"/>
  <c r="F33" i="2" s="1"/>
  <c r="E34" i="2"/>
  <c r="F34" i="2" s="1"/>
  <c r="E35" i="2"/>
  <c r="F35" i="2"/>
  <c r="E36" i="2"/>
  <c r="F36" i="2" s="1"/>
  <c r="E37" i="2"/>
  <c r="F37" i="2" s="1"/>
  <c r="E38" i="2"/>
  <c r="F38" i="2"/>
  <c r="E39" i="2"/>
  <c r="F39" i="2" s="1"/>
  <c r="E12" i="2"/>
  <c r="F12" i="2" s="1"/>
  <c r="E34" i="3" l="1"/>
  <c r="F34" i="3" s="1"/>
  <c r="E33" i="3"/>
  <c r="F33" i="3" s="1"/>
  <c r="E32" i="3"/>
  <c r="F32" i="3" s="1"/>
  <c r="E31" i="3"/>
  <c r="F31" i="3" s="1"/>
  <c r="E30" i="3"/>
  <c r="F30" i="3" s="1"/>
  <c r="E29" i="3"/>
  <c r="F29" i="3" s="1"/>
  <c r="E28" i="3"/>
  <c r="F28" i="3" s="1"/>
  <c r="E27" i="3"/>
  <c r="F27" i="3" s="1"/>
  <c r="E26" i="3"/>
  <c r="F26" i="3" s="1"/>
  <c r="E25" i="3"/>
  <c r="F25" i="3" s="1"/>
  <c r="E24" i="3"/>
  <c r="F24" i="3" s="1"/>
  <c r="E23" i="3"/>
  <c r="F23" i="3" s="1"/>
  <c r="E22" i="3"/>
  <c r="F22" i="3" s="1"/>
  <c r="E21" i="3"/>
  <c r="F21" i="3" s="1"/>
  <c r="E20" i="3"/>
  <c r="F20" i="3" s="1"/>
  <c r="E19" i="3"/>
  <c r="F19" i="3" s="1"/>
  <c r="E18" i="3"/>
  <c r="F18" i="3" s="1"/>
  <c r="E17" i="3"/>
  <c r="F17" i="3" s="1"/>
  <c r="E16" i="3"/>
  <c r="F16" i="3" s="1"/>
  <c r="E15" i="3"/>
  <c r="F15" i="3" s="1"/>
  <c r="E14" i="3"/>
  <c r="F14" i="3" s="1"/>
  <c r="E13" i="3"/>
  <c r="F13" i="3" s="1"/>
  <c r="E12" i="3"/>
  <c r="F12" i="3" s="1"/>
  <c r="E11" i="3"/>
  <c r="F11" i="3" s="1"/>
  <c r="E10" i="3"/>
  <c r="F10" i="3" s="1"/>
  <c r="E9" i="3"/>
  <c r="F9" i="3" s="1"/>
  <c r="E8" i="3"/>
  <c r="F8" i="3" s="1"/>
  <c r="E7" i="3"/>
  <c r="F7" i="3" s="1"/>
  <c r="A38" i="4"/>
  <c r="A39" i="4"/>
  <c r="A40" i="4"/>
  <c r="A41" i="4"/>
  <c r="A42" i="4"/>
  <c r="A43" i="4"/>
  <c r="A44" i="4"/>
  <c r="A45" i="4"/>
  <c r="A46" i="4"/>
  <c r="A47" i="4"/>
  <c r="A48" i="4"/>
  <c r="A49" i="4"/>
  <c r="A50" i="4"/>
  <c r="A51" i="4"/>
  <c r="A52" i="4"/>
  <c r="A53" i="4"/>
  <c r="A54" i="4"/>
  <c r="A55" i="4"/>
  <c r="A56" i="4"/>
  <c r="A57" i="4"/>
  <c r="A58" i="4"/>
  <c r="A37" i="4"/>
  <c r="E107" i="2"/>
  <c r="D107" i="2"/>
  <c r="C107" i="2"/>
  <c r="E106" i="2"/>
  <c r="D106" i="2"/>
  <c r="C106" i="2"/>
  <c r="E105" i="2"/>
  <c r="D105" i="2"/>
  <c r="C105" i="2"/>
  <c r="E104" i="2"/>
  <c r="D104" i="2"/>
  <c r="C104" i="2"/>
  <c r="E96" i="2"/>
  <c r="D96" i="2"/>
  <c r="C96" i="2"/>
  <c r="E95" i="2"/>
  <c r="D95" i="2"/>
  <c r="C95" i="2"/>
  <c r="E94" i="2"/>
  <c r="D94" i="2"/>
  <c r="C94" i="2"/>
  <c r="D86" i="2"/>
  <c r="C89" i="2"/>
  <c r="D89" i="2"/>
  <c r="E89" i="2"/>
  <c r="C90" i="2"/>
  <c r="D90" i="2"/>
  <c r="E90" i="2"/>
  <c r="D88" i="2"/>
  <c r="E88" i="2"/>
  <c r="C88" i="2"/>
  <c r="C85" i="2"/>
  <c r="C86" i="2"/>
  <c r="B3" i="9"/>
  <c r="B4" i="9" s="1"/>
  <c r="B5" i="9" s="1"/>
  <c r="B6" i="9" s="1"/>
  <c r="B7" i="9" s="1"/>
  <c r="B33" i="4" l="1"/>
  <c r="C34" i="4"/>
  <c r="D34" i="4"/>
  <c r="E34" i="4"/>
  <c r="F34" i="4"/>
  <c r="G34" i="4"/>
  <c r="H34" i="4"/>
  <c r="H33" i="4" s="1"/>
  <c r="I34" i="4"/>
  <c r="I33" i="4" s="1"/>
  <c r="J34" i="4"/>
  <c r="J33" i="4" s="1"/>
  <c r="K34" i="4"/>
  <c r="L34" i="4"/>
  <c r="B34" i="4"/>
  <c r="L32" i="4"/>
  <c r="C32" i="4"/>
  <c r="D32" i="4"/>
  <c r="E32" i="4"/>
  <c r="F32" i="4"/>
  <c r="G32" i="4"/>
  <c r="H32" i="4"/>
  <c r="I32" i="4"/>
  <c r="J32" i="4"/>
  <c r="K32" i="4"/>
  <c r="B32" i="4"/>
  <c r="C31" i="4"/>
  <c r="C33" i="4" s="1"/>
  <c r="D31" i="4"/>
  <c r="D33" i="4" s="1"/>
  <c r="E31" i="4"/>
  <c r="F31" i="4"/>
  <c r="G31" i="4"/>
  <c r="H31" i="4"/>
  <c r="I31" i="4"/>
  <c r="J31" i="4"/>
  <c r="K31" i="4"/>
  <c r="L31" i="4"/>
  <c r="B31" i="4"/>
  <c r="G33" i="4" l="1"/>
  <c r="F33" i="4"/>
  <c r="E33" i="4"/>
  <c r="L33" i="4"/>
  <c r="K33" i="4"/>
  <c r="C19" i="4"/>
  <c r="D19" i="4"/>
  <c r="E19" i="4"/>
  <c r="F19" i="4"/>
  <c r="G19" i="4"/>
  <c r="H19" i="4"/>
  <c r="I19" i="4"/>
  <c r="J19" i="4"/>
  <c r="K19" i="4"/>
  <c r="L19" i="4"/>
  <c r="C20" i="4"/>
  <c r="D20" i="4"/>
  <c r="E20" i="4"/>
  <c r="F20" i="4"/>
  <c r="G20" i="4"/>
  <c r="H20" i="4"/>
  <c r="I20" i="4"/>
  <c r="J20" i="4"/>
  <c r="K20" i="4"/>
  <c r="L20" i="4"/>
  <c r="C21" i="4"/>
  <c r="D21" i="4"/>
  <c r="E21" i="4"/>
  <c r="F21" i="4"/>
  <c r="G21" i="4"/>
  <c r="H21" i="4"/>
  <c r="I21" i="4"/>
  <c r="J21" i="4"/>
  <c r="K21" i="4"/>
  <c r="L21" i="4"/>
  <c r="B20" i="4"/>
  <c r="B21" i="4"/>
  <c r="B19" i="4"/>
  <c r="T53" i="1"/>
  <c r="S53" i="1"/>
  <c r="R53" i="1"/>
  <c r="Q53" i="1"/>
  <c r="P53" i="1"/>
  <c r="O53" i="1"/>
  <c r="N53" i="1"/>
  <c r="M53" i="1"/>
  <c r="L53" i="1"/>
  <c r="K53" i="1"/>
  <c r="J53" i="1"/>
  <c r="I53" i="1"/>
  <c r="H53" i="1"/>
  <c r="G53" i="1"/>
  <c r="F53" i="1"/>
  <c r="E53" i="1"/>
  <c r="D53" i="1"/>
  <c r="C53" i="1"/>
  <c r="J52" i="1"/>
  <c r="I52" i="1"/>
  <c r="H52" i="1"/>
  <c r="G52" i="1"/>
  <c r="F52" i="1"/>
  <c r="E52" i="1"/>
  <c r="D52" i="1"/>
  <c r="C52" i="1"/>
  <c r="J51" i="1"/>
  <c r="I51" i="1"/>
  <c r="H51" i="1"/>
  <c r="G51" i="1"/>
  <c r="F51" i="1"/>
  <c r="E51" i="1"/>
  <c r="D51" i="1"/>
  <c r="C51" i="1"/>
  <c r="J50" i="1"/>
  <c r="I50" i="1"/>
  <c r="H50" i="1"/>
  <c r="G50" i="1"/>
  <c r="F50" i="1"/>
  <c r="E50" i="1"/>
  <c r="D50" i="1"/>
  <c r="C50" i="1"/>
  <c r="J49" i="1"/>
  <c r="I49" i="1"/>
  <c r="H49" i="1"/>
  <c r="G49" i="1"/>
  <c r="F49" i="1"/>
  <c r="E49" i="1"/>
  <c r="D49" i="1"/>
  <c r="C49" i="1"/>
  <c r="B53" i="1"/>
  <c r="B52" i="1"/>
  <c r="B51" i="1"/>
  <c r="B50" i="1"/>
  <c r="B49" i="1"/>
  <c r="B48" i="1"/>
  <c r="B47" i="1"/>
  <c r="B46" i="1"/>
  <c r="B45" i="1"/>
  <c r="T48" i="1"/>
  <c r="S48" i="1"/>
  <c r="R48" i="1"/>
  <c r="Q48" i="1"/>
  <c r="P48" i="1"/>
  <c r="O48" i="1"/>
  <c r="N48" i="1"/>
  <c r="M48" i="1"/>
  <c r="L48" i="1"/>
  <c r="K48" i="1"/>
  <c r="T47" i="1"/>
  <c r="S47" i="1"/>
  <c r="R47" i="1"/>
  <c r="Q47" i="1"/>
  <c r="P47" i="1"/>
  <c r="O47" i="1"/>
  <c r="N47" i="1"/>
  <c r="M47" i="1"/>
  <c r="L47" i="1"/>
  <c r="K47" i="1"/>
  <c r="T46" i="1"/>
  <c r="S46" i="1"/>
  <c r="R46" i="1"/>
  <c r="Q46" i="1"/>
  <c r="P46" i="1"/>
  <c r="O46" i="1"/>
  <c r="N46" i="1"/>
  <c r="M46" i="1"/>
  <c r="L46" i="1"/>
  <c r="K46" i="1"/>
  <c r="T45" i="1"/>
  <c r="S45" i="1"/>
  <c r="R45" i="1"/>
  <c r="Q45" i="1"/>
  <c r="P45" i="1"/>
  <c r="O45" i="1"/>
  <c r="N45" i="1"/>
  <c r="M45" i="1"/>
  <c r="L45" i="1"/>
  <c r="K45" i="1"/>
  <c r="T44" i="1"/>
  <c r="S44" i="1"/>
  <c r="R44" i="1"/>
  <c r="Q44" i="1"/>
  <c r="P44" i="1"/>
  <c r="O44" i="1"/>
  <c r="N44" i="1"/>
  <c r="M44" i="1"/>
  <c r="L44" i="1"/>
  <c r="K44" i="1"/>
  <c r="J44" i="1"/>
  <c r="I44" i="1"/>
  <c r="H44" i="1"/>
  <c r="G44" i="1"/>
  <c r="F44" i="1"/>
  <c r="E44" i="1"/>
  <c r="D44" i="1"/>
  <c r="C44" i="1"/>
  <c r="B44" i="1"/>
  <c r="T43" i="1"/>
  <c r="S43" i="1"/>
  <c r="R43" i="1"/>
  <c r="Q43" i="1"/>
  <c r="P43" i="1"/>
  <c r="O43" i="1"/>
  <c r="N43" i="1"/>
  <c r="M43" i="1"/>
  <c r="L43" i="1"/>
  <c r="K43" i="1"/>
  <c r="J43" i="1"/>
  <c r="I43" i="1"/>
  <c r="H43" i="1"/>
  <c r="G43" i="1"/>
  <c r="F43" i="1"/>
  <c r="E43" i="1"/>
  <c r="D43" i="1"/>
  <c r="C43" i="1"/>
  <c r="B43" i="1"/>
  <c r="T42" i="1"/>
  <c r="S42" i="1"/>
  <c r="R42" i="1"/>
  <c r="Q42" i="1"/>
  <c r="P42" i="1"/>
  <c r="O42" i="1"/>
  <c r="N42" i="1"/>
  <c r="M42" i="1"/>
  <c r="L42" i="1"/>
  <c r="K42" i="1"/>
  <c r="J42" i="1"/>
  <c r="I42" i="1"/>
  <c r="H42" i="1"/>
  <c r="G42" i="1"/>
  <c r="F42" i="1"/>
  <c r="E42" i="1"/>
  <c r="D42" i="1"/>
  <c r="C42" i="1"/>
  <c r="B42" i="1"/>
  <c r="T38" i="1"/>
  <c r="S38" i="1"/>
  <c r="R38" i="1"/>
  <c r="Q38" i="1"/>
  <c r="P38" i="1"/>
  <c r="O38" i="1"/>
  <c r="N38" i="1"/>
  <c r="M38" i="1"/>
  <c r="L38" i="1"/>
  <c r="K38" i="1"/>
  <c r="J38" i="1"/>
  <c r="I38" i="1"/>
  <c r="H38" i="1"/>
  <c r="G38" i="1"/>
  <c r="F38" i="1"/>
  <c r="E38" i="1"/>
  <c r="D38" i="1"/>
  <c r="C38" i="1"/>
  <c r="L24" i="1"/>
  <c r="M24" i="1"/>
  <c r="N24" i="1"/>
  <c r="O24" i="1"/>
  <c r="P24" i="1"/>
  <c r="Q24" i="1"/>
  <c r="R24" i="1"/>
  <c r="S24" i="1"/>
  <c r="T24" i="1"/>
  <c r="K24" i="1"/>
  <c r="C24" i="1"/>
  <c r="D24" i="1"/>
  <c r="E24" i="1"/>
  <c r="F24" i="1"/>
  <c r="G24" i="1"/>
  <c r="H24" i="1"/>
  <c r="I24" i="1"/>
  <c r="J24" i="1"/>
</calcChain>
</file>

<file path=xl/sharedStrings.xml><?xml version="1.0" encoding="utf-8"?>
<sst xmlns="http://schemas.openxmlformats.org/spreadsheetml/2006/main" count="905" uniqueCount="219">
  <si>
    <t>例：2017年高三上学期段考</t>
    <phoneticPr fontId="1" type="noConversion"/>
  </si>
  <si>
    <t>考试科目</t>
    <phoneticPr fontId="1" type="noConversion"/>
  </si>
  <si>
    <t>语文</t>
    <phoneticPr fontId="1" type="noConversion"/>
  </si>
  <si>
    <t>数学</t>
    <phoneticPr fontId="1" type="noConversion"/>
  </si>
  <si>
    <t>英语</t>
    <phoneticPr fontId="1" type="noConversion"/>
  </si>
  <si>
    <t>物理</t>
    <phoneticPr fontId="1" type="noConversion"/>
  </si>
  <si>
    <t>化学</t>
    <phoneticPr fontId="1" type="noConversion"/>
  </si>
  <si>
    <t>生物</t>
    <phoneticPr fontId="1" type="noConversion"/>
  </si>
  <si>
    <t>理综</t>
    <phoneticPr fontId="1" type="noConversion"/>
  </si>
  <si>
    <t>历史</t>
    <phoneticPr fontId="1" type="noConversion"/>
  </si>
  <si>
    <t>政治</t>
    <phoneticPr fontId="1" type="noConversion"/>
  </si>
  <si>
    <t>地理</t>
    <phoneticPr fontId="1" type="noConversion"/>
  </si>
  <si>
    <t>文综</t>
    <phoneticPr fontId="1" type="noConversion"/>
  </si>
  <si>
    <t>满分</t>
    <phoneticPr fontId="1" type="noConversion"/>
  </si>
  <si>
    <t>人数</t>
    <phoneticPr fontId="1" type="noConversion"/>
  </si>
  <si>
    <t>考试人数</t>
    <phoneticPr fontId="1" type="noConversion"/>
  </si>
  <si>
    <t>缺考人数</t>
    <phoneticPr fontId="1" type="noConversion"/>
  </si>
  <si>
    <t>全年级</t>
    <phoneticPr fontId="1" type="noConversion"/>
  </si>
  <si>
    <t>1班</t>
    <phoneticPr fontId="1" type="noConversion"/>
  </si>
  <si>
    <t>2班</t>
    <phoneticPr fontId="1" type="noConversion"/>
  </si>
  <si>
    <t>3班</t>
    <phoneticPr fontId="1" type="noConversion"/>
  </si>
  <si>
    <t>4班</t>
    <phoneticPr fontId="1" type="noConversion"/>
  </si>
  <si>
    <t>5班</t>
    <phoneticPr fontId="1" type="noConversion"/>
  </si>
  <si>
    <t>6班</t>
    <phoneticPr fontId="1" type="noConversion"/>
  </si>
  <si>
    <t>7班</t>
    <phoneticPr fontId="1" type="noConversion"/>
  </si>
  <si>
    <t>8班</t>
  </si>
  <si>
    <t>9班</t>
  </si>
  <si>
    <t>10班</t>
  </si>
  <si>
    <t>11班</t>
  </si>
  <si>
    <t>12班</t>
  </si>
  <si>
    <t>13班</t>
  </si>
  <si>
    <t>14班</t>
  </si>
  <si>
    <t>15班</t>
  </si>
  <si>
    <t>16班</t>
  </si>
  <si>
    <t>17班</t>
  </si>
  <si>
    <t>18班</t>
  </si>
  <si>
    <t>平均分</t>
    <phoneticPr fontId="1" type="noConversion"/>
  </si>
  <si>
    <t>最高分</t>
    <phoneticPr fontId="1" type="noConversion"/>
  </si>
  <si>
    <t>分值型同理</t>
    <phoneticPr fontId="1" type="noConversion"/>
  </si>
  <si>
    <t>得分率型同理</t>
    <phoneticPr fontId="1" type="noConversion"/>
  </si>
  <si>
    <t>得分率</t>
    <phoneticPr fontId="1" type="noConversion"/>
  </si>
  <si>
    <t>排名</t>
    <phoneticPr fontId="1" type="noConversion"/>
  </si>
  <si>
    <t>总分</t>
    <phoneticPr fontId="1" type="noConversion"/>
  </si>
  <si>
    <t>其他排名型同理</t>
    <phoneticPr fontId="1" type="noConversion"/>
  </si>
  <si>
    <t>其他人数型同理</t>
    <phoneticPr fontId="1" type="noConversion"/>
  </si>
  <si>
    <t>优秀生</t>
    <phoneticPr fontId="1" type="noConversion"/>
  </si>
  <si>
    <t>优秀率</t>
    <phoneticPr fontId="1" type="noConversion"/>
  </si>
  <si>
    <t>一本率</t>
    <phoneticPr fontId="1" type="noConversion"/>
  </si>
  <si>
    <t>离散度</t>
    <phoneticPr fontId="1" type="noConversion"/>
  </si>
  <si>
    <t>其优秀率型同理</t>
    <phoneticPr fontId="1" type="noConversion"/>
  </si>
  <si>
    <t>其X本率型同理</t>
    <phoneticPr fontId="1" type="noConversion"/>
  </si>
  <si>
    <t>其离散度型同理</t>
    <phoneticPr fontId="1" type="noConversion"/>
  </si>
  <si>
    <t>数学（文）</t>
    <phoneticPr fontId="1" type="noConversion"/>
  </si>
  <si>
    <t>数学（理）</t>
    <phoneticPr fontId="1" type="noConversion"/>
  </si>
  <si>
    <t>例：2017年高二上学期段考</t>
    <phoneticPr fontId="1" type="noConversion"/>
  </si>
  <si>
    <t>最低分</t>
    <phoneticPr fontId="1" type="noConversion"/>
  </si>
  <si>
    <t>总计</t>
    <phoneticPr fontId="1" type="noConversion"/>
  </si>
  <si>
    <t>最高分</t>
    <phoneticPr fontId="1" type="noConversion"/>
  </si>
  <si>
    <t>年级排名</t>
    <phoneticPr fontId="1" type="noConversion"/>
  </si>
  <si>
    <t>优秀人数</t>
    <phoneticPr fontId="1" type="noConversion"/>
  </si>
  <si>
    <t>良好人数</t>
    <phoneticPr fontId="1" type="noConversion"/>
  </si>
  <si>
    <t>合格人数</t>
    <phoneticPr fontId="1" type="noConversion"/>
  </si>
  <si>
    <t>优秀率</t>
    <phoneticPr fontId="1" type="noConversion"/>
  </si>
  <si>
    <t>良好率</t>
    <phoneticPr fontId="1" type="noConversion"/>
  </si>
  <si>
    <t>合格率</t>
    <phoneticPr fontId="1" type="noConversion"/>
  </si>
  <si>
    <t>一本人数</t>
    <phoneticPr fontId="1" type="noConversion"/>
  </si>
  <si>
    <t>二本人数</t>
    <phoneticPr fontId="1" type="noConversion"/>
  </si>
  <si>
    <t>三本人数</t>
    <phoneticPr fontId="1" type="noConversion"/>
  </si>
  <si>
    <t>一本率</t>
    <phoneticPr fontId="1" type="noConversion"/>
  </si>
  <si>
    <t>平均得分率</t>
    <phoneticPr fontId="1" type="noConversion"/>
  </si>
  <si>
    <t>二本率</t>
    <phoneticPr fontId="1" type="noConversion"/>
  </si>
  <si>
    <t>三本率</t>
    <phoneticPr fontId="1" type="noConversion"/>
  </si>
  <si>
    <t>成绩方差</t>
    <phoneticPr fontId="1" type="noConversion"/>
  </si>
  <si>
    <t>人数</t>
    <phoneticPr fontId="1" type="noConversion"/>
  </si>
  <si>
    <t>科目</t>
    <phoneticPr fontId="1" type="noConversion"/>
  </si>
  <si>
    <t>90%~100%</t>
    <phoneticPr fontId="1" type="noConversion"/>
  </si>
  <si>
    <t>80%~90%</t>
    <phoneticPr fontId="1" type="noConversion"/>
  </si>
  <si>
    <t>60%~80%</t>
    <phoneticPr fontId="1" type="noConversion"/>
  </si>
  <si>
    <t>0%~60%</t>
    <phoneticPr fontId="1" type="noConversion"/>
  </si>
  <si>
    <t>例：2017年高二上学期段考——数学考试</t>
    <phoneticPr fontId="1" type="noConversion"/>
  </si>
  <si>
    <t>答对人数</t>
  </si>
  <si>
    <t>答错人数</t>
  </si>
  <si>
    <t>答对人数</t>
    <phoneticPr fontId="1" type="noConversion"/>
  </si>
  <si>
    <t>答错人数</t>
    <phoneticPr fontId="1" type="noConversion"/>
  </si>
  <si>
    <t>1）填空1</t>
    <phoneticPr fontId="1" type="noConversion"/>
  </si>
  <si>
    <t>2）填空2</t>
    <phoneticPr fontId="1" type="noConversion"/>
  </si>
  <si>
    <t>3）填空3</t>
    <phoneticPr fontId="1" type="noConversion"/>
  </si>
  <si>
    <t>4）填空4</t>
    <phoneticPr fontId="1" type="noConversion"/>
  </si>
  <si>
    <t>1）小问1</t>
    <phoneticPr fontId="1" type="noConversion"/>
  </si>
  <si>
    <t>2）小问2</t>
    <phoneticPr fontId="1" type="noConversion"/>
  </si>
  <si>
    <t>1.小题</t>
    <phoneticPr fontId="1" type="noConversion"/>
  </si>
  <si>
    <t>2.小题</t>
    <phoneticPr fontId="1" type="noConversion"/>
  </si>
  <si>
    <t>3.小题</t>
    <phoneticPr fontId="1" type="noConversion"/>
  </si>
  <si>
    <t>4.小题</t>
    <phoneticPr fontId="1" type="noConversion"/>
  </si>
  <si>
    <t>5.小题</t>
    <phoneticPr fontId="1" type="noConversion"/>
  </si>
  <si>
    <t>6.小题</t>
    <phoneticPr fontId="1" type="noConversion"/>
  </si>
  <si>
    <t>7.小题</t>
    <phoneticPr fontId="1" type="noConversion"/>
  </si>
  <si>
    <t>9.小题</t>
    <phoneticPr fontId="1" type="noConversion"/>
  </si>
  <si>
    <t>10.小题</t>
    <phoneticPr fontId="1" type="noConversion"/>
  </si>
  <si>
    <t>11.小题</t>
    <phoneticPr fontId="1" type="noConversion"/>
  </si>
  <si>
    <t>12.小题</t>
    <phoneticPr fontId="1" type="noConversion"/>
  </si>
  <si>
    <t>8.小题</t>
    <phoneticPr fontId="1" type="noConversion"/>
  </si>
  <si>
    <t>1）填空1</t>
    <phoneticPr fontId="1" type="noConversion"/>
  </si>
  <si>
    <t>2）填空2</t>
    <phoneticPr fontId="1" type="noConversion"/>
  </si>
  <si>
    <t>1）填空1</t>
    <phoneticPr fontId="1" type="noConversion"/>
  </si>
  <si>
    <t>2）填空2</t>
    <phoneticPr fontId="1" type="noConversion"/>
  </si>
  <si>
    <t>3）填空3</t>
    <phoneticPr fontId="1" type="noConversion"/>
  </si>
  <si>
    <t>1）小问1</t>
    <phoneticPr fontId="1" type="noConversion"/>
  </si>
  <si>
    <t>2）小问2</t>
    <phoneticPr fontId="1" type="noConversion"/>
  </si>
  <si>
    <t>1、对小题/小问进行分析</t>
    <phoneticPr fontId="1" type="noConversion"/>
  </si>
  <si>
    <t>平台得分率</t>
    <phoneticPr fontId="1" type="noConversion"/>
  </si>
  <si>
    <t>难度等级</t>
    <phoneticPr fontId="1" type="noConversion"/>
  </si>
  <si>
    <t>☆</t>
    <phoneticPr fontId="1" type="noConversion"/>
  </si>
  <si>
    <t>☆☆</t>
    <phoneticPr fontId="1" type="noConversion"/>
  </si>
  <si>
    <t>☆☆☆☆</t>
    <phoneticPr fontId="1" type="noConversion"/>
  </si>
  <si>
    <t>☆☆☆☆☆</t>
    <phoneticPr fontId="1" type="noConversion"/>
  </si>
  <si>
    <t>☆☆☆</t>
    <phoneticPr fontId="1" type="noConversion"/>
  </si>
  <si>
    <t>函数与导数</t>
  </si>
  <si>
    <t>函数</t>
  </si>
  <si>
    <t>函数及其表示</t>
  </si>
  <si>
    <t>函数的定义域与值域</t>
  </si>
  <si>
    <t>函数的解析式</t>
  </si>
  <si>
    <t>映射</t>
  </si>
  <si>
    <t>函数的图象</t>
  </si>
  <si>
    <t>函数的单调性与最值</t>
  </si>
  <si>
    <t>函数的奇偶性</t>
  </si>
  <si>
    <t>函数的周期性与对称性</t>
  </si>
  <si>
    <t>基本初等函数Ⅰ与应用</t>
  </si>
  <si>
    <t>一次函数与二次函数</t>
  </si>
  <si>
    <t>指数与指数函数</t>
  </si>
  <si>
    <t>对数与对数函数</t>
  </si>
  <si>
    <t>指数方程与对数方程</t>
  </si>
  <si>
    <t>幂函数</t>
  </si>
  <si>
    <t>函数与方程</t>
  </si>
  <si>
    <t>函数模型及其应用</t>
  </si>
  <si>
    <t>函数综合</t>
  </si>
  <si>
    <t>知识点等级</t>
    <phoneticPr fontId="1" type="noConversion"/>
  </si>
  <si>
    <t>1级</t>
    <phoneticPr fontId="1" type="noConversion"/>
  </si>
  <si>
    <t>2级</t>
    <phoneticPr fontId="1" type="noConversion"/>
  </si>
  <si>
    <t>3级</t>
    <phoneticPr fontId="1" type="noConversion"/>
  </si>
  <si>
    <t>导数</t>
  </si>
  <si>
    <t>集合和常用逻辑用语</t>
  </si>
  <si>
    <t>集合</t>
  </si>
  <si>
    <t>常用逻辑用语</t>
  </si>
  <si>
    <t>集合的含义与表示</t>
  </si>
  <si>
    <t>集合间的基本关系</t>
  </si>
  <si>
    <t>集合的基本运算</t>
  </si>
  <si>
    <t>命题及其关系</t>
  </si>
  <si>
    <t>充分条件与必要条件</t>
  </si>
  <si>
    <t>简单的逻辑联结词</t>
  </si>
  <si>
    <t>全称量词与存在性量词</t>
  </si>
  <si>
    <t>极限</t>
  </si>
  <si>
    <t>数列的极限</t>
    <phoneticPr fontId="1" type="noConversion"/>
  </si>
  <si>
    <t>函数的极限</t>
    <phoneticPr fontId="1" type="noConversion"/>
  </si>
  <si>
    <t>极限的四则运算</t>
    <phoneticPr fontId="1" type="noConversion"/>
  </si>
  <si>
    <t>函数的连续性</t>
    <phoneticPr fontId="1" type="noConversion"/>
  </si>
  <si>
    <t>导数的概念与几何意义</t>
  </si>
  <si>
    <t>导数计算</t>
  </si>
  <si>
    <t>利用导数研究函数的单调性</t>
  </si>
  <si>
    <t>利用导数求极值和最值</t>
  </si>
  <si>
    <t>3级</t>
    <phoneticPr fontId="1" type="noConversion"/>
  </si>
  <si>
    <t>知识点内容</t>
    <phoneticPr fontId="1" type="noConversion"/>
  </si>
  <si>
    <t>设定：高二5班（理科班），文科科目因为尚未会考仍有考试，但不统计文综得分</t>
    <phoneticPr fontId="1" type="noConversion"/>
  </si>
  <si>
    <t>年级得分率</t>
    <phoneticPr fontId="1" type="noConversion"/>
  </si>
  <si>
    <t>班级得分率</t>
  </si>
  <si>
    <t>班级得分率</t>
    <phoneticPr fontId="1" type="noConversion"/>
  </si>
  <si>
    <t>N/A</t>
    <phoneticPr fontId="1" type="noConversion"/>
  </si>
  <si>
    <t>N/A</t>
    <phoneticPr fontId="1" type="noConversion"/>
  </si>
  <si>
    <t>N/A</t>
    <phoneticPr fontId="1" type="noConversion"/>
  </si>
  <si>
    <t>知识点/章节点分析</t>
    <phoneticPr fontId="1" type="noConversion"/>
  </si>
  <si>
    <t>得分率分段分布人数</t>
    <phoneticPr fontId="1" type="noConversion"/>
  </si>
  <si>
    <t>赵钱孙李周吴郑王冯陈褚卫蒋沈韩杨朱秦尤许何吕施张孔曹严华金魏陶姜戚谢邹喻柏水窦章云苏潘葛奚范彭郎鲁韦昌马苗凤花方俞任袁柳酆鲍史唐费廉岑薛雷贺倪汤滕殷罗毕郝邬安常乐于时傅皮卞齐康伍余元卜顾孟平黄和穆萧尹姚邵湛汪祁毛禹狄米贝明臧计伏成戴谈宋茅庞</t>
    <phoneticPr fontId="1" type="noConversion"/>
  </si>
  <si>
    <t>姓</t>
    <phoneticPr fontId="1" type="noConversion"/>
  </si>
  <si>
    <t>人员名单</t>
    <phoneticPr fontId="1" type="noConversion"/>
  </si>
  <si>
    <t>…</t>
    <phoneticPr fontId="1" type="noConversion"/>
  </si>
  <si>
    <t>姓名\排名</t>
    <phoneticPr fontId="1" type="noConversion"/>
  </si>
  <si>
    <t>高二（1）班</t>
    <phoneticPr fontId="1" type="noConversion"/>
  </si>
  <si>
    <t>高二（2）班</t>
    <phoneticPr fontId="1" type="noConversion"/>
  </si>
  <si>
    <t>高二（3）班</t>
    <phoneticPr fontId="1" type="noConversion"/>
  </si>
  <si>
    <t>试卷分析</t>
    <phoneticPr fontId="1" type="noConversion"/>
  </si>
  <si>
    <t>2、对大题/题型不进行试卷分析，只在个人分析下显示。</t>
    <phoneticPr fontId="1" type="noConversion"/>
  </si>
  <si>
    <t>例：2017年高二上学期段考——数学考试</t>
    <phoneticPr fontId="1" type="noConversion"/>
  </si>
  <si>
    <t>高二（5）班</t>
    <phoneticPr fontId="1" type="noConversion"/>
  </si>
  <si>
    <t>例：2017年高二上学期段考——数学考试</t>
    <phoneticPr fontId="1" type="noConversion"/>
  </si>
  <si>
    <t>高二（5）班   小明</t>
    <phoneticPr fontId="1" type="noConversion"/>
  </si>
  <si>
    <t>全卷</t>
    <phoneticPr fontId="1" type="noConversion"/>
  </si>
  <si>
    <t>-</t>
    <phoneticPr fontId="1" type="noConversion"/>
  </si>
  <si>
    <t>-</t>
    <phoneticPr fontId="1" type="noConversion"/>
  </si>
  <si>
    <t>全  卷</t>
    <phoneticPr fontId="1" type="noConversion"/>
  </si>
  <si>
    <t>日常得分率</t>
    <phoneticPr fontId="1" type="noConversion"/>
  </si>
  <si>
    <t>本次得分率</t>
    <phoneticPr fontId="1" type="noConversion"/>
  </si>
  <si>
    <t>良→优临界生</t>
    <phoneticPr fontId="1" type="noConversion"/>
  </si>
  <si>
    <t>二→一本临界生</t>
    <phoneticPr fontId="1" type="noConversion"/>
  </si>
  <si>
    <t>得分</t>
    <phoneticPr fontId="1" type="noConversion"/>
  </si>
  <si>
    <t>升本段</t>
    <phoneticPr fontId="1" type="noConversion"/>
  </si>
  <si>
    <t>班级平均分</t>
    <phoneticPr fontId="1" type="noConversion"/>
  </si>
  <si>
    <t>班级最高分</t>
    <phoneticPr fontId="1" type="noConversion"/>
  </si>
  <si>
    <t>班级情况</t>
    <phoneticPr fontId="1" type="noConversion"/>
  </si>
  <si>
    <t>个人情况</t>
    <phoneticPr fontId="1" type="noConversion"/>
  </si>
  <si>
    <t>一本</t>
    <phoneticPr fontId="1" type="noConversion"/>
  </si>
  <si>
    <t>二本</t>
    <phoneticPr fontId="1" type="noConversion"/>
  </si>
  <si>
    <t>偏科率</t>
    <phoneticPr fontId="1" type="noConversion"/>
  </si>
  <si>
    <t>知识点离散度</t>
    <phoneticPr fontId="1" type="noConversion"/>
  </si>
  <si>
    <t>年级击败率</t>
    <phoneticPr fontId="1" type="noConversion"/>
  </si>
  <si>
    <t>班级击败率</t>
    <phoneticPr fontId="1" type="noConversion"/>
  </si>
  <si>
    <t>失分难度分布</t>
    <phoneticPr fontId="1" type="noConversion"/>
  </si>
  <si>
    <t>极易</t>
    <phoneticPr fontId="1" type="noConversion"/>
  </si>
  <si>
    <t>较易</t>
    <phoneticPr fontId="1" type="noConversion"/>
  </si>
  <si>
    <t>中等</t>
    <phoneticPr fontId="1" type="noConversion"/>
  </si>
  <si>
    <t>较难</t>
    <phoneticPr fontId="1" type="noConversion"/>
  </si>
  <si>
    <t>极难</t>
    <phoneticPr fontId="1" type="noConversion"/>
  </si>
  <si>
    <t>丢分分值</t>
    <phoneticPr fontId="1" type="noConversion"/>
  </si>
  <si>
    <t>分值分布</t>
    <phoneticPr fontId="1" type="noConversion"/>
  </si>
  <si>
    <t>班级失分率</t>
    <phoneticPr fontId="1" type="noConversion"/>
  </si>
  <si>
    <t>年级失分率</t>
    <phoneticPr fontId="1" type="noConversion"/>
  </si>
  <si>
    <t>本次失分率</t>
    <phoneticPr fontId="1" type="noConversion"/>
  </si>
  <si>
    <t>日常失分率</t>
    <phoneticPr fontId="1" type="noConversion"/>
  </si>
  <si>
    <t>我的得分</t>
    <phoneticPr fontId="1" type="noConversion"/>
  </si>
  <si>
    <t>班级平局分</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</si>
</sst>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
    <numFmt numFmtId="177" formatCode="0.0%"/>
  </numFmts>
  <fonts count="15" x14ac:knownFonts="1">
    <font>
      <sz val="11"/>
      <color theme="1"/>
      <name val="等线"/>
      <family val="2"/>
      <charset val="134"/>
      <scheme val="minor"/>
    </font>
    <font>
      <sz val="9"/>
      <name val="等线"/>
      <family val="2"/>
      <charset val="134"/>
      <scheme val="minor"/>
    </font>
    <font>
      <sz val="11"/>
      <color theme="1"/>
      <name val="等线"/>
      <family val="2"/>
      <charset val="134"/>
      <scheme val="minor"/>
    </font>
    <font>
      <sz val="11"/>
      <color theme="1"/>
      <name val="微软雅黑"/>
      <family val="2"/>
      <charset val="134"/>
    </font>
    <font>
      <b/>
      <sz val="11"/>
      <color theme="1"/>
      <name val="微软雅黑"/>
      <family val="2"/>
      <charset val="134"/>
    </font>
    <font>
      <b/>
      <sz val="12"/>
      <color theme="1"/>
      <name val="微软雅黑"/>
      <family val="2"/>
      <charset val="134"/>
    </font>
    <font>
      <b/>
      <sz val="16"/>
      <color theme="1"/>
      <name val="微软雅黑"/>
      <family val="2"/>
      <charset val="134"/>
    </font>
    <font>
      <b/>
      <sz val="18"/>
      <color theme="1"/>
      <name val="微软雅黑"/>
      <family val="2"/>
      <charset val="134"/>
    </font>
    <font>
      <sz val="11"/>
      <color rgb="FFFF0000"/>
      <name val="微软雅黑"/>
      <family val="2"/>
      <charset val="134"/>
    </font>
    <font>
      <sz val="11"/>
      <color theme="4"/>
      <name val="微软雅黑"/>
      <family val="2"/>
      <charset val="134"/>
    </font>
    <font>
      <sz val="11"/>
      <color theme="7"/>
      <name val="微软雅黑"/>
      <family val="2"/>
      <charset val="134"/>
    </font>
    <font>
      <sz val="14"/>
      <color theme="1"/>
      <name val="微软雅黑"/>
      <family val="2"/>
      <charset val="134"/>
    </font>
    <font>
      <b/>
      <sz val="12"/>
      <color theme="1"/>
      <name val="等线"/>
      <family val="3"/>
      <charset val="134"/>
      <scheme val="minor"/>
    </font>
    <font>
      <sz val="10"/>
      <color theme="1"/>
      <name val="等线"/>
      <family val="2"/>
      <charset val="134"/>
      <scheme val="minor"/>
    </font>
    <font>
      <sz val="11"/>
      <color theme="0" tint="-0.249977111117893"/>
      <name val="微软雅黑"/>
      <family val="2"/>
      <charset val="134"/>
    </font>
  </fonts>
  <fills count="12">
    <fill>
      <patternFill patternType="none"/>
    </fill>
    <fill>
      <patternFill patternType="gray125"/>
    </fill>
    <fill>
      <patternFill patternType="solid">
        <fgColor theme="4" tint="0.79998168889431442"/>
        <bgColor indexed="64"/>
      </patternFill>
    </fill>
    <fill>
      <patternFill patternType="solid">
        <fgColor theme="9" tint="0.59999389629810485"/>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4" tint="0.59999389629810485"/>
        <bgColor indexed="64"/>
      </patternFill>
    </fill>
    <fill>
      <patternFill patternType="solid">
        <fgColor theme="0" tint="-4.9989318521683403E-2"/>
        <bgColor indexed="64"/>
      </patternFill>
    </fill>
    <fill>
      <patternFill patternType="solid">
        <fgColor theme="0" tint="-0.14999847407452621"/>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right style="thin">
        <color indexed="64"/>
      </right>
      <top style="thin">
        <color indexed="64"/>
      </top>
      <bottom/>
      <diagonal/>
    </border>
    <border>
      <left/>
      <right style="thin">
        <color indexed="64"/>
      </right>
      <top/>
      <bottom/>
      <diagonal/>
    </border>
    <border>
      <left/>
      <right/>
      <top style="thin">
        <color indexed="64"/>
      </top>
      <bottom style="thin">
        <color indexed="64"/>
      </bottom>
      <diagonal/>
    </border>
    <border>
      <left style="thin">
        <color indexed="64"/>
      </left>
      <right/>
      <top/>
      <bottom/>
      <diagonal/>
    </border>
    <border>
      <left style="thin">
        <color indexed="64"/>
      </left>
      <right/>
      <top style="thin">
        <color indexed="64"/>
      </top>
      <bottom/>
      <diagonal/>
    </border>
    <border>
      <left style="thin">
        <color indexed="64"/>
      </left>
      <right style="thin">
        <color indexed="64"/>
      </right>
      <top/>
      <bottom/>
      <diagonal/>
    </border>
  </borders>
  <cellStyleXfs count="2">
    <xf numFmtId="0" fontId="0" fillId="0" borderId="0">
      <alignment vertical="center"/>
    </xf>
    <xf numFmtId="9" fontId="2" fillId="0" borderId="0" applyFont="0" applyFill="0" applyBorder="0" applyAlignment="0" applyProtection="0">
      <alignment vertical="center"/>
    </xf>
  </cellStyleXfs>
  <cellXfs count="78">
    <xf numFmtId="0" fontId="0" fillId="0" borderId="0" xfId="0">
      <alignment vertical="center"/>
    </xf>
    <xf numFmtId="0" fontId="0" fillId="0" borderId="1" xfId="0" applyBorder="1">
      <alignment vertical="center"/>
    </xf>
    <xf numFmtId="0" fontId="3" fillId="0" borderId="0" xfId="0" applyFont="1" applyAlignment="1">
      <alignment horizontal="center" vertical="center"/>
    </xf>
    <xf numFmtId="0" fontId="3" fillId="0" borderId="1" xfId="0" applyFont="1" applyBorder="1" applyAlignment="1">
      <alignment horizontal="center" vertical="center"/>
    </xf>
    <xf numFmtId="0" fontId="3" fillId="3" borderId="1" xfId="0" applyFont="1" applyFill="1" applyBorder="1" applyAlignment="1">
      <alignment horizontal="center" vertical="center"/>
    </xf>
    <xf numFmtId="0" fontId="3" fillId="4" borderId="1" xfId="0" applyFont="1" applyFill="1" applyBorder="1" applyAlignment="1">
      <alignment horizontal="center" vertical="center"/>
    </xf>
    <xf numFmtId="0" fontId="6" fillId="5" borderId="1" xfId="0" applyFont="1" applyFill="1" applyBorder="1" applyAlignment="1">
      <alignment horizontal="center" vertical="center"/>
    </xf>
    <xf numFmtId="0" fontId="3" fillId="5" borderId="1" xfId="0" applyFont="1" applyFill="1" applyBorder="1" applyAlignment="1">
      <alignment horizontal="center" vertical="center"/>
    </xf>
    <xf numFmtId="9" fontId="3" fillId="0" borderId="1" xfId="1" applyFont="1" applyBorder="1" applyAlignment="1">
      <alignment horizontal="center" vertical="center"/>
    </xf>
    <xf numFmtId="1" fontId="3" fillId="0" borderId="1" xfId="0" applyNumberFormat="1" applyFont="1" applyBorder="1" applyAlignment="1">
      <alignment horizontal="center" vertical="center"/>
    </xf>
    <xf numFmtId="177" fontId="3" fillId="0" borderId="1" xfId="1" applyNumberFormat="1" applyFont="1" applyBorder="1" applyAlignment="1">
      <alignment horizontal="center" vertical="center"/>
    </xf>
    <xf numFmtId="0" fontId="3" fillId="6" borderId="1" xfId="0" applyFont="1" applyFill="1" applyBorder="1" applyAlignment="1">
      <alignment horizontal="center" vertical="center"/>
    </xf>
    <xf numFmtId="0" fontId="3" fillId="7" borderId="1" xfId="0" applyFont="1" applyFill="1" applyBorder="1" applyAlignment="1">
      <alignment horizontal="center" vertical="center"/>
    </xf>
    <xf numFmtId="176" fontId="3" fillId="0" borderId="1" xfId="1" applyNumberFormat="1" applyFont="1" applyBorder="1" applyAlignment="1">
      <alignment horizontal="center" vertical="center"/>
    </xf>
    <xf numFmtId="1" fontId="3" fillId="0" borderId="1" xfId="1" applyNumberFormat="1" applyFont="1" applyBorder="1" applyAlignment="1">
      <alignment horizontal="center" vertical="center"/>
    </xf>
    <xf numFmtId="1" fontId="8" fillId="0" borderId="1" xfId="1" applyNumberFormat="1" applyFont="1" applyBorder="1" applyAlignment="1">
      <alignment horizontal="center" vertical="center"/>
    </xf>
    <xf numFmtId="1" fontId="9" fillId="0" borderId="1" xfId="1" applyNumberFormat="1" applyFont="1" applyBorder="1" applyAlignment="1">
      <alignment horizontal="center" vertical="center"/>
    </xf>
    <xf numFmtId="1" fontId="10" fillId="0" borderId="1" xfId="1" applyNumberFormat="1" applyFont="1" applyBorder="1" applyAlignment="1">
      <alignment horizontal="center" vertical="center"/>
    </xf>
    <xf numFmtId="1" fontId="3" fillId="8" borderId="1" xfId="1" applyNumberFormat="1" applyFont="1" applyFill="1" applyBorder="1" applyAlignment="1">
      <alignment horizontal="center" vertical="center"/>
    </xf>
    <xf numFmtId="0" fontId="8" fillId="6" borderId="1" xfId="0" applyFont="1" applyFill="1" applyBorder="1" applyAlignment="1">
      <alignment horizontal="center" vertical="center"/>
    </xf>
    <xf numFmtId="0" fontId="5" fillId="5" borderId="1" xfId="0" applyFont="1" applyFill="1" applyBorder="1" applyAlignment="1">
      <alignment horizontal="center" vertical="center"/>
    </xf>
    <xf numFmtId="0" fontId="3" fillId="6" borderId="4" xfId="0" applyFont="1" applyFill="1" applyBorder="1" applyAlignment="1">
      <alignment horizontal="center" vertical="center"/>
    </xf>
    <xf numFmtId="0" fontId="3" fillId="5" borderId="3" xfId="0" applyFont="1" applyFill="1" applyBorder="1" applyAlignment="1">
      <alignment horizontal="center" vertical="center"/>
    </xf>
    <xf numFmtId="0" fontId="12" fillId="9" borderId="0" xfId="0" applyFont="1" applyFill="1">
      <alignment vertical="center"/>
    </xf>
    <xf numFmtId="0" fontId="0" fillId="2" borderId="0" xfId="0" applyFill="1">
      <alignment vertical="center"/>
    </xf>
    <xf numFmtId="0" fontId="13" fillId="10" borderId="0" xfId="0" applyFont="1" applyFill="1">
      <alignment vertical="center"/>
    </xf>
    <xf numFmtId="0" fontId="0" fillId="5" borderId="1" xfId="0" applyFill="1" applyBorder="1" applyAlignment="1">
      <alignment horizontal="center" vertical="center"/>
    </xf>
    <xf numFmtId="0" fontId="12" fillId="9" borderId="0" xfId="0" applyFont="1" applyFill="1" applyAlignment="1">
      <alignment horizontal="center" vertical="center"/>
    </xf>
    <xf numFmtId="0" fontId="0" fillId="2" borderId="0" xfId="0" applyFill="1" applyAlignment="1">
      <alignment horizontal="center" vertical="center"/>
    </xf>
    <xf numFmtId="0" fontId="13" fillId="10" borderId="0" xfId="0" applyFont="1" applyFill="1" applyAlignment="1">
      <alignment horizontal="center" vertical="center"/>
    </xf>
    <xf numFmtId="9" fontId="14" fillId="0" borderId="1" xfId="1" applyFont="1" applyBorder="1" applyAlignment="1">
      <alignment horizontal="center" vertical="center"/>
    </xf>
    <xf numFmtId="0" fontId="8" fillId="5" borderId="1" xfId="0" applyFont="1" applyFill="1" applyBorder="1" applyAlignment="1">
      <alignment horizontal="center" vertical="center"/>
    </xf>
    <xf numFmtId="0" fontId="0" fillId="0" borderId="0" xfId="0" applyAlignment="1">
      <alignment vertical="center" wrapText="1"/>
    </xf>
    <xf numFmtId="0" fontId="3" fillId="6" borderId="1" xfId="0" applyFont="1" applyFill="1" applyBorder="1" applyAlignment="1">
      <alignment horizontal="center" vertical="center"/>
    </xf>
    <xf numFmtId="9" fontId="3" fillId="0" borderId="3" xfId="1" applyFont="1" applyBorder="1" applyAlignment="1">
      <alignment horizontal="center" vertical="center"/>
    </xf>
    <xf numFmtId="176" fontId="3" fillId="0" borderId="3" xfId="1" applyNumberFormat="1" applyFont="1" applyBorder="1" applyAlignment="1">
      <alignment horizontal="center" vertical="center"/>
    </xf>
    <xf numFmtId="0" fontId="3" fillId="0" borderId="7" xfId="0" applyFont="1" applyBorder="1" applyAlignment="1">
      <alignment horizontal="center" vertical="center"/>
    </xf>
    <xf numFmtId="0" fontId="3" fillId="11" borderId="0" xfId="0" applyFont="1" applyFill="1" applyBorder="1" applyAlignment="1">
      <alignment horizontal="center" vertical="center"/>
    </xf>
    <xf numFmtId="0" fontId="3" fillId="11" borderId="14" xfId="0" applyFont="1" applyFill="1" applyBorder="1" applyAlignment="1">
      <alignment horizontal="center" vertical="center"/>
    </xf>
    <xf numFmtId="0" fontId="3" fillId="11" borderId="2" xfId="0" applyFont="1" applyFill="1" applyBorder="1" applyAlignment="1">
      <alignment horizontal="center" vertical="center"/>
    </xf>
    <xf numFmtId="0" fontId="3" fillId="11" borderId="10" xfId="0" applyFont="1" applyFill="1" applyBorder="1" applyAlignment="1">
      <alignment horizontal="center" vertical="center"/>
    </xf>
    <xf numFmtId="0" fontId="3" fillId="11" borderId="13" xfId="0" applyFont="1" applyFill="1" applyBorder="1" applyAlignment="1">
      <alignment horizontal="center" vertical="center"/>
    </xf>
    <xf numFmtId="0" fontId="3" fillId="11" borderId="11" xfId="0" applyFont="1" applyFill="1" applyBorder="1" applyAlignment="1">
      <alignment horizontal="center" vertical="center"/>
    </xf>
    <xf numFmtId="0" fontId="3" fillId="11" borderId="5" xfId="0" applyFont="1" applyFill="1" applyBorder="1" applyAlignment="1">
      <alignment horizontal="center" vertical="center"/>
    </xf>
    <xf numFmtId="0" fontId="3" fillId="11" borderId="9" xfId="0" applyFont="1" applyFill="1" applyBorder="1" applyAlignment="1">
      <alignment horizontal="center" vertical="center"/>
    </xf>
    <xf numFmtId="0" fontId="3" fillId="11" borderId="6" xfId="0" applyFont="1" applyFill="1" applyBorder="1" applyAlignment="1">
      <alignment horizontal="center" vertical="center"/>
    </xf>
    <xf numFmtId="0" fontId="3" fillId="11" borderId="3" xfId="0" applyFont="1" applyFill="1" applyBorder="1" applyAlignment="1">
      <alignment horizontal="center" vertical="center"/>
    </xf>
    <xf numFmtId="0" fontId="3" fillId="11" borderId="12" xfId="0" applyFont="1" applyFill="1" applyBorder="1" applyAlignment="1">
      <alignment horizontal="center" vertical="center"/>
    </xf>
    <xf numFmtId="0" fontId="3" fillId="11" borderId="4" xfId="0" applyFont="1" applyFill="1" applyBorder="1" applyAlignment="1">
      <alignment horizontal="center" vertical="center"/>
    </xf>
    <xf numFmtId="0" fontId="0" fillId="5" borderId="8" xfId="0" applyFill="1" applyBorder="1" applyAlignment="1">
      <alignment horizontal="center" vertical="center"/>
    </xf>
    <xf numFmtId="0" fontId="8" fillId="5" borderId="8" xfId="0" applyFont="1" applyFill="1" applyBorder="1" applyAlignment="1">
      <alignment horizontal="center" vertical="center"/>
    </xf>
    <xf numFmtId="0" fontId="3" fillId="5" borderId="8" xfId="0" applyFont="1" applyFill="1" applyBorder="1" applyAlignment="1">
      <alignment horizontal="center" vertical="center"/>
    </xf>
    <xf numFmtId="0" fontId="5" fillId="5" borderId="3" xfId="0" applyFont="1" applyFill="1" applyBorder="1" applyAlignment="1">
      <alignment horizontal="center" vertical="center"/>
    </xf>
    <xf numFmtId="0" fontId="5" fillId="5" borderId="12" xfId="0" applyFont="1" applyFill="1" applyBorder="1" applyAlignment="1">
      <alignment horizontal="center" vertical="center"/>
    </xf>
    <xf numFmtId="0" fontId="5" fillId="5" borderId="4" xfId="0" applyFont="1" applyFill="1" applyBorder="1" applyAlignment="1">
      <alignment horizontal="center" vertical="center"/>
    </xf>
    <xf numFmtId="0" fontId="3" fillId="6" borderId="1" xfId="0" applyFont="1" applyFill="1" applyBorder="1" applyAlignment="1">
      <alignment horizontal="center" vertical="center"/>
    </xf>
    <xf numFmtId="0" fontId="7" fillId="0" borderId="0" xfId="0" applyFont="1" applyAlignment="1">
      <alignment horizontal="center" vertical="center"/>
    </xf>
    <xf numFmtId="0" fontId="0" fillId="0" borderId="0" xfId="0" applyAlignment="1">
      <alignment horizontal="left" vertical="center"/>
    </xf>
    <xf numFmtId="0" fontId="3" fillId="5" borderId="3" xfId="0" applyFont="1" applyFill="1" applyBorder="1" applyAlignment="1">
      <alignment horizontal="center" vertical="center"/>
    </xf>
    <xf numFmtId="0" fontId="3" fillId="5" borderId="12" xfId="0" applyFont="1" applyFill="1" applyBorder="1" applyAlignment="1">
      <alignment horizontal="center" vertical="center"/>
    </xf>
    <xf numFmtId="0" fontId="3" fillId="5" borderId="4" xfId="0" applyFont="1" applyFill="1" applyBorder="1" applyAlignment="1">
      <alignment horizontal="center" vertical="center"/>
    </xf>
    <xf numFmtId="0" fontId="11" fillId="0" borderId="0" xfId="0" applyFont="1" applyAlignment="1">
      <alignment horizontal="center" vertical="center"/>
    </xf>
    <xf numFmtId="0" fontId="3" fillId="5" borderId="10" xfId="0" applyFont="1" applyFill="1" applyBorder="1" applyAlignment="1">
      <alignment horizontal="center" vertical="center"/>
    </xf>
    <xf numFmtId="0" fontId="3" fillId="5" borderId="6" xfId="0" applyFont="1" applyFill="1" applyBorder="1" applyAlignment="1">
      <alignment horizontal="center" vertical="center"/>
    </xf>
    <xf numFmtId="0" fontId="4" fillId="3" borderId="2" xfId="0" applyFont="1" applyFill="1" applyBorder="1" applyAlignment="1">
      <alignment horizontal="center" vertical="center"/>
    </xf>
    <xf numFmtId="0" fontId="3" fillId="5" borderId="1" xfId="0" applyFont="1" applyFill="1" applyBorder="1" applyAlignment="1">
      <alignment horizontal="center" vertical="center"/>
    </xf>
    <xf numFmtId="0" fontId="0" fillId="0" borderId="0" xfId="0" applyAlignment="1">
      <alignment horizontal="center" vertical="center"/>
    </xf>
    <xf numFmtId="0" fontId="12" fillId="2" borderId="15" xfId="0" applyFont="1" applyFill="1" applyBorder="1">
      <alignment vertical="center"/>
    </xf>
    <xf numFmtId="0" fontId="0" fillId="2" borderId="15" xfId="0" applyFill="1" applyBorder="1">
      <alignment vertical="center"/>
    </xf>
    <xf numFmtId="0" fontId="13" fillId="10" borderId="15" xfId="0" applyFont="1" applyFill="1" applyBorder="1">
      <alignment vertical="center"/>
    </xf>
    <xf numFmtId="0" fontId="13" fillId="10" borderId="8" xfId="0" applyFont="1" applyFill="1" applyBorder="1">
      <alignment vertical="center"/>
    </xf>
    <xf numFmtId="0" fontId="13" fillId="10" borderId="9" xfId="0" applyFont="1" applyFill="1" applyBorder="1" applyAlignment="1">
      <alignment horizontal="center" vertical="center"/>
    </xf>
    <xf numFmtId="0" fontId="13" fillId="10" borderId="6" xfId="0" applyFont="1" applyFill="1" applyBorder="1">
      <alignment vertical="center"/>
    </xf>
    <xf numFmtId="176" fontId="8" fillId="0" borderId="1" xfId="1" applyNumberFormat="1" applyFont="1" applyBorder="1" applyAlignment="1">
      <alignment horizontal="center" vertical="center"/>
    </xf>
    <xf numFmtId="0" fontId="8" fillId="5" borderId="7" xfId="0" applyFont="1" applyFill="1" applyBorder="1" applyAlignment="1">
      <alignment horizontal="center" vertical="center"/>
    </xf>
    <xf numFmtId="176" fontId="8" fillId="0" borderId="7" xfId="1" applyNumberFormat="1" applyFont="1" applyBorder="1" applyAlignment="1">
      <alignment horizontal="center" vertical="center"/>
    </xf>
    <xf numFmtId="0" fontId="3" fillId="0" borderId="1" xfId="1" applyNumberFormat="1" applyFont="1" applyBorder="1" applyAlignment="1">
      <alignment horizontal="center" vertical="center"/>
    </xf>
    <xf numFmtId="0" fontId="0" fillId="0" borderId="1" xfId="0" applyBorder="1" applyAlignment="1">
      <alignment horizontal="center" vertical="center"/>
    </xf>
  </cellXfs>
  <cellStyles count="2">
    <cellStyle name="百分比" xfId="1" builtinId="5"/>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6</xdr:col>
      <xdr:colOff>533400</xdr:colOff>
      <xdr:row>0</xdr:row>
      <xdr:rowOff>1</xdr:rowOff>
    </xdr:from>
    <xdr:to>
      <xdr:col>17</xdr:col>
      <xdr:colOff>212912</xdr:colOff>
      <xdr:row>8</xdr:row>
      <xdr:rowOff>168088</xdr:rowOff>
    </xdr:to>
    <xdr:sp macro="" textlink="">
      <xdr:nvSpPr>
        <xdr:cNvPr id="3" name="文本框 2">
          <a:extLst>
            <a:ext uri="{FF2B5EF4-FFF2-40B4-BE49-F238E27FC236}">
              <a16:creationId xmlns:a16="http://schemas.microsoft.com/office/drawing/2014/main" id="{C63B7158-F85F-4630-8B0E-43E36EAB920B}"/>
            </a:ext>
          </a:extLst>
        </xdr:cNvPr>
        <xdr:cNvSpPr txBox="1"/>
      </xdr:nvSpPr>
      <xdr:spPr>
        <a:xfrm>
          <a:off x="7167282" y="1"/>
          <a:ext cx="7198659" cy="17705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注：</a:t>
          </a:r>
          <a:endParaRPr lang="en-US" altLang="zh-CN" sz="1400"/>
        </a:p>
        <a:p>
          <a:r>
            <a:rPr lang="en-US" altLang="zh-CN" sz="1400"/>
            <a:t>1.</a:t>
          </a:r>
          <a:r>
            <a:rPr lang="zh-CN" altLang="en-US" sz="1400"/>
            <a:t>卷面分析中的试卷构成来自于组卷时的试卷结构，故，试卷结构中需要将大题题号和答题内容进行区分。且大题题型和每道题目的题型可能存在差异。另，是否有必要显示大题</a:t>
          </a:r>
          <a:r>
            <a:rPr lang="zh-CN" altLang="en-US" sz="1400" baseline="0"/>
            <a:t>，如对指导教学而言，只显示小题</a:t>
          </a:r>
          <a:r>
            <a:rPr lang="en-US" altLang="zh-CN" sz="1400" baseline="0"/>
            <a:t>+</a:t>
          </a:r>
          <a:r>
            <a:rPr lang="zh-CN" altLang="en-US" sz="1400" baseline="0"/>
            <a:t>小问即可。</a:t>
          </a:r>
          <a:endParaRPr lang="en-US" altLang="zh-CN" sz="1400" baseline="0"/>
        </a:p>
        <a:p>
          <a:r>
            <a:rPr lang="en-US" altLang="zh-CN" sz="1400" baseline="0"/>
            <a:t>2.</a:t>
          </a:r>
          <a:r>
            <a:rPr lang="zh-CN" altLang="en-US" sz="1400" baseline="0"/>
            <a:t>知识点分析为对本卷的知识点进行得分率统计，而不是知识点分布。</a:t>
          </a:r>
          <a:endParaRPr lang="en-US" altLang="zh-CN" sz="1400" baseline="0"/>
        </a:p>
        <a:p>
          <a:r>
            <a:rPr lang="en-US" altLang="zh-CN" sz="1400" baseline="0"/>
            <a:t>3.</a:t>
          </a:r>
          <a:r>
            <a:rPr lang="zh-CN" altLang="en-US" sz="1400" baseline="0"/>
            <a:t>主观题的答错标准为得分率低于</a:t>
          </a:r>
          <a:r>
            <a:rPr lang="en-US" altLang="zh-CN" sz="1400" baseline="0"/>
            <a:t>60%</a:t>
          </a:r>
          <a:r>
            <a:rPr lang="zh-CN" altLang="en-US" sz="1400" baseline="0"/>
            <a:t>。</a:t>
          </a:r>
          <a:endParaRPr lang="en-US" altLang="zh-CN" sz="1400" baseline="0"/>
        </a:p>
        <a:p>
          <a:r>
            <a:rPr lang="en-US" altLang="zh-CN" sz="1400" baseline="0"/>
            <a:t>4.</a:t>
          </a:r>
          <a:r>
            <a:rPr lang="zh-CN" altLang="en-US" sz="1400" baseline="0"/>
            <a:t>网页查看状态下，鼠标点击人数下的数字，则跳转显示对应的人员名单。</a:t>
          </a:r>
          <a:endParaRPr lang="en-US" altLang="zh-CN" sz="1400"/>
        </a:p>
      </xdr:txBody>
    </xdr:sp>
    <xdr:clientData/>
  </xdr:twoCellAnchor>
  <xdr:twoCellAnchor editAs="oneCell">
    <xdr:from>
      <xdr:col>17</xdr:col>
      <xdr:colOff>259686</xdr:colOff>
      <xdr:row>0</xdr:row>
      <xdr:rowOff>0</xdr:rowOff>
    </xdr:from>
    <xdr:to>
      <xdr:col>26</xdr:col>
      <xdr:colOff>272672</xdr:colOff>
      <xdr:row>6</xdr:row>
      <xdr:rowOff>91596</xdr:rowOff>
    </xdr:to>
    <xdr:pic>
      <xdr:nvPicPr>
        <xdr:cNvPr id="4" name="图片 3">
          <a:extLst>
            <a:ext uri="{FF2B5EF4-FFF2-40B4-BE49-F238E27FC236}">
              <a16:creationId xmlns:a16="http://schemas.microsoft.com/office/drawing/2014/main" id="{A3E74A90-D41C-4BEC-9BF7-A9A62EC38C49}"/>
            </a:ext>
          </a:extLst>
        </xdr:cNvPr>
        <xdr:cNvPicPr>
          <a:picLocks noChangeAspect="1"/>
        </xdr:cNvPicPr>
      </xdr:nvPicPr>
      <xdr:blipFill rotWithShape="1">
        <a:blip xmlns:r="http://schemas.openxmlformats.org/officeDocument/2006/relationships" r:embed="rId1"/>
        <a:srcRect t="22865"/>
        <a:stretch/>
      </xdr:blipFill>
      <xdr:spPr>
        <a:xfrm>
          <a:off x="14412715" y="0"/>
          <a:ext cx="6165016" cy="1335449"/>
        </a:xfrm>
        <a:prstGeom prst="rect">
          <a:avLst/>
        </a:prstGeom>
        <a:ln>
          <a:solidFill>
            <a:schemeClr val="accent1"/>
          </a:solid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xdr:colOff>
      <xdr:row>0</xdr:row>
      <xdr:rowOff>33619</xdr:rowOff>
    </xdr:from>
    <xdr:to>
      <xdr:col>27</xdr:col>
      <xdr:colOff>224118</xdr:colOff>
      <xdr:row>8</xdr:row>
      <xdr:rowOff>168088</xdr:rowOff>
    </xdr:to>
    <xdr:sp macro="" textlink="">
      <xdr:nvSpPr>
        <xdr:cNvPr id="2" name="文本框 1">
          <a:extLst>
            <a:ext uri="{FF2B5EF4-FFF2-40B4-BE49-F238E27FC236}">
              <a16:creationId xmlns:a16="http://schemas.microsoft.com/office/drawing/2014/main" id="{284F4A72-4FED-4475-97A6-1A12E47DE7D2}"/>
            </a:ext>
          </a:extLst>
        </xdr:cNvPr>
        <xdr:cNvSpPr txBox="1"/>
      </xdr:nvSpPr>
      <xdr:spPr>
        <a:xfrm>
          <a:off x="8886266" y="33619"/>
          <a:ext cx="9793940" cy="19834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altLang="zh-CN" sz="1400"/>
            <a:t>1</a:t>
          </a:r>
          <a:r>
            <a:rPr lang="zh-CN" altLang="en-US" sz="1400"/>
            <a:t>、分文理科后，一次考试中无论是否有非高考科目，总分均按全部科目统计，即文科会统计理科科目的分数进入总分。</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20</xdr:col>
      <xdr:colOff>201706</xdr:colOff>
      <xdr:row>10</xdr:row>
      <xdr:rowOff>22411</xdr:rowOff>
    </xdr:from>
    <xdr:to>
      <xdr:col>30</xdr:col>
      <xdr:colOff>224119</xdr:colOff>
      <xdr:row>23</xdr:row>
      <xdr:rowOff>201706</xdr:rowOff>
    </xdr:to>
    <xdr:sp macro="" textlink="">
      <xdr:nvSpPr>
        <xdr:cNvPr id="2" name="文本框 1">
          <a:extLst>
            <a:ext uri="{FF2B5EF4-FFF2-40B4-BE49-F238E27FC236}">
              <a16:creationId xmlns:a16="http://schemas.microsoft.com/office/drawing/2014/main" id="{611086DE-A293-42C7-9717-74BEEAF2C947}"/>
            </a:ext>
          </a:extLst>
        </xdr:cNvPr>
        <xdr:cNvSpPr txBox="1"/>
      </xdr:nvSpPr>
      <xdr:spPr>
        <a:xfrm>
          <a:off x="14097000" y="2252382"/>
          <a:ext cx="6858001" cy="2812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班级统计原则：（个人统计下文理综的出现待定</a:t>
          </a:r>
          <a:r>
            <a:rPr lang="en-US" altLang="zh-CN" sz="1400"/>
            <a:t>——a.</a:t>
          </a:r>
          <a:r>
            <a:rPr lang="zh-CN" altLang="en-US" sz="1400"/>
            <a:t>同班级；</a:t>
          </a:r>
          <a:r>
            <a:rPr lang="en-US" altLang="zh-CN" sz="1400"/>
            <a:t>b.</a:t>
          </a:r>
          <a:r>
            <a:rPr lang="zh-CN" altLang="en-US" sz="1400"/>
            <a:t>按个人自己设置）</a:t>
          </a:r>
          <a:endParaRPr lang="en-US" altLang="zh-CN" sz="1400"/>
        </a:p>
        <a:p>
          <a:r>
            <a:rPr lang="en-US" altLang="zh-CN" sz="1400"/>
            <a:t>1</a:t>
          </a:r>
          <a:r>
            <a:rPr lang="zh-CN" altLang="en-US" sz="1400"/>
            <a:t>、科目（语数英物化生史地政）以班级参加的考试为准。</a:t>
          </a:r>
          <a:endParaRPr lang="en-US" altLang="zh-CN" sz="1400"/>
        </a:p>
        <a:p>
          <a:r>
            <a:rPr lang="en-US" altLang="zh-CN" sz="1400"/>
            <a:t>2</a:t>
          </a:r>
          <a:r>
            <a:rPr lang="zh-CN" altLang="en-US" sz="1400"/>
            <a:t>、</a:t>
          </a:r>
          <a:r>
            <a:rPr lang="zh-CN" altLang="en-US" sz="1400">
              <a:solidFill>
                <a:srgbClr val="FF0000"/>
              </a:solidFill>
            </a:rPr>
            <a:t>该次考试下每个试卷的科目均进行显示，若同一个科目有两张试卷（文理）则分开显示。</a:t>
          </a:r>
          <a:endParaRPr lang="en-US" altLang="zh-CN" sz="1400">
            <a:solidFill>
              <a:srgbClr val="FF0000"/>
            </a:solidFill>
          </a:endParaRPr>
        </a:p>
        <a:p>
          <a:r>
            <a:rPr lang="en-US" altLang="zh-CN" sz="1400"/>
            <a:t>3</a:t>
          </a:r>
          <a:r>
            <a:rPr lang="zh-CN" altLang="en-US" sz="1400"/>
            <a:t>、理综</a:t>
          </a:r>
          <a:r>
            <a:rPr lang="en-US" altLang="zh-CN" sz="1400"/>
            <a:t>/</a:t>
          </a:r>
          <a:r>
            <a:rPr lang="zh-CN" altLang="en-US" sz="1400"/>
            <a:t>文综以班级是否划分文理科班为准。</a:t>
          </a:r>
          <a:endParaRPr lang="en-US" altLang="zh-CN" sz="1400"/>
        </a:p>
        <a:p>
          <a:endParaRPr lang="en-US" altLang="zh-CN" sz="1400"/>
        </a:p>
        <a:p>
          <a:r>
            <a:rPr lang="zh-CN" altLang="en-US" sz="1400"/>
            <a:t>举例：</a:t>
          </a:r>
          <a:endParaRPr lang="en-US" altLang="zh-CN" sz="1400"/>
        </a:p>
        <a:p>
          <a:r>
            <a:rPr lang="en-US" altLang="zh-CN" sz="1400"/>
            <a:t>1</a:t>
          </a:r>
          <a:r>
            <a:rPr lang="zh-CN" altLang="en-US" sz="1400"/>
            <a:t>、高一下段考，高一</a:t>
          </a:r>
          <a:r>
            <a:rPr lang="en-US" altLang="zh-CN" sz="1400"/>
            <a:t>5</a:t>
          </a:r>
          <a:r>
            <a:rPr lang="zh-CN" altLang="en-US" sz="1400"/>
            <a:t>班参加</a:t>
          </a:r>
          <a:r>
            <a:rPr lang="en-US" altLang="zh-CN" sz="1400"/>
            <a:t>9</a:t>
          </a:r>
          <a:r>
            <a:rPr lang="zh-CN" altLang="en-US" sz="1400"/>
            <a:t>科考试，且该班级未分文理科，则显示</a:t>
          </a:r>
          <a:r>
            <a:rPr lang="en-US" altLang="zh-CN" sz="1400"/>
            <a:t>9</a:t>
          </a:r>
          <a:r>
            <a:rPr lang="zh-CN" altLang="en-US" sz="1400"/>
            <a:t>科目，不显示文</a:t>
          </a:r>
          <a:r>
            <a:rPr lang="en-US" altLang="zh-CN" sz="1400"/>
            <a:t>/</a:t>
          </a:r>
          <a:r>
            <a:rPr lang="zh-CN" altLang="en-US" sz="1400"/>
            <a:t>理综。</a:t>
          </a:r>
          <a:endParaRPr lang="en-US" altLang="zh-CN" sz="1400"/>
        </a:p>
        <a:p>
          <a:r>
            <a:rPr lang="en-US" altLang="zh-CN" sz="1400"/>
            <a:t>2</a:t>
          </a:r>
          <a:r>
            <a:rPr lang="zh-CN" altLang="en-US" sz="1400"/>
            <a:t>、高二上段考，高二</a:t>
          </a:r>
          <a:r>
            <a:rPr lang="en-US" altLang="zh-CN" sz="1400"/>
            <a:t>5</a:t>
          </a:r>
          <a:r>
            <a:rPr lang="zh-CN" altLang="en-US" sz="1400"/>
            <a:t>班仍参加</a:t>
          </a:r>
          <a:r>
            <a:rPr lang="en-US" altLang="zh-CN" sz="1400"/>
            <a:t>9</a:t>
          </a:r>
          <a:r>
            <a:rPr lang="zh-CN" altLang="en-US" sz="1400"/>
            <a:t>科考试，但该班已分为理科班，则显示</a:t>
          </a:r>
          <a:r>
            <a:rPr lang="en-US" altLang="zh-CN" sz="1400"/>
            <a:t>9</a:t>
          </a:r>
          <a:r>
            <a:rPr lang="zh-CN" altLang="en-US" sz="1400"/>
            <a:t>科成绩</a:t>
          </a:r>
          <a:r>
            <a:rPr lang="en-US" altLang="zh-CN" sz="1400"/>
            <a:t>+</a:t>
          </a:r>
          <a:r>
            <a:rPr lang="zh-CN" altLang="en-US" sz="1400"/>
            <a:t>理综统计，其中史地政分单科统计，不显示文综统计。</a:t>
          </a:r>
        </a:p>
      </xdr:txBody>
    </xdr:sp>
    <xdr:clientData/>
  </xdr:twoCellAnchor>
  <xdr:twoCellAnchor>
    <xdr:from>
      <xdr:col>21</xdr:col>
      <xdr:colOff>17929</xdr:colOff>
      <xdr:row>55</xdr:row>
      <xdr:rowOff>17929</xdr:rowOff>
    </xdr:from>
    <xdr:to>
      <xdr:col>31</xdr:col>
      <xdr:colOff>40342</xdr:colOff>
      <xdr:row>67</xdr:row>
      <xdr:rowOff>197224</xdr:rowOff>
    </xdr:to>
    <xdr:sp macro="" textlink="">
      <xdr:nvSpPr>
        <xdr:cNvPr id="3" name="文本框 2">
          <a:extLst>
            <a:ext uri="{FF2B5EF4-FFF2-40B4-BE49-F238E27FC236}">
              <a16:creationId xmlns:a16="http://schemas.microsoft.com/office/drawing/2014/main" id="{CB229F2E-53DB-4EB3-8C11-0B5AB4197DA0}"/>
            </a:ext>
          </a:extLst>
        </xdr:cNvPr>
        <xdr:cNvSpPr txBox="1"/>
      </xdr:nvSpPr>
      <xdr:spPr>
        <a:xfrm>
          <a:off x="14596782" y="11851341"/>
          <a:ext cx="6858001" cy="2812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排名原则：</a:t>
          </a:r>
          <a:endParaRPr lang="en-US" altLang="zh-CN" sz="1400"/>
        </a:p>
        <a:p>
          <a:r>
            <a:rPr lang="en-US" altLang="zh-CN" sz="1400"/>
            <a:t>1.</a:t>
          </a:r>
          <a:r>
            <a:rPr lang="zh-CN" altLang="en-US" sz="1400"/>
            <a:t>单科排名</a:t>
          </a:r>
          <a:r>
            <a:rPr lang="en-US" altLang="zh-CN" sz="1400"/>
            <a:t>——</a:t>
          </a:r>
          <a:r>
            <a:rPr lang="zh-CN" altLang="en-US" sz="1400"/>
            <a:t>参加同一试卷考试的班级一同排名。</a:t>
          </a:r>
          <a:endParaRPr lang="en-US" altLang="zh-CN" sz="1400"/>
        </a:p>
        <a:p>
          <a:r>
            <a:rPr lang="en-US" altLang="zh-CN" sz="1400"/>
            <a:t>2.</a:t>
          </a:r>
          <a:r>
            <a:rPr lang="zh-CN" altLang="en-US" sz="1400"/>
            <a:t>总分排名</a:t>
          </a:r>
          <a:r>
            <a:rPr lang="en-US" altLang="zh-CN" sz="1400"/>
            <a:t>——</a:t>
          </a:r>
          <a:r>
            <a:rPr lang="zh-CN" altLang="en-US" sz="1400"/>
            <a:t>根据文理科分科进行双榜排名。</a:t>
          </a:r>
          <a:endParaRPr lang="en-US" altLang="zh-CN" sz="1400"/>
        </a:p>
        <a:p>
          <a:endParaRPr lang="en-US" altLang="zh-CN" sz="1400">
            <a:solidFill>
              <a:srgbClr val="FF0000"/>
            </a:solidFill>
          </a:endParaRPr>
        </a:p>
        <a:p>
          <a:endParaRPr lang="en-US" altLang="zh-CN" sz="1400">
            <a:solidFill>
              <a:srgbClr val="FF0000"/>
            </a:solidFill>
          </a:endParaRPr>
        </a:p>
        <a:p>
          <a:r>
            <a:rPr lang="zh-CN" altLang="en-US" sz="1400">
              <a:solidFill>
                <a:srgbClr val="FF0000"/>
              </a:solidFill>
            </a:rPr>
            <a:t>注：</a:t>
          </a:r>
          <a:endParaRPr lang="en-US" altLang="zh-CN" sz="1400">
            <a:solidFill>
              <a:srgbClr val="FF0000"/>
            </a:solidFill>
          </a:endParaRPr>
        </a:p>
        <a:p>
          <a:r>
            <a:rPr lang="en-US" altLang="zh-CN" sz="1400">
              <a:solidFill>
                <a:srgbClr val="FF0000"/>
              </a:solidFill>
            </a:rPr>
            <a:t>1.</a:t>
          </a:r>
          <a:r>
            <a:rPr lang="zh-CN" altLang="en-US" sz="1400">
              <a:solidFill>
                <a:srgbClr val="FF0000"/>
              </a:solidFill>
            </a:rPr>
            <a:t>此方式下，只有进行排名时设双榜。单科目（语数英物化生史地政</a:t>
          </a:r>
          <a:r>
            <a:rPr lang="en-US" altLang="zh-CN" sz="1400">
              <a:solidFill>
                <a:srgbClr val="FF0000"/>
              </a:solidFill>
            </a:rPr>
            <a:t>)</a:t>
          </a:r>
          <a:r>
            <a:rPr lang="zh-CN" altLang="en-US" sz="1400">
              <a:solidFill>
                <a:srgbClr val="FF0000"/>
              </a:solidFill>
            </a:rPr>
            <a:t>的均分未设文理平均分。）</a:t>
          </a:r>
          <a:endParaRPr lang="en-US" altLang="zh-CN" sz="1400">
            <a:solidFill>
              <a:srgbClr val="FF0000"/>
            </a:solidFill>
          </a:endParaRPr>
        </a:p>
        <a:p>
          <a:r>
            <a:rPr lang="en-US" altLang="zh-CN" sz="1400">
              <a:solidFill>
                <a:srgbClr val="FF0000"/>
              </a:solidFill>
            </a:rPr>
            <a:t>2.</a:t>
          </a:r>
          <a:r>
            <a:rPr lang="zh-CN" altLang="en-US" sz="1400">
              <a:solidFill>
                <a:srgbClr val="FF0000"/>
              </a:solidFill>
            </a:rPr>
            <a:t>若同科目下，文理科卷不同，则显示为两个科目，命名规则为</a:t>
          </a:r>
          <a:r>
            <a:rPr lang="en-US" altLang="zh-CN" sz="1400" baseline="0">
              <a:solidFill>
                <a:srgbClr val="FF0000"/>
              </a:solidFill>
            </a:rPr>
            <a:t>【</a:t>
          </a:r>
          <a:r>
            <a:rPr lang="zh-CN" altLang="en-US" sz="1400" baseline="0">
              <a:solidFill>
                <a:srgbClr val="FF0000"/>
              </a:solidFill>
            </a:rPr>
            <a:t>科目</a:t>
          </a:r>
          <a:r>
            <a:rPr lang="en-US" altLang="zh-CN" sz="1400" baseline="0">
              <a:solidFill>
                <a:srgbClr val="FF0000"/>
              </a:solidFill>
            </a:rPr>
            <a:t>+</a:t>
          </a:r>
          <a:r>
            <a:rPr lang="zh-CN" altLang="en-US" sz="1400" baseline="0">
              <a:solidFill>
                <a:srgbClr val="FF0000"/>
              </a:solidFill>
            </a:rPr>
            <a:t>文理科</a:t>
          </a:r>
          <a:r>
            <a:rPr lang="en-US" altLang="zh-CN" sz="1400" baseline="0">
              <a:solidFill>
                <a:srgbClr val="FF0000"/>
              </a:solidFill>
            </a:rPr>
            <a:t>】</a:t>
          </a:r>
          <a:r>
            <a:rPr lang="zh-CN" altLang="en-US" sz="1400" baseline="0">
              <a:solidFill>
                <a:srgbClr val="FF0000"/>
              </a:solidFill>
            </a:rPr>
            <a:t>。</a:t>
          </a:r>
          <a:endParaRPr lang="zh-CN" altLang="en-US" sz="1400">
            <a:solidFill>
              <a:srgbClr val="FF0000"/>
            </a:solidFill>
          </a:endParaRPr>
        </a:p>
      </xdr:txBody>
    </xdr:sp>
    <xdr:clientData/>
  </xdr:twoCellAnchor>
  <xdr:twoCellAnchor>
    <xdr:from>
      <xdr:col>21</xdr:col>
      <xdr:colOff>17929</xdr:colOff>
      <xdr:row>70</xdr:row>
      <xdr:rowOff>6724</xdr:rowOff>
    </xdr:from>
    <xdr:to>
      <xdr:col>31</xdr:col>
      <xdr:colOff>40342</xdr:colOff>
      <xdr:row>82</xdr:row>
      <xdr:rowOff>186018</xdr:rowOff>
    </xdr:to>
    <xdr:sp macro="" textlink="">
      <xdr:nvSpPr>
        <xdr:cNvPr id="4" name="文本框 3">
          <a:extLst>
            <a:ext uri="{FF2B5EF4-FFF2-40B4-BE49-F238E27FC236}">
              <a16:creationId xmlns:a16="http://schemas.microsoft.com/office/drawing/2014/main" id="{A597A96E-CE5F-4CC4-90F1-1D1A84E17456}"/>
            </a:ext>
          </a:extLst>
        </xdr:cNvPr>
        <xdr:cNvSpPr txBox="1"/>
      </xdr:nvSpPr>
      <xdr:spPr>
        <a:xfrm>
          <a:off x="14596782" y="15112253"/>
          <a:ext cx="6858001" cy="2812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优秀：</a:t>
          </a:r>
          <a:endParaRPr lang="en-US" altLang="zh-CN" sz="1400"/>
        </a:p>
        <a:p>
          <a:r>
            <a:rPr lang="en-US" altLang="zh-CN" sz="1400"/>
            <a:t>【</a:t>
          </a:r>
          <a:r>
            <a:rPr lang="zh-CN" altLang="en-US" sz="1400"/>
            <a:t>暂定</a:t>
          </a:r>
          <a:r>
            <a:rPr lang="en-US" altLang="zh-CN" sz="1400"/>
            <a:t>】</a:t>
          </a:r>
          <a:r>
            <a:rPr lang="zh-CN" altLang="en-US" sz="1400"/>
            <a:t>得分率超过</a:t>
          </a:r>
          <a:r>
            <a:rPr lang="en-US" altLang="zh-CN" sz="1400"/>
            <a:t>80%</a:t>
          </a:r>
          <a:r>
            <a:rPr lang="zh-CN" altLang="en-US" sz="1400"/>
            <a:t>。</a:t>
          </a:r>
        </a:p>
      </xdr:txBody>
    </xdr:sp>
    <xdr:clientData/>
  </xdr:twoCellAnchor>
  <xdr:twoCellAnchor>
    <xdr:from>
      <xdr:col>21</xdr:col>
      <xdr:colOff>17929</xdr:colOff>
      <xdr:row>84</xdr:row>
      <xdr:rowOff>208430</xdr:rowOff>
    </xdr:from>
    <xdr:to>
      <xdr:col>31</xdr:col>
      <xdr:colOff>40342</xdr:colOff>
      <xdr:row>97</xdr:row>
      <xdr:rowOff>174813</xdr:rowOff>
    </xdr:to>
    <xdr:sp macro="" textlink="">
      <xdr:nvSpPr>
        <xdr:cNvPr id="5" name="文本框 4">
          <a:extLst>
            <a:ext uri="{FF2B5EF4-FFF2-40B4-BE49-F238E27FC236}">
              <a16:creationId xmlns:a16="http://schemas.microsoft.com/office/drawing/2014/main" id="{5812616A-90CD-4A70-AF4F-F2395AD4ABF5}"/>
            </a:ext>
          </a:extLst>
        </xdr:cNvPr>
        <xdr:cNvSpPr txBox="1"/>
      </xdr:nvSpPr>
      <xdr:spPr>
        <a:xfrm>
          <a:off x="14596782" y="18373165"/>
          <a:ext cx="6858001" cy="2812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优秀率：</a:t>
          </a:r>
          <a:endParaRPr lang="en-US" altLang="zh-CN" sz="1400"/>
        </a:p>
        <a:p>
          <a:r>
            <a:rPr lang="en-US" altLang="zh-CN" sz="1400"/>
            <a:t>1.</a:t>
          </a:r>
          <a:r>
            <a:rPr lang="zh-CN" altLang="en-US" sz="1400"/>
            <a:t>班级优秀率</a:t>
          </a:r>
          <a:r>
            <a:rPr lang="en-US" altLang="zh-CN" sz="1400"/>
            <a:t>——</a:t>
          </a:r>
          <a:r>
            <a:rPr lang="zh-CN" altLang="en-US" sz="1400"/>
            <a:t>本班优秀</a:t>
          </a:r>
          <a:r>
            <a:rPr lang="en-US" altLang="zh-CN" sz="1400"/>
            <a:t>/</a:t>
          </a:r>
          <a:r>
            <a:rPr lang="zh-CN" altLang="en-US" sz="1400"/>
            <a:t>本班总人数</a:t>
          </a:r>
          <a:endParaRPr lang="en-US" altLang="zh-CN" sz="1400"/>
        </a:p>
        <a:p>
          <a:r>
            <a:rPr lang="en-US" altLang="zh-CN" sz="1400"/>
            <a:t>2.</a:t>
          </a:r>
          <a:r>
            <a:rPr lang="zh-CN" altLang="en-US" sz="1400"/>
            <a:t>年级优秀率</a:t>
          </a:r>
          <a:r>
            <a:rPr lang="en-US" altLang="zh-CN" sz="1400"/>
            <a:t>——</a:t>
          </a:r>
          <a:r>
            <a:rPr lang="zh-CN" altLang="en-US" sz="1400"/>
            <a:t>年级优秀</a:t>
          </a:r>
          <a:r>
            <a:rPr lang="en-US" altLang="zh-CN" sz="1400"/>
            <a:t>/</a:t>
          </a:r>
          <a:r>
            <a:rPr lang="zh-CN" altLang="en-US" sz="1400"/>
            <a:t>年级总人数</a:t>
          </a:r>
          <a:endParaRPr lang="en-US" altLang="zh-CN" sz="1400"/>
        </a:p>
        <a:p>
          <a:r>
            <a:rPr lang="en-US" altLang="zh-CN" sz="1400"/>
            <a:t>3.</a:t>
          </a:r>
          <a:r>
            <a:rPr lang="zh-CN" altLang="en-US" sz="1400"/>
            <a:t>科目</a:t>
          </a:r>
          <a:r>
            <a:rPr lang="en-US" altLang="zh-CN" sz="1400"/>
            <a:t>/</a:t>
          </a:r>
          <a:r>
            <a:rPr lang="zh-CN" altLang="en-US" sz="1400"/>
            <a:t>文理综</a:t>
          </a:r>
          <a:r>
            <a:rPr lang="en-US" altLang="zh-CN" sz="1400"/>
            <a:t>/</a:t>
          </a:r>
          <a:r>
            <a:rPr lang="zh-CN" altLang="en-US" sz="1400"/>
            <a:t>总分</a:t>
          </a:r>
          <a:r>
            <a:rPr lang="en-US" altLang="zh-CN" sz="1400"/>
            <a:t>——</a:t>
          </a:r>
          <a:r>
            <a:rPr lang="zh-CN" altLang="en-US" sz="1400"/>
            <a:t>分数统计范畴。</a:t>
          </a:r>
          <a:endParaRPr lang="en-US" altLang="zh-CN" sz="1400"/>
        </a:p>
        <a:p>
          <a:endParaRPr lang="en-US" altLang="zh-CN" sz="1400"/>
        </a:p>
      </xdr:txBody>
    </xdr:sp>
    <xdr:clientData/>
  </xdr:twoCellAnchor>
  <xdr:twoCellAnchor>
    <xdr:from>
      <xdr:col>21</xdr:col>
      <xdr:colOff>17929</xdr:colOff>
      <xdr:row>100</xdr:row>
      <xdr:rowOff>6724</xdr:rowOff>
    </xdr:from>
    <xdr:to>
      <xdr:col>31</xdr:col>
      <xdr:colOff>40342</xdr:colOff>
      <xdr:row>112</xdr:row>
      <xdr:rowOff>186019</xdr:rowOff>
    </xdr:to>
    <xdr:sp macro="" textlink="">
      <xdr:nvSpPr>
        <xdr:cNvPr id="6" name="文本框 5">
          <a:extLst>
            <a:ext uri="{FF2B5EF4-FFF2-40B4-BE49-F238E27FC236}">
              <a16:creationId xmlns:a16="http://schemas.microsoft.com/office/drawing/2014/main" id="{2E72CF54-FF7B-4345-BE33-12D1EF119231}"/>
            </a:ext>
          </a:extLst>
        </xdr:cNvPr>
        <xdr:cNvSpPr txBox="1"/>
      </xdr:nvSpPr>
      <xdr:spPr>
        <a:xfrm>
          <a:off x="14596782" y="21656489"/>
          <a:ext cx="6858001" cy="2812677"/>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zh-CN" altLang="en-US" sz="1400"/>
            <a:t>一本率：</a:t>
          </a:r>
          <a:endParaRPr lang="en-US" altLang="zh-CN" sz="1400"/>
        </a:p>
        <a:p>
          <a:r>
            <a:rPr lang="en-US" altLang="zh-CN" sz="1400"/>
            <a:t>1.</a:t>
          </a:r>
          <a:r>
            <a:rPr lang="zh-CN" altLang="en-US" sz="1400"/>
            <a:t>按年级前</a:t>
          </a:r>
          <a:r>
            <a:rPr lang="en-US" altLang="zh-CN" sz="1400"/>
            <a:t>8%</a:t>
          </a:r>
          <a:r>
            <a:rPr lang="zh-CN" altLang="en-US" sz="1400"/>
            <a:t>划定一本学生。</a:t>
          </a:r>
          <a:endParaRPr lang="en-US" altLang="zh-CN" sz="1400"/>
        </a:p>
        <a:p>
          <a:r>
            <a:rPr lang="en-US" altLang="zh-CN" sz="1400"/>
            <a:t>2.</a:t>
          </a:r>
          <a:r>
            <a:rPr lang="zh-CN" altLang="en-US" sz="1400"/>
            <a:t>各班一本率为本班一本学生</a:t>
          </a:r>
          <a:r>
            <a:rPr lang="en-US" altLang="zh-CN" sz="1400"/>
            <a:t>/</a:t>
          </a:r>
          <a:r>
            <a:rPr lang="zh-CN" altLang="en-US" sz="1400"/>
            <a:t>本班总人数。</a:t>
          </a:r>
          <a:endParaRPr lang="en-US" altLang="zh-CN" sz="14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2</xdr:row>
      <xdr:rowOff>9525</xdr:rowOff>
    </xdr:from>
    <xdr:to>
      <xdr:col>10</xdr:col>
      <xdr:colOff>9525</xdr:colOff>
      <xdr:row>9</xdr:row>
      <xdr:rowOff>200025</xdr:rowOff>
    </xdr:to>
    <xdr:sp macro="" textlink="">
      <xdr:nvSpPr>
        <xdr:cNvPr id="2" name="矩形 1">
          <a:extLst>
            <a:ext uri="{FF2B5EF4-FFF2-40B4-BE49-F238E27FC236}">
              <a16:creationId xmlns:a16="http://schemas.microsoft.com/office/drawing/2014/main" id="{3CC2C97B-9856-4B26-B9B4-4E6AD518D7C8}"/>
            </a:ext>
          </a:extLst>
        </xdr:cNvPr>
        <xdr:cNvSpPr/>
      </xdr:nvSpPr>
      <xdr:spPr>
        <a:xfrm>
          <a:off x="5276850" y="504825"/>
          <a:ext cx="4105275" cy="161925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1.</a:t>
          </a:r>
          <a:r>
            <a:rPr lang="zh-CN" altLang="en-US" sz="1100">
              <a:solidFill>
                <a:schemeClr val="tx1"/>
              </a:solidFill>
            </a:rPr>
            <a:t>是否需要学生查看考试报告后的调查反馈。若允许，需设置反馈情报收集格式。</a:t>
          </a:r>
          <a:endParaRPr lang="en-US" altLang="zh-CN" sz="1100">
            <a:solidFill>
              <a:schemeClr val="tx1"/>
            </a:solidFill>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13</xdr:col>
      <xdr:colOff>0</xdr:colOff>
      <xdr:row>4</xdr:row>
      <xdr:rowOff>1</xdr:rowOff>
    </xdr:from>
    <xdr:to>
      <xdr:col>19</xdr:col>
      <xdr:colOff>0</xdr:colOff>
      <xdr:row>10</xdr:row>
      <xdr:rowOff>1</xdr:rowOff>
    </xdr:to>
    <xdr:sp macro="" textlink="">
      <xdr:nvSpPr>
        <xdr:cNvPr id="2" name="矩形 1">
          <a:extLst>
            <a:ext uri="{FF2B5EF4-FFF2-40B4-BE49-F238E27FC236}">
              <a16:creationId xmlns:a16="http://schemas.microsoft.com/office/drawing/2014/main" id="{2DEEF648-4182-4164-8CA4-CD0E81E582A1}"/>
            </a:ext>
          </a:extLst>
        </xdr:cNvPr>
        <xdr:cNvSpPr/>
      </xdr:nvSpPr>
      <xdr:spPr>
        <a:xfrm>
          <a:off x="9201150" y="857251"/>
          <a:ext cx="4114800" cy="1676400"/>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altLang="zh-CN" sz="1100">
              <a:solidFill>
                <a:schemeClr val="tx1"/>
              </a:solidFill>
            </a:rPr>
            <a:t>1.</a:t>
          </a:r>
          <a:r>
            <a:rPr lang="zh-CN" altLang="en-US" sz="1100">
              <a:solidFill>
                <a:schemeClr val="tx1"/>
              </a:solidFill>
            </a:rPr>
            <a:t>排名下是否显示总人数，如  </a:t>
          </a:r>
          <a:r>
            <a:rPr lang="en-US" altLang="zh-CN" sz="1100">
              <a:solidFill>
                <a:schemeClr val="tx1"/>
              </a:solidFill>
            </a:rPr>
            <a:t>8/58.   48/985.</a:t>
          </a:r>
        </a:p>
        <a:p>
          <a:pPr algn="l"/>
          <a:r>
            <a:rPr lang="en-US" altLang="zh-CN" sz="1100">
              <a:solidFill>
                <a:schemeClr val="tx1"/>
              </a:solidFill>
            </a:rPr>
            <a:t>2.</a:t>
          </a:r>
          <a:r>
            <a:rPr lang="zh-CN" altLang="en-US" sz="1100">
              <a:solidFill>
                <a:schemeClr val="tx1"/>
              </a:solidFill>
            </a:rPr>
            <a:t>得分率的计算方式本质上和优良段相同，升本段和年级排名的计算本质相同。</a:t>
          </a:r>
          <a:endParaRPr lang="en-US" altLang="zh-CN" sz="1100">
            <a:solidFill>
              <a:schemeClr val="tx1"/>
            </a:solidFill>
          </a:endParaRPr>
        </a:p>
        <a:p>
          <a:pPr algn="l"/>
          <a:r>
            <a:rPr lang="en-US" altLang="zh-CN" sz="1100">
              <a:solidFill>
                <a:schemeClr val="tx1"/>
              </a:solidFill>
            </a:rPr>
            <a:t>3.</a:t>
          </a:r>
          <a:r>
            <a:rPr lang="zh-CN" altLang="en-US" sz="1100">
              <a:solidFill>
                <a:schemeClr val="tx1"/>
              </a:solidFill>
            </a:rPr>
            <a:t>偏科率计算方式</a:t>
          </a:r>
          <a:r>
            <a:rPr lang="en-US" altLang="zh-CN" sz="1100">
              <a:solidFill>
                <a:schemeClr val="tx1"/>
              </a:solidFill>
            </a:rPr>
            <a:t>——1</a:t>
          </a:r>
          <a:r>
            <a:rPr lang="zh-CN" altLang="en-US" sz="1100">
              <a:solidFill>
                <a:schemeClr val="tx1"/>
              </a:solidFill>
            </a:rPr>
            <a:t>）排名方差</a:t>
          </a:r>
          <a:r>
            <a:rPr lang="zh-CN" altLang="en-US" sz="1100" baseline="0">
              <a:solidFill>
                <a:schemeClr val="tx1"/>
              </a:solidFill>
            </a:rPr>
            <a:t>  </a:t>
          </a:r>
          <a:r>
            <a:rPr lang="en-US" altLang="zh-CN" sz="1100" baseline="0">
              <a:solidFill>
                <a:schemeClr val="tx1"/>
              </a:solidFill>
            </a:rPr>
            <a:t>2</a:t>
          </a:r>
          <a:r>
            <a:rPr lang="zh-CN" altLang="en-US" sz="1100" baseline="0">
              <a:solidFill>
                <a:schemeClr val="tx1"/>
              </a:solidFill>
            </a:rPr>
            <a:t>）得分率方差</a:t>
          </a:r>
          <a:endParaRPr lang="zh-CN" altLang="en-US" sz="1100">
            <a:solidFill>
              <a:schemeClr val="tx1"/>
            </a:solidFill>
          </a:endParaRP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7"/>
  <sheetViews>
    <sheetView workbookViewId="0">
      <selection activeCell="B13" sqref="B13"/>
    </sheetView>
  </sheetViews>
  <sheetFormatPr defaultRowHeight="14.25" x14ac:dyDescent="0.2"/>
  <cols>
    <col min="2" max="2" width="118.625" customWidth="1"/>
  </cols>
  <sheetData>
    <row r="1" spans="2:2" x14ac:dyDescent="0.2">
      <c r="B1" t="s">
        <v>172</v>
      </c>
    </row>
    <row r="2" spans="2:2" ht="28.5" x14ac:dyDescent="0.2">
      <c r="B2" s="32" t="s">
        <v>171</v>
      </c>
    </row>
    <row r="3" spans="2:2" x14ac:dyDescent="0.2">
      <c r="B3" t="str">
        <f ca="1">MID($B$2,RANDBETWEEN(1,50),1)</f>
        <v>沈</v>
      </c>
    </row>
    <row r="4" spans="2:2" x14ac:dyDescent="0.2">
      <c r="B4" t="str">
        <f ca="1">MID(B3,RANDBETWEEN(1,50),1)</f>
        <v/>
      </c>
    </row>
    <row r="5" spans="2:2" x14ac:dyDescent="0.2">
      <c r="B5" t="str">
        <f t="shared" ref="B5:B7" ca="1" si="0">MID(B4,RANDBETWEEN(1,50),1)</f>
        <v/>
      </c>
    </row>
    <row r="6" spans="2:2" x14ac:dyDescent="0.2">
      <c r="B6" t="str">
        <f t="shared" ca="1" si="0"/>
        <v/>
      </c>
    </row>
    <row r="7" spans="2:2" x14ac:dyDescent="0.2">
      <c r="B7" t="str">
        <f t="shared" ca="1" si="0"/>
        <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07"/>
  <sheetViews>
    <sheetView topLeftCell="A49" zoomScale="85" zoomScaleNormal="85" workbookViewId="0">
      <selection activeCell="O105" sqref="O105"/>
    </sheetView>
  </sheetViews>
  <sheetFormatPr defaultRowHeight="14.25" x14ac:dyDescent="0.2"/>
  <cols>
    <col min="1" max="1" width="14" bestFit="1" customWidth="1"/>
    <col min="2" max="2" width="22.25" bestFit="1" customWidth="1"/>
    <col min="3" max="3" width="13.625" customWidth="1"/>
    <col min="4" max="4" width="11" bestFit="1" customWidth="1"/>
    <col min="5" max="5" width="11.5" bestFit="1" customWidth="1"/>
    <col min="6" max="6" width="14.75" customWidth="1"/>
  </cols>
  <sheetData>
    <row r="1" spans="1:10" ht="24.75" x14ac:dyDescent="0.2">
      <c r="A1" s="56" t="s">
        <v>181</v>
      </c>
      <c r="B1" s="56"/>
      <c r="C1" s="56"/>
      <c r="D1" s="56"/>
      <c r="E1" s="56"/>
      <c r="F1" s="56"/>
      <c r="G1" s="56"/>
      <c r="H1" s="2"/>
      <c r="I1" s="2"/>
      <c r="J1" s="2"/>
    </row>
    <row r="2" spans="1:10" ht="16.5" x14ac:dyDescent="0.2">
      <c r="A2" s="2"/>
      <c r="B2" s="2"/>
      <c r="C2" s="2"/>
      <c r="D2" s="2"/>
      <c r="E2" s="2"/>
      <c r="F2" s="2"/>
      <c r="G2" s="2"/>
      <c r="H2" s="2"/>
      <c r="I2" s="2"/>
      <c r="J2" s="2"/>
    </row>
    <row r="3" spans="1:10" x14ac:dyDescent="0.2">
      <c r="A3" s="57" t="s">
        <v>109</v>
      </c>
      <c r="B3" s="57"/>
      <c r="C3" s="57"/>
      <c r="D3" s="57"/>
      <c r="E3" s="57"/>
      <c r="F3" s="57"/>
      <c r="G3" s="57"/>
      <c r="H3" s="57"/>
    </row>
    <row r="4" spans="1:10" x14ac:dyDescent="0.2">
      <c r="A4" s="57" t="s">
        <v>180</v>
      </c>
      <c r="B4" s="57"/>
      <c r="C4" s="57"/>
      <c r="D4" s="57"/>
      <c r="E4" s="57"/>
      <c r="F4" s="57"/>
      <c r="G4" s="57"/>
      <c r="H4" s="57"/>
    </row>
    <row r="10" spans="1:10" ht="18" x14ac:dyDescent="0.2">
      <c r="A10" s="20" t="s">
        <v>182</v>
      </c>
      <c r="B10" s="7" t="s">
        <v>110</v>
      </c>
      <c r="C10" s="7" t="s">
        <v>163</v>
      </c>
      <c r="D10" s="7" t="s">
        <v>165</v>
      </c>
      <c r="E10" s="7" t="s">
        <v>82</v>
      </c>
      <c r="F10" s="7" t="s">
        <v>83</v>
      </c>
      <c r="G10" s="7" t="s">
        <v>111</v>
      </c>
    </row>
    <row r="11" spans="1:10" ht="16.5" x14ac:dyDescent="0.2">
      <c r="A11" s="24" t="s">
        <v>185</v>
      </c>
      <c r="B11" s="8">
        <v>0.85</v>
      </c>
      <c r="C11" s="8">
        <v>0.72</v>
      </c>
      <c r="D11" s="8">
        <v>0.8</v>
      </c>
      <c r="E11" s="9" t="s">
        <v>186</v>
      </c>
      <c r="F11" s="9" t="s">
        <v>187</v>
      </c>
      <c r="G11" s="3" t="s">
        <v>113</v>
      </c>
    </row>
    <row r="12" spans="1:10" ht="16.5" x14ac:dyDescent="0.2">
      <c r="A12" s="24" t="s">
        <v>90</v>
      </c>
      <c r="B12" s="8">
        <v>0.85</v>
      </c>
      <c r="C12" s="8">
        <v>0.72</v>
      </c>
      <c r="D12" s="8">
        <v>0.8</v>
      </c>
      <c r="E12" s="9">
        <f>D12*58</f>
        <v>46.400000000000006</v>
      </c>
      <c r="F12" s="9">
        <f>58-E12</f>
        <v>11.599999999999994</v>
      </c>
      <c r="G12" s="3" t="s">
        <v>113</v>
      </c>
    </row>
    <row r="13" spans="1:10" ht="16.5" x14ac:dyDescent="0.2">
      <c r="A13" s="24" t="s">
        <v>91</v>
      </c>
      <c r="B13" s="8">
        <v>0.78</v>
      </c>
      <c r="C13" s="8">
        <v>0.74</v>
      </c>
      <c r="D13" s="8">
        <v>0.76</v>
      </c>
      <c r="E13" s="9">
        <f t="shared" ref="E13:E39" si="0">D13*58</f>
        <v>44.08</v>
      </c>
      <c r="F13" s="9">
        <f t="shared" ref="F13:F39" si="1">58-E13</f>
        <v>13.920000000000002</v>
      </c>
      <c r="G13" s="3" t="s">
        <v>113</v>
      </c>
    </row>
    <row r="14" spans="1:10" ht="16.5" x14ac:dyDescent="0.2">
      <c r="A14" s="24" t="s">
        <v>92</v>
      </c>
      <c r="B14" s="8">
        <v>0.78</v>
      </c>
      <c r="C14" s="8">
        <v>0.79</v>
      </c>
      <c r="D14" s="8">
        <v>0.88</v>
      </c>
      <c r="E14" s="9">
        <f t="shared" si="0"/>
        <v>51.04</v>
      </c>
      <c r="F14" s="9">
        <f t="shared" si="1"/>
        <v>6.9600000000000009</v>
      </c>
      <c r="G14" s="3" t="s">
        <v>113</v>
      </c>
    </row>
    <row r="15" spans="1:10" ht="16.5" x14ac:dyDescent="0.2">
      <c r="A15" s="24" t="s">
        <v>93</v>
      </c>
      <c r="B15" s="30" t="s">
        <v>168</v>
      </c>
      <c r="C15" s="8">
        <v>0.72</v>
      </c>
      <c r="D15" s="8">
        <v>0.82</v>
      </c>
      <c r="E15" s="9">
        <f t="shared" si="0"/>
        <v>47.559999999999995</v>
      </c>
      <c r="F15" s="9">
        <f t="shared" si="1"/>
        <v>10.440000000000005</v>
      </c>
      <c r="G15" s="3" t="s">
        <v>113</v>
      </c>
    </row>
    <row r="16" spans="1:10" ht="16.5" x14ac:dyDescent="0.2">
      <c r="A16" s="24" t="s">
        <v>94</v>
      </c>
      <c r="B16" s="8">
        <v>0.43</v>
      </c>
      <c r="C16" s="8">
        <v>0.35</v>
      </c>
      <c r="D16" s="8">
        <v>0.67</v>
      </c>
      <c r="E16" s="9">
        <f t="shared" si="0"/>
        <v>38.86</v>
      </c>
      <c r="F16" s="9">
        <f t="shared" si="1"/>
        <v>19.14</v>
      </c>
      <c r="G16" s="3" t="s">
        <v>115</v>
      </c>
    </row>
    <row r="17" spans="1:7" ht="16.5" x14ac:dyDescent="0.2">
      <c r="A17" s="24" t="s">
        <v>95</v>
      </c>
      <c r="B17" s="30" t="s">
        <v>167</v>
      </c>
      <c r="C17" s="8">
        <v>0.74</v>
      </c>
      <c r="D17" s="8">
        <v>0.77</v>
      </c>
      <c r="E17" s="9">
        <f t="shared" si="0"/>
        <v>44.660000000000004</v>
      </c>
      <c r="F17" s="9">
        <f t="shared" si="1"/>
        <v>13.339999999999996</v>
      </c>
      <c r="G17" s="3" t="s">
        <v>113</v>
      </c>
    </row>
    <row r="18" spans="1:7" ht="16.5" x14ac:dyDescent="0.2">
      <c r="A18" s="25" t="s">
        <v>84</v>
      </c>
      <c r="B18" s="30" t="s">
        <v>167</v>
      </c>
      <c r="C18" s="8">
        <v>0.78</v>
      </c>
      <c r="D18" s="8">
        <v>0.74</v>
      </c>
      <c r="E18" s="9">
        <f t="shared" si="0"/>
        <v>42.92</v>
      </c>
      <c r="F18" s="9">
        <f t="shared" si="1"/>
        <v>15.079999999999998</v>
      </c>
      <c r="G18" s="3" t="s">
        <v>113</v>
      </c>
    </row>
    <row r="19" spans="1:7" ht="16.5" x14ac:dyDescent="0.2">
      <c r="A19" s="25" t="s">
        <v>85</v>
      </c>
      <c r="B19" s="30" t="s">
        <v>167</v>
      </c>
      <c r="C19" s="8">
        <v>0.64</v>
      </c>
      <c r="D19" s="8">
        <v>0.71</v>
      </c>
      <c r="E19" s="9">
        <f t="shared" si="0"/>
        <v>41.18</v>
      </c>
      <c r="F19" s="9">
        <f t="shared" si="1"/>
        <v>16.82</v>
      </c>
      <c r="G19" s="3" t="s">
        <v>116</v>
      </c>
    </row>
    <row r="20" spans="1:7" ht="16.5" x14ac:dyDescent="0.2">
      <c r="A20" s="25" t="s">
        <v>86</v>
      </c>
      <c r="B20" s="30" t="s">
        <v>167</v>
      </c>
      <c r="C20" s="8">
        <v>0.44</v>
      </c>
      <c r="D20" s="8">
        <v>0.89</v>
      </c>
      <c r="E20" s="9">
        <f t="shared" si="0"/>
        <v>51.62</v>
      </c>
      <c r="F20" s="9">
        <f t="shared" si="1"/>
        <v>6.3800000000000026</v>
      </c>
      <c r="G20" s="3" t="s">
        <v>116</v>
      </c>
    </row>
    <row r="21" spans="1:7" ht="16.5" x14ac:dyDescent="0.2">
      <c r="A21" s="25" t="s">
        <v>87</v>
      </c>
      <c r="B21" s="30" t="s">
        <v>167</v>
      </c>
      <c r="C21" s="8">
        <v>0.84</v>
      </c>
      <c r="D21" s="8">
        <v>0.7</v>
      </c>
      <c r="E21" s="9">
        <f t="shared" si="0"/>
        <v>40.599999999999994</v>
      </c>
      <c r="F21" s="9">
        <f t="shared" si="1"/>
        <v>17.400000000000006</v>
      </c>
      <c r="G21" s="3" t="s">
        <v>112</v>
      </c>
    </row>
    <row r="22" spans="1:7" ht="16.5" x14ac:dyDescent="0.2">
      <c r="A22" s="24" t="s">
        <v>96</v>
      </c>
      <c r="B22" s="8">
        <v>0.56999999999999995</v>
      </c>
      <c r="C22" s="8">
        <v>0.43</v>
      </c>
      <c r="D22" s="8">
        <v>0.8</v>
      </c>
      <c r="E22" s="9">
        <f t="shared" si="0"/>
        <v>46.400000000000006</v>
      </c>
      <c r="F22" s="9">
        <f t="shared" si="1"/>
        <v>11.599999999999994</v>
      </c>
      <c r="G22" s="3" t="s">
        <v>114</v>
      </c>
    </row>
    <row r="23" spans="1:7" ht="16.5" x14ac:dyDescent="0.2">
      <c r="A23" s="25" t="s">
        <v>102</v>
      </c>
      <c r="B23" s="8">
        <v>0.8</v>
      </c>
      <c r="C23" s="8">
        <v>0.39</v>
      </c>
      <c r="D23" s="8">
        <v>0.68</v>
      </c>
      <c r="E23" s="9">
        <f t="shared" si="0"/>
        <v>39.440000000000005</v>
      </c>
      <c r="F23" s="9">
        <f t="shared" si="1"/>
        <v>18.559999999999995</v>
      </c>
      <c r="G23" s="3" t="s">
        <v>116</v>
      </c>
    </row>
    <row r="24" spans="1:7" ht="16.5" x14ac:dyDescent="0.2">
      <c r="A24" s="25" t="s">
        <v>103</v>
      </c>
      <c r="B24" s="8">
        <v>0.45</v>
      </c>
      <c r="C24" s="8">
        <v>0.66</v>
      </c>
      <c r="D24" s="8">
        <v>0.82</v>
      </c>
      <c r="E24" s="9">
        <f t="shared" si="0"/>
        <v>47.559999999999995</v>
      </c>
      <c r="F24" s="9">
        <f t="shared" si="1"/>
        <v>10.440000000000005</v>
      </c>
      <c r="G24" s="3" t="s">
        <v>116</v>
      </c>
    </row>
    <row r="25" spans="1:7" ht="16.5" x14ac:dyDescent="0.2">
      <c r="A25" s="24" t="s">
        <v>101</v>
      </c>
      <c r="B25" s="30" t="s">
        <v>167</v>
      </c>
      <c r="C25" s="8">
        <v>0.45</v>
      </c>
      <c r="D25" s="8">
        <v>0.81</v>
      </c>
      <c r="E25" s="9">
        <f t="shared" si="0"/>
        <v>46.980000000000004</v>
      </c>
      <c r="F25" s="9">
        <f t="shared" si="1"/>
        <v>11.019999999999996</v>
      </c>
      <c r="G25" s="3" t="s">
        <v>115</v>
      </c>
    </row>
    <row r="26" spans="1:7" ht="16.5" x14ac:dyDescent="0.2">
      <c r="A26" s="25" t="s">
        <v>102</v>
      </c>
      <c r="B26" s="30" t="s">
        <v>167</v>
      </c>
      <c r="C26" s="8">
        <v>0.56999999999999995</v>
      </c>
      <c r="D26" s="8">
        <v>0.66</v>
      </c>
      <c r="E26" s="9">
        <f t="shared" si="0"/>
        <v>38.28</v>
      </c>
      <c r="F26" s="9">
        <f t="shared" si="1"/>
        <v>19.72</v>
      </c>
      <c r="G26" s="3" t="s">
        <v>116</v>
      </c>
    </row>
    <row r="27" spans="1:7" ht="16.5" x14ac:dyDescent="0.2">
      <c r="A27" s="24" t="s">
        <v>97</v>
      </c>
      <c r="B27" s="30" t="s">
        <v>167</v>
      </c>
      <c r="C27" s="8">
        <v>0.72</v>
      </c>
      <c r="D27" s="8">
        <v>0.68</v>
      </c>
      <c r="E27" s="9">
        <f t="shared" si="0"/>
        <v>39.440000000000005</v>
      </c>
      <c r="F27" s="9">
        <f t="shared" si="1"/>
        <v>18.559999999999995</v>
      </c>
      <c r="G27" s="3" t="s">
        <v>113</v>
      </c>
    </row>
    <row r="28" spans="1:7" ht="16.5" x14ac:dyDescent="0.2">
      <c r="A28" s="25" t="s">
        <v>104</v>
      </c>
      <c r="B28" s="30" t="s">
        <v>167</v>
      </c>
      <c r="C28" s="8">
        <v>0.78</v>
      </c>
      <c r="D28" s="8">
        <v>0.78</v>
      </c>
      <c r="E28" s="9">
        <f t="shared" si="0"/>
        <v>45.24</v>
      </c>
      <c r="F28" s="9">
        <f t="shared" si="1"/>
        <v>12.759999999999998</v>
      </c>
      <c r="G28" s="3" t="s">
        <v>113</v>
      </c>
    </row>
    <row r="29" spans="1:7" ht="16.5" x14ac:dyDescent="0.2">
      <c r="A29" s="25" t="s">
        <v>105</v>
      </c>
      <c r="B29" s="30" t="s">
        <v>167</v>
      </c>
      <c r="C29" s="8">
        <v>0.6</v>
      </c>
      <c r="D29" s="8">
        <v>0.78</v>
      </c>
      <c r="E29" s="9">
        <f t="shared" si="0"/>
        <v>45.24</v>
      </c>
      <c r="F29" s="9">
        <f t="shared" si="1"/>
        <v>12.759999999999998</v>
      </c>
      <c r="G29" s="3" t="s">
        <v>116</v>
      </c>
    </row>
    <row r="30" spans="1:7" ht="16.5" x14ac:dyDescent="0.2">
      <c r="A30" s="25" t="s">
        <v>106</v>
      </c>
      <c r="B30" s="30" t="s">
        <v>167</v>
      </c>
      <c r="C30" s="8">
        <v>0.78</v>
      </c>
      <c r="D30" s="8">
        <v>0.87</v>
      </c>
      <c r="E30" s="9">
        <f t="shared" si="0"/>
        <v>50.46</v>
      </c>
      <c r="F30" s="9">
        <f t="shared" si="1"/>
        <v>7.5399999999999991</v>
      </c>
      <c r="G30" s="3" t="s">
        <v>113</v>
      </c>
    </row>
    <row r="31" spans="1:7" ht="16.5" x14ac:dyDescent="0.2">
      <c r="A31" s="24" t="s">
        <v>98</v>
      </c>
      <c r="B31" s="8">
        <v>0.63</v>
      </c>
      <c r="C31" s="8">
        <v>0.55000000000000004</v>
      </c>
      <c r="D31" s="8">
        <v>0.66</v>
      </c>
      <c r="E31" s="9">
        <f t="shared" si="0"/>
        <v>38.28</v>
      </c>
      <c r="F31" s="9">
        <f t="shared" si="1"/>
        <v>19.72</v>
      </c>
      <c r="G31" s="3" t="s">
        <v>114</v>
      </c>
    </row>
    <row r="32" spans="1:7" ht="16.5" x14ac:dyDescent="0.2">
      <c r="A32" s="25" t="s">
        <v>107</v>
      </c>
      <c r="B32" s="8">
        <v>0.36</v>
      </c>
      <c r="C32" s="8">
        <v>0.35</v>
      </c>
      <c r="D32" s="8">
        <v>0.86</v>
      </c>
      <c r="E32" s="9">
        <f t="shared" si="0"/>
        <v>49.88</v>
      </c>
      <c r="F32" s="9">
        <f t="shared" si="1"/>
        <v>8.1199999999999974</v>
      </c>
      <c r="G32" s="3" t="s">
        <v>114</v>
      </c>
    </row>
    <row r="33" spans="1:7" ht="16.5" x14ac:dyDescent="0.2">
      <c r="A33" s="25" t="s">
        <v>108</v>
      </c>
      <c r="B33" s="8">
        <v>0.42</v>
      </c>
      <c r="C33" s="8">
        <v>0.76</v>
      </c>
      <c r="D33" s="8">
        <v>0.79</v>
      </c>
      <c r="E33" s="9">
        <f t="shared" si="0"/>
        <v>45.82</v>
      </c>
      <c r="F33" s="9">
        <f t="shared" si="1"/>
        <v>12.18</v>
      </c>
      <c r="G33" s="3" t="s">
        <v>113</v>
      </c>
    </row>
    <row r="34" spans="1:7" ht="16.5" x14ac:dyDescent="0.2">
      <c r="A34" s="24" t="s">
        <v>99</v>
      </c>
      <c r="B34" s="30" t="s">
        <v>166</v>
      </c>
      <c r="C34" s="8">
        <v>0.56000000000000005</v>
      </c>
      <c r="D34" s="8">
        <v>0.83</v>
      </c>
      <c r="E34" s="9">
        <f t="shared" si="0"/>
        <v>48.14</v>
      </c>
      <c r="F34" s="9">
        <f t="shared" si="1"/>
        <v>9.86</v>
      </c>
      <c r="G34" s="3" t="s">
        <v>116</v>
      </c>
    </row>
    <row r="35" spans="1:7" ht="16.5" x14ac:dyDescent="0.2">
      <c r="A35" s="25" t="s">
        <v>88</v>
      </c>
      <c r="B35" s="30" t="s">
        <v>166</v>
      </c>
      <c r="C35" s="8">
        <v>0.75</v>
      </c>
      <c r="D35" s="8">
        <v>0.74</v>
      </c>
      <c r="E35" s="9">
        <f t="shared" si="0"/>
        <v>42.92</v>
      </c>
      <c r="F35" s="9">
        <f t="shared" si="1"/>
        <v>15.079999999999998</v>
      </c>
      <c r="G35" s="3" t="s">
        <v>113</v>
      </c>
    </row>
    <row r="36" spans="1:7" ht="16.5" x14ac:dyDescent="0.2">
      <c r="A36" s="25" t="s">
        <v>89</v>
      </c>
      <c r="B36" s="30" t="s">
        <v>166</v>
      </c>
      <c r="C36" s="8">
        <v>0.73</v>
      </c>
      <c r="D36" s="8">
        <v>0.65</v>
      </c>
      <c r="E36" s="9">
        <f t="shared" si="0"/>
        <v>37.700000000000003</v>
      </c>
      <c r="F36" s="9">
        <f t="shared" si="1"/>
        <v>20.299999999999997</v>
      </c>
      <c r="G36" s="3" t="s">
        <v>113</v>
      </c>
    </row>
    <row r="37" spans="1:7" ht="16.5" x14ac:dyDescent="0.2">
      <c r="A37" s="24" t="s">
        <v>100</v>
      </c>
      <c r="B37" s="8">
        <v>0.83</v>
      </c>
      <c r="C37" s="8">
        <v>0.56000000000000005</v>
      </c>
      <c r="D37" s="8">
        <v>0.85</v>
      </c>
      <c r="E37" s="9">
        <f t="shared" si="0"/>
        <v>49.3</v>
      </c>
      <c r="F37" s="9">
        <f t="shared" si="1"/>
        <v>8.7000000000000028</v>
      </c>
      <c r="G37" s="3" t="s">
        <v>114</v>
      </c>
    </row>
    <row r="38" spans="1:7" ht="16.5" x14ac:dyDescent="0.2">
      <c r="A38" s="25" t="s">
        <v>107</v>
      </c>
      <c r="B38" s="8">
        <v>0.83</v>
      </c>
      <c r="C38" s="8">
        <v>0.38</v>
      </c>
      <c r="D38" s="8">
        <v>0.7</v>
      </c>
      <c r="E38" s="9">
        <f t="shared" si="0"/>
        <v>40.599999999999994</v>
      </c>
      <c r="F38" s="9">
        <f t="shared" si="1"/>
        <v>17.400000000000006</v>
      </c>
      <c r="G38" s="3" t="s">
        <v>115</v>
      </c>
    </row>
    <row r="39" spans="1:7" ht="16.5" x14ac:dyDescent="0.2">
      <c r="A39" s="25" t="s">
        <v>108</v>
      </c>
      <c r="B39" s="8">
        <v>0.78</v>
      </c>
      <c r="C39" s="8">
        <v>0.48</v>
      </c>
      <c r="D39" s="8">
        <v>0.67</v>
      </c>
      <c r="E39" s="9">
        <f t="shared" si="0"/>
        <v>38.86</v>
      </c>
      <c r="F39" s="9">
        <f t="shared" si="1"/>
        <v>19.14</v>
      </c>
      <c r="G39" s="3" t="s">
        <v>114</v>
      </c>
    </row>
    <row r="41" spans="1:7" ht="18" customHeight="1" x14ac:dyDescent="0.2">
      <c r="A41" s="52" t="s">
        <v>169</v>
      </c>
      <c r="B41" s="53"/>
      <c r="C41" s="53"/>
      <c r="D41" s="53"/>
      <c r="E41" s="54"/>
    </row>
    <row r="42" spans="1:7" ht="16.5" x14ac:dyDescent="0.2">
      <c r="A42" s="26" t="s">
        <v>136</v>
      </c>
      <c r="B42" s="26" t="s">
        <v>161</v>
      </c>
      <c r="C42" s="31" t="s">
        <v>110</v>
      </c>
      <c r="D42" s="7" t="s">
        <v>163</v>
      </c>
      <c r="E42" s="7" t="s">
        <v>165</v>
      </c>
    </row>
    <row r="43" spans="1:7" ht="16.5" x14ac:dyDescent="0.2">
      <c r="A43" s="27" t="s">
        <v>137</v>
      </c>
      <c r="B43" s="23" t="s">
        <v>117</v>
      </c>
      <c r="C43" s="8">
        <v>0.53</v>
      </c>
      <c r="D43" s="8">
        <v>0.35</v>
      </c>
      <c r="E43" s="8">
        <v>0.47</v>
      </c>
    </row>
    <row r="44" spans="1:7" ht="16.5" x14ac:dyDescent="0.2">
      <c r="A44" s="28" t="s">
        <v>138</v>
      </c>
      <c r="B44" s="24" t="s">
        <v>118</v>
      </c>
      <c r="C44" s="8">
        <v>0.54</v>
      </c>
      <c r="D44" s="8">
        <v>0.53</v>
      </c>
      <c r="E44" s="8">
        <v>0.55000000000000004</v>
      </c>
    </row>
    <row r="45" spans="1:7" ht="16.5" x14ac:dyDescent="0.2">
      <c r="A45" s="29" t="s">
        <v>139</v>
      </c>
      <c r="B45" s="25" t="s">
        <v>119</v>
      </c>
      <c r="C45" s="8">
        <v>0.35</v>
      </c>
      <c r="D45" s="8">
        <v>0.47</v>
      </c>
      <c r="E45" s="8">
        <v>0.49</v>
      </c>
    </row>
    <row r="46" spans="1:7" ht="16.5" x14ac:dyDescent="0.2">
      <c r="A46" s="29" t="s">
        <v>139</v>
      </c>
      <c r="B46" s="25" t="s">
        <v>120</v>
      </c>
      <c r="C46" s="8">
        <v>0.47</v>
      </c>
      <c r="D46" s="8">
        <v>0.46</v>
      </c>
      <c r="E46" s="8">
        <v>0.51</v>
      </c>
    </row>
    <row r="47" spans="1:7" ht="16.5" x14ac:dyDescent="0.2">
      <c r="A47" s="29" t="s">
        <v>139</v>
      </c>
      <c r="B47" s="25" t="s">
        <v>121</v>
      </c>
      <c r="C47" s="8">
        <v>0.5</v>
      </c>
      <c r="D47" s="8">
        <v>0.54</v>
      </c>
      <c r="E47" s="8">
        <v>0.48</v>
      </c>
    </row>
    <row r="48" spans="1:7" ht="16.5" x14ac:dyDescent="0.2">
      <c r="A48" s="29" t="s">
        <v>139</v>
      </c>
      <c r="B48" s="25" t="s">
        <v>122</v>
      </c>
      <c r="C48" s="8">
        <v>0.39</v>
      </c>
      <c r="D48" s="8">
        <v>0.5</v>
      </c>
      <c r="E48" s="8">
        <v>0.45</v>
      </c>
    </row>
    <row r="49" spans="1:5" ht="16.5" x14ac:dyDescent="0.2">
      <c r="A49" s="29" t="s">
        <v>139</v>
      </c>
      <c r="B49" s="25" t="s">
        <v>123</v>
      </c>
      <c r="C49" s="8">
        <v>0.46</v>
      </c>
      <c r="D49" s="8">
        <v>0.37</v>
      </c>
      <c r="E49" s="8">
        <v>0.45</v>
      </c>
    </row>
    <row r="50" spans="1:5" ht="16.5" x14ac:dyDescent="0.2">
      <c r="A50" s="29" t="s">
        <v>139</v>
      </c>
      <c r="B50" s="25" t="s">
        <v>124</v>
      </c>
      <c r="C50" s="8">
        <v>0.45</v>
      </c>
      <c r="D50" s="8">
        <v>0.48</v>
      </c>
      <c r="E50" s="8">
        <v>0.51</v>
      </c>
    </row>
    <row r="51" spans="1:5" ht="16.5" x14ac:dyDescent="0.2">
      <c r="A51" s="29" t="s">
        <v>139</v>
      </c>
      <c r="B51" s="25" t="s">
        <v>125</v>
      </c>
      <c r="C51" s="8">
        <v>0.48</v>
      </c>
      <c r="D51" s="8">
        <v>0.54</v>
      </c>
      <c r="E51" s="8">
        <v>0.45</v>
      </c>
    </row>
    <row r="52" spans="1:5" ht="16.5" x14ac:dyDescent="0.2">
      <c r="A52" s="29" t="s">
        <v>139</v>
      </c>
      <c r="B52" s="25" t="s">
        <v>126</v>
      </c>
      <c r="C52" s="8">
        <v>0.48</v>
      </c>
      <c r="D52" s="8">
        <v>0.42</v>
      </c>
      <c r="E52" s="8">
        <v>0.42</v>
      </c>
    </row>
    <row r="53" spans="1:5" ht="16.5" x14ac:dyDescent="0.2">
      <c r="A53" s="28" t="s">
        <v>138</v>
      </c>
      <c r="B53" s="24" t="s">
        <v>127</v>
      </c>
      <c r="C53" s="8">
        <v>0.41</v>
      </c>
      <c r="D53" s="8">
        <v>0.42</v>
      </c>
      <c r="E53" s="8">
        <v>0.54</v>
      </c>
    </row>
    <row r="54" spans="1:5" ht="16.5" x14ac:dyDescent="0.2">
      <c r="A54" s="29" t="s">
        <v>139</v>
      </c>
      <c r="B54" s="25" t="s">
        <v>128</v>
      </c>
      <c r="C54" s="8">
        <v>0.41</v>
      </c>
      <c r="D54" s="8">
        <v>0.36</v>
      </c>
      <c r="E54" s="8">
        <v>0.35</v>
      </c>
    </row>
    <row r="55" spans="1:5" ht="16.5" x14ac:dyDescent="0.2">
      <c r="A55" s="29" t="s">
        <v>139</v>
      </c>
      <c r="B55" s="25" t="s">
        <v>129</v>
      </c>
      <c r="C55" s="8">
        <v>0.54</v>
      </c>
      <c r="D55" s="8">
        <v>0.53</v>
      </c>
      <c r="E55" s="8">
        <v>0.38</v>
      </c>
    </row>
    <row r="56" spans="1:5" ht="16.5" x14ac:dyDescent="0.2">
      <c r="A56" s="29" t="s">
        <v>139</v>
      </c>
      <c r="B56" s="25" t="s">
        <v>130</v>
      </c>
      <c r="C56" s="8">
        <v>0.49</v>
      </c>
      <c r="D56" s="8">
        <v>0.55000000000000004</v>
      </c>
      <c r="E56" s="8">
        <v>0.54</v>
      </c>
    </row>
    <row r="57" spans="1:5" ht="16.5" x14ac:dyDescent="0.2">
      <c r="A57" s="29" t="s">
        <v>139</v>
      </c>
      <c r="B57" s="25" t="s">
        <v>131</v>
      </c>
      <c r="C57" s="8">
        <v>0.42</v>
      </c>
      <c r="D57" s="8">
        <v>0.49</v>
      </c>
      <c r="E57" s="8">
        <v>0.45</v>
      </c>
    </row>
    <row r="58" spans="1:5" ht="16.5" x14ac:dyDescent="0.2">
      <c r="A58" s="29" t="s">
        <v>139</v>
      </c>
      <c r="B58" s="25" t="s">
        <v>132</v>
      </c>
      <c r="C58" s="8">
        <v>0.37</v>
      </c>
      <c r="D58" s="8">
        <v>0.52</v>
      </c>
      <c r="E58" s="8">
        <v>0.53</v>
      </c>
    </row>
    <row r="59" spans="1:5" ht="16.5" x14ac:dyDescent="0.2">
      <c r="A59" s="29" t="s">
        <v>139</v>
      </c>
      <c r="B59" s="25" t="s">
        <v>133</v>
      </c>
      <c r="C59" s="8">
        <v>0.37</v>
      </c>
      <c r="D59" s="8">
        <v>0.4</v>
      </c>
      <c r="E59" s="8">
        <v>0.42</v>
      </c>
    </row>
    <row r="60" spans="1:5" ht="16.5" x14ac:dyDescent="0.2">
      <c r="A60" s="29" t="s">
        <v>139</v>
      </c>
      <c r="B60" s="25" t="s">
        <v>134</v>
      </c>
      <c r="C60" s="8">
        <v>0.5</v>
      </c>
      <c r="D60" s="8">
        <v>0.39</v>
      </c>
      <c r="E60" s="8">
        <v>0.49</v>
      </c>
    </row>
    <row r="61" spans="1:5" ht="16.5" x14ac:dyDescent="0.2">
      <c r="A61" s="29" t="s">
        <v>139</v>
      </c>
      <c r="B61" s="25" t="s">
        <v>135</v>
      </c>
      <c r="C61" s="8">
        <v>0.38</v>
      </c>
      <c r="D61" s="8">
        <v>0.37</v>
      </c>
      <c r="E61" s="8">
        <v>0.49</v>
      </c>
    </row>
    <row r="62" spans="1:5" ht="16.5" x14ac:dyDescent="0.2">
      <c r="A62" s="28" t="s">
        <v>138</v>
      </c>
      <c r="B62" s="24" t="s">
        <v>140</v>
      </c>
      <c r="C62" s="8">
        <v>0.49</v>
      </c>
      <c r="D62" s="8">
        <v>0.54</v>
      </c>
      <c r="E62" s="8">
        <v>0.42</v>
      </c>
    </row>
    <row r="63" spans="1:5" ht="16.5" x14ac:dyDescent="0.2">
      <c r="A63" s="29" t="s">
        <v>139</v>
      </c>
      <c r="B63" s="25" t="s">
        <v>156</v>
      </c>
      <c r="C63" s="8">
        <v>0.53</v>
      </c>
      <c r="D63" s="8">
        <v>0.51</v>
      </c>
      <c r="E63" s="8">
        <v>0.39</v>
      </c>
    </row>
    <row r="64" spans="1:5" ht="16.5" x14ac:dyDescent="0.2">
      <c r="A64" s="29" t="s">
        <v>139</v>
      </c>
      <c r="B64" s="25" t="s">
        <v>157</v>
      </c>
      <c r="C64" s="8">
        <v>0.42</v>
      </c>
      <c r="D64" s="8">
        <v>0.36</v>
      </c>
      <c r="E64" s="8">
        <v>0.49</v>
      </c>
    </row>
    <row r="65" spans="1:5" ht="16.5" x14ac:dyDescent="0.2">
      <c r="A65" s="29" t="s">
        <v>139</v>
      </c>
      <c r="B65" s="25" t="s">
        <v>158</v>
      </c>
      <c r="C65" s="8">
        <v>0.36</v>
      </c>
      <c r="D65" s="8">
        <v>0.43</v>
      </c>
      <c r="E65" s="8">
        <v>0.35</v>
      </c>
    </row>
    <row r="66" spans="1:5" ht="16.5" x14ac:dyDescent="0.2">
      <c r="A66" s="29" t="s">
        <v>139</v>
      </c>
      <c r="B66" s="25" t="s">
        <v>159</v>
      </c>
      <c r="C66" s="8">
        <v>0.54</v>
      </c>
      <c r="D66" s="8">
        <v>0.46</v>
      </c>
      <c r="E66" s="8">
        <v>0.5</v>
      </c>
    </row>
    <row r="67" spans="1:5" ht="16.5" x14ac:dyDescent="0.2">
      <c r="A67" s="28" t="s">
        <v>138</v>
      </c>
      <c r="B67" s="24" t="s">
        <v>151</v>
      </c>
      <c r="C67" s="8">
        <v>0.51</v>
      </c>
      <c r="D67" s="8">
        <v>0.35</v>
      </c>
      <c r="E67" s="8">
        <v>0.4</v>
      </c>
    </row>
    <row r="68" spans="1:5" ht="16.5" x14ac:dyDescent="0.2">
      <c r="A68" s="29" t="s">
        <v>160</v>
      </c>
      <c r="B68" s="25" t="s">
        <v>152</v>
      </c>
      <c r="C68" s="8">
        <v>0.53</v>
      </c>
      <c r="D68" s="8">
        <v>0.54</v>
      </c>
      <c r="E68" s="8">
        <v>0.51</v>
      </c>
    </row>
    <row r="69" spans="1:5" ht="16.5" x14ac:dyDescent="0.2">
      <c r="A69" s="29" t="s">
        <v>160</v>
      </c>
      <c r="B69" s="25" t="s">
        <v>153</v>
      </c>
      <c r="C69" s="8">
        <v>0.48</v>
      </c>
      <c r="D69" s="8">
        <v>0.55000000000000004</v>
      </c>
      <c r="E69" s="8">
        <v>0.43</v>
      </c>
    </row>
    <row r="70" spans="1:5" ht="16.5" x14ac:dyDescent="0.2">
      <c r="A70" s="29" t="s">
        <v>160</v>
      </c>
      <c r="B70" s="25" t="s">
        <v>154</v>
      </c>
      <c r="C70" s="8">
        <v>0.52</v>
      </c>
      <c r="D70" s="8">
        <v>0.48</v>
      </c>
      <c r="E70" s="8">
        <v>0.47</v>
      </c>
    </row>
    <row r="71" spans="1:5" ht="16.5" x14ac:dyDescent="0.2">
      <c r="A71" s="29" t="s">
        <v>160</v>
      </c>
      <c r="B71" s="25" t="s">
        <v>155</v>
      </c>
      <c r="C71" s="8">
        <v>0.5</v>
      </c>
      <c r="D71" s="8">
        <v>0.35</v>
      </c>
      <c r="E71" s="8">
        <v>0.48</v>
      </c>
    </row>
    <row r="72" spans="1:5" ht="16.5" x14ac:dyDescent="0.2">
      <c r="A72" s="27" t="s">
        <v>137</v>
      </c>
      <c r="B72" s="23" t="s">
        <v>141</v>
      </c>
      <c r="C72" s="8">
        <v>0.45</v>
      </c>
      <c r="D72" s="8">
        <v>0.47</v>
      </c>
      <c r="E72" s="8">
        <v>0.52</v>
      </c>
    </row>
    <row r="73" spans="1:5" ht="16.5" x14ac:dyDescent="0.2">
      <c r="A73" s="28" t="s">
        <v>138</v>
      </c>
      <c r="B73" s="24" t="s">
        <v>142</v>
      </c>
      <c r="C73" s="8">
        <v>0.44</v>
      </c>
      <c r="D73" s="8">
        <v>0.46</v>
      </c>
      <c r="E73" s="8">
        <v>0.49</v>
      </c>
    </row>
    <row r="74" spans="1:5" ht="16.5" x14ac:dyDescent="0.2">
      <c r="A74" s="29" t="s">
        <v>139</v>
      </c>
      <c r="B74" s="25" t="s">
        <v>144</v>
      </c>
      <c r="C74" s="8">
        <v>0.39</v>
      </c>
      <c r="D74" s="8">
        <v>0.37</v>
      </c>
      <c r="E74" s="8">
        <v>0.5</v>
      </c>
    </row>
    <row r="75" spans="1:5" ht="16.5" x14ac:dyDescent="0.2">
      <c r="A75" s="29" t="s">
        <v>139</v>
      </c>
      <c r="B75" s="25" t="s">
        <v>145</v>
      </c>
      <c r="C75" s="8">
        <v>0.37</v>
      </c>
      <c r="D75" s="8">
        <v>0.45</v>
      </c>
      <c r="E75" s="8">
        <v>0.35</v>
      </c>
    </row>
    <row r="76" spans="1:5" ht="16.5" x14ac:dyDescent="0.2">
      <c r="A76" s="29" t="s">
        <v>139</v>
      </c>
      <c r="B76" s="25" t="s">
        <v>146</v>
      </c>
      <c r="C76" s="8">
        <v>0.46</v>
      </c>
      <c r="D76" s="8">
        <v>0.53</v>
      </c>
      <c r="E76" s="8">
        <v>0.39</v>
      </c>
    </row>
    <row r="77" spans="1:5" ht="16.5" x14ac:dyDescent="0.2">
      <c r="A77" s="28" t="s">
        <v>138</v>
      </c>
      <c r="B77" s="24" t="s">
        <v>143</v>
      </c>
      <c r="C77" s="8">
        <v>0.52</v>
      </c>
      <c r="D77" s="8">
        <v>0.43</v>
      </c>
      <c r="E77" s="8">
        <v>0.45</v>
      </c>
    </row>
    <row r="78" spans="1:5" ht="16.5" x14ac:dyDescent="0.2">
      <c r="A78" s="29" t="s">
        <v>139</v>
      </c>
      <c r="B78" s="25" t="s">
        <v>147</v>
      </c>
      <c r="C78" s="8">
        <v>0.41</v>
      </c>
      <c r="D78" s="8">
        <v>0.35</v>
      </c>
      <c r="E78" s="8">
        <v>0.37</v>
      </c>
    </row>
    <row r="79" spans="1:5" ht="16.5" x14ac:dyDescent="0.2">
      <c r="A79" s="29" t="s">
        <v>139</v>
      </c>
      <c r="B79" s="25" t="s">
        <v>148</v>
      </c>
      <c r="C79" s="8">
        <v>0.52</v>
      </c>
      <c r="D79" s="8">
        <v>0.52</v>
      </c>
      <c r="E79" s="8">
        <v>0.35</v>
      </c>
    </row>
    <row r="80" spans="1:5" ht="16.5" x14ac:dyDescent="0.2">
      <c r="A80" s="29" t="s">
        <v>139</v>
      </c>
      <c r="B80" s="25" t="s">
        <v>149</v>
      </c>
      <c r="C80" s="8">
        <v>0.55000000000000004</v>
      </c>
      <c r="D80" s="8">
        <v>0.4</v>
      </c>
      <c r="E80" s="8">
        <v>0.45</v>
      </c>
    </row>
    <row r="81" spans="1:6" ht="16.5" x14ac:dyDescent="0.2">
      <c r="A81" s="29" t="s">
        <v>139</v>
      </c>
      <c r="B81" s="25" t="s">
        <v>150</v>
      </c>
      <c r="C81" s="8">
        <v>0.38</v>
      </c>
      <c r="D81" s="8">
        <v>0.51</v>
      </c>
      <c r="E81" s="8">
        <v>0.48</v>
      </c>
    </row>
    <row r="83" spans="1:6" ht="16.5" x14ac:dyDescent="0.2">
      <c r="A83" s="4" t="s">
        <v>74</v>
      </c>
      <c r="B83" s="11" t="s">
        <v>3</v>
      </c>
      <c r="C83" s="55" t="s">
        <v>173</v>
      </c>
      <c r="D83" s="55"/>
      <c r="E83" s="55"/>
      <c r="F83" s="55"/>
    </row>
    <row r="84" spans="1:6" ht="16.5" x14ac:dyDescent="0.2">
      <c r="A84" s="7" t="s">
        <v>36</v>
      </c>
      <c r="B84" s="3">
        <v>130.5</v>
      </c>
      <c r="C84" s="37"/>
      <c r="D84" s="37"/>
      <c r="E84" s="37"/>
      <c r="F84" s="37"/>
    </row>
    <row r="85" spans="1:6" ht="16.5" x14ac:dyDescent="0.2">
      <c r="A85" s="7" t="s">
        <v>57</v>
      </c>
      <c r="B85" s="3">
        <v>141</v>
      </c>
      <c r="C85" s="3" t="str">
        <f ca="1">MID(姓名池!$B$2,RANDBETWEEN(1,50),1)</f>
        <v>葛</v>
      </c>
      <c r="D85" s="3"/>
      <c r="E85" s="3"/>
      <c r="F85" s="3"/>
    </row>
    <row r="86" spans="1:6" ht="16.5" x14ac:dyDescent="0.2">
      <c r="A86" s="7" t="s">
        <v>55</v>
      </c>
      <c r="B86" s="3">
        <v>103.5</v>
      </c>
      <c r="C86" s="3" t="str">
        <f ca="1">MID(姓名池!$B$2,RANDBETWEEN(1,50),1)</f>
        <v>韦</v>
      </c>
      <c r="D86" s="3" t="str">
        <f ca="1">MID(姓名池!$B$2,RANDBETWEEN(1,50),1)</f>
        <v>赵</v>
      </c>
      <c r="E86" s="3"/>
      <c r="F86" s="3"/>
    </row>
    <row r="87" spans="1:6" ht="16.5" x14ac:dyDescent="0.2">
      <c r="A87" s="7" t="s">
        <v>69</v>
      </c>
      <c r="B87" s="8">
        <v>0.87</v>
      </c>
      <c r="C87" s="46"/>
      <c r="D87" s="47"/>
      <c r="E87" s="47"/>
      <c r="F87" s="48"/>
    </row>
    <row r="88" spans="1:6" ht="16.5" x14ac:dyDescent="0.2">
      <c r="A88" s="7" t="s">
        <v>59</v>
      </c>
      <c r="B88" s="9">
        <v>3.48</v>
      </c>
      <c r="C88" s="3" t="str">
        <f ca="1">MID(姓名池!$B$2,RANDBETWEEN(1,50),1)</f>
        <v>姜</v>
      </c>
      <c r="D88" s="3" t="str">
        <f ca="1">MID(姓名池!$B$2,RANDBETWEEN(1,50),1)</f>
        <v>章</v>
      </c>
      <c r="E88" s="3" t="str">
        <f ca="1">MID(姓名池!$B$2,RANDBETWEEN(1,50),1)</f>
        <v>严</v>
      </c>
      <c r="F88" s="3" t="s">
        <v>174</v>
      </c>
    </row>
    <row r="89" spans="1:6" ht="16.5" x14ac:dyDescent="0.2">
      <c r="A89" s="7" t="s">
        <v>60</v>
      </c>
      <c r="B89" s="9">
        <v>6.96</v>
      </c>
      <c r="C89" s="3" t="str">
        <f ca="1">MID(姓名池!$B$2,RANDBETWEEN(1,50),1)</f>
        <v>戚</v>
      </c>
      <c r="D89" s="3" t="str">
        <f ca="1">MID(姓名池!$B$2,RANDBETWEEN(1,50),1)</f>
        <v>姜</v>
      </c>
      <c r="E89" s="3" t="str">
        <f ca="1">MID(姓名池!$B$2,RANDBETWEEN(1,50),1)</f>
        <v>王</v>
      </c>
      <c r="F89" s="3" t="s">
        <v>174</v>
      </c>
    </row>
    <row r="90" spans="1:6" ht="16.5" x14ac:dyDescent="0.2">
      <c r="A90" s="7" t="s">
        <v>61</v>
      </c>
      <c r="B90" s="9">
        <v>32</v>
      </c>
      <c r="C90" s="3" t="str">
        <f ca="1">MID(姓名池!$B$2,RANDBETWEEN(1,50),1)</f>
        <v>冯</v>
      </c>
      <c r="D90" s="3" t="str">
        <f ca="1">MID(姓名池!$B$2,RANDBETWEEN(1,50),1)</f>
        <v>潘</v>
      </c>
      <c r="E90" s="3" t="str">
        <f ca="1">MID(姓名池!$B$2,RANDBETWEEN(1,50),1)</f>
        <v>金</v>
      </c>
      <c r="F90" s="3" t="s">
        <v>174</v>
      </c>
    </row>
    <row r="91" spans="1:6" ht="16.5" x14ac:dyDescent="0.2">
      <c r="A91" s="7" t="s">
        <v>62</v>
      </c>
      <c r="B91" s="8">
        <v>0.06</v>
      </c>
      <c r="C91" s="38"/>
      <c r="D91" s="39"/>
      <c r="E91" s="39"/>
      <c r="F91" s="40"/>
    </row>
    <row r="92" spans="1:6" ht="16.5" x14ac:dyDescent="0.2">
      <c r="A92" s="7" t="s">
        <v>63</v>
      </c>
      <c r="B92" s="8">
        <v>0.12</v>
      </c>
      <c r="C92" s="41"/>
      <c r="D92" s="37"/>
      <c r="E92" s="37"/>
      <c r="F92" s="42"/>
    </row>
    <row r="93" spans="1:6" ht="16.5" x14ac:dyDescent="0.2">
      <c r="A93" s="7" t="s">
        <v>64</v>
      </c>
      <c r="B93" s="8">
        <v>0.55172413793103448</v>
      </c>
      <c r="C93" s="43"/>
      <c r="D93" s="44"/>
      <c r="E93" s="44"/>
      <c r="F93" s="45"/>
    </row>
    <row r="94" spans="1:6" ht="16.5" x14ac:dyDescent="0.2">
      <c r="A94" s="7" t="s">
        <v>65</v>
      </c>
      <c r="B94" s="9">
        <v>3.5844</v>
      </c>
      <c r="C94" s="3" t="str">
        <f ca="1">MID(姓名池!$B$2,RANDBETWEEN(1,50),1)</f>
        <v>金</v>
      </c>
      <c r="D94" s="3" t="str">
        <f ca="1">MID(姓名池!$B$2,RANDBETWEEN(1,50),1)</f>
        <v>范</v>
      </c>
      <c r="E94" s="3" t="str">
        <f ca="1">MID(姓名池!$B$2,RANDBETWEEN(1,50),1)</f>
        <v>何</v>
      </c>
      <c r="F94" s="3" t="s">
        <v>174</v>
      </c>
    </row>
    <row r="95" spans="1:6" ht="16.5" x14ac:dyDescent="0.2">
      <c r="A95" s="7" t="s">
        <v>66</v>
      </c>
      <c r="B95" s="9">
        <v>5.22</v>
      </c>
      <c r="C95" s="3" t="str">
        <f ca="1">MID(姓名池!$B$2,RANDBETWEEN(1,50),1)</f>
        <v>王</v>
      </c>
      <c r="D95" s="3" t="str">
        <f ca="1">MID(姓名池!$B$2,RANDBETWEEN(1,50),1)</f>
        <v>周</v>
      </c>
      <c r="E95" s="3" t="str">
        <f ca="1">MID(姓名池!$B$2,RANDBETWEEN(1,50),1)</f>
        <v>朱</v>
      </c>
      <c r="F95" s="3" t="s">
        <v>174</v>
      </c>
    </row>
    <row r="96" spans="1:6" ht="16.5" x14ac:dyDescent="0.2">
      <c r="A96" s="7" t="s">
        <v>67</v>
      </c>
      <c r="B96" s="9">
        <v>16.129799999999999</v>
      </c>
      <c r="C96" s="36" t="str">
        <f ca="1">MID(姓名池!$B$2,RANDBETWEEN(1,50),1)</f>
        <v>魏</v>
      </c>
      <c r="D96" s="36" t="str">
        <f ca="1">MID(姓名池!$B$2,RANDBETWEEN(1,50),1)</f>
        <v>张</v>
      </c>
      <c r="E96" s="36" t="str">
        <f ca="1">MID(姓名池!$B$2,RANDBETWEEN(1,50),1)</f>
        <v>鲁</v>
      </c>
      <c r="F96" s="36" t="s">
        <v>174</v>
      </c>
    </row>
    <row r="97" spans="1:6" ht="16.5" x14ac:dyDescent="0.2">
      <c r="A97" s="7" t="s">
        <v>68</v>
      </c>
      <c r="B97" s="34">
        <v>4.7400000000000005E-2</v>
      </c>
      <c r="C97" s="38"/>
      <c r="D97" s="39"/>
      <c r="E97" s="39"/>
      <c r="F97" s="40"/>
    </row>
    <row r="98" spans="1:6" ht="16.5" x14ac:dyDescent="0.2">
      <c r="A98" s="7" t="s">
        <v>70</v>
      </c>
      <c r="B98" s="34">
        <v>9.1199999999999989E-2</v>
      </c>
      <c r="C98" s="41"/>
      <c r="D98" s="37"/>
      <c r="E98" s="37"/>
      <c r="F98" s="42"/>
    </row>
    <row r="99" spans="1:6" ht="16.5" x14ac:dyDescent="0.2">
      <c r="A99" s="7" t="s">
        <v>71</v>
      </c>
      <c r="B99" s="34">
        <v>0.28350000000000003</v>
      </c>
      <c r="C99" s="41"/>
      <c r="D99" s="37"/>
      <c r="E99" s="37"/>
      <c r="F99" s="42"/>
    </row>
    <row r="100" spans="1:6" ht="16.5" x14ac:dyDescent="0.2">
      <c r="A100" s="7" t="s">
        <v>72</v>
      </c>
      <c r="B100" s="35">
        <v>13.335647947244238</v>
      </c>
      <c r="C100" s="43"/>
      <c r="D100" s="44"/>
      <c r="E100" s="44"/>
      <c r="F100" s="45"/>
    </row>
    <row r="101" spans="1:6" ht="16.5" x14ac:dyDescent="0.2">
      <c r="A101" s="31" t="s">
        <v>191</v>
      </c>
      <c r="B101" s="73">
        <v>4</v>
      </c>
      <c r="C101" s="36" t="str">
        <f ca="1">MID(姓名池!$B$2,RANDBETWEEN(1,50),1)</f>
        <v>魏</v>
      </c>
      <c r="D101" s="36" t="str">
        <f ca="1">MID(姓名池!$B$2,RANDBETWEEN(1,50),1)</f>
        <v>陶</v>
      </c>
      <c r="E101" s="36" t="str">
        <f ca="1">MID(姓名池!$B$2,RANDBETWEEN(1,50),1)</f>
        <v>水</v>
      </c>
      <c r="F101" s="36" t="s">
        <v>174</v>
      </c>
    </row>
    <row r="102" spans="1:6" ht="16.5" x14ac:dyDescent="0.2">
      <c r="A102" s="74" t="s">
        <v>192</v>
      </c>
      <c r="B102" s="75">
        <v>5</v>
      </c>
      <c r="C102" s="36" t="str">
        <f ca="1">MID(姓名池!$B$2,RANDBETWEEN(1,50),1)</f>
        <v>郑</v>
      </c>
      <c r="D102" s="36" t="str">
        <f ca="1">MID(姓名池!$B$2,RANDBETWEEN(1,50),1)</f>
        <v>沈</v>
      </c>
      <c r="E102" s="36" t="str">
        <f ca="1">MID(姓名池!$B$2,RANDBETWEEN(1,50),1)</f>
        <v>奚</v>
      </c>
      <c r="F102" s="36" t="s">
        <v>174</v>
      </c>
    </row>
    <row r="103" spans="1:6" ht="16.5" x14ac:dyDescent="0.2">
      <c r="A103" s="65" t="s">
        <v>170</v>
      </c>
      <c r="B103" s="65"/>
      <c r="C103" s="65"/>
      <c r="D103" s="65"/>
      <c r="E103" s="65"/>
      <c r="F103" s="65"/>
    </row>
    <row r="104" spans="1:6" ht="16.5" x14ac:dyDescent="0.2">
      <c r="A104" s="7" t="s">
        <v>75</v>
      </c>
      <c r="B104" s="9">
        <v>3.48</v>
      </c>
      <c r="C104" s="3" t="str">
        <f ca="1">MID(姓名池!$B$2,RANDBETWEEN(1,50),1)</f>
        <v>戚</v>
      </c>
      <c r="D104" s="3" t="str">
        <f ca="1">MID(姓名池!$B$2,RANDBETWEEN(1,50),1)</f>
        <v>水</v>
      </c>
      <c r="E104" s="3" t="str">
        <f ca="1">MID(姓名池!$B$2,RANDBETWEEN(1,50),1)</f>
        <v>郎</v>
      </c>
      <c r="F104" s="3" t="s">
        <v>174</v>
      </c>
    </row>
    <row r="105" spans="1:6" ht="16.5" x14ac:dyDescent="0.2">
      <c r="A105" s="7" t="s">
        <v>76</v>
      </c>
      <c r="B105" s="9">
        <v>3.48</v>
      </c>
      <c r="C105" s="3" t="str">
        <f ca="1">MID(姓名池!$B$2,RANDBETWEEN(1,50),1)</f>
        <v>姜</v>
      </c>
      <c r="D105" s="3" t="str">
        <f ca="1">MID(姓名池!$B$2,RANDBETWEEN(1,50),1)</f>
        <v>彭</v>
      </c>
      <c r="E105" s="3" t="str">
        <f ca="1">MID(姓名池!$B$2,RANDBETWEEN(1,50),1)</f>
        <v>金</v>
      </c>
      <c r="F105" s="3" t="s">
        <v>174</v>
      </c>
    </row>
    <row r="106" spans="1:6" ht="16.5" x14ac:dyDescent="0.2">
      <c r="A106" s="7" t="s">
        <v>77</v>
      </c>
      <c r="B106" s="9">
        <v>25.040000000000006</v>
      </c>
      <c r="C106" s="3" t="str">
        <f ca="1">MID(姓名池!$B$2,RANDBETWEEN(1,50),1)</f>
        <v>姜</v>
      </c>
      <c r="D106" s="3" t="str">
        <f ca="1">MID(姓名池!$B$2,RANDBETWEEN(1,50),1)</f>
        <v>章</v>
      </c>
      <c r="E106" s="3" t="str">
        <f ca="1">MID(姓名池!$B$2,RANDBETWEEN(1,50),1)</f>
        <v>曹</v>
      </c>
      <c r="F106" s="3" t="s">
        <v>174</v>
      </c>
    </row>
    <row r="107" spans="1:6" ht="16.5" x14ac:dyDescent="0.2">
      <c r="A107" s="7" t="s">
        <v>78</v>
      </c>
      <c r="B107" s="9">
        <v>26</v>
      </c>
      <c r="C107" s="3" t="str">
        <f ca="1">MID(姓名池!$B$2,RANDBETWEEN(1,50),1)</f>
        <v>魏</v>
      </c>
      <c r="D107" s="3" t="str">
        <f ca="1">MID(姓名池!$B$2,RANDBETWEEN(1,50),1)</f>
        <v>卫</v>
      </c>
      <c r="E107" s="3" t="str">
        <f ca="1">MID(姓名池!$B$2,RANDBETWEEN(1,50),1)</f>
        <v>吴</v>
      </c>
      <c r="F107" s="3" t="s">
        <v>174</v>
      </c>
    </row>
  </sheetData>
  <mergeCells count="6">
    <mergeCell ref="A41:E41"/>
    <mergeCell ref="A103:F103"/>
    <mergeCell ref="C83:F83"/>
    <mergeCell ref="A1:G1"/>
    <mergeCell ref="A3:H3"/>
    <mergeCell ref="A4:H4"/>
  </mergeCells>
  <phoneticPr fontId="1" type="noConversion"/>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tabSelected="1" zoomScaleNormal="100" workbookViewId="0">
      <selection activeCell="T22" sqref="T22"/>
    </sheetView>
  </sheetViews>
  <sheetFormatPr defaultRowHeight="18" customHeight="1" x14ac:dyDescent="0.2"/>
  <cols>
    <col min="1" max="1" width="13.25" bestFit="1" customWidth="1"/>
    <col min="3" max="3" width="8.375" bestFit="1" customWidth="1"/>
  </cols>
  <sheetData>
    <row r="1" spans="1:12" ht="18" customHeight="1" x14ac:dyDescent="0.2">
      <c r="A1" s="56" t="s">
        <v>54</v>
      </c>
      <c r="B1" s="56"/>
      <c r="C1" s="56"/>
      <c r="D1" s="56"/>
      <c r="E1" s="56"/>
      <c r="F1" s="56"/>
      <c r="G1" s="56"/>
      <c r="H1" s="56"/>
      <c r="I1" s="2"/>
      <c r="J1" s="2"/>
      <c r="K1" s="2"/>
      <c r="L1" s="2"/>
    </row>
    <row r="2" spans="1:12" ht="18" customHeight="1" x14ac:dyDescent="0.2">
      <c r="A2" s="61" t="s">
        <v>162</v>
      </c>
      <c r="B2" s="61"/>
      <c r="C2" s="61"/>
      <c r="D2" s="61"/>
      <c r="E2" s="61"/>
      <c r="F2" s="61"/>
      <c r="G2" s="61"/>
      <c r="H2" s="61"/>
      <c r="I2" s="61"/>
      <c r="J2" s="61"/>
      <c r="K2" s="61"/>
      <c r="L2" s="61"/>
    </row>
    <row r="3" spans="1:12" ht="18" customHeight="1" x14ac:dyDescent="0.2">
      <c r="A3" s="2"/>
      <c r="B3" s="2"/>
      <c r="C3" s="2"/>
      <c r="D3" s="2"/>
      <c r="E3" s="2"/>
      <c r="F3" s="2"/>
      <c r="G3" s="2"/>
      <c r="H3" s="2"/>
      <c r="I3" s="2"/>
      <c r="J3" s="2"/>
      <c r="K3" s="2"/>
      <c r="L3" s="2"/>
    </row>
    <row r="4" spans="1:12" ht="18" customHeight="1" x14ac:dyDescent="0.2">
      <c r="A4" s="4" t="s">
        <v>1</v>
      </c>
      <c r="B4" s="4" t="s">
        <v>42</v>
      </c>
      <c r="C4" s="4" t="s">
        <v>2</v>
      </c>
      <c r="D4" s="4" t="s">
        <v>3</v>
      </c>
      <c r="E4" s="4" t="s">
        <v>4</v>
      </c>
      <c r="F4" s="4" t="s">
        <v>5</v>
      </c>
      <c r="G4" s="4" t="s">
        <v>6</v>
      </c>
      <c r="H4" s="4" t="s">
        <v>7</v>
      </c>
      <c r="I4" s="12" t="s">
        <v>8</v>
      </c>
      <c r="J4" s="4" t="s">
        <v>9</v>
      </c>
      <c r="K4" s="4" t="s">
        <v>10</v>
      </c>
      <c r="L4" s="4" t="s">
        <v>11</v>
      </c>
    </row>
    <row r="5" spans="1:12" ht="18" customHeight="1" x14ac:dyDescent="0.2">
      <c r="A5" s="7" t="s">
        <v>13</v>
      </c>
      <c r="B5" s="3">
        <v>1050</v>
      </c>
      <c r="C5" s="3">
        <v>150</v>
      </c>
      <c r="D5" s="3">
        <v>150</v>
      </c>
      <c r="E5" s="3">
        <v>150</v>
      </c>
      <c r="F5" s="3">
        <v>110</v>
      </c>
      <c r="G5" s="3">
        <v>100</v>
      </c>
      <c r="H5" s="3">
        <v>90</v>
      </c>
      <c r="I5" s="3">
        <v>300</v>
      </c>
      <c r="J5" s="3">
        <v>100</v>
      </c>
      <c r="K5" s="3">
        <v>100</v>
      </c>
      <c r="L5" s="3">
        <v>100</v>
      </c>
    </row>
    <row r="6" spans="1:12" ht="18" customHeight="1" x14ac:dyDescent="0.2">
      <c r="A6" s="2"/>
      <c r="B6" s="2"/>
      <c r="C6" s="2"/>
      <c r="D6" s="2"/>
      <c r="E6" s="2"/>
      <c r="F6" s="2"/>
      <c r="G6" s="2"/>
      <c r="H6" s="2"/>
      <c r="I6" s="2"/>
      <c r="J6" s="2"/>
      <c r="K6" s="2"/>
      <c r="L6" s="2"/>
    </row>
    <row r="7" spans="1:12" ht="18" customHeight="1" x14ac:dyDescent="0.2">
      <c r="A7" s="4" t="s">
        <v>73</v>
      </c>
      <c r="B7" s="4" t="s">
        <v>56</v>
      </c>
      <c r="C7" s="4" t="s">
        <v>2</v>
      </c>
      <c r="D7" s="4" t="s">
        <v>3</v>
      </c>
      <c r="E7" s="4" t="s">
        <v>4</v>
      </c>
      <c r="F7" s="4" t="s">
        <v>5</v>
      </c>
      <c r="G7" s="4" t="s">
        <v>6</v>
      </c>
      <c r="H7" s="4" t="s">
        <v>7</v>
      </c>
      <c r="I7" s="12" t="s">
        <v>8</v>
      </c>
      <c r="J7" s="4" t="s">
        <v>9</v>
      </c>
      <c r="K7" s="4" t="s">
        <v>10</v>
      </c>
      <c r="L7" s="4" t="s">
        <v>11</v>
      </c>
    </row>
    <row r="8" spans="1:12" ht="18" customHeight="1" x14ac:dyDescent="0.2">
      <c r="A8" s="7" t="s">
        <v>15</v>
      </c>
      <c r="B8" s="3">
        <v>58</v>
      </c>
      <c r="C8" s="3">
        <v>58</v>
      </c>
      <c r="D8" s="3">
        <v>58</v>
      </c>
      <c r="E8" s="3">
        <v>58</v>
      </c>
      <c r="F8" s="3">
        <v>58</v>
      </c>
      <c r="G8" s="3">
        <v>58</v>
      </c>
      <c r="H8" s="3">
        <v>58</v>
      </c>
      <c r="I8" s="3">
        <v>58</v>
      </c>
      <c r="J8" s="3">
        <v>58</v>
      </c>
      <c r="K8" s="3">
        <v>58</v>
      </c>
      <c r="L8" s="3">
        <v>58</v>
      </c>
    </row>
    <row r="9" spans="1:12" ht="18" customHeight="1" x14ac:dyDescent="0.2">
      <c r="A9" s="7" t="s">
        <v>16</v>
      </c>
      <c r="B9" s="3">
        <v>9</v>
      </c>
      <c r="C9" s="3">
        <v>1</v>
      </c>
      <c r="D9" s="3">
        <v>1</v>
      </c>
      <c r="E9" s="3">
        <v>1</v>
      </c>
      <c r="F9" s="3">
        <v>1</v>
      </c>
      <c r="G9" s="3">
        <v>0</v>
      </c>
      <c r="H9" s="3">
        <v>0</v>
      </c>
      <c r="I9" s="3">
        <v>1</v>
      </c>
      <c r="J9" s="3">
        <v>1</v>
      </c>
      <c r="K9" s="3">
        <v>3</v>
      </c>
      <c r="L9" s="3">
        <v>0</v>
      </c>
    </row>
    <row r="11" spans="1:12" ht="18" customHeight="1" x14ac:dyDescent="0.2">
      <c r="A11" s="4" t="s">
        <v>74</v>
      </c>
      <c r="B11" s="21" t="s">
        <v>42</v>
      </c>
      <c r="C11" s="11" t="s">
        <v>2</v>
      </c>
      <c r="D11" s="11" t="s">
        <v>3</v>
      </c>
      <c r="E11" s="11" t="s">
        <v>4</v>
      </c>
      <c r="F11" s="4" t="s">
        <v>5</v>
      </c>
      <c r="G11" s="4" t="s">
        <v>6</v>
      </c>
      <c r="H11" s="4" t="s">
        <v>7</v>
      </c>
      <c r="I11" s="12" t="s">
        <v>8</v>
      </c>
      <c r="J11" s="4" t="s">
        <v>9</v>
      </c>
      <c r="K11" s="4" t="s">
        <v>10</v>
      </c>
      <c r="L11" s="4" t="s">
        <v>11</v>
      </c>
    </row>
    <row r="12" spans="1:12" ht="18" customHeight="1" x14ac:dyDescent="0.2">
      <c r="A12" s="7" t="s">
        <v>36</v>
      </c>
      <c r="B12" s="3">
        <v>962</v>
      </c>
      <c r="C12" s="3">
        <v>133.5</v>
      </c>
      <c r="D12" s="3">
        <v>130.5</v>
      </c>
      <c r="E12" s="3">
        <v>141</v>
      </c>
      <c r="F12" s="3">
        <v>106.7</v>
      </c>
      <c r="G12" s="3">
        <v>96</v>
      </c>
      <c r="H12" s="3">
        <v>78.3</v>
      </c>
      <c r="I12" s="3">
        <v>273</v>
      </c>
      <c r="J12" s="3">
        <v>95</v>
      </c>
      <c r="K12" s="3">
        <v>87</v>
      </c>
      <c r="L12" s="3">
        <v>94</v>
      </c>
    </row>
    <row r="13" spans="1:12" ht="18" customHeight="1" x14ac:dyDescent="0.2">
      <c r="A13" s="7" t="s">
        <v>57</v>
      </c>
      <c r="B13" s="3">
        <v>948.80000000000018</v>
      </c>
      <c r="C13" s="3">
        <v>133.5</v>
      </c>
      <c r="D13" s="3">
        <v>141</v>
      </c>
      <c r="E13" s="3">
        <v>132</v>
      </c>
      <c r="F13" s="3">
        <v>100.1</v>
      </c>
      <c r="G13" s="3">
        <v>85</v>
      </c>
      <c r="H13" s="3">
        <v>88.2</v>
      </c>
      <c r="I13" s="3">
        <v>270</v>
      </c>
      <c r="J13" s="3">
        <v>89</v>
      </c>
      <c r="K13" s="3">
        <v>86</v>
      </c>
      <c r="L13" s="3">
        <v>94</v>
      </c>
    </row>
    <row r="14" spans="1:12" ht="18" customHeight="1" x14ac:dyDescent="0.2">
      <c r="A14" s="7" t="s">
        <v>55</v>
      </c>
      <c r="B14" s="3">
        <v>639.5</v>
      </c>
      <c r="C14" s="3">
        <v>87</v>
      </c>
      <c r="D14" s="3">
        <v>103.5</v>
      </c>
      <c r="E14" s="3">
        <v>94.5</v>
      </c>
      <c r="F14" s="3">
        <v>66</v>
      </c>
      <c r="G14" s="3">
        <v>64</v>
      </c>
      <c r="H14" s="3">
        <v>49.5</v>
      </c>
      <c r="I14" s="3">
        <v>183</v>
      </c>
      <c r="J14" s="3">
        <v>63</v>
      </c>
      <c r="K14" s="3">
        <v>55</v>
      </c>
      <c r="L14" s="3">
        <v>57</v>
      </c>
    </row>
    <row r="15" spans="1:12" ht="18" customHeight="1" x14ac:dyDescent="0.2">
      <c r="A15" s="7" t="s">
        <v>69</v>
      </c>
      <c r="B15" s="8">
        <v>0.91619047619047622</v>
      </c>
      <c r="C15" s="8">
        <v>0.89</v>
      </c>
      <c r="D15" s="8">
        <v>0.87</v>
      </c>
      <c r="E15" s="8">
        <v>0.94</v>
      </c>
      <c r="F15" s="8">
        <v>0.97</v>
      </c>
      <c r="G15" s="8">
        <v>0.96</v>
      </c>
      <c r="H15" s="8">
        <v>0.87</v>
      </c>
      <c r="I15" s="8">
        <v>0.91</v>
      </c>
      <c r="J15" s="8">
        <v>0.95</v>
      </c>
      <c r="K15" s="8">
        <v>0.87</v>
      </c>
      <c r="L15" s="8">
        <v>0.94</v>
      </c>
    </row>
    <row r="16" spans="1:12" ht="18" customHeight="1" x14ac:dyDescent="0.2">
      <c r="A16" s="7" t="s">
        <v>59</v>
      </c>
      <c r="B16" s="9">
        <v>2.3199999999999998</v>
      </c>
      <c r="C16" s="9">
        <v>3.48</v>
      </c>
      <c r="D16" s="9">
        <v>3.48</v>
      </c>
      <c r="E16" s="9">
        <v>2.9000000000000004</v>
      </c>
      <c r="F16" s="9">
        <v>3.48</v>
      </c>
      <c r="G16" s="9">
        <v>2.9000000000000004</v>
      </c>
      <c r="H16" s="9">
        <v>4.6399999999999997</v>
      </c>
      <c r="I16" s="9">
        <v>2.9000000000000004</v>
      </c>
      <c r="J16" s="9">
        <v>4.0600000000000005</v>
      </c>
      <c r="K16" s="9">
        <v>2.3199999999999998</v>
      </c>
      <c r="L16" s="9">
        <v>2.3199999999999998</v>
      </c>
    </row>
    <row r="17" spans="1:12" ht="18" customHeight="1" x14ac:dyDescent="0.2">
      <c r="A17" s="7" t="s">
        <v>60</v>
      </c>
      <c r="B17" s="9">
        <v>8.120000000000001</v>
      </c>
      <c r="C17" s="9">
        <v>5.8000000000000007</v>
      </c>
      <c r="D17" s="9">
        <v>6.96</v>
      </c>
      <c r="E17" s="9">
        <v>7.54</v>
      </c>
      <c r="F17" s="9">
        <v>5.8000000000000007</v>
      </c>
      <c r="G17" s="9">
        <v>6.38</v>
      </c>
      <c r="H17" s="9">
        <v>8.6999999999999993</v>
      </c>
      <c r="I17" s="9">
        <v>8.120000000000001</v>
      </c>
      <c r="J17" s="9">
        <v>6.38</v>
      </c>
      <c r="K17" s="9">
        <v>8.6999999999999993</v>
      </c>
      <c r="L17" s="9">
        <v>8.120000000000001</v>
      </c>
    </row>
    <row r="18" spans="1:12" ht="18" customHeight="1" x14ac:dyDescent="0.2">
      <c r="A18" s="7" t="s">
        <v>61</v>
      </c>
      <c r="B18" s="9">
        <v>30.16</v>
      </c>
      <c r="C18" s="9">
        <v>35</v>
      </c>
      <c r="D18" s="9">
        <v>32</v>
      </c>
      <c r="E18" s="9">
        <v>39</v>
      </c>
      <c r="F18" s="9">
        <v>40</v>
      </c>
      <c r="G18" s="9">
        <v>38</v>
      </c>
      <c r="H18" s="9">
        <v>42</v>
      </c>
      <c r="I18" s="9">
        <v>45</v>
      </c>
      <c r="J18" s="9">
        <v>48</v>
      </c>
      <c r="K18" s="9">
        <v>45</v>
      </c>
      <c r="L18" s="9">
        <v>44</v>
      </c>
    </row>
    <row r="19" spans="1:12" ht="18" customHeight="1" x14ac:dyDescent="0.2">
      <c r="A19" s="7" t="s">
        <v>62</v>
      </c>
      <c r="B19" s="8">
        <f>B16/$B$8</f>
        <v>3.9999999999999994E-2</v>
      </c>
      <c r="C19" s="8">
        <f t="shared" ref="C19:L19" si="0">C16/$B$8</f>
        <v>0.06</v>
      </c>
      <c r="D19" s="8">
        <f t="shared" si="0"/>
        <v>0.06</v>
      </c>
      <c r="E19" s="8">
        <f t="shared" si="0"/>
        <v>0.05</v>
      </c>
      <c r="F19" s="8">
        <f t="shared" si="0"/>
        <v>0.06</v>
      </c>
      <c r="G19" s="8">
        <f t="shared" si="0"/>
        <v>0.05</v>
      </c>
      <c r="H19" s="8">
        <f t="shared" si="0"/>
        <v>7.9999999999999988E-2</v>
      </c>
      <c r="I19" s="8">
        <f t="shared" si="0"/>
        <v>0.05</v>
      </c>
      <c r="J19" s="8">
        <f t="shared" si="0"/>
        <v>7.0000000000000007E-2</v>
      </c>
      <c r="K19" s="8">
        <f t="shared" si="0"/>
        <v>3.9999999999999994E-2</v>
      </c>
      <c r="L19" s="8">
        <f t="shared" si="0"/>
        <v>3.9999999999999994E-2</v>
      </c>
    </row>
    <row r="20" spans="1:12" ht="18" customHeight="1" x14ac:dyDescent="0.2">
      <c r="A20" s="7" t="s">
        <v>63</v>
      </c>
      <c r="B20" s="8">
        <f t="shared" ref="B20:L21" si="1">B17/$B$8</f>
        <v>0.14000000000000001</v>
      </c>
      <c r="C20" s="8">
        <f t="shared" si="1"/>
        <v>0.1</v>
      </c>
      <c r="D20" s="8">
        <f t="shared" si="1"/>
        <v>0.12</v>
      </c>
      <c r="E20" s="8">
        <f t="shared" si="1"/>
        <v>0.13</v>
      </c>
      <c r="F20" s="8">
        <f t="shared" si="1"/>
        <v>0.1</v>
      </c>
      <c r="G20" s="8">
        <f t="shared" si="1"/>
        <v>0.11</v>
      </c>
      <c r="H20" s="8">
        <f t="shared" si="1"/>
        <v>0.15</v>
      </c>
      <c r="I20" s="8">
        <f t="shared" si="1"/>
        <v>0.14000000000000001</v>
      </c>
      <c r="J20" s="8">
        <f t="shared" si="1"/>
        <v>0.11</v>
      </c>
      <c r="K20" s="8">
        <f t="shared" si="1"/>
        <v>0.15</v>
      </c>
      <c r="L20" s="8">
        <f t="shared" si="1"/>
        <v>0.14000000000000001</v>
      </c>
    </row>
    <row r="21" spans="1:12" ht="18" customHeight="1" x14ac:dyDescent="0.2">
      <c r="A21" s="7" t="s">
        <v>64</v>
      </c>
      <c r="B21" s="8">
        <f t="shared" si="1"/>
        <v>0.52</v>
      </c>
      <c r="C21" s="8">
        <f t="shared" si="1"/>
        <v>0.60344827586206895</v>
      </c>
      <c r="D21" s="8">
        <f t="shared" si="1"/>
        <v>0.55172413793103448</v>
      </c>
      <c r="E21" s="8">
        <f t="shared" si="1"/>
        <v>0.67241379310344829</v>
      </c>
      <c r="F21" s="8">
        <f t="shared" si="1"/>
        <v>0.68965517241379315</v>
      </c>
      <c r="G21" s="8">
        <f t="shared" si="1"/>
        <v>0.65517241379310343</v>
      </c>
      <c r="H21" s="8">
        <f t="shared" si="1"/>
        <v>0.72413793103448276</v>
      </c>
      <c r="I21" s="8">
        <f t="shared" si="1"/>
        <v>0.77586206896551724</v>
      </c>
      <c r="J21" s="8">
        <f t="shared" si="1"/>
        <v>0.82758620689655171</v>
      </c>
      <c r="K21" s="8">
        <f t="shared" si="1"/>
        <v>0.77586206896551724</v>
      </c>
      <c r="L21" s="8">
        <f t="shared" si="1"/>
        <v>0.75862068965517238</v>
      </c>
    </row>
    <row r="22" spans="1:12" ht="18" customHeight="1" x14ac:dyDescent="0.2">
      <c r="A22" s="7" t="s">
        <v>65</v>
      </c>
      <c r="B22" s="9">
        <v>2.2736000000000001</v>
      </c>
      <c r="C22" s="9">
        <v>3.7236000000000002</v>
      </c>
      <c r="D22" s="9">
        <v>3.5844</v>
      </c>
      <c r="E22" s="9">
        <v>3.1900000000000004</v>
      </c>
      <c r="F22" s="9">
        <v>4.1760000000000002</v>
      </c>
      <c r="G22" s="9">
        <v>2.2040000000000002</v>
      </c>
      <c r="H22" s="9">
        <v>4.9647999999999994</v>
      </c>
      <c r="I22" s="9">
        <v>3.0740000000000003</v>
      </c>
      <c r="J22" s="9">
        <v>3.0450000000000004</v>
      </c>
      <c r="K22" s="9">
        <v>2.0879999999999996</v>
      </c>
      <c r="L22" s="9">
        <v>1.9023999999999999</v>
      </c>
    </row>
    <row r="23" spans="1:12" ht="18" customHeight="1" x14ac:dyDescent="0.2">
      <c r="A23" s="7" t="s">
        <v>66</v>
      </c>
      <c r="B23" s="9">
        <v>8.4448000000000008</v>
      </c>
      <c r="C23" s="9">
        <v>6.8440000000000012</v>
      </c>
      <c r="D23" s="9">
        <v>5.22</v>
      </c>
      <c r="E23" s="9">
        <v>7.54</v>
      </c>
      <c r="F23" s="9">
        <v>6.2640000000000011</v>
      </c>
      <c r="G23" s="9">
        <v>5.2953999999999999</v>
      </c>
      <c r="H23" s="9">
        <v>9.657</v>
      </c>
      <c r="I23" s="9">
        <v>8.7696000000000023</v>
      </c>
      <c r="J23" s="9">
        <v>5.0401999999999996</v>
      </c>
      <c r="K23" s="9">
        <v>7.8299999999999992</v>
      </c>
      <c r="L23" s="9">
        <v>6.4960000000000013</v>
      </c>
    </row>
    <row r="24" spans="1:12" ht="18" customHeight="1" x14ac:dyDescent="0.2">
      <c r="A24" s="7" t="s">
        <v>67</v>
      </c>
      <c r="B24" s="9">
        <v>33.477600000000002</v>
      </c>
      <c r="C24" s="9">
        <v>13.398</v>
      </c>
      <c r="D24" s="9">
        <v>16.129799999999999</v>
      </c>
      <c r="E24" s="9">
        <v>23.716200000000001</v>
      </c>
      <c r="F24" s="9">
        <v>17.8002</v>
      </c>
      <c r="G24" s="9">
        <v>7.0527999999999995</v>
      </c>
      <c r="H24" s="9">
        <v>20.810400000000001</v>
      </c>
      <c r="I24" s="9">
        <v>15.590399999999999</v>
      </c>
      <c r="J24" s="9">
        <v>26.448</v>
      </c>
      <c r="K24" s="9">
        <v>15.810799999999999</v>
      </c>
      <c r="L24" s="9">
        <v>15.074200000000001</v>
      </c>
    </row>
    <row r="25" spans="1:12" ht="18" customHeight="1" x14ac:dyDescent="0.2">
      <c r="A25" s="7" t="s">
        <v>68</v>
      </c>
      <c r="B25" s="8">
        <v>3.8799999999999994E-2</v>
      </c>
      <c r="C25" s="8">
        <v>7.0199999999999999E-2</v>
      </c>
      <c r="D25" s="8">
        <v>4.7400000000000005E-2</v>
      </c>
      <c r="E25" s="8">
        <v>4.1500000000000002E-2</v>
      </c>
      <c r="F25" s="8">
        <v>6.8400000000000002E-2</v>
      </c>
      <c r="G25" s="8">
        <v>6.25E-2</v>
      </c>
      <c r="H25" s="8">
        <v>6.7199999999999982E-2</v>
      </c>
      <c r="I25" s="8">
        <v>0.04</v>
      </c>
      <c r="J25" s="8">
        <v>8.4700000000000011E-2</v>
      </c>
      <c r="K25" s="8">
        <v>3.9199999999999992E-2</v>
      </c>
      <c r="L25" s="8">
        <v>4.759999999999999E-2</v>
      </c>
    </row>
    <row r="26" spans="1:12" ht="18" customHeight="1" x14ac:dyDescent="0.2">
      <c r="A26" s="7" t="s">
        <v>70</v>
      </c>
      <c r="B26" s="8">
        <v>0.161</v>
      </c>
      <c r="C26" s="8">
        <v>0.10400000000000001</v>
      </c>
      <c r="D26" s="8">
        <v>9.1199999999999989E-2</v>
      </c>
      <c r="E26" s="8">
        <v>0.16250000000000001</v>
      </c>
      <c r="F26" s="8">
        <v>7.6999999999999999E-2</v>
      </c>
      <c r="G26" s="8">
        <v>8.9099999999999999E-2</v>
      </c>
      <c r="H26" s="8">
        <v>0.1605</v>
      </c>
      <c r="I26" s="8">
        <v>0.1288</v>
      </c>
      <c r="J26" s="8">
        <v>0.1023</v>
      </c>
      <c r="K26" s="8">
        <v>0.17849999999999999</v>
      </c>
      <c r="L26" s="8">
        <v>0.14000000000000001</v>
      </c>
    </row>
    <row r="27" spans="1:12" ht="18" customHeight="1" x14ac:dyDescent="0.2">
      <c r="A27" s="7" t="s">
        <v>71</v>
      </c>
      <c r="B27" s="8">
        <v>0.63440000000000007</v>
      </c>
      <c r="C27" s="8">
        <v>0.2024</v>
      </c>
      <c r="D27" s="8">
        <v>0.28350000000000003</v>
      </c>
      <c r="E27" s="8">
        <v>0.54049999999999998</v>
      </c>
      <c r="F27" s="8">
        <v>0.29759999999999998</v>
      </c>
      <c r="G27" s="8">
        <v>0.13759999999999997</v>
      </c>
      <c r="H27" s="8">
        <v>0.40560000000000002</v>
      </c>
      <c r="I27" s="8">
        <v>0.20879999999999999</v>
      </c>
      <c r="J27" s="8">
        <v>0.37439999999999996</v>
      </c>
      <c r="K27" s="8">
        <v>0.24359999999999998</v>
      </c>
      <c r="L27" s="8">
        <v>0.22540000000000002</v>
      </c>
    </row>
    <row r="28" spans="1:12" ht="18" customHeight="1" x14ac:dyDescent="0.2">
      <c r="A28" s="7" t="s">
        <v>58</v>
      </c>
      <c r="B28" s="3">
        <v>1</v>
      </c>
      <c r="C28" s="3">
        <v>3</v>
      </c>
      <c r="D28" s="3">
        <v>1</v>
      </c>
      <c r="E28" s="3">
        <v>5</v>
      </c>
      <c r="F28" s="3">
        <v>2</v>
      </c>
      <c r="G28" s="3">
        <v>5</v>
      </c>
      <c r="H28" s="3">
        <v>5</v>
      </c>
      <c r="I28" s="3">
        <v>4</v>
      </c>
      <c r="J28" s="3">
        <v>3</v>
      </c>
      <c r="K28" s="3">
        <v>2</v>
      </c>
      <c r="L28" s="3">
        <v>2</v>
      </c>
    </row>
    <row r="29" spans="1:12" ht="18" customHeight="1" x14ac:dyDescent="0.2">
      <c r="A29" s="7" t="s">
        <v>72</v>
      </c>
      <c r="B29" s="13">
        <v>25.753640519351823</v>
      </c>
      <c r="C29" s="13">
        <v>15.810705077944133</v>
      </c>
      <c r="D29" s="13">
        <v>13.335647947244238</v>
      </c>
      <c r="E29" s="13">
        <v>12.662279942148386</v>
      </c>
      <c r="F29" s="13">
        <v>12.541531007018241</v>
      </c>
      <c r="G29" s="13">
        <v>12.619033243477885</v>
      </c>
      <c r="H29" s="13">
        <v>8.2097503007095174</v>
      </c>
      <c r="I29" s="13">
        <v>30.929112499391248</v>
      </c>
      <c r="J29" s="13">
        <v>11.377060252982753</v>
      </c>
      <c r="K29" s="13">
        <v>9.3139680050985785</v>
      </c>
      <c r="L29" s="13">
        <v>12.358574958303242</v>
      </c>
    </row>
    <row r="30" spans="1:12" ht="18" customHeight="1" x14ac:dyDescent="0.2">
      <c r="A30" s="58" t="s">
        <v>170</v>
      </c>
      <c r="B30" s="59"/>
      <c r="C30" s="59"/>
      <c r="D30" s="59"/>
      <c r="E30" s="59"/>
      <c r="F30" s="59"/>
      <c r="G30" s="59"/>
      <c r="H30" s="59"/>
      <c r="I30" s="59"/>
      <c r="J30" s="59"/>
      <c r="K30" s="59"/>
      <c r="L30" s="60"/>
    </row>
    <row r="31" spans="1:12" ht="18" customHeight="1" x14ac:dyDescent="0.2">
      <c r="A31" s="7" t="s">
        <v>75</v>
      </c>
      <c r="B31" s="9">
        <f>B16</f>
        <v>2.3199999999999998</v>
      </c>
      <c r="C31" s="9">
        <f t="shared" ref="C31:L31" si="2">C16</f>
        <v>3.48</v>
      </c>
      <c r="D31" s="9">
        <f t="shared" si="2"/>
        <v>3.48</v>
      </c>
      <c r="E31" s="9">
        <f t="shared" si="2"/>
        <v>2.9000000000000004</v>
      </c>
      <c r="F31" s="9">
        <f t="shared" si="2"/>
        <v>3.48</v>
      </c>
      <c r="G31" s="9">
        <f t="shared" si="2"/>
        <v>2.9000000000000004</v>
      </c>
      <c r="H31" s="9">
        <f t="shared" si="2"/>
        <v>4.6399999999999997</v>
      </c>
      <c r="I31" s="9">
        <f t="shared" si="2"/>
        <v>2.9000000000000004</v>
      </c>
      <c r="J31" s="9">
        <f t="shared" si="2"/>
        <v>4.0600000000000005</v>
      </c>
      <c r="K31" s="9">
        <f t="shared" si="2"/>
        <v>2.3199999999999998</v>
      </c>
      <c r="L31" s="9">
        <f t="shared" si="2"/>
        <v>2.3199999999999998</v>
      </c>
    </row>
    <row r="32" spans="1:12" ht="18" customHeight="1" x14ac:dyDescent="0.2">
      <c r="A32" s="7" t="s">
        <v>76</v>
      </c>
      <c r="B32" s="9">
        <f t="shared" ref="B32:L32" si="3">B17-B16</f>
        <v>5.8000000000000007</v>
      </c>
      <c r="C32" s="9">
        <f t="shared" si="3"/>
        <v>2.3200000000000007</v>
      </c>
      <c r="D32" s="9">
        <f t="shared" si="3"/>
        <v>3.48</v>
      </c>
      <c r="E32" s="9">
        <f t="shared" si="3"/>
        <v>4.6399999999999997</v>
      </c>
      <c r="F32" s="9">
        <f t="shared" si="3"/>
        <v>2.3200000000000007</v>
      </c>
      <c r="G32" s="9">
        <f t="shared" si="3"/>
        <v>3.4799999999999995</v>
      </c>
      <c r="H32" s="9">
        <f t="shared" si="3"/>
        <v>4.0599999999999996</v>
      </c>
      <c r="I32" s="9">
        <f t="shared" si="3"/>
        <v>5.2200000000000006</v>
      </c>
      <c r="J32" s="9">
        <f t="shared" si="3"/>
        <v>2.3199999999999994</v>
      </c>
      <c r="K32" s="9">
        <f t="shared" si="3"/>
        <v>6.379999999999999</v>
      </c>
      <c r="L32" s="9">
        <f t="shared" si="3"/>
        <v>5.8000000000000007</v>
      </c>
    </row>
    <row r="33" spans="1:12" ht="18" customHeight="1" x14ac:dyDescent="0.2">
      <c r="A33" s="7" t="s">
        <v>77</v>
      </c>
      <c r="B33" s="9">
        <f>B8-B31-B32-B34</f>
        <v>22.039999999999996</v>
      </c>
      <c r="C33" s="9">
        <f t="shared" ref="C33:L33" si="4">C8-C31-C32-C34</f>
        <v>29.200000000000003</v>
      </c>
      <c r="D33" s="9">
        <f t="shared" si="4"/>
        <v>25.040000000000006</v>
      </c>
      <c r="E33" s="9">
        <f t="shared" si="4"/>
        <v>31.46</v>
      </c>
      <c r="F33" s="9">
        <f t="shared" si="4"/>
        <v>34.200000000000003</v>
      </c>
      <c r="G33" s="9">
        <f t="shared" si="4"/>
        <v>31.620000000000005</v>
      </c>
      <c r="H33" s="9">
        <f t="shared" si="4"/>
        <v>33.299999999999997</v>
      </c>
      <c r="I33" s="9">
        <f t="shared" si="4"/>
        <v>36.880000000000003</v>
      </c>
      <c r="J33" s="9">
        <f t="shared" si="4"/>
        <v>41.62</v>
      </c>
      <c r="K33" s="9">
        <f t="shared" si="4"/>
        <v>36.299999999999997</v>
      </c>
      <c r="L33" s="9">
        <f t="shared" si="4"/>
        <v>35.879999999999995</v>
      </c>
    </row>
    <row r="34" spans="1:12" ht="18" customHeight="1" x14ac:dyDescent="0.2">
      <c r="A34" s="7" t="s">
        <v>78</v>
      </c>
      <c r="B34" s="9">
        <f>B8-B18</f>
        <v>27.84</v>
      </c>
      <c r="C34" s="9">
        <f t="shared" ref="C34:L34" si="5">C8-C18</f>
        <v>23</v>
      </c>
      <c r="D34" s="9">
        <f t="shared" si="5"/>
        <v>26</v>
      </c>
      <c r="E34" s="9">
        <f t="shared" si="5"/>
        <v>19</v>
      </c>
      <c r="F34" s="9">
        <f t="shared" si="5"/>
        <v>18</v>
      </c>
      <c r="G34" s="9">
        <f t="shared" si="5"/>
        <v>20</v>
      </c>
      <c r="H34" s="9">
        <f t="shared" si="5"/>
        <v>16</v>
      </c>
      <c r="I34" s="9">
        <f t="shared" si="5"/>
        <v>13</v>
      </c>
      <c r="J34" s="9">
        <f t="shared" si="5"/>
        <v>10</v>
      </c>
      <c r="K34" s="9">
        <f t="shared" si="5"/>
        <v>13</v>
      </c>
      <c r="L34" s="9">
        <f t="shared" si="5"/>
        <v>14</v>
      </c>
    </row>
    <row r="36" spans="1:12" ht="18" customHeight="1" x14ac:dyDescent="0.2">
      <c r="A36" s="4" t="s">
        <v>175</v>
      </c>
      <c r="B36" s="21" t="s">
        <v>42</v>
      </c>
      <c r="C36" s="11" t="s">
        <v>2</v>
      </c>
      <c r="D36" s="11" t="s">
        <v>3</v>
      </c>
      <c r="E36" s="11" t="s">
        <v>4</v>
      </c>
      <c r="F36" s="4" t="s">
        <v>5</v>
      </c>
      <c r="G36" s="4" t="s">
        <v>6</v>
      </c>
      <c r="H36" s="4" t="s">
        <v>7</v>
      </c>
      <c r="I36" s="12" t="s">
        <v>8</v>
      </c>
      <c r="J36" s="4" t="s">
        <v>9</v>
      </c>
      <c r="K36" s="4" t="s">
        <v>10</v>
      </c>
      <c r="L36" s="4" t="s">
        <v>11</v>
      </c>
    </row>
    <row r="37" spans="1:12" ht="18" customHeight="1" x14ac:dyDescent="0.2">
      <c r="A37" s="7" t="str">
        <f ca="1">MID(姓名池!$B$2,RANDBETWEEN(1,50),1)</f>
        <v>韩</v>
      </c>
      <c r="B37" s="3">
        <v>1</v>
      </c>
      <c r="C37" s="3">
        <v>1</v>
      </c>
      <c r="D37" s="3">
        <v>1</v>
      </c>
      <c r="E37" s="3">
        <v>1</v>
      </c>
      <c r="F37" s="3">
        <v>1</v>
      </c>
      <c r="G37" s="3">
        <v>1</v>
      </c>
      <c r="H37" s="3">
        <v>1</v>
      </c>
      <c r="I37" s="3">
        <v>1</v>
      </c>
      <c r="J37" s="3">
        <v>1</v>
      </c>
      <c r="K37" s="3">
        <v>1</v>
      </c>
      <c r="L37" s="3">
        <v>1</v>
      </c>
    </row>
    <row r="38" spans="1:12" ht="18" customHeight="1" x14ac:dyDescent="0.2">
      <c r="A38" s="7" t="str">
        <f ca="1">MID(姓名池!$B$2,RANDBETWEEN(1,50),1)</f>
        <v>喻</v>
      </c>
      <c r="B38" s="3">
        <v>2</v>
      </c>
      <c r="C38" s="3">
        <v>2</v>
      </c>
      <c r="D38" s="3">
        <v>2</v>
      </c>
      <c r="E38" s="3">
        <v>2</v>
      </c>
      <c r="F38" s="3">
        <v>2</v>
      </c>
      <c r="G38" s="3">
        <v>2</v>
      </c>
      <c r="H38" s="3">
        <v>2</v>
      </c>
      <c r="I38" s="3">
        <v>2</v>
      </c>
      <c r="J38" s="3">
        <v>2</v>
      </c>
      <c r="K38" s="3">
        <v>2</v>
      </c>
      <c r="L38" s="3">
        <v>2</v>
      </c>
    </row>
    <row r="39" spans="1:12" ht="18" customHeight="1" x14ac:dyDescent="0.2">
      <c r="A39" s="7" t="str">
        <f ca="1">MID(姓名池!$B$2,RANDBETWEEN(1,50),1)</f>
        <v>范</v>
      </c>
      <c r="B39" s="3">
        <v>3</v>
      </c>
      <c r="C39" s="3">
        <v>3</v>
      </c>
      <c r="D39" s="3">
        <v>3</v>
      </c>
      <c r="E39" s="3">
        <v>3</v>
      </c>
      <c r="F39" s="3">
        <v>3</v>
      </c>
      <c r="G39" s="3">
        <v>3</v>
      </c>
      <c r="H39" s="3">
        <v>3</v>
      </c>
      <c r="I39" s="3">
        <v>3</v>
      </c>
      <c r="J39" s="3">
        <v>3</v>
      </c>
      <c r="K39" s="3">
        <v>3</v>
      </c>
      <c r="L39" s="3">
        <v>3</v>
      </c>
    </row>
    <row r="40" spans="1:12" ht="18" customHeight="1" x14ac:dyDescent="0.2">
      <c r="A40" s="7" t="str">
        <f ca="1">MID(姓名池!$B$2,RANDBETWEEN(1,50),1)</f>
        <v>葛</v>
      </c>
      <c r="B40" s="3">
        <v>4</v>
      </c>
      <c r="C40" s="3">
        <v>4</v>
      </c>
      <c r="D40" s="3">
        <v>4</v>
      </c>
      <c r="E40" s="3">
        <v>4</v>
      </c>
      <c r="F40" s="3">
        <v>4</v>
      </c>
      <c r="G40" s="3">
        <v>4</v>
      </c>
      <c r="H40" s="3">
        <v>4</v>
      </c>
      <c r="I40" s="3">
        <v>4</v>
      </c>
      <c r="J40" s="3">
        <v>4</v>
      </c>
      <c r="K40" s="3">
        <v>4</v>
      </c>
      <c r="L40" s="3">
        <v>4</v>
      </c>
    </row>
    <row r="41" spans="1:12" ht="18" customHeight="1" x14ac:dyDescent="0.2">
      <c r="A41" s="7" t="str">
        <f ca="1">MID(姓名池!$B$2,RANDBETWEEN(1,50),1)</f>
        <v>褚</v>
      </c>
      <c r="B41" s="3">
        <v>5</v>
      </c>
      <c r="C41" s="3">
        <v>5</v>
      </c>
      <c r="D41" s="3">
        <v>5</v>
      </c>
      <c r="E41" s="3">
        <v>5</v>
      </c>
      <c r="F41" s="3">
        <v>5</v>
      </c>
      <c r="G41" s="3">
        <v>5</v>
      </c>
      <c r="H41" s="3">
        <v>5</v>
      </c>
      <c r="I41" s="3">
        <v>5</v>
      </c>
      <c r="J41" s="3">
        <v>5</v>
      </c>
      <c r="K41" s="3">
        <v>5</v>
      </c>
      <c r="L41" s="3">
        <v>5</v>
      </c>
    </row>
    <row r="42" spans="1:12" ht="18" customHeight="1" x14ac:dyDescent="0.2">
      <c r="A42" s="7" t="str">
        <f ca="1">MID(姓名池!$B$2,RANDBETWEEN(1,50),1)</f>
        <v>韩</v>
      </c>
      <c r="B42" s="3">
        <v>6</v>
      </c>
      <c r="C42" s="3">
        <v>6</v>
      </c>
      <c r="D42" s="3">
        <v>6</v>
      </c>
      <c r="E42" s="3">
        <v>6</v>
      </c>
      <c r="F42" s="3">
        <v>6</v>
      </c>
      <c r="G42" s="3">
        <v>6</v>
      </c>
      <c r="H42" s="3">
        <v>6</v>
      </c>
      <c r="I42" s="3">
        <v>6</v>
      </c>
      <c r="J42" s="3">
        <v>6</v>
      </c>
      <c r="K42" s="3">
        <v>6</v>
      </c>
      <c r="L42" s="3">
        <v>6</v>
      </c>
    </row>
    <row r="43" spans="1:12" ht="18" customHeight="1" x14ac:dyDescent="0.2">
      <c r="A43" s="7" t="str">
        <f ca="1">MID(姓名池!$B$2,RANDBETWEEN(1,50),1)</f>
        <v>潘</v>
      </c>
      <c r="B43" s="3">
        <v>7</v>
      </c>
      <c r="C43" s="3">
        <v>7</v>
      </c>
      <c r="D43" s="3">
        <v>7</v>
      </c>
      <c r="E43" s="3">
        <v>7</v>
      </c>
      <c r="F43" s="3">
        <v>7</v>
      </c>
      <c r="G43" s="3">
        <v>7</v>
      </c>
      <c r="H43" s="3">
        <v>7</v>
      </c>
      <c r="I43" s="3">
        <v>7</v>
      </c>
      <c r="J43" s="3">
        <v>7</v>
      </c>
      <c r="K43" s="3">
        <v>7</v>
      </c>
      <c r="L43" s="3">
        <v>7</v>
      </c>
    </row>
    <row r="44" spans="1:12" ht="18" customHeight="1" x14ac:dyDescent="0.2">
      <c r="A44" s="7" t="str">
        <f ca="1">MID(姓名池!$B$2,RANDBETWEEN(1,50),1)</f>
        <v>严</v>
      </c>
      <c r="B44" s="3">
        <v>8</v>
      </c>
      <c r="C44" s="3">
        <v>8</v>
      </c>
      <c r="D44" s="3">
        <v>8</v>
      </c>
      <c r="E44" s="3">
        <v>8</v>
      </c>
      <c r="F44" s="3">
        <v>8</v>
      </c>
      <c r="G44" s="3">
        <v>8</v>
      </c>
      <c r="H44" s="3">
        <v>8</v>
      </c>
      <c r="I44" s="3">
        <v>8</v>
      </c>
      <c r="J44" s="3">
        <v>8</v>
      </c>
      <c r="K44" s="3">
        <v>8</v>
      </c>
      <c r="L44" s="3">
        <v>8</v>
      </c>
    </row>
    <row r="45" spans="1:12" ht="18" customHeight="1" x14ac:dyDescent="0.2">
      <c r="A45" s="7" t="str">
        <f ca="1">MID(姓名池!$B$2,RANDBETWEEN(1,50),1)</f>
        <v>冯</v>
      </c>
      <c r="B45" s="3">
        <v>9</v>
      </c>
      <c r="C45" s="3">
        <v>9</v>
      </c>
      <c r="D45" s="3">
        <v>9</v>
      </c>
      <c r="E45" s="3">
        <v>9</v>
      </c>
      <c r="F45" s="3">
        <v>9</v>
      </c>
      <c r="G45" s="3">
        <v>9</v>
      </c>
      <c r="H45" s="3">
        <v>9</v>
      </c>
      <c r="I45" s="3">
        <v>9</v>
      </c>
      <c r="J45" s="3">
        <v>9</v>
      </c>
      <c r="K45" s="3">
        <v>9</v>
      </c>
      <c r="L45" s="3">
        <v>9</v>
      </c>
    </row>
    <row r="46" spans="1:12" ht="18" customHeight="1" x14ac:dyDescent="0.2">
      <c r="A46" s="7" t="str">
        <f ca="1">MID(姓名池!$B$2,RANDBETWEEN(1,50),1)</f>
        <v>吴</v>
      </c>
      <c r="B46" s="3">
        <v>10</v>
      </c>
      <c r="C46" s="3">
        <v>10</v>
      </c>
      <c r="D46" s="3">
        <v>10</v>
      </c>
      <c r="E46" s="3">
        <v>10</v>
      </c>
      <c r="F46" s="3">
        <v>10</v>
      </c>
      <c r="G46" s="3">
        <v>10</v>
      </c>
      <c r="H46" s="3">
        <v>10</v>
      </c>
      <c r="I46" s="3">
        <v>10</v>
      </c>
      <c r="J46" s="3">
        <v>10</v>
      </c>
      <c r="K46" s="3">
        <v>10</v>
      </c>
      <c r="L46" s="3">
        <v>10</v>
      </c>
    </row>
    <row r="47" spans="1:12" ht="18" customHeight="1" x14ac:dyDescent="0.2">
      <c r="A47" s="7" t="str">
        <f ca="1">MID(姓名池!$B$2,RANDBETWEEN(1,50),1)</f>
        <v>苏</v>
      </c>
      <c r="B47" s="3">
        <v>11</v>
      </c>
      <c r="C47" s="3">
        <v>11</v>
      </c>
      <c r="D47" s="3">
        <v>11</v>
      </c>
      <c r="E47" s="3">
        <v>11</v>
      </c>
      <c r="F47" s="3">
        <v>11</v>
      </c>
      <c r="G47" s="3">
        <v>11</v>
      </c>
      <c r="H47" s="3">
        <v>11</v>
      </c>
      <c r="I47" s="3">
        <v>11</v>
      </c>
      <c r="J47" s="3">
        <v>11</v>
      </c>
      <c r="K47" s="3">
        <v>11</v>
      </c>
      <c r="L47" s="3">
        <v>11</v>
      </c>
    </row>
    <row r="48" spans="1:12" ht="18" customHeight="1" x14ac:dyDescent="0.2">
      <c r="A48" s="7" t="str">
        <f ca="1">MID(姓名池!$B$2,RANDBETWEEN(1,50),1)</f>
        <v>柏</v>
      </c>
      <c r="B48" s="3">
        <v>12</v>
      </c>
      <c r="C48" s="3">
        <v>12</v>
      </c>
      <c r="D48" s="3">
        <v>12</v>
      </c>
      <c r="E48" s="3">
        <v>12</v>
      </c>
      <c r="F48" s="3">
        <v>12</v>
      </c>
      <c r="G48" s="3">
        <v>12</v>
      </c>
      <c r="H48" s="3">
        <v>12</v>
      </c>
      <c r="I48" s="3">
        <v>12</v>
      </c>
      <c r="J48" s="3">
        <v>12</v>
      </c>
      <c r="K48" s="3">
        <v>12</v>
      </c>
      <c r="L48" s="3">
        <v>12</v>
      </c>
    </row>
    <row r="49" spans="1:12" ht="18" customHeight="1" x14ac:dyDescent="0.2">
      <c r="A49" s="7" t="str">
        <f ca="1">MID(姓名池!$B$2,RANDBETWEEN(1,50),1)</f>
        <v>水</v>
      </c>
      <c r="B49" s="3">
        <v>13</v>
      </c>
      <c r="C49" s="3">
        <v>13</v>
      </c>
      <c r="D49" s="3">
        <v>13</v>
      </c>
      <c r="E49" s="3">
        <v>13</v>
      </c>
      <c r="F49" s="3">
        <v>13</v>
      </c>
      <c r="G49" s="3">
        <v>13</v>
      </c>
      <c r="H49" s="3">
        <v>13</v>
      </c>
      <c r="I49" s="3">
        <v>13</v>
      </c>
      <c r="J49" s="3">
        <v>13</v>
      </c>
      <c r="K49" s="3">
        <v>13</v>
      </c>
      <c r="L49" s="3">
        <v>13</v>
      </c>
    </row>
    <row r="50" spans="1:12" ht="18" customHeight="1" x14ac:dyDescent="0.2">
      <c r="A50" s="7" t="str">
        <f ca="1">MID(姓名池!$B$2,RANDBETWEEN(1,50),1)</f>
        <v>鲁</v>
      </c>
      <c r="B50" s="3">
        <v>14</v>
      </c>
      <c r="C50" s="3">
        <v>14</v>
      </c>
      <c r="D50" s="3">
        <v>14</v>
      </c>
      <c r="E50" s="3">
        <v>14</v>
      </c>
      <c r="F50" s="3">
        <v>14</v>
      </c>
      <c r="G50" s="3">
        <v>14</v>
      </c>
      <c r="H50" s="3">
        <v>14</v>
      </c>
      <c r="I50" s="3">
        <v>14</v>
      </c>
      <c r="J50" s="3">
        <v>14</v>
      </c>
      <c r="K50" s="3">
        <v>14</v>
      </c>
      <c r="L50" s="3">
        <v>14</v>
      </c>
    </row>
    <row r="51" spans="1:12" ht="18" customHeight="1" x14ac:dyDescent="0.2">
      <c r="A51" s="7" t="str">
        <f ca="1">MID(姓名池!$B$2,RANDBETWEEN(1,50),1)</f>
        <v>钱</v>
      </c>
      <c r="B51" s="3">
        <v>15</v>
      </c>
      <c r="C51" s="3">
        <v>15</v>
      </c>
      <c r="D51" s="3">
        <v>15</v>
      </c>
      <c r="E51" s="3">
        <v>15</v>
      </c>
      <c r="F51" s="3">
        <v>15</v>
      </c>
      <c r="G51" s="3">
        <v>15</v>
      </c>
      <c r="H51" s="3">
        <v>15</v>
      </c>
      <c r="I51" s="3">
        <v>15</v>
      </c>
      <c r="J51" s="3">
        <v>15</v>
      </c>
      <c r="K51" s="3">
        <v>15</v>
      </c>
      <c r="L51" s="3">
        <v>15</v>
      </c>
    </row>
    <row r="52" spans="1:12" ht="18" customHeight="1" x14ac:dyDescent="0.2">
      <c r="A52" s="7" t="str">
        <f ca="1">MID(姓名池!$B$2,RANDBETWEEN(1,50),1)</f>
        <v>何</v>
      </c>
      <c r="B52" s="3">
        <v>16</v>
      </c>
      <c r="C52" s="3">
        <v>16</v>
      </c>
      <c r="D52" s="3">
        <v>16</v>
      </c>
      <c r="E52" s="3">
        <v>16</v>
      </c>
      <c r="F52" s="3">
        <v>16</v>
      </c>
      <c r="G52" s="3">
        <v>16</v>
      </c>
      <c r="H52" s="3">
        <v>16</v>
      </c>
      <c r="I52" s="3">
        <v>16</v>
      </c>
      <c r="J52" s="3">
        <v>16</v>
      </c>
      <c r="K52" s="3">
        <v>16</v>
      </c>
      <c r="L52" s="3">
        <v>16</v>
      </c>
    </row>
    <row r="53" spans="1:12" ht="18" customHeight="1" x14ac:dyDescent="0.2">
      <c r="A53" s="7" t="str">
        <f ca="1">MID(姓名池!$B$2,RANDBETWEEN(1,50),1)</f>
        <v>周</v>
      </c>
      <c r="B53" s="3">
        <v>17</v>
      </c>
      <c r="C53" s="3">
        <v>17</v>
      </c>
      <c r="D53" s="3">
        <v>17</v>
      </c>
      <c r="E53" s="3">
        <v>17</v>
      </c>
      <c r="F53" s="3">
        <v>17</v>
      </c>
      <c r="G53" s="3">
        <v>17</v>
      </c>
      <c r="H53" s="3">
        <v>17</v>
      </c>
      <c r="I53" s="3">
        <v>17</v>
      </c>
      <c r="J53" s="3">
        <v>17</v>
      </c>
      <c r="K53" s="3">
        <v>17</v>
      </c>
      <c r="L53" s="3">
        <v>17</v>
      </c>
    </row>
    <row r="54" spans="1:12" ht="18" customHeight="1" x14ac:dyDescent="0.2">
      <c r="A54" s="7" t="str">
        <f ca="1">MID(姓名池!$B$2,RANDBETWEEN(1,50),1)</f>
        <v>孙</v>
      </c>
      <c r="B54" s="3">
        <v>18</v>
      </c>
      <c r="C54" s="3">
        <v>18</v>
      </c>
      <c r="D54" s="3">
        <v>18</v>
      </c>
      <c r="E54" s="3">
        <v>18</v>
      </c>
      <c r="F54" s="3">
        <v>18</v>
      </c>
      <c r="G54" s="3">
        <v>18</v>
      </c>
      <c r="H54" s="3">
        <v>18</v>
      </c>
      <c r="I54" s="3">
        <v>18</v>
      </c>
      <c r="J54" s="3">
        <v>18</v>
      </c>
      <c r="K54" s="3">
        <v>18</v>
      </c>
      <c r="L54" s="3">
        <v>18</v>
      </c>
    </row>
    <row r="55" spans="1:12" ht="18" customHeight="1" x14ac:dyDescent="0.2">
      <c r="A55" s="7" t="str">
        <f ca="1">MID(姓名池!$B$2,RANDBETWEEN(1,50),1)</f>
        <v>喻</v>
      </c>
      <c r="B55" s="3">
        <v>19</v>
      </c>
      <c r="C55" s="3">
        <v>19</v>
      </c>
      <c r="D55" s="3">
        <v>19</v>
      </c>
      <c r="E55" s="3">
        <v>19</v>
      </c>
      <c r="F55" s="3">
        <v>19</v>
      </c>
      <c r="G55" s="3">
        <v>19</v>
      </c>
      <c r="H55" s="3">
        <v>19</v>
      </c>
      <c r="I55" s="3">
        <v>19</v>
      </c>
      <c r="J55" s="3">
        <v>19</v>
      </c>
      <c r="K55" s="3">
        <v>19</v>
      </c>
      <c r="L55" s="3">
        <v>19</v>
      </c>
    </row>
    <row r="56" spans="1:12" ht="18" customHeight="1" x14ac:dyDescent="0.2">
      <c r="A56" s="7" t="str">
        <f ca="1">MID(姓名池!$B$2,RANDBETWEEN(1,50),1)</f>
        <v>范</v>
      </c>
      <c r="B56" s="3">
        <v>20</v>
      </c>
      <c r="C56" s="3">
        <v>20</v>
      </c>
      <c r="D56" s="3">
        <v>20</v>
      </c>
      <c r="E56" s="3">
        <v>20</v>
      </c>
      <c r="F56" s="3">
        <v>20</v>
      </c>
      <c r="G56" s="3">
        <v>20</v>
      </c>
      <c r="H56" s="3">
        <v>20</v>
      </c>
      <c r="I56" s="3">
        <v>20</v>
      </c>
      <c r="J56" s="3">
        <v>20</v>
      </c>
      <c r="K56" s="3">
        <v>20</v>
      </c>
      <c r="L56" s="3">
        <v>20</v>
      </c>
    </row>
    <row r="57" spans="1:12" ht="18" customHeight="1" x14ac:dyDescent="0.2">
      <c r="A57" s="7" t="str">
        <f ca="1">MID(姓名池!$B$2,RANDBETWEEN(1,50),1)</f>
        <v>吴</v>
      </c>
      <c r="B57" s="3">
        <v>21</v>
      </c>
      <c r="C57" s="3">
        <v>21</v>
      </c>
      <c r="D57" s="3">
        <v>21</v>
      </c>
      <c r="E57" s="3">
        <v>21</v>
      </c>
      <c r="F57" s="3">
        <v>21</v>
      </c>
      <c r="G57" s="3">
        <v>21</v>
      </c>
      <c r="H57" s="3">
        <v>21</v>
      </c>
      <c r="I57" s="3">
        <v>21</v>
      </c>
      <c r="J57" s="3">
        <v>21</v>
      </c>
      <c r="K57" s="3">
        <v>21</v>
      </c>
      <c r="L57" s="3">
        <v>21</v>
      </c>
    </row>
    <row r="58" spans="1:12" ht="18" customHeight="1" x14ac:dyDescent="0.2">
      <c r="A58" s="7" t="str">
        <f ca="1">MID(姓名池!$B$2,RANDBETWEEN(1,50),1)</f>
        <v>邹</v>
      </c>
      <c r="B58" s="3">
        <v>22</v>
      </c>
      <c r="C58" s="3">
        <v>22</v>
      </c>
      <c r="D58" s="3">
        <v>22</v>
      </c>
      <c r="E58" s="3">
        <v>22</v>
      </c>
      <c r="F58" s="3">
        <v>22</v>
      </c>
      <c r="G58" s="3">
        <v>22</v>
      </c>
      <c r="H58" s="3">
        <v>22</v>
      </c>
      <c r="I58" s="3">
        <v>22</v>
      </c>
      <c r="J58" s="3">
        <v>22</v>
      </c>
      <c r="K58" s="3">
        <v>22</v>
      </c>
      <c r="L58" s="3">
        <v>22</v>
      </c>
    </row>
  </sheetData>
  <mergeCells count="3">
    <mergeCell ref="A30:L30"/>
    <mergeCell ref="A1:H1"/>
    <mergeCell ref="A2:L2"/>
  </mergeCells>
  <phoneticPr fontId="1" type="noConversion"/>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65"/>
  <sheetViews>
    <sheetView topLeftCell="A49" workbookViewId="0">
      <selection activeCell="F68" sqref="F68"/>
    </sheetView>
  </sheetViews>
  <sheetFormatPr defaultRowHeight="14.25" x14ac:dyDescent="0.2"/>
  <cols>
    <col min="1" max="1" width="11.875" bestFit="1" customWidth="1"/>
    <col min="2" max="2" width="22.25" bestFit="1" customWidth="1"/>
    <col min="3" max="4" width="11.25" bestFit="1" customWidth="1"/>
    <col min="5" max="6" width="12.5" bestFit="1" customWidth="1"/>
    <col min="7" max="7" width="11.25" bestFit="1" customWidth="1"/>
    <col min="8" max="9" width="9.25" bestFit="1" customWidth="1"/>
    <col min="10" max="10" width="11.25" bestFit="1" customWidth="1"/>
    <col min="11" max="12" width="9.25" bestFit="1" customWidth="1"/>
  </cols>
  <sheetData>
    <row r="1" spans="1:12" ht="24.75" x14ac:dyDescent="0.2">
      <c r="A1" s="56" t="s">
        <v>79</v>
      </c>
      <c r="B1" s="56"/>
      <c r="C1" s="56"/>
      <c r="D1" s="56"/>
      <c r="E1" s="56"/>
      <c r="F1" s="56"/>
      <c r="G1" s="2"/>
    </row>
    <row r="2" spans="1:12" ht="16.5" x14ac:dyDescent="0.2">
      <c r="A2" s="2"/>
      <c r="B2" s="2"/>
      <c r="C2" s="2"/>
      <c r="D2" s="2"/>
      <c r="E2" s="2"/>
      <c r="F2" s="2"/>
      <c r="G2" s="2"/>
    </row>
    <row r="5" spans="1:12" ht="16.5" x14ac:dyDescent="0.2">
      <c r="A5" s="62" t="s">
        <v>179</v>
      </c>
      <c r="B5" s="65" t="s">
        <v>110</v>
      </c>
      <c r="C5" s="65" t="s">
        <v>163</v>
      </c>
      <c r="D5" s="58" t="s">
        <v>176</v>
      </c>
      <c r="E5" s="59"/>
      <c r="F5" s="60"/>
      <c r="G5" s="58" t="s">
        <v>177</v>
      </c>
      <c r="H5" s="59"/>
      <c r="I5" s="60"/>
      <c r="J5" s="58" t="s">
        <v>178</v>
      </c>
      <c r="K5" s="59"/>
      <c r="L5" s="60"/>
    </row>
    <row r="6" spans="1:12" ht="18" customHeight="1" x14ac:dyDescent="0.2">
      <c r="A6" s="63"/>
      <c r="B6" s="65"/>
      <c r="C6" s="65"/>
      <c r="D6" s="7" t="s">
        <v>165</v>
      </c>
      <c r="E6" s="7" t="s">
        <v>82</v>
      </c>
      <c r="F6" s="7" t="s">
        <v>83</v>
      </c>
      <c r="G6" s="7" t="s">
        <v>164</v>
      </c>
      <c r="H6" s="7" t="s">
        <v>80</v>
      </c>
      <c r="I6" s="7" t="s">
        <v>81</v>
      </c>
      <c r="J6" s="7" t="s">
        <v>164</v>
      </c>
      <c r="K6" s="7" t="s">
        <v>80</v>
      </c>
      <c r="L6" s="7" t="s">
        <v>81</v>
      </c>
    </row>
    <row r="7" spans="1:12" ht="16.5" x14ac:dyDescent="0.2">
      <c r="A7" s="24" t="s">
        <v>90</v>
      </c>
      <c r="B7" s="8">
        <v>0.85</v>
      </c>
      <c r="C7" s="8">
        <v>0.72</v>
      </c>
      <c r="D7" s="8">
        <v>0.8</v>
      </c>
      <c r="E7" s="9">
        <f>C7*980</f>
        <v>705.6</v>
      </c>
      <c r="F7" s="9">
        <f>980-E7</f>
        <v>274.39999999999998</v>
      </c>
      <c r="G7" s="8">
        <v>0.8</v>
      </c>
      <c r="H7" s="9">
        <v>705.6</v>
      </c>
      <c r="I7" s="9">
        <v>274.39999999999998</v>
      </c>
      <c r="J7" s="8">
        <v>0.8</v>
      </c>
      <c r="K7" s="9">
        <v>705.6</v>
      </c>
      <c r="L7" s="9">
        <v>274.39999999999998</v>
      </c>
    </row>
    <row r="8" spans="1:12" ht="16.5" x14ac:dyDescent="0.2">
      <c r="A8" s="24" t="s">
        <v>91</v>
      </c>
      <c r="B8" s="8">
        <v>0.78</v>
      </c>
      <c r="C8" s="8">
        <v>0.74</v>
      </c>
      <c r="D8" s="8">
        <v>0.76</v>
      </c>
      <c r="E8" s="9">
        <f>C8*980</f>
        <v>725.2</v>
      </c>
      <c r="F8" s="9">
        <f t="shared" ref="F8:F34" si="0">980-E8</f>
        <v>254.79999999999995</v>
      </c>
      <c r="G8" s="8">
        <v>0.76</v>
      </c>
      <c r="H8" s="9">
        <v>725.2</v>
      </c>
      <c r="I8" s="9">
        <v>254.79999999999995</v>
      </c>
      <c r="J8" s="8">
        <v>0.76</v>
      </c>
      <c r="K8" s="9">
        <v>725.2</v>
      </c>
      <c r="L8" s="9">
        <v>254.79999999999995</v>
      </c>
    </row>
    <row r="9" spans="1:12" ht="16.5" x14ac:dyDescent="0.2">
      <c r="A9" s="24" t="s">
        <v>92</v>
      </c>
      <c r="B9" s="8">
        <v>0.78</v>
      </c>
      <c r="C9" s="8">
        <v>0.79</v>
      </c>
      <c r="D9" s="8">
        <v>0.88</v>
      </c>
      <c r="E9" s="9">
        <f>C9*980</f>
        <v>774.2</v>
      </c>
      <c r="F9" s="9">
        <f t="shared" si="0"/>
        <v>205.79999999999995</v>
      </c>
      <c r="G9" s="8">
        <v>0.88</v>
      </c>
      <c r="H9" s="9">
        <v>774.2</v>
      </c>
      <c r="I9" s="9">
        <v>205.79999999999995</v>
      </c>
      <c r="J9" s="8">
        <v>0.88</v>
      </c>
      <c r="K9" s="9">
        <v>774.2</v>
      </c>
      <c r="L9" s="9">
        <v>205.79999999999995</v>
      </c>
    </row>
    <row r="10" spans="1:12" ht="16.5" x14ac:dyDescent="0.2">
      <c r="A10" s="24" t="s">
        <v>93</v>
      </c>
      <c r="B10" s="30" t="s">
        <v>168</v>
      </c>
      <c r="C10" s="8">
        <v>0.72</v>
      </c>
      <c r="D10" s="8">
        <v>0.82</v>
      </c>
      <c r="E10" s="9">
        <f>C10*980</f>
        <v>705.6</v>
      </c>
      <c r="F10" s="9">
        <f t="shared" si="0"/>
        <v>274.39999999999998</v>
      </c>
      <c r="G10" s="8">
        <v>0.82</v>
      </c>
      <c r="H10" s="9">
        <v>705.6</v>
      </c>
      <c r="I10" s="9">
        <v>274.39999999999998</v>
      </c>
      <c r="J10" s="8">
        <v>0.82</v>
      </c>
      <c r="K10" s="9">
        <v>705.6</v>
      </c>
      <c r="L10" s="9">
        <v>274.39999999999998</v>
      </c>
    </row>
    <row r="11" spans="1:12" ht="16.5" x14ac:dyDescent="0.2">
      <c r="A11" s="24" t="s">
        <v>94</v>
      </c>
      <c r="B11" s="8">
        <v>0.43</v>
      </c>
      <c r="C11" s="8">
        <v>0.35</v>
      </c>
      <c r="D11" s="8">
        <v>0.67</v>
      </c>
      <c r="E11" s="9">
        <f>C11*980</f>
        <v>343</v>
      </c>
      <c r="F11" s="9">
        <f t="shared" si="0"/>
        <v>637</v>
      </c>
      <c r="G11" s="8">
        <v>0.67</v>
      </c>
      <c r="H11" s="9">
        <v>343</v>
      </c>
      <c r="I11" s="9">
        <v>637</v>
      </c>
      <c r="J11" s="8">
        <v>0.67</v>
      </c>
      <c r="K11" s="9">
        <v>343</v>
      </c>
      <c r="L11" s="9">
        <v>637</v>
      </c>
    </row>
    <row r="12" spans="1:12" ht="16.5" x14ac:dyDescent="0.2">
      <c r="A12" s="24" t="s">
        <v>95</v>
      </c>
      <c r="B12" s="30" t="s">
        <v>167</v>
      </c>
      <c r="C12" s="8">
        <v>0.74</v>
      </c>
      <c r="D12" s="8">
        <v>0.77</v>
      </c>
      <c r="E12" s="9">
        <f t="shared" ref="E12:E25" si="1">C12*980</f>
        <v>725.2</v>
      </c>
      <c r="F12" s="9">
        <f t="shared" si="0"/>
        <v>254.79999999999995</v>
      </c>
      <c r="G12" s="8">
        <v>0.77</v>
      </c>
      <c r="H12" s="9">
        <v>725.2</v>
      </c>
      <c r="I12" s="9">
        <v>254.79999999999995</v>
      </c>
      <c r="J12" s="8">
        <v>0.77</v>
      </c>
      <c r="K12" s="9">
        <v>725.2</v>
      </c>
      <c r="L12" s="9">
        <v>254.79999999999995</v>
      </c>
    </row>
    <row r="13" spans="1:12" ht="16.5" x14ac:dyDescent="0.2">
      <c r="A13" s="25" t="s">
        <v>84</v>
      </c>
      <c r="B13" s="30" t="s">
        <v>167</v>
      </c>
      <c r="C13" s="8">
        <v>0.78</v>
      </c>
      <c r="D13" s="8">
        <v>0.74</v>
      </c>
      <c r="E13" s="9">
        <f t="shared" si="1"/>
        <v>764.4</v>
      </c>
      <c r="F13" s="9">
        <f t="shared" si="0"/>
        <v>215.60000000000002</v>
      </c>
      <c r="G13" s="8">
        <v>0.74</v>
      </c>
      <c r="H13" s="9">
        <v>764.4</v>
      </c>
      <c r="I13" s="9">
        <v>215.60000000000002</v>
      </c>
      <c r="J13" s="8">
        <v>0.74</v>
      </c>
      <c r="K13" s="9">
        <v>764.4</v>
      </c>
      <c r="L13" s="9">
        <v>215.60000000000002</v>
      </c>
    </row>
    <row r="14" spans="1:12" ht="16.5" x14ac:dyDescent="0.2">
      <c r="A14" s="25" t="s">
        <v>85</v>
      </c>
      <c r="B14" s="30" t="s">
        <v>167</v>
      </c>
      <c r="C14" s="8">
        <v>0.64</v>
      </c>
      <c r="D14" s="8">
        <v>0.71</v>
      </c>
      <c r="E14" s="9">
        <f t="shared" si="1"/>
        <v>627.20000000000005</v>
      </c>
      <c r="F14" s="9">
        <f t="shared" si="0"/>
        <v>352.79999999999995</v>
      </c>
      <c r="G14" s="8">
        <v>0.71</v>
      </c>
      <c r="H14" s="9">
        <v>627.20000000000005</v>
      </c>
      <c r="I14" s="9">
        <v>352.79999999999995</v>
      </c>
      <c r="J14" s="8">
        <v>0.71</v>
      </c>
      <c r="K14" s="9">
        <v>627.20000000000005</v>
      </c>
      <c r="L14" s="9">
        <v>352.79999999999995</v>
      </c>
    </row>
    <row r="15" spans="1:12" ht="16.5" x14ac:dyDescent="0.2">
      <c r="A15" s="25" t="s">
        <v>86</v>
      </c>
      <c r="B15" s="30" t="s">
        <v>167</v>
      </c>
      <c r="C15" s="8">
        <v>0.44</v>
      </c>
      <c r="D15" s="8">
        <v>0.89</v>
      </c>
      <c r="E15" s="9">
        <f t="shared" si="1"/>
        <v>431.2</v>
      </c>
      <c r="F15" s="9">
        <f t="shared" si="0"/>
        <v>548.79999999999995</v>
      </c>
      <c r="G15" s="8">
        <v>0.89</v>
      </c>
      <c r="H15" s="9">
        <v>431.2</v>
      </c>
      <c r="I15" s="9">
        <v>548.79999999999995</v>
      </c>
      <c r="J15" s="8">
        <v>0.89</v>
      </c>
      <c r="K15" s="9">
        <v>431.2</v>
      </c>
      <c r="L15" s="9">
        <v>548.79999999999995</v>
      </c>
    </row>
    <row r="16" spans="1:12" ht="16.5" x14ac:dyDescent="0.2">
      <c r="A16" s="25" t="s">
        <v>87</v>
      </c>
      <c r="B16" s="30" t="s">
        <v>167</v>
      </c>
      <c r="C16" s="8">
        <v>0.84</v>
      </c>
      <c r="D16" s="8">
        <v>0.7</v>
      </c>
      <c r="E16" s="9">
        <f t="shared" si="1"/>
        <v>823.19999999999993</v>
      </c>
      <c r="F16" s="9">
        <f t="shared" si="0"/>
        <v>156.80000000000007</v>
      </c>
      <c r="G16" s="8">
        <v>0.7</v>
      </c>
      <c r="H16" s="9">
        <v>823.19999999999993</v>
      </c>
      <c r="I16" s="9">
        <v>156.80000000000007</v>
      </c>
      <c r="J16" s="8">
        <v>0.7</v>
      </c>
      <c r="K16" s="9">
        <v>823.19999999999993</v>
      </c>
      <c r="L16" s="9">
        <v>156.80000000000007</v>
      </c>
    </row>
    <row r="17" spans="1:12" ht="16.5" x14ac:dyDescent="0.2">
      <c r="A17" s="24" t="s">
        <v>96</v>
      </c>
      <c r="B17" s="8">
        <v>0.56999999999999995</v>
      </c>
      <c r="C17" s="8">
        <v>0.43</v>
      </c>
      <c r="D17" s="8">
        <v>0.8</v>
      </c>
      <c r="E17" s="9">
        <f t="shared" si="1"/>
        <v>421.4</v>
      </c>
      <c r="F17" s="9">
        <f t="shared" si="0"/>
        <v>558.6</v>
      </c>
      <c r="G17" s="8">
        <v>0.8</v>
      </c>
      <c r="H17" s="9">
        <v>421.4</v>
      </c>
      <c r="I17" s="9">
        <v>558.6</v>
      </c>
      <c r="J17" s="8">
        <v>0.8</v>
      </c>
      <c r="K17" s="9">
        <v>421.4</v>
      </c>
      <c r="L17" s="9">
        <v>558.6</v>
      </c>
    </row>
    <row r="18" spans="1:12" ht="16.5" x14ac:dyDescent="0.2">
      <c r="A18" s="25" t="s">
        <v>102</v>
      </c>
      <c r="B18" s="8">
        <v>0.8</v>
      </c>
      <c r="C18" s="8">
        <v>0.39</v>
      </c>
      <c r="D18" s="8">
        <v>0.68</v>
      </c>
      <c r="E18" s="9">
        <f t="shared" si="1"/>
        <v>382.2</v>
      </c>
      <c r="F18" s="9">
        <f t="shared" si="0"/>
        <v>597.79999999999995</v>
      </c>
      <c r="G18" s="8">
        <v>0.68</v>
      </c>
      <c r="H18" s="9">
        <v>382.2</v>
      </c>
      <c r="I18" s="9">
        <v>597.79999999999995</v>
      </c>
      <c r="J18" s="8">
        <v>0.68</v>
      </c>
      <c r="K18" s="9">
        <v>382.2</v>
      </c>
      <c r="L18" s="9">
        <v>597.79999999999995</v>
      </c>
    </row>
    <row r="19" spans="1:12" ht="16.5" x14ac:dyDescent="0.2">
      <c r="A19" s="25" t="s">
        <v>103</v>
      </c>
      <c r="B19" s="8">
        <v>0.45</v>
      </c>
      <c r="C19" s="8">
        <v>0.66</v>
      </c>
      <c r="D19" s="8">
        <v>0.82</v>
      </c>
      <c r="E19" s="9">
        <f t="shared" si="1"/>
        <v>646.80000000000007</v>
      </c>
      <c r="F19" s="9">
        <f t="shared" si="0"/>
        <v>333.19999999999993</v>
      </c>
      <c r="G19" s="8">
        <v>0.82</v>
      </c>
      <c r="H19" s="9">
        <v>646.80000000000007</v>
      </c>
      <c r="I19" s="9">
        <v>333.19999999999993</v>
      </c>
      <c r="J19" s="8">
        <v>0.82</v>
      </c>
      <c r="K19" s="9">
        <v>646.80000000000007</v>
      </c>
      <c r="L19" s="9">
        <v>333.19999999999993</v>
      </c>
    </row>
    <row r="20" spans="1:12" ht="16.5" x14ac:dyDescent="0.2">
      <c r="A20" s="24" t="s">
        <v>101</v>
      </c>
      <c r="B20" s="30" t="s">
        <v>167</v>
      </c>
      <c r="C20" s="8">
        <v>0.45</v>
      </c>
      <c r="D20" s="8">
        <v>0.81</v>
      </c>
      <c r="E20" s="9">
        <f t="shared" si="1"/>
        <v>441</v>
      </c>
      <c r="F20" s="9">
        <f t="shared" si="0"/>
        <v>539</v>
      </c>
      <c r="G20" s="8">
        <v>0.81</v>
      </c>
      <c r="H20" s="9">
        <v>441</v>
      </c>
      <c r="I20" s="9">
        <v>539</v>
      </c>
      <c r="J20" s="8">
        <v>0.81</v>
      </c>
      <c r="K20" s="9">
        <v>441</v>
      </c>
      <c r="L20" s="9">
        <v>539</v>
      </c>
    </row>
    <row r="21" spans="1:12" ht="16.5" x14ac:dyDescent="0.2">
      <c r="A21" s="25" t="s">
        <v>102</v>
      </c>
      <c r="B21" s="30" t="s">
        <v>167</v>
      </c>
      <c r="C21" s="8">
        <v>0.56999999999999995</v>
      </c>
      <c r="D21" s="8">
        <v>0.66</v>
      </c>
      <c r="E21" s="9">
        <f t="shared" si="1"/>
        <v>558.59999999999991</v>
      </c>
      <c r="F21" s="9">
        <f t="shared" si="0"/>
        <v>421.40000000000009</v>
      </c>
      <c r="G21" s="8">
        <v>0.66</v>
      </c>
      <c r="H21" s="9">
        <v>558.59999999999991</v>
      </c>
      <c r="I21" s="9">
        <v>421.40000000000009</v>
      </c>
      <c r="J21" s="8">
        <v>0.66</v>
      </c>
      <c r="K21" s="9">
        <v>558.59999999999991</v>
      </c>
      <c r="L21" s="9">
        <v>421.40000000000009</v>
      </c>
    </row>
    <row r="22" spans="1:12" ht="16.5" x14ac:dyDescent="0.2">
      <c r="A22" s="24" t="s">
        <v>97</v>
      </c>
      <c r="B22" s="30" t="s">
        <v>167</v>
      </c>
      <c r="C22" s="8">
        <v>0.72</v>
      </c>
      <c r="D22" s="8">
        <v>0.68</v>
      </c>
      <c r="E22" s="9">
        <f t="shared" si="1"/>
        <v>705.6</v>
      </c>
      <c r="F22" s="9">
        <f t="shared" si="0"/>
        <v>274.39999999999998</v>
      </c>
      <c r="G22" s="8">
        <v>0.68</v>
      </c>
      <c r="H22" s="9">
        <v>705.6</v>
      </c>
      <c r="I22" s="9">
        <v>274.39999999999998</v>
      </c>
      <c r="J22" s="8">
        <v>0.68</v>
      </c>
      <c r="K22" s="9">
        <v>705.6</v>
      </c>
      <c r="L22" s="9">
        <v>274.39999999999998</v>
      </c>
    </row>
    <row r="23" spans="1:12" ht="16.5" x14ac:dyDescent="0.2">
      <c r="A23" s="25" t="s">
        <v>104</v>
      </c>
      <c r="B23" s="30" t="s">
        <v>167</v>
      </c>
      <c r="C23" s="8">
        <v>0.78</v>
      </c>
      <c r="D23" s="8">
        <v>0.78</v>
      </c>
      <c r="E23" s="9">
        <f t="shared" si="1"/>
        <v>764.4</v>
      </c>
      <c r="F23" s="9">
        <f t="shared" si="0"/>
        <v>215.60000000000002</v>
      </c>
      <c r="G23" s="8">
        <v>0.78</v>
      </c>
      <c r="H23" s="9">
        <v>764.4</v>
      </c>
      <c r="I23" s="9">
        <v>215.60000000000002</v>
      </c>
      <c r="J23" s="8">
        <v>0.78</v>
      </c>
      <c r="K23" s="9">
        <v>764.4</v>
      </c>
      <c r="L23" s="9">
        <v>215.60000000000002</v>
      </c>
    </row>
    <row r="24" spans="1:12" ht="16.5" x14ac:dyDescent="0.2">
      <c r="A24" s="25" t="s">
        <v>105</v>
      </c>
      <c r="B24" s="30" t="s">
        <v>167</v>
      </c>
      <c r="C24" s="8">
        <v>0.6</v>
      </c>
      <c r="D24" s="8">
        <v>0.78</v>
      </c>
      <c r="E24" s="9">
        <f t="shared" si="1"/>
        <v>588</v>
      </c>
      <c r="F24" s="9">
        <f t="shared" si="0"/>
        <v>392</v>
      </c>
      <c r="G24" s="8">
        <v>0.78</v>
      </c>
      <c r="H24" s="9">
        <v>588</v>
      </c>
      <c r="I24" s="9">
        <v>392</v>
      </c>
      <c r="J24" s="8">
        <v>0.78</v>
      </c>
      <c r="K24" s="9">
        <v>588</v>
      </c>
      <c r="L24" s="9">
        <v>392</v>
      </c>
    </row>
    <row r="25" spans="1:12" ht="16.5" x14ac:dyDescent="0.2">
      <c r="A25" s="25" t="s">
        <v>106</v>
      </c>
      <c r="B25" s="30" t="s">
        <v>167</v>
      </c>
      <c r="C25" s="8">
        <v>0.78</v>
      </c>
      <c r="D25" s="8">
        <v>0.87</v>
      </c>
      <c r="E25" s="9">
        <f t="shared" si="1"/>
        <v>764.4</v>
      </c>
      <c r="F25" s="9">
        <f t="shared" si="0"/>
        <v>215.60000000000002</v>
      </c>
      <c r="G25" s="8">
        <v>0.87</v>
      </c>
      <c r="H25" s="9">
        <v>764.4</v>
      </c>
      <c r="I25" s="9">
        <v>215.60000000000002</v>
      </c>
      <c r="J25" s="8">
        <v>0.87</v>
      </c>
      <c r="K25" s="9">
        <v>764.4</v>
      </c>
      <c r="L25" s="9">
        <v>215.60000000000002</v>
      </c>
    </row>
    <row r="26" spans="1:12" ht="16.5" x14ac:dyDescent="0.2">
      <c r="A26" s="24" t="s">
        <v>98</v>
      </c>
      <c r="B26" s="8">
        <v>0.63</v>
      </c>
      <c r="C26" s="8">
        <v>0.55000000000000004</v>
      </c>
      <c r="D26" s="8">
        <v>0.66</v>
      </c>
      <c r="E26" s="9">
        <f t="shared" ref="E26:E34" si="2">C26*980</f>
        <v>539</v>
      </c>
      <c r="F26" s="9">
        <f t="shared" si="0"/>
        <v>441</v>
      </c>
      <c r="G26" s="8">
        <v>0.66</v>
      </c>
      <c r="H26" s="9">
        <v>539</v>
      </c>
      <c r="I26" s="9">
        <v>441</v>
      </c>
      <c r="J26" s="8">
        <v>0.66</v>
      </c>
      <c r="K26" s="9">
        <v>539</v>
      </c>
      <c r="L26" s="9">
        <v>441</v>
      </c>
    </row>
    <row r="27" spans="1:12" ht="16.5" x14ac:dyDescent="0.2">
      <c r="A27" s="25" t="s">
        <v>107</v>
      </c>
      <c r="B27" s="8">
        <v>0.36</v>
      </c>
      <c r="C27" s="8">
        <v>0.35</v>
      </c>
      <c r="D27" s="8">
        <v>0.86</v>
      </c>
      <c r="E27" s="9">
        <f t="shared" si="2"/>
        <v>343</v>
      </c>
      <c r="F27" s="9">
        <f t="shared" si="0"/>
        <v>637</v>
      </c>
      <c r="G27" s="8">
        <v>0.86</v>
      </c>
      <c r="H27" s="9">
        <v>343</v>
      </c>
      <c r="I27" s="9">
        <v>637</v>
      </c>
      <c r="J27" s="8">
        <v>0.86</v>
      </c>
      <c r="K27" s="9">
        <v>343</v>
      </c>
      <c r="L27" s="9">
        <v>637</v>
      </c>
    </row>
    <row r="28" spans="1:12" ht="16.5" x14ac:dyDescent="0.2">
      <c r="A28" s="25" t="s">
        <v>108</v>
      </c>
      <c r="B28" s="8">
        <v>0.42</v>
      </c>
      <c r="C28" s="8">
        <v>0.76</v>
      </c>
      <c r="D28" s="8">
        <v>0.79</v>
      </c>
      <c r="E28" s="9">
        <f t="shared" si="2"/>
        <v>744.8</v>
      </c>
      <c r="F28" s="9">
        <f t="shared" si="0"/>
        <v>235.20000000000005</v>
      </c>
      <c r="G28" s="8">
        <v>0.79</v>
      </c>
      <c r="H28" s="9">
        <v>744.8</v>
      </c>
      <c r="I28" s="9">
        <v>235.20000000000005</v>
      </c>
      <c r="J28" s="8">
        <v>0.79</v>
      </c>
      <c r="K28" s="9">
        <v>744.8</v>
      </c>
      <c r="L28" s="9">
        <v>235.20000000000005</v>
      </c>
    </row>
    <row r="29" spans="1:12" ht="16.5" x14ac:dyDescent="0.2">
      <c r="A29" s="24" t="s">
        <v>99</v>
      </c>
      <c r="B29" s="30" t="s">
        <v>166</v>
      </c>
      <c r="C29" s="8">
        <v>0.56000000000000005</v>
      </c>
      <c r="D29" s="8">
        <v>0.83</v>
      </c>
      <c r="E29" s="9">
        <f t="shared" si="2"/>
        <v>548.80000000000007</v>
      </c>
      <c r="F29" s="9">
        <f t="shared" si="0"/>
        <v>431.19999999999993</v>
      </c>
      <c r="G29" s="8">
        <v>0.83</v>
      </c>
      <c r="H29" s="9">
        <v>548.80000000000007</v>
      </c>
      <c r="I29" s="9">
        <v>431.19999999999993</v>
      </c>
      <c r="J29" s="8">
        <v>0.83</v>
      </c>
      <c r="K29" s="9">
        <v>548.80000000000007</v>
      </c>
      <c r="L29" s="9">
        <v>431.19999999999993</v>
      </c>
    </row>
    <row r="30" spans="1:12" ht="16.5" x14ac:dyDescent="0.2">
      <c r="A30" s="25" t="s">
        <v>88</v>
      </c>
      <c r="B30" s="30" t="s">
        <v>166</v>
      </c>
      <c r="C30" s="8">
        <v>0.75</v>
      </c>
      <c r="D30" s="8">
        <v>0.74</v>
      </c>
      <c r="E30" s="9">
        <f t="shared" si="2"/>
        <v>735</v>
      </c>
      <c r="F30" s="9">
        <f t="shared" si="0"/>
        <v>245</v>
      </c>
      <c r="G30" s="8">
        <v>0.74</v>
      </c>
      <c r="H30" s="9">
        <v>735</v>
      </c>
      <c r="I30" s="9">
        <v>245</v>
      </c>
      <c r="J30" s="8">
        <v>0.74</v>
      </c>
      <c r="K30" s="9">
        <v>735</v>
      </c>
      <c r="L30" s="9">
        <v>245</v>
      </c>
    </row>
    <row r="31" spans="1:12" ht="16.5" x14ac:dyDescent="0.2">
      <c r="A31" s="25" t="s">
        <v>89</v>
      </c>
      <c r="B31" s="30" t="s">
        <v>166</v>
      </c>
      <c r="C31" s="8">
        <v>0.73</v>
      </c>
      <c r="D31" s="8">
        <v>0.65</v>
      </c>
      <c r="E31" s="9">
        <f t="shared" si="2"/>
        <v>715.4</v>
      </c>
      <c r="F31" s="9">
        <f t="shared" si="0"/>
        <v>264.60000000000002</v>
      </c>
      <c r="G31" s="8">
        <v>0.65</v>
      </c>
      <c r="H31" s="9">
        <v>715.4</v>
      </c>
      <c r="I31" s="9">
        <v>264.60000000000002</v>
      </c>
      <c r="J31" s="8">
        <v>0.65</v>
      </c>
      <c r="K31" s="9">
        <v>715.4</v>
      </c>
      <c r="L31" s="9">
        <v>264.60000000000002</v>
      </c>
    </row>
    <row r="32" spans="1:12" ht="16.5" x14ac:dyDescent="0.2">
      <c r="A32" s="24" t="s">
        <v>100</v>
      </c>
      <c r="B32" s="8">
        <v>0.83</v>
      </c>
      <c r="C32" s="8">
        <v>0.56000000000000005</v>
      </c>
      <c r="D32" s="8">
        <v>0.85</v>
      </c>
      <c r="E32" s="9">
        <f t="shared" si="2"/>
        <v>548.80000000000007</v>
      </c>
      <c r="F32" s="9">
        <f t="shared" si="0"/>
        <v>431.19999999999993</v>
      </c>
      <c r="G32" s="8">
        <v>0.85</v>
      </c>
      <c r="H32" s="9">
        <v>548.80000000000007</v>
      </c>
      <c r="I32" s="9">
        <v>431.19999999999993</v>
      </c>
      <c r="J32" s="8">
        <v>0.85</v>
      </c>
      <c r="K32" s="9">
        <v>548.80000000000007</v>
      </c>
      <c r="L32" s="9">
        <v>431.19999999999993</v>
      </c>
    </row>
    <row r="33" spans="1:12" ht="16.5" x14ac:dyDescent="0.2">
      <c r="A33" s="25" t="s">
        <v>107</v>
      </c>
      <c r="B33" s="8">
        <v>0.83</v>
      </c>
      <c r="C33" s="8">
        <v>0.38</v>
      </c>
      <c r="D33" s="8">
        <v>0.7</v>
      </c>
      <c r="E33" s="9">
        <f t="shared" si="2"/>
        <v>372.4</v>
      </c>
      <c r="F33" s="9">
        <f t="shared" si="0"/>
        <v>607.6</v>
      </c>
      <c r="G33" s="8">
        <v>0.7</v>
      </c>
      <c r="H33" s="9">
        <v>372.4</v>
      </c>
      <c r="I33" s="9">
        <v>607.6</v>
      </c>
      <c r="J33" s="8">
        <v>0.7</v>
      </c>
      <c r="K33" s="9">
        <v>372.4</v>
      </c>
      <c r="L33" s="9">
        <v>607.6</v>
      </c>
    </row>
    <row r="34" spans="1:12" ht="16.5" x14ac:dyDescent="0.2">
      <c r="A34" s="25" t="s">
        <v>108</v>
      </c>
      <c r="B34" s="8">
        <v>0.78</v>
      </c>
      <c r="C34" s="8">
        <v>0.48</v>
      </c>
      <c r="D34" s="8">
        <v>0.67</v>
      </c>
      <c r="E34" s="9">
        <f t="shared" si="2"/>
        <v>470.4</v>
      </c>
      <c r="F34" s="9">
        <f t="shared" si="0"/>
        <v>509.6</v>
      </c>
      <c r="G34" s="8">
        <v>0.67</v>
      </c>
      <c r="H34" s="9">
        <v>470.4</v>
      </c>
      <c r="I34" s="9">
        <v>509.6</v>
      </c>
      <c r="J34" s="8">
        <v>0.67</v>
      </c>
      <c r="K34" s="9">
        <v>470.4</v>
      </c>
      <c r="L34" s="9">
        <v>509.6</v>
      </c>
    </row>
    <row r="36" spans="1:12" ht="18" x14ac:dyDescent="0.2">
      <c r="A36" s="52" t="s">
        <v>169</v>
      </c>
      <c r="B36" s="53"/>
      <c r="C36" s="53"/>
      <c r="D36" s="53"/>
      <c r="E36" s="58" t="s">
        <v>165</v>
      </c>
      <c r="F36" s="59"/>
      <c r="G36" s="60"/>
    </row>
    <row r="37" spans="1:12" ht="16.5" x14ac:dyDescent="0.2">
      <c r="A37" s="49" t="s">
        <v>136</v>
      </c>
      <c r="B37" s="49" t="s">
        <v>161</v>
      </c>
      <c r="C37" s="50" t="s">
        <v>110</v>
      </c>
      <c r="D37" s="51" t="s">
        <v>163</v>
      </c>
      <c r="E37" s="51" t="s">
        <v>176</v>
      </c>
      <c r="F37" s="51" t="s">
        <v>177</v>
      </c>
      <c r="G37" s="51" t="s">
        <v>178</v>
      </c>
    </row>
    <row r="38" spans="1:12" ht="16.5" x14ac:dyDescent="0.2">
      <c r="A38" s="27" t="s">
        <v>137</v>
      </c>
      <c r="B38" s="23" t="s">
        <v>117</v>
      </c>
      <c r="C38" s="8">
        <v>0.53</v>
      </c>
      <c r="D38" s="8">
        <v>0.35</v>
      </c>
      <c r="E38" s="8">
        <v>0.47</v>
      </c>
      <c r="F38" s="8">
        <v>0.65</v>
      </c>
      <c r="G38" s="8">
        <v>0.59</v>
      </c>
    </row>
    <row r="39" spans="1:12" ht="16.5" x14ac:dyDescent="0.2">
      <c r="A39" s="28" t="s">
        <v>138</v>
      </c>
      <c r="B39" s="24" t="s">
        <v>118</v>
      </c>
      <c r="C39" s="8">
        <v>0.54</v>
      </c>
      <c r="D39" s="8">
        <v>0.53</v>
      </c>
      <c r="E39" s="8">
        <v>0.55000000000000004</v>
      </c>
      <c r="F39" s="8">
        <v>0.42</v>
      </c>
      <c r="G39" s="8">
        <v>0.57999999999999996</v>
      </c>
    </row>
    <row r="40" spans="1:12" ht="16.5" x14ac:dyDescent="0.2">
      <c r="A40" s="29" t="s">
        <v>139</v>
      </c>
      <c r="B40" s="25" t="s">
        <v>119</v>
      </c>
      <c r="C40" s="8">
        <v>0.35</v>
      </c>
      <c r="D40" s="8">
        <v>0.47</v>
      </c>
      <c r="E40" s="8">
        <v>0.49</v>
      </c>
      <c r="F40" s="8">
        <v>0.46</v>
      </c>
      <c r="G40" s="8">
        <v>0.44</v>
      </c>
    </row>
    <row r="41" spans="1:12" ht="16.5" x14ac:dyDescent="0.2">
      <c r="A41" s="29" t="s">
        <v>139</v>
      </c>
      <c r="B41" s="25" t="s">
        <v>120</v>
      </c>
      <c r="C41" s="8">
        <v>0.47</v>
      </c>
      <c r="D41" s="8">
        <v>0.46</v>
      </c>
      <c r="E41" s="8">
        <v>0.51</v>
      </c>
      <c r="F41" s="8">
        <v>0.43</v>
      </c>
      <c r="G41" s="8">
        <v>0.4</v>
      </c>
    </row>
    <row r="42" spans="1:12" ht="16.5" x14ac:dyDescent="0.2">
      <c r="A42" s="29" t="s">
        <v>139</v>
      </c>
      <c r="B42" s="25" t="s">
        <v>126</v>
      </c>
      <c r="C42" s="8">
        <v>0.48</v>
      </c>
      <c r="D42" s="8">
        <v>0.42</v>
      </c>
      <c r="E42" s="8">
        <v>0.42</v>
      </c>
      <c r="F42" s="8">
        <v>0.49</v>
      </c>
      <c r="G42" s="8">
        <v>0.37</v>
      </c>
    </row>
    <row r="43" spans="1:12" ht="16.5" x14ac:dyDescent="0.2">
      <c r="A43" s="28" t="s">
        <v>138</v>
      </c>
      <c r="B43" s="24" t="s">
        <v>127</v>
      </c>
      <c r="C43" s="8">
        <v>0.41</v>
      </c>
      <c r="D43" s="8">
        <v>0.42</v>
      </c>
      <c r="E43" s="8">
        <v>0.54</v>
      </c>
      <c r="F43" s="8">
        <v>0.47</v>
      </c>
      <c r="G43" s="8">
        <v>0.41</v>
      </c>
    </row>
    <row r="44" spans="1:12" ht="16.5" x14ac:dyDescent="0.2">
      <c r="A44" s="29" t="s">
        <v>139</v>
      </c>
      <c r="B44" s="25" t="s">
        <v>128</v>
      </c>
      <c r="C44" s="8">
        <v>0.41</v>
      </c>
      <c r="D44" s="8">
        <v>0.36</v>
      </c>
      <c r="E44" s="8">
        <v>0.35</v>
      </c>
      <c r="F44" s="8">
        <v>0.56999999999999995</v>
      </c>
      <c r="G44" s="8">
        <v>0.65</v>
      </c>
    </row>
    <row r="45" spans="1:12" ht="16.5" x14ac:dyDescent="0.2">
      <c r="A45" s="29" t="s">
        <v>139</v>
      </c>
      <c r="B45" s="25" t="s">
        <v>129</v>
      </c>
      <c r="C45" s="8">
        <v>0.54</v>
      </c>
      <c r="D45" s="8">
        <v>0.53</v>
      </c>
      <c r="E45" s="8">
        <v>0.38</v>
      </c>
      <c r="F45" s="8">
        <v>0.47</v>
      </c>
      <c r="G45" s="8">
        <v>0.59</v>
      </c>
    </row>
    <row r="46" spans="1:12" ht="16.5" x14ac:dyDescent="0.2">
      <c r="A46" s="29" t="s">
        <v>139</v>
      </c>
      <c r="B46" s="25" t="s">
        <v>134</v>
      </c>
      <c r="C46" s="8">
        <v>0.5</v>
      </c>
      <c r="D46" s="8">
        <v>0.39</v>
      </c>
      <c r="E46" s="8">
        <v>0.49</v>
      </c>
      <c r="F46" s="8">
        <v>0.41</v>
      </c>
      <c r="G46" s="8">
        <v>0.54</v>
      </c>
    </row>
    <row r="47" spans="1:12" ht="16.5" x14ac:dyDescent="0.2">
      <c r="A47" s="29" t="s">
        <v>139</v>
      </c>
      <c r="B47" s="25" t="s">
        <v>135</v>
      </c>
      <c r="C47" s="8">
        <v>0.38</v>
      </c>
      <c r="D47" s="8">
        <v>0.37</v>
      </c>
      <c r="E47" s="8">
        <v>0.49</v>
      </c>
      <c r="F47" s="8">
        <v>0.49</v>
      </c>
      <c r="G47" s="8">
        <v>0.37</v>
      </c>
    </row>
    <row r="48" spans="1:12" ht="16.5" x14ac:dyDescent="0.2">
      <c r="A48" s="28" t="s">
        <v>138</v>
      </c>
      <c r="B48" s="24" t="s">
        <v>140</v>
      </c>
      <c r="C48" s="8">
        <v>0.49</v>
      </c>
      <c r="D48" s="8">
        <v>0.54</v>
      </c>
      <c r="E48" s="8">
        <v>0.42</v>
      </c>
      <c r="F48" s="8">
        <v>0.38</v>
      </c>
      <c r="G48" s="8">
        <v>0.52</v>
      </c>
    </row>
    <row r="49" spans="1:7" ht="16.5" x14ac:dyDescent="0.2">
      <c r="A49" s="29" t="s">
        <v>139</v>
      </c>
      <c r="B49" s="25" t="s">
        <v>156</v>
      </c>
      <c r="C49" s="8">
        <v>0.53</v>
      </c>
      <c r="D49" s="8">
        <v>0.51</v>
      </c>
      <c r="E49" s="8">
        <v>0.39</v>
      </c>
      <c r="F49" s="8">
        <v>0.55000000000000004</v>
      </c>
      <c r="G49" s="8">
        <v>0.44</v>
      </c>
    </row>
    <row r="50" spans="1:7" ht="16.5" x14ac:dyDescent="0.2">
      <c r="A50" s="29" t="s">
        <v>139</v>
      </c>
      <c r="B50" s="25" t="s">
        <v>157</v>
      </c>
      <c r="C50" s="8">
        <v>0.42</v>
      </c>
      <c r="D50" s="8">
        <v>0.36</v>
      </c>
      <c r="E50" s="8">
        <v>0.49</v>
      </c>
      <c r="F50" s="8">
        <v>0.64</v>
      </c>
      <c r="G50" s="8">
        <v>0.56999999999999995</v>
      </c>
    </row>
    <row r="51" spans="1:7" ht="16.5" x14ac:dyDescent="0.2">
      <c r="A51" s="29" t="s">
        <v>139</v>
      </c>
      <c r="B51" s="25" t="s">
        <v>158</v>
      </c>
      <c r="C51" s="8">
        <v>0.36</v>
      </c>
      <c r="D51" s="8">
        <v>0.43</v>
      </c>
      <c r="E51" s="8">
        <v>0.35</v>
      </c>
      <c r="F51" s="8">
        <v>0.54</v>
      </c>
      <c r="G51" s="8">
        <v>0.5</v>
      </c>
    </row>
    <row r="52" spans="1:7" ht="16.5" x14ac:dyDescent="0.2">
      <c r="A52" s="29" t="s">
        <v>139</v>
      </c>
      <c r="B52" s="25" t="s">
        <v>159</v>
      </c>
      <c r="C52" s="8">
        <v>0.54</v>
      </c>
      <c r="D52" s="8">
        <v>0.46</v>
      </c>
      <c r="E52" s="8">
        <v>0.5</v>
      </c>
      <c r="F52" s="8">
        <v>0.56000000000000005</v>
      </c>
      <c r="G52" s="8">
        <v>0.63</v>
      </c>
    </row>
    <row r="53" spans="1:7" ht="16.5" x14ac:dyDescent="0.2">
      <c r="A53" s="28" t="s">
        <v>138</v>
      </c>
      <c r="B53" s="24" t="s">
        <v>151</v>
      </c>
      <c r="C53" s="8">
        <v>0.51</v>
      </c>
      <c r="D53" s="8">
        <v>0.35</v>
      </c>
      <c r="E53" s="8">
        <v>0.4</v>
      </c>
      <c r="F53" s="8">
        <v>0.64</v>
      </c>
      <c r="G53" s="8">
        <v>0.43</v>
      </c>
    </row>
    <row r="54" spans="1:7" ht="16.5" x14ac:dyDescent="0.2">
      <c r="A54" s="29" t="s">
        <v>160</v>
      </c>
      <c r="B54" s="25" t="s">
        <v>152</v>
      </c>
      <c r="C54" s="8">
        <v>0.53</v>
      </c>
      <c r="D54" s="8">
        <v>0.54</v>
      </c>
      <c r="E54" s="8">
        <v>0.51</v>
      </c>
      <c r="F54" s="8">
        <v>0.43</v>
      </c>
      <c r="G54" s="8">
        <v>0.41</v>
      </c>
    </row>
    <row r="55" spans="1:7" ht="16.5" x14ac:dyDescent="0.2">
      <c r="A55" s="29" t="s">
        <v>160</v>
      </c>
      <c r="B55" s="25" t="s">
        <v>153</v>
      </c>
      <c r="C55" s="8">
        <v>0.48</v>
      </c>
      <c r="D55" s="8">
        <v>0.55000000000000004</v>
      </c>
      <c r="E55" s="8">
        <v>0.43</v>
      </c>
      <c r="F55" s="8">
        <v>0.46</v>
      </c>
      <c r="G55" s="8">
        <v>0.49</v>
      </c>
    </row>
    <row r="56" spans="1:7" ht="16.5" x14ac:dyDescent="0.2">
      <c r="A56" s="29" t="s">
        <v>160</v>
      </c>
      <c r="B56" s="25" t="s">
        <v>154</v>
      </c>
      <c r="C56" s="8">
        <v>0.52</v>
      </c>
      <c r="D56" s="8">
        <v>0.48</v>
      </c>
      <c r="E56" s="8">
        <v>0.47</v>
      </c>
      <c r="F56" s="8">
        <v>0.61</v>
      </c>
      <c r="G56" s="8">
        <v>0.48</v>
      </c>
    </row>
    <row r="57" spans="1:7" ht="16.5" x14ac:dyDescent="0.2">
      <c r="A57" s="29" t="s">
        <v>160</v>
      </c>
      <c r="B57" s="25" t="s">
        <v>155</v>
      </c>
      <c r="C57" s="8">
        <v>0.5</v>
      </c>
      <c r="D57" s="8">
        <v>0.35</v>
      </c>
      <c r="E57" s="8">
        <v>0.48</v>
      </c>
      <c r="F57" s="8">
        <v>0.56999999999999995</v>
      </c>
      <c r="G57" s="8">
        <v>0.48</v>
      </c>
    </row>
    <row r="58" spans="1:7" ht="16.5" x14ac:dyDescent="0.2">
      <c r="A58" s="27" t="s">
        <v>137</v>
      </c>
      <c r="B58" s="23" t="s">
        <v>141</v>
      </c>
      <c r="C58" s="8">
        <v>0.45</v>
      </c>
      <c r="D58" s="8">
        <v>0.47</v>
      </c>
      <c r="E58" s="8">
        <v>0.52</v>
      </c>
      <c r="F58" s="8">
        <v>0.48</v>
      </c>
      <c r="G58" s="8">
        <v>0.56999999999999995</v>
      </c>
    </row>
    <row r="59" spans="1:7" ht="16.5" x14ac:dyDescent="0.2">
      <c r="A59" s="28" t="s">
        <v>138</v>
      </c>
      <c r="B59" s="24" t="s">
        <v>142</v>
      </c>
      <c r="C59" s="8">
        <v>0.44</v>
      </c>
      <c r="D59" s="8">
        <v>0.46</v>
      </c>
      <c r="E59" s="8">
        <v>0.49</v>
      </c>
      <c r="F59" s="8">
        <v>0.49</v>
      </c>
      <c r="G59" s="8">
        <v>0.46</v>
      </c>
    </row>
    <row r="60" spans="1:7" ht="16.5" x14ac:dyDescent="0.2">
      <c r="A60" s="29" t="s">
        <v>139</v>
      </c>
      <c r="B60" s="25" t="s">
        <v>144</v>
      </c>
      <c r="C60" s="8">
        <v>0.39</v>
      </c>
      <c r="D60" s="8">
        <v>0.37</v>
      </c>
      <c r="E60" s="8">
        <v>0.5</v>
      </c>
      <c r="F60" s="8">
        <v>0.54</v>
      </c>
      <c r="G60" s="8">
        <v>0.44</v>
      </c>
    </row>
    <row r="61" spans="1:7" ht="16.5" x14ac:dyDescent="0.2">
      <c r="A61" s="29" t="s">
        <v>139</v>
      </c>
      <c r="B61" s="25" t="s">
        <v>145</v>
      </c>
      <c r="C61" s="8">
        <v>0.37</v>
      </c>
      <c r="D61" s="8">
        <v>0.45</v>
      </c>
      <c r="E61" s="8">
        <v>0.35</v>
      </c>
      <c r="F61" s="8">
        <v>0.55000000000000004</v>
      </c>
      <c r="G61" s="8">
        <v>0.43</v>
      </c>
    </row>
    <row r="62" spans="1:7" ht="16.5" x14ac:dyDescent="0.2">
      <c r="A62" s="29" t="s">
        <v>139</v>
      </c>
      <c r="B62" s="25" t="s">
        <v>146</v>
      </c>
      <c r="C62" s="8">
        <v>0.46</v>
      </c>
      <c r="D62" s="8">
        <v>0.53</v>
      </c>
      <c r="E62" s="8">
        <v>0.39</v>
      </c>
      <c r="F62" s="8">
        <v>0.45</v>
      </c>
      <c r="G62" s="8">
        <v>0.43</v>
      </c>
    </row>
    <row r="63" spans="1:7" ht="16.5" x14ac:dyDescent="0.2">
      <c r="A63" s="28" t="s">
        <v>138</v>
      </c>
      <c r="B63" s="24" t="s">
        <v>143</v>
      </c>
      <c r="C63" s="8">
        <v>0.52</v>
      </c>
      <c r="D63" s="8">
        <v>0.43</v>
      </c>
      <c r="E63" s="8">
        <v>0.45</v>
      </c>
      <c r="F63" s="8">
        <v>0.57999999999999996</v>
      </c>
      <c r="G63" s="8">
        <v>0.64</v>
      </c>
    </row>
    <row r="64" spans="1:7" ht="16.5" x14ac:dyDescent="0.2">
      <c r="A64" s="29" t="s">
        <v>139</v>
      </c>
      <c r="B64" s="25" t="s">
        <v>147</v>
      </c>
      <c r="C64" s="8">
        <v>0.41</v>
      </c>
      <c r="D64" s="8">
        <v>0.35</v>
      </c>
      <c r="E64" s="8">
        <v>0.37</v>
      </c>
      <c r="F64" s="8">
        <v>0.41</v>
      </c>
      <c r="G64" s="8">
        <v>0.54</v>
      </c>
    </row>
    <row r="65" spans="1:7" ht="16.5" x14ac:dyDescent="0.2">
      <c r="A65" s="29" t="s">
        <v>139</v>
      </c>
      <c r="B65" s="25" t="s">
        <v>150</v>
      </c>
      <c r="C65" s="8">
        <v>0.38</v>
      </c>
      <c r="D65" s="8">
        <v>0.51</v>
      </c>
      <c r="E65" s="8">
        <v>0.48</v>
      </c>
      <c r="F65" s="8">
        <v>0.43</v>
      </c>
      <c r="G65" s="8">
        <v>0.42</v>
      </c>
    </row>
  </sheetData>
  <mergeCells count="9">
    <mergeCell ref="A1:F1"/>
    <mergeCell ref="D5:F5"/>
    <mergeCell ref="G5:I5"/>
    <mergeCell ref="J5:L5"/>
    <mergeCell ref="B5:B6"/>
    <mergeCell ref="C5:C6"/>
    <mergeCell ref="A5:A6"/>
    <mergeCell ref="A36:D36"/>
    <mergeCell ref="E36:G36"/>
  </mergeCells>
  <phoneticPr fontId="1"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29"/>
  <sheetViews>
    <sheetView topLeftCell="A61" zoomScale="70" zoomScaleNormal="70" workbookViewId="0">
      <selection activeCell="AA10" sqref="AA10"/>
    </sheetView>
  </sheetViews>
  <sheetFormatPr defaultRowHeight="16.5" x14ac:dyDescent="0.2"/>
  <cols>
    <col min="1" max="1" width="11.25" style="2" bestFit="1" customWidth="1"/>
    <col min="2" max="2" width="10.625" style="2" bestFit="1" customWidth="1"/>
    <col min="3" max="3" width="9.75" style="2" bestFit="1" customWidth="1"/>
    <col min="4" max="4" width="9" style="2"/>
    <col min="5" max="5" width="9.625" style="2" bestFit="1" customWidth="1"/>
    <col min="6" max="16384" width="9" style="2"/>
  </cols>
  <sheetData>
    <row r="1" spans="1:20" ht="24.75" x14ac:dyDescent="0.2">
      <c r="A1" s="56" t="s">
        <v>0</v>
      </c>
      <c r="B1" s="56"/>
      <c r="C1" s="56"/>
      <c r="D1" s="56"/>
      <c r="E1" s="56"/>
      <c r="F1" s="56"/>
      <c r="G1" s="56"/>
      <c r="H1" s="56"/>
    </row>
    <row r="3" spans="1:20" x14ac:dyDescent="0.2">
      <c r="A3" s="4" t="s">
        <v>1</v>
      </c>
      <c r="B3" s="4" t="s">
        <v>2</v>
      </c>
      <c r="C3" s="4" t="s">
        <v>3</v>
      </c>
      <c r="D3" s="4" t="s">
        <v>4</v>
      </c>
      <c r="E3" s="4" t="s">
        <v>5</v>
      </c>
      <c r="F3" s="4" t="s">
        <v>6</v>
      </c>
      <c r="G3" s="4" t="s">
        <v>7</v>
      </c>
      <c r="H3" s="4" t="s">
        <v>8</v>
      </c>
      <c r="I3" s="4" t="s">
        <v>9</v>
      </c>
      <c r="J3" s="4" t="s">
        <v>10</v>
      </c>
      <c r="K3" s="4" t="s">
        <v>11</v>
      </c>
      <c r="L3" s="4" t="s">
        <v>12</v>
      </c>
    </row>
    <row r="4" spans="1:20" x14ac:dyDescent="0.2">
      <c r="A4" s="7" t="s">
        <v>13</v>
      </c>
      <c r="B4" s="3">
        <v>150</v>
      </c>
      <c r="C4" s="3">
        <v>150</v>
      </c>
      <c r="D4" s="3">
        <v>150</v>
      </c>
      <c r="E4" s="3">
        <v>110</v>
      </c>
      <c r="F4" s="3">
        <v>100</v>
      </c>
      <c r="G4" s="3">
        <v>90</v>
      </c>
      <c r="H4" s="3">
        <v>300</v>
      </c>
      <c r="I4" s="3">
        <v>100</v>
      </c>
      <c r="J4" s="3">
        <v>100</v>
      </c>
      <c r="K4" s="3">
        <v>100</v>
      </c>
      <c r="L4" s="3">
        <v>300</v>
      </c>
    </row>
    <row r="6" spans="1:20" x14ac:dyDescent="0.2">
      <c r="A6" s="7" t="s">
        <v>14</v>
      </c>
      <c r="B6" s="5" t="s">
        <v>17</v>
      </c>
      <c r="C6" s="5" t="s">
        <v>18</v>
      </c>
      <c r="D6" s="5" t="s">
        <v>19</v>
      </c>
      <c r="E6" s="5" t="s">
        <v>20</v>
      </c>
      <c r="F6" s="5" t="s">
        <v>21</v>
      </c>
      <c r="G6" s="5" t="s">
        <v>22</v>
      </c>
      <c r="H6" s="5" t="s">
        <v>23</v>
      </c>
      <c r="I6" s="5" t="s">
        <v>24</v>
      </c>
      <c r="J6" s="5" t="s">
        <v>25</v>
      </c>
      <c r="K6" s="5" t="s">
        <v>26</v>
      </c>
      <c r="L6" s="5" t="s">
        <v>27</v>
      </c>
      <c r="M6" s="5" t="s">
        <v>28</v>
      </c>
      <c r="N6" s="5" t="s">
        <v>29</v>
      </c>
      <c r="O6" s="5" t="s">
        <v>30</v>
      </c>
      <c r="P6" s="5" t="s">
        <v>31</v>
      </c>
      <c r="Q6" s="5" t="s">
        <v>32</v>
      </c>
      <c r="R6" s="5" t="s">
        <v>33</v>
      </c>
      <c r="S6" s="5" t="s">
        <v>34</v>
      </c>
      <c r="T6" s="5" t="s">
        <v>35</v>
      </c>
    </row>
    <row r="7" spans="1:20" x14ac:dyDescent="0.2">
      <c r="A7" s="7" t="s">
        <v>15</v>
      </c>
      <c r="B7" s="3">
        <v>1033</v>
      </c>
      <c r="C7" s="3">
        <v>58</v>
      </c>
      <c r="D7" s="3">
        <v>55</v>
      </c>
      <c r="E7" s="3">
        <v>56</v>
      </c>
      <c r="F7" s="3">
        <v>59</v>
      </c>
      <c r="G7" s="3">
        <v>57</v>
      </c>
      <c r="H7" s="3">
        <v>58</v>
      </c>
      <c r="I7" s="3">
        <v>55</v>
      </c>
      <c r="J7" s="3">
        <v>57</v>
      </c>
      <c r="K7" s="3">
        <v>57</v>
      </c>
      <c r="L7" s="3">
        <v>58</v>
      </c>
      <c r="M7" s="3">
        <v>59</v>
      </c>
      <c r="N7" s="3">
        <v>60</v>
      </c>
      <c r="O7" s="3">
        <v>56</v>
      </c>
      <c r="P7" s="3">
        <v>59</v>
      </c>
      <c r="Q7" s="3">
        <v>56</v>
      </c>
      <c r="R7" s="3">
        <v>55</v>
      </c>
      <c r="S7" s="3">
        <v>60</v>
      </c>
      <c r="T7" s="3">
        <v>58</v>
      </c>
    </row>
    <row r="8" spans="1:20" x14ac:dyDescent="0.2">
      <c r="A8" s="7" t="s">
        <v>16</v>
      </c>
      <c r="B8" s="3">
        <v>20</v>
      </c>
      <c r="C8" s="3">
        <v>1</v>
      </c>
      <c r="D8" s="3">
        <v>1</v>
      </c>
      <c r="E8" s="3">
        <v>1</v>
      </c>
      <c r="F8" s="3">
        <v>0</v>
      </c>
      <c r="G8" s="3">
        <v>0</v>
      </c>
      <c r="H8" s="3">
        <v>1</v>
      </c>
      <c r="I8" s="3">
        <v>1</v>
      </c>
      <c r="J8" s="3">
        <v>3</v>
      </c>
      <c r="K8" s="3">
        <v>0</v>
      </c>
      <c r="L8" s="3">
        <v>2</v>
      </c>
      <c r="M8" s="3">
        <v>1</v>
      </c>
      <c r="N8" s="3">
        <v>0</v>
      </c>
      <c r="O8" s="3">
        <v>2</v>
      </c>
      <c r="P8" s="3">
        <v>1</v>
      </c>
      <c r="Q8" s="3">
        <v>0</v>
      </c>
      <c r="R8" s="3">
        <v>2</v>
      </c>
      <c r="S8" s="3">
        <v>1</v>
      </c>
      <c r="T8" s="3">
        <v>3</v>
      </c>
    </row>
    <row r="11" spans="1:20" ht="22.5" x14ac:dyDescent="0.2">
      <c r="A11" s="6" t="s">
        <v>36</v>
      </c>
      <c r="B11" s="5" t="s">
        <v>17</v>
      </c>
      <c r="C11" s="5" t="s">
        <v>18</v>
      </c>
      <c r="D11" s="5" t="s">
        <v>19</v>
      </c>
      <c r="E11" s="5" t="s">
        <v>20</v>
      </c>
      <c r="F11" s="5" t="s">
        <v>21</v>
      </c>
      <c r="G11" s="5" t="s">
        <v>22</v>
      </c>
      <c r="H11" s="5" t="s">
        <v>23</v>
      </c>
      <c r="I11" s="5" t="s">
        <v>24</v>
      </c>
      <c r="J11" s="5" t="s">
        <v>25</v>
      </c>
      <c r="K11" s="5" t="s">
        <v>26</v>
      </c>
      <c r="L11" s="5" t="s">
        <v>27</v>
      </c>
      <c r="M11" s="5" t="s">
        <v>28</v>
      </c>
      <c r="N11" s="5" t="s">
        <v>29</v>
      </c>
      <c r="O11" s="5" t="s">
        <v>30</v>
      </c>
      <c r="P11" s="5" t="s">
        <v>31</v>
      </c>
      <c r="Q11" s="5" t="s">
        <v>32</v>
      </c>
      <c r="R11" s="5" t="s">
        <v>33</v>
      </c>
      <c r="S11" s="5" t="s">
        <v>34</v>
      </c>
      <c r="T11" s="5" t="s">
        <v>35</v>
      </c>
    </row>
    <row r="12" spans="1:20" x14ac:dyDescent="0.2">
      <c r="A12" s="11" t="s">
        <v>2</v>
      </c>
      <c r="B12" s="3">
        <v>137</v>
      </c>
      <c r="C12" s="3">
        <v>145</v>
      </c>
      <c r="D12" s="3">
        <v>129</v>
      </c>
      <c r="E12" s="3">
        <v>144</v>
      </c>
      <c r="F12" s="3">
        <v>126</v>
      </c>
      <c r="G12" s="3">
        <v>101</v>
      </c>
      <c r="H12" s="3">
        <v>120</v>
      </c>
      <c r="I12" s="3">
        <v>123</v>
      </c>
      <c r="J12" s="3">
        <v>134</v>
      </c>
      <c r="K12" s="3">
        <v>148</v>
      </c>
      <c r="L12" s="3">
        <v>139</v>
      </c>
      <c r="M12" s="3">
        <v>137</v>
      </c>
      <c r="N12" s="3">
        <v>125</v>
      </c>
      <c r="O12" s="3">
        <v>149</v>
      </c>
      <c r="P12" s="3">
        <v>102</v>
      </c>
      <c r="Q12" s="3">
        <v>110</v>
      </c>
      <c r="R12" s="3">
        <v>134</v>
      </c>
      <c r="S12" s="3">
        <v>100</v>
      </c>
      <c r="T12" s="3">
        <v>143</v>
      </c>
    </row>
    <row r="13" spans="1:20" x14ac:dyDescent="0.2">
      <c r="A13" s="19" t="s">
        <v>53</v>
      </c>
      <c r="B13" s="3">
        <v>121</v>
      </c>
      <c r="C13" s="18"/>
      <c r="D13" s="18"/>
      <c r="E13" s="18"/>
      <c r="F13" s="18"/>
      <c r="G13" s="18"/>
      <c r="H13" s="18"/>
      <c r="I13" s="18"/>
      <c r="J13" s="18"/>
      <c r="K13" s="3">
        <v>141</v>
      </c>
      <c r="L13" s="3">
        <v>122</v>
      </c>
      <c r="M13" s="3">
        <v>112</v>
      </c>
      <c r="N13" s="3">
        <v>136</v>
      </c>
      <c r="O13" s="3">
        <v>104</v>
      </c>
      <c r="P13" s="3">
        <v>116</v>
      </c>
      <c r="Q13" s="3">
        <v>133</v>
      </c>
      <c r="R13" s="3">
        <v>121</v>
      </c>
      <c r="S13" s="3">
        <v>138</v>
      </c>
      <c r="T13" s="3">
        <v>126</v>
      </c>
    </row>
    <row r="14" spans="1:20" x14ac:dyDescent="0.2">
      <c r="A14" s="19" t="s">
        <v>52</v>
      </c>
      <c r="B14" s="3">
        <v>119</v>
      </c>
      <c r="C14" s="3">
        <v>147</v>
      </c>
      <c r="D14" s="3">
        <v>133</v>
      </c>
      <c r="E14" s="3">
        <v>144</v>
      </c>
      <c r="F14" s="3">
        <v>118</v>
      </c>
      <c r="G14" s="3">
        <v>110</v>
      </c>
      <c r="H14" s="3">
        <v>149</v>
      </c>
      <c r="I14" s="3">
        <v>131</v>
      </c>
      <c r="J14" s="3">
        <v>145</v>
      </c>
      <c r="K14" s="18"/>
      <c r="L14" s="18"/>
      <c r="M14" s="18"/>
      <c r="N14" s="18"/>
      <c r="O14" s="18"/>
      <c r="P14" s="18"/>
      <c r="Q14" s="18"/>
      <c r="R14" s="18"/>
      <c r="S14" s="3">
        <v>138</v>
      </c>
      <c r="T14" s="3">
        <v>126</v>
      </c>
    </row>
    <row r="15" spans="1:20" x14ac:dyDescent="0.2">
      <c r="A15" s="11" t="s">
        <v>4</v>
      </c>
      <c r="B15" s="3">
        <v>124</v>
      </c>
      <c r="C15" s="3">
        <v>138</v>
      </c>
      <c r="D15" s="3">
        <v>140</v>
      </c>
      <c r="E15" s="3">
        <v>111</v>
      </c>
      <c r="F15" s="3">
        <v>134</v>
      </c>
      <c r="G15" s="3">
        <v>125</v>
      </c>
      <c r="H15" s="3">
        <v>117</v>
      </c>
      <c r="I15" s="3">
        <v>103</v>
      </c>
      <c r="J15" s="3">
        <v>102</v>
      </c>
      <c r="K15" s="3">
        <v>117</v>
      </c>
      <c r="L15" s="3">
        <v>122</v>
      </c>
      <c r="M15" s="3">
        <v>134</v>
      </c>
      <c r="N15" s="3">
        <v>148</v>
      </c>
      <c r="O15" s="3">
        <v>130</v>
      </c>
      <c r="P15" s="3">
        <v>138</v>
      </c>
      <c r="Q15" s="3">
        <v>130</v>
      </c>
      <c r="R15" s="3">
        <v>131</v>
      </c>
      <c r="S15" s="3">
        <v>115</v>
      </c>
      <c r="T15" s="3">
        <v>115</v>
      </c>
    </row>
    <row r="16" spans="1:20" x14ac:dyDescent="0.2">
      <c r="A16" s="4" t="s">
        <v>5</v>
      </c>
      <c r="B16" s="3">
        <v>100</v>
      </c>
      <c r="C16" s="18"/>
      <c r="D16" s="18"/>
      <c r="E16" s="18"/>
      <c r="F16" s="18"/>
      <c r="G16" s="18"/>
      <c r="H16" s="18"/>
      <c r="I16" s="18"/>
      <c r="J16" s="18"/>
      <c r="K16" s="3">
        <v>108</v>
      </c>
      <c r="L16" s="3">
        <v>92</v>
      </c>
      <c r="M16" s="3">
        <v>81</v>
      </c>
      <c r="N16" s="3">
        <v>93</v>
      </c>
      <c r="O16" s="3">
        <v>68</v>
      </c>
      <c r="P16" s="3">
        <v>98</v>
      </c>
      <c r="Q16" s="3">
        <v>109</v>
      </c>
      <c r="R16" s="3">
        <v>107</v>
      </c>
      <c r="S16" s="3">
        <v>85</v>
      </c>
      <c r="T16" s="3">
        <v>100</v>
      </c>
    </row>
    <row r="17" spans="1:20" x14ac:dyDescent="0.2">
      <c r="A17" s="4" t="s">
        <v>6</v>
      </c>
      <c r="B17" s="3">
        <v>100</v>
      </c>
      <c r="C17" s="18"/>
      <c r="D17" s="18"/>
      <c r="E17" s="18"/>
      <c r="F17" s="18"/>
      <c r="G17" s="18"/>
      <c r="H17" s="18"/>
      <c r="I17" s="18"/>
      <c r="J17" s="18"/>
      <c r="K17" s="3">
        <v>83</v>
      </c>
      <c r="L17" s="3">
        <v>62</v>
      </c>
      <c r="M17" s="3">
        <v>97</v>
      </c>
      <c r="N17" s="3">
        <v>62</v>
      </c>
      <c r="O17" s="3">
        <v>82</v>
      </c>
      <c r="P17" s="3">
        <v>66</v>
      </c>
      <c r="Q17" s="3">
        <v>66</v>
      </c>
      <c r="R17" s="3">
        <v>84</v>
      </c>
      <c r="S17" s="3">
        <v>88</v>
      </c>
      <c r="T17" s="3">
        <v>94</v>
      </c>
    </row>
    <row r="18" spans="1:20" x14ac:dyDescent="0.2">
      <c r="A18" s="4" t="s">
        <v>7</v>
      </c>
      <c r="B18" s="3">
        <v>65</v>
      </c>
      <c r="C18" s="18"/>
      <c r="D18" s="18"/>
      <c r="E18" s="18"/>
      <c r="F18" s="18"/>
      <c r="G18" s="18"/>
      <c r="H18" s="18"/>
      <c r="I18" s="18"/>
      <c r="J18" s="18"/>
      <c r="K18" s="3">
        <v>67</v>
      </c>
      <c r="L18" s="3">
        <v>81</v>
      </c>
      <c r="M18" s="3">
        <v>83</v>
      </c>
      <c r="N18" s="3">
        <v>84</v>
      </c>
      <c r="O18" s="3">
        <v>87</v>
      </c>
      <c r="P18" s="3">
        <v>75</v>
      </c>
      <c r="Q18" s="3">
        <v>80</v>
      </c>
      <c r="R18" s="3">
        <v>60</v>
      </c>
      <c r="S18" s="3">
        <v>86</v>
      </c>
      <c r="T18" s="3">
        <v>77</v>
      </c>
    </row>
    <row r="19" spans="1:20" x14ac:dyDescent="0.2">
      <c r="A19" s="12" t="s">
        <v>8</v>
      </c>
      <c r="B19" s="3">
        <v>250</v>
      </c>
      <c r="C19" s="18"/>
      <c r="D19" s="18"/>
      <c r="E19" s="18"/>
      <c r="F19" s="18"/>
      <c r="G19" s="18"/>
      <c r="H19" s="18"/>
      <c r="I19" s="18"/>
      <c r="J19" s="18"/>
      <c r="K19" s="3">
        <v>277</v>
      </c>
      <c r="L19" s="3">
        <v>283</v>
      </c>
      <c r="M19" s="3">
        <v>247</v>
      </c>
      <c r="N19" s="3">
        <v>208</v>
      </c>
      <c r="O19" s="3">
        <v>265</v>
      </c>
      <c r="P19" s="3">
        <v>253</v>
      </c>
      <c r="Q19" s="3">
        <v>274</v>
      </c>
      <c r="R19" s="3">
        <v>235</v>
      </c>
      <c r="S19" s="3">
        <v>180</v>
      </c>
      <c r="T19" s="3">
        <v>235</v>
      </c>
    </row>
    <row r="20" spans="1:20" x14ac:dyDescent="0.2">
      <c r="A20" s="4" t="s">
        <v>9</v>
      </c>
      <c r="B20" s="3">
        <v>67</v>
      </c>
      <c r="C20" s="3">
        <v>71</v>
      </c>
      <c r="D20" s="3">
        <v>94</v>
      </c>
      <c r="E20" s="3">
        <v>91</v>
      </c>
      <c r="F20" s="3">
        <v>78</v>
      </c>
      <c r="G20" s="3">
        <v>64</v>
      </c>
      <c r="H20" s="3">
        <v>87</v>
      </c>
      <c r="I20" s="3">
        <v>70</v>
      </c>
      <c r="J20" s="3">
        <v>63</v>
      </c>
      <c r="K20" s="18"/>
      <c r="L20" s="18"/>
      <c r="M20" s="18"/>
      <c r="N20" s="18"/>
      <c r="O20" s="18"/>
      <c r="P20" s="18"/>
      <c r="Q20" s="18"/>
      <c r="R20" s="18"/>
      <c r="S20" s="18"/>
      <c r="T20" s="18"/>
    </row>
    <row r="21" spans="1:20" x14ac:dyDescent="0.2">
      <c r="A21" s="4" t="s">
        <v>10</v>
      </c>
      <c r="B21" s="3">
        <v>100</v>
      </c>
      <c r="C21" s="3">
        <v>74</v>
      </c>
      <c r="D21" s="3">
        <v>73</v>
      </c>
      <c r="E21" s="3">
        <v>90</v>
      </c>
      <c r="F21" s="3">
        <v>78</v>
      </c>
      <c r="G21" s="3">
        <v>99</v>
      </c>
      <c r="H21" s="3">
        <v>73</v>
      </c>
      <c r="I21" s="3">
        <v>81</v>
      </c>
      <c r="J21" s="3">
        <v>92</v>
      </c>
      <c r="K21" s="18"/>
      <c r="L21" s="18"/>
      <c r="M21" s="18"/>
      <c r="N21" s="18"/>
      <c r="O21" s="18"/>
      <c r="P21" s="18"/>
      <c r="Q21" s="18"/>
      <c r="R21" s="18"/>
      <c r="S21" s="18"/>
      <c r="T21" s="18"/>
    </row>
    <row r="22" spans="1:20" x14ac:dyDescent="0.2">
      <c r="A22" s="4" t="s">
        <v>11</v>
      </c>
      <c r="B22" s="3">
        <v>74</v>
      </c>
      <c r="C22" s="3">
        <v>70</v>
      </c>
      <c r="D22" s="3">
        <v>60</v>
      </c>
      <c r="E22" s="3">
        <v>60</v>
      </c>
      <c r="F22" s="3">
        <v>98</v>
      </c>
      <c r="G22" s="3">
        <v>76</v>
      </c>
      <c r="H22" s="3">
        <v>64</v>
      </c>
      <c r="I22" s="3">
        <v>61</v>
      </c>
      <c r="J22" s="3">
        <v>60</v>
      </c>
      <c r="K22" s="18"/>
      <c r="L22" s="18"/>
      <c r="M22" s="18"/>
      <c r="N22" s="18"/>
      <c r="O22" s="18"/>
      <c r="P22" s="18"/>
      <c r="Q22" s="18"/>
      <c r="R22" s="18"/>
      <c r="S22" s="18"/>
      <c r="T22" s="18"/>
    </row>
    <row r="23" spans="1:20" x14ac:dyDescent="0.2">
      <c r="A23" s="12" t="s">
        <v>12</v>
      </c>
      <c r="B23" s="3">
        <v>221</v>
      </c>
      <c r="C23" s="3">
        <v>299</v>
      </c>
      <c r="D23" s="3">
        <v>241</v>
      </c>
      <c r="E23" s="3">
        <v>298</v>
      </c>
      <c r="F23" s="3">
        <v>210</v>
      </c>
      <c r="G23" s="3">
        <v>199</v>
      </c>
      <c r="H23" s="3">
        <v>233</v>
      </c>
      <c r="I23" s="3">
        <v>257</v>
      </c>
      <c r="J23" s="3">
        <v>264</v>
      </c>
      <c r="K23" s="18"/>
      <c r="L23" s="18"/>
      <c r="M23" s="18"/>
      <c r="N23" s="18"/>
      <c r="O23" s="18"/>
      <c r="P23" s="18"/>
      <c r="Q23" s="18"/>
      <c r="R23" s="18"/>
      <c r="S23" s="18"/>
      <c r="T23" s="18"/>
    </row>
    <row r="24" spans="1:20" x14ac:dyDescent="0.2">
      <c r="A24" s="11" t="s">
        <v>42</v>
      </c>
      <c r="B24" s="3">
        <v>655</v>
      </c>
      <c r="C24" s="3">
        <f t="shared" ref="C24:J24" si="0">SUM(C12:C22)</f>
        <v>645</v>
      </c>
      <c r="D24" s="3">
        <f t="shared" si="0"/>
        <v>629</v>
      </c>
      <c r="E24" s="3">
        <f t="shared" si="0"/>
        <v>640</v>
      </c>
      <c r="F24" s="3">
        <f t="shared" si="0"/>
        <v>632</v>
      </c>
      <c r="G24" s="3">
        <f t="shared" si="0"/>
        <v>575</v>
      </c>
      <c r="H24" s="3">
        <f t="shared" si="0"/>
        <v>610</v>
      </c>
      <c r="I24" s="3">
        <f t="shared" si="0"/>
        <v>569</v>
      </c>
      <c r="J24" s="3">
        <f t="shared" si="0"/>
        <v>596</v>
      </c>
      <c r="K24" s="3">
        <f>SUM(K12:K18)</f>
        <v>664</v>
      </c>
      <c r="L24" s="3">
        <f t="shared" ref="L24:T24" si="1">SUM(L12:L18)</f>
        <v>618</v>
      </c>
      <c r="M24" s="3">
        <f t="shared" si="1"/>
        <v>644</v>
      </c>
      <c r="N24" s="3">
        <f t="shared" si="1"/>
        <v>648</v>
      </c>
      <c r="O24" s="3">
        <f t="shared" si="1"/>
        <v>620</v>
      </c>
      <c r="P24" s="3">
        <f t="shared" si="1"/>
        <v>595</v>
      </c>
      <c r="Q24" s="3">
        <f t="shared" si="1"/>
        <v>628</v>
      </c>
      <c r="R24" s="3">
        <f t="shared" si="1"/>
        <v>637</v>
      </c>
      <c r="S24" s="3">
        <f t="shared" si="1"/>
        <v>750</v>
      </c>
      <c r="T24" s="3">
        <f t="shared" si="1"/>
        <v>781</v>
      </c>
    </row>
    <row r="26" spans="1:20" ht="22.5" x14ac:dyDescent="0.2">
      <c r="A26" s="6" t="s">
        <v>37</v>
      </c>
      <c r="B26" s="5" t="s">
        <v>17</v>
      </c>
      <c r="C26" s="5" t="s">
        <v>18</v>
      </c>
      <c r="D26" s="5" t="s">
        <v>19</v>
      </c>
      <c r="E26" s="5" t="s">
        <v>20</v>
      </c>
      <c r="F26" s="5" t="s">
        <v>21</v>
      </c>
      <c r="G26" s="5" t="s">
        <v>22</v>
      </c>
      <c r="H26" s="5" t="s">
        <v>23</v>
      </c>
      <c r="I26" s="5" t="s">
        <v>24</v>
      </c>
      <c r="J26" s="5" t="s">
        <v>25</v>
      </c>
      <c r="K26" s="5" t="s">
        <v>26</v>
      </c>
      <c r="L26" s="5" t="s">
        <v>27</v>
      </c>
      <c r="M26" s="5" t="s">
        <v>28</v>
      </c>
      <c r="N26" s="5" t="s">
        <v>29</v>
      </c>
      <c r="O26" s="5" t="s">
        <v>30</v>
      </c>
      <c r="P26" s="5" t="s">
        <v>31</v>
      </c>
      <c r="Q26" s="5" t="s">
        <v>32</v>
      </c>
      <c r="R26" s="5" t="s">
        <v>33</v>
      </c>
      <c r="S26" s="5" t="s">
        <v>34</v>
      </c>
      <c r="T26" s="5" t="s">
        <v>35</v>
      </c>
    </row>
    <row r="27" spans="1:20" x14ac:dyDescent="0.2">
      <c r="A27" s="11" t="s">
        <v>2</v>
      </c>
      <c r="B27" s="3">
        <v>137</v>
      </c>
      <c r="C27" s="3">
        <v>145</v>
      </c>
      <c r="D27" s="3">
        <v>129</v>
      </c>
      <c r="E27" s="3">
        <v>144</v>
      </c>
      <c r="F27" s="3">
        <v>126</v>
      </c>
      <c r="G27" s="3">
        <v>101</v>
      </c>
      <c r="H27" s="3">
        <v>120</v>
      </c>
      <c r="I27" s="3">
        <v>123</v>
      </c>
      <c r="J27" s="3">
        <v>134</v>
      </c>
      <c r="K27" s="3">
        <v>148</v>
      </c>
      <c r="L27" s="3">
        <v>139</v>
      </c>
      <c r="M27" s="3">
        <v>137</v>
      </c>
      <c r="N27" s="3">
        <v>125</v>
      </c>
      <c r="O27" s="3">
        <v>149</v>
      </c>
      <c r="P27" s="3">
        <v>102</v>
      </c>
      <c r="Q27" s="3">
        <v>110</v>
      </c>
      <c r="R27" s="3">
        <v>134</v>
      </c>
      <c r="S27" s="3">
        <v>100</v>
      </c>
      <c r="T27" s="3">
        <v>143</v>
      </c>
    </row>
    <row r="28" spans="1:20" x14ac:dyDescent="0.2">
      <c r="A28" s="11" t="s">
        <v>3</v>
      </c>
      <c r="B28" s="3">
        <v>121</v>
      </c>
      <c r="C28" s="3">
        <v>147</v>
      </c>
      <c r="D28" s="3">
        <v>133</v>
      </c>
      <c r="E28" s="3">
        <v>144</v>
      </c>
      <c r="F28" s="3">
        <v>118</v>
      </c>
      <c r="G28" s="3">
        <v>110</v>
      </c>
      <c r="H28" s="3">
        <v>149</v>
      </c>
      <c r="I28" s="3">
        <v>131</v>
      </c>
      <c r="J28" s="3">
        <v>145</v>
      </c>
      <c r="K28" s="3">
        <v>141</v>
      </c>
      <c r="L28" s="3">
        <v>122</v>
      </c>
      <c r="M28" s="3">
        <v>112</v>
      </c>
      <c r="N28" s="3">
        <v>136</v>
      </c>
      <c r="O28" s="3">
        <v>104</v>
      </c>
      <c r="P28" s="3">
        <v>116</v>
      </c>
      <c r="Q28" s="3">
        <v>133</v>
      </c>
      <c r="R28" s="3">
        <v>121</v>
      </c>
      <c r="S28" s="3">
        <v>138</v>
      </c>
      <c r="T28" s="3">
        <v>126</v>
      </c>
    </row>
    <row r="29" spans="1:20" x14ac:dyDescent="0.2">
      <c r="A29" s="11" t="s">
        <v>4</v>
      </c>
      <c r="B29" s="3">
        <v>124</v>
      </c>
      <c r="C29" s="3">
        <v>138</v>
      </c>
      <c r="D29" s="3">
        <v>140</v>
      </c>
      <c r="E29" s="3">
        <v>111</v>
      </c>
      <c r="F29" s="3">
        <v>134</v>
      </c>
      <c r="G29" s="3">
        <v>125</v>
      </c>
      <c r="H29" s="3">
        <v>117</v>
      </c>
      <c r="I29" s="3">
        <v>103</v>
      </c>
      <c r="J29" s="3">
        <v>102</v>
      </c>
      <c r="K29" s="3">
        <v>117</v>
      </c>
      <c r="L29" s="3">
        <v>122</v>
      </c>
      <c r="M29" s="3">
        <v>134</v>
      </c>
      <c r="N29" s="3">
        <v>148</v>
      </c>
      <c r="O29" s="3">
        <v>130</v>
      </c>
      <c r="P29" s="3">
        <v>138</v>
      </c>
      <c r="Q29" s="3">
        <v>130</v>
      </c>
      <c r="R29" s="3">
        <v>131</v>
      </c>
      <c r="S29" s="3">
        <v>115</v>
      </c>
      <c r="T29" s="3">
        <v>115</v>
      </c>
    </row>
    <row r="30" spans="1:20" x14ac:dyDescent="0.2">
      <c r="A30" s="4" t="s">
        <v>5</v>
      </c>
      <c r="B30" s="3">
        <v>92</v>
      </c>
      <c r="C30" s="18"/>
      <c r="D30" s="18"/>
      <c r="E30" s="18"/>
      <c r="F30" s="18"/>
      <c r="G30" s="18"/>
      <c r="H30" s="18"/>
      <c r="I30" s="18"/>
      <c r="J30" s="18"/>
      <c r="K30" s="3">
        <v>108</v>
      </c>
      <c r="L30" s="3">
        <v>92</v>
      </c>
      <c r="M30" s="3">
        <v>81</v>
      </c>
      <c r="N30" s="3">
        <v>93</v>
      </c>
      <c r="O30" s="3">
        <v>68</v>
      </c>
      <c r="P30" s="3">
        <v>98</v>
      </c>
      <c r="Q30" s="3">
        <v>109</v>
      </c>
      <c r="R30" s="3">
        <v>107</v>
      </c>
      <c r="S30" s="3">
        <v>85</v>
      </c>
      <c r="T30" s="3">
        <v>100</v>
      </c>
    </row>
    <row r="31" spans="1:20" x14ac:dyDescent="0.2">
      <c r="A31" s="4" t="s">
        <v>6</v>
      </c>
      <c r="B31" s="3">
        <v>62</v>
      </c>
      <c r="C31" s="18"/>
      <c r="D31" s="18"/>
      <c r="E31" s="18"/>
      <c r="F31" s="18"/>
      <c r="G31" s="18"/>
      <c r="H31" s="18"/>
      <c r="I31" s="18"/>
      <c r="J31" s="18"/>
      <c r="K31" s="3">
        <v>83</v>
      </c>
      <c r="L31" s="3">
        <v>62</v>
      </c>
      <c r="M31" s="3">
        <v>97</v>
      </c>
      <c r="N31" s="3">
        <v>62</v>
      </c>
      <c r="O31" s="3">
        <v>82</v>
      </c>
      <c r="P31" s="3">
        <v>66</v>
      </c>
      <c r="Q31" s="3">
        <v>66</v>
      </c>
      <c r="R31" s="3">
        <v>84</v>
      </c>
      <c r="S31" s="3">
        <v>88</v>
      </c>
      <c r="T31" s="3">
        <v>94</v>
      </c>
    </row>
    <row r="32" spans="1:20" x14ac:dyDescent="0.2">
      <c r="A32" s="4" t="s">
        <v>7</v>
      </c>
      <c r="B32" s="3">
        <v>81</v>
      </c>
      <c r="C32" s="18"/>
      <c r="D32" s="18"/>
      <c r="E32" s="18"/>
      <c r="F32" s="18"/>
      <c r="G32" s="18"/>
      <c r="H32" s="18"/>
      <c r="I32" s="18"/>
      <c r="J32" s="18"/>
      <c r="K32" s="3">
        <v>67</v>
      </c>
      <c r="L32" s="3">
        <v>81</v>
      </c>
      <c r="M32" s="3">
        <v>83</v>
      </c>
      <c r="N32" s="3">
        <v>84</v>
      </c>
      <c r="O32" s="3">
        <v>87</v>
      </c>
      <c r="P32" s="3">
        <v>75</v>
      </c>
      <c r="Q32" s="3">
        <v>80</v>
      </c>
      <c r="R32" s="3">
        <v>60</v>
      </c>
      <c r="S32" s="3">
        <v>86</v>
      </c>
      <c r="T32" s="3">
        <v>77</v>
      </c>
    </row>
    <row r="33" spans="1:20" x14ac:dyDescent="0.2">
      <c r="A33" s="12" t="s">
        <v>8</v>
      </c>
      <c r="B33" s="3">
        <v>283</v>
      </c>
      <c r="C33" s="18"/>
      <c r="D33" s="18"/>
      <c r="E33" s="18"/>
      <c r="F33" s="18"/>
      <c r="G33" s="18"/>
      <c r="H33" s="18"/>
      <c r="I33" s="18"/>
      <c r="J33" s="18"/>
      <c r="K33" s="3">
        <v>277</v>
      </c>
      <c r="L33" s="3">
        <v>283</v>
      </c>
      <c r="M33" s="3">
        <v>247</v>
      </c>
      <c r="N33" s="3">
        <v>208</v>
      </c>
      <c r="O33" s="3">
        <v>265</v>
      </c>
      <c r="P33" s="3">
        <v>253</v>
      </c>
      <c r="Q33" s="3">
        <v>274</v>
      </c>
      <c r="R33" s="3">
        <v>235</v>
      </c>
      <c r="S33" s="3">
        <v>180</v>
      </c>
      <c r="T33" s="3">
        <v>235</v>
      </c>
    </row>
    <row r="34" spans="1:20" x14ac:dyDescent="0.2">
      <c r="A34" s="4" t="s">
        <v>9</v>
      </c>
      <c r="B34" s="3">
        <v>67</v>
      </c>
      <c r="C34" s="3">
        <v>71</v>
      </c>
      <c r="D34" s="3">
        <v>94</v>
      </c>
      <c r="E34" s="3">
        <v>91</v>
      </c>
      <c r="F34" s="3">
        <v>78</v>
      </c>
      <c r="G34" s="3">
        <v>64</v>
      </c>
      <c r="H34" s="3">
        <v>87</v>
      </c>
      <c r="I34" s="3">
        <v>70</v>
      </c>
      <c r="J34" s="3">
        <v>63</v>
      </c>
      <c r="K34" s="18"/>
      <c r="L34" s="18"/>
      <c r="M34" s="18"/>
      <c r="N34" s="18"/>
      <c r="O34" s="18"/>
      <c r="P34" s="18"/>
      <c r="Q34" s="18"/>
      <c r="R34" s="18"/>
      <c r="S34" s="18"/>
      <c r="T34" s="18"/>
    </row>
    <row r="35" spans="1:20" x14ac:dyDescent="0.2">
      <c r="A35" s="4" t="s">
        <v>10</v>
      </c>
      <c r="B35" s="3">
        <v>100</v>
      </c>
      <c r="C35" s="3">
        <v>74</v>
      </c>
      <c r="D35" s="3">
        <v>73</v>
      </c>
      <c r="E35" s="3">
        <v>90</v>
      </c>
      <c r="F35" s="3">
        <v>78</v>
      </c>
      <c r="G35" s="3">
        <v>99</v>
      </c>
      <c r="H35" s="3">
        <v>73</v>
      </c>
      <c r="I35" s="3">
        <v>81</v>
      </c>
      <c r="J35" s="3">
        <v>92</v>
      </c>
      <c r="K35" s="18"/>
      <c r="L35" s="18"/>
      <c r="M35" s="18"/>
      <c r="N35" s="18"/>
      <c r="O35" s="18"/>
      <c r="P35" s="18"/>
      <c r="Q35" s="18"/>
      <c r="R35" s="18"/>
      <c r="S35" s="18"/>
      <c r="T35" s="18"/>
    </row>
    <row r="36" spans="1:20" x14ac:dyDescent="0.2">
      <c r="A36" s="4" t="s">
        <v>11</v>
      </c>
      <c r="B36" s="3">
        <v>74</v>
      </c>
      <c r="C36" s="3">
        <v>70</v>
      </c>
      <c r="D36" s="3">
        <v>60</v>
      </c>
      <c r="E36" s="3">
        <v>60</v>
      </c>
      <c r="F36" s="3">
        <v>98</v>
      </c>
      <c r="G36" s="3">
        <v>76</v>
      </c>
      <c r="H36" s="3">
        <v>64</v>
      </c>
      <c r="I36" s="3">
        <v>61</v>
      </c>
      <c r="J36" s="3">
        <v>60</v>
      </c>
      <c r="K36" s="18"/>
      <c r="L36" s="18"/>
      <c r="M36" s="18"/>
      <c r="N36" s="18"/>
      <c r="O36" s="18"/>
      <c r="P36" s="18"/>
      <c r="Q36" s="18"/>
      <c r="R36" s="18"/>
      <c r="S36" s="18"/>
      <c r="T36" s="18"/>
    </row>
    <row r="37" spans="1:20" x14ac:dyDescent="0.2">
      <c r="A37" s="12" t="s">
        <v>12</v>
      </c>
      <c r="B37" s="3">
        <v>221</v>
      </c>
      <c r="C37" s="3">
        <v>299</v>
      </c>
      <c r="D37" s="3">
        <v>241</v>
      </c>
      <c r="E37" s="3">
        <v>298</v>
      </c>
      <c r="F37" s="3">
        <v>210</v>
      </c>
      <c r="G37" s="3">
        <v>199</v>
      </c>
      <c r="H37" s="3">
        <v>233</v>
      </c>
      <c r="I37" s="3">
        <v>257</v>
      </c>
      <c r="J37" s="3">
        <v>264</v>
      </c>
      <c r="K37" s="18"/>
      <c r="L37" s="18"/>
      <c r="M37" s="18"/>
      <c r="N37" s="18"/>
      <c r="O37" s="18"/>
      <c r="P37" s="18"/>
      <c r="Q37" s="18"/>
      <c r="R37" s="18"/>
      <c r="S37" s="18"/>
      <c r="T37" s="18"/>
    </row>
    <row r="38" spans="1:20" x14ac:dyDescent="0.2">
      <c r="A38" s="11" t="s">
        <v>42</v>
      </c>
      <c r="B38" s="3">
        <v>655</v>
      </c>
      <c r="C38" s="3">
        <f t="shared" ref="C38:J38" si="2">SUM(C27:C36)</f>
        <v>645</v>
      </c>
      <c r="D38" s="3">
        <f t="shared" si="2"/>
        <v>629</v>
      </c>
      <c r="E38" s="3">
        <f t="shared" si="2"/>
        <v>640</v>
      </c>
      <c r="F38" s="3">
        <f t="shared" si="2"/>
        <v>632</v>
      </c>
      <c r="G38" s="3">
        <f t="shared" si="2"/>
        <v>575</v>
      </c>
      <c r="H38" s="3">
        <f t="shared" si="2"/>
        <v>610</v>
      </c>
      <c r="I38" s="3">
        <f t="shared" si="2"/>
        <v>569</v>
      </c>
      <c r="J38" s="3">
        <f t="shared" si="2"/>
        <v>596</v>
      </c>
      <c r="K38" s="3">
        <f>SUM(K27:K32)</f>
        <v>664</v>
      </c>
      <c r="L38" s="3">
        <f t="shared" ref="L38:T38" si="3">SUM(L27:L32)</f>
        <v>618</v>
      </c>
      <c r="M38" s="3">
        <f t="shared" si="3"/>
        <v>644</v>
      </c>
      <c r="N38" s="3">
        <f t="shared" si="3"/>
        <v>648</v>
      </c>
      <c r="O38" s="3">
        <f t="shared" si="3"/>
        <v>620</v>
      </c>
      <c r="P38" s="3">
        <f t="shared" si="3"/>
        <v>595</v>
      </c>
      <c r="Q38" s="3">
        <f t="shared" si="3"/>
        <v>628</v>
      </c>
      <c r="R38" s="3">
        <f t="shared" si="3"/>
        <v>637</v>
      </c>
      <c r="S38" s="3">
        <f t="shared" si="3"/>
        <v>612</v>
      </c>
      <c r="T38" s="3">
        <f t="shared" si="3"/>
        <v>655</v>
      </c>
    </row>
    <row r="39" spans="1:20" x14ac:dyDescent="0.2">
      <c r="A39" s="64" t="s">
        <v>38</v>
      </c>
      <c r="B39" s="64"/>
      <c r="C39" s="64"/>
      <c r="D39" s="64"/>
      <c r="E39" s="64"/>
      <c r="F39" s="64"/>
      <c r="G39" s="64"/>
      <c r="H39" s="64"/>
      <c r="I39" s="64"/>
      <c r="J39" s="64"/>
      <c r="K39" s="64"/>
      <c r="L39" s="64"/>
      <c r="M39" s="64"/>
      <c r="N39" s="64"/>
      <c r="O39" s="64"/>
      <c r="P39" s="64"/>
      <c r="Q39" s="64"/>
      <c r="R39" s="64"/>
      <c r="S39" s="64"/>
      <c r="T39" s="64"/>
    </row>
    <row r="41" spans="1:20" ht="22.5" x14ac:dyDescent="0.2">
      <c r="A41" s="6" t="s">
        <v>40</v>
      </c>
      <c r="B41" s="5" t="s">
        <v>17</v>
      </c>
      <c r="C41" s="5" t="s">
        <v>18</v>
      </c>
      <c r="D41" s="5" t="s">
        <v>19</v>
      </c>
      <c r="E41" s="5" t="s">
        <v>20</v>
      </c>
      <c r="F41" s="5" t="s">
        <v>21</v>
      </c>
      <c r="G41" s="5" t="s">
        <v>22</v>
      </c>
      <c r="H41" s="5" t="s">
        <v>23</v>
      </c>
      <c r="I41" s="5" t="s">
        <v>24</v>
      </c>
      <c r="J41" s="5" t="s">
        <v>25</v>
      </c>
      <c r="K41" s="5" t="s">
        <v>26</v>
      </c>
      <c r="L41" s="5" t="s">
        <v>27</v>
      </c>
      <c r="M41" s="5" t="s">
        <v>28</v>
      </c>
      <c r="N41" s="5" t="s">
        <v>29</v>
      </c>
      <c r="O41" s="5" t="s">
        <v>30</v>
      </c>
      <c r="P41" s="5" t="s">
        <v>31</v>
      </c>
      <c r="Q41" s="5" t="s">
        <v>32</v>
      </c>
      <c r="R41" s="5" t="s">
        <v>33</v>
      </c>
      <c r="S41" s="5" t="s">
        <v>34</v>
      </c>
      <c r="T41" s="5" t="s">
        <v>35</v>
      </c>
    </row>
    <row r="42" spans="1:20" x14ac:dyDescent="0.2">
      <c r="A42" s="11" t="s">
        <v>2</v>
      </c>
      <c r="B42" s="10">
        <f ca="1">70%*RANDBETWEEN(88,112)/100</f>
        <v>0.67899999999999994</v>
      </c>
      <c r="C42" s="10">
        <f t="shared" ref="C42:R48" ca="1" si="4">70%*RANDBETWEEN(88,112)/100</f>
        <v>0.62999999999999989</v>
      </c>
      <c r="D42" s="10">
        <f t="shared" ca="1" si="4"/>
        <v>0.71399999999999997</v>
      </c>
      <c r="E42" s="10">
        <f t="shared" ca="1" si="4"/>
        <v>0.68599999999999994</v>
      </c>
      <c r="F42" s="10">
        <f t="shared" ca="1" si="4"/>
        <v>0.74199999999999988</v>
      </c>
      <c r="G42" s="10">
        <f t="shared" ca="1" si="4"/>
        <v>0.61599999999999999</v>
      </c>
      <c r="H42" s="10">
        <f t="shared" ca="1" si="4"/>
        <v>0.65799999999999992</v>
      </c>
      <c r="I42" s="10">
        <f t="shared" ca="1" si="4"/>
        <v>0.67899999999999994</v>
      </c>
      <c r="J42" s="10">
        <f t="shared" ca="1" si="4"/>
        <v>0.65799999999999992</v>
      </c>
      <c r="K42" s="10">
        <f t="shared" ca="1" si="4"/>
        <v>0.62999999999999989</v>
      </c>
      <c r="L42" s="10">
        <f t="shared" ca="1" si="4"/>
        <v>0.63700000000000001</v>
      </c>
      <c r="M42" s="10">
        <f t="shared" ca="1" si="4"/>
        <v>0.65099999999999991</v>
      </c>
      <c r="N42" s="10">
        <f t="shared" ca="1" si="4"/>
        <v>0.70699999999999985</v>
      </c>
      <c r="O42" s="10">
        <f t="shared" ca="1" si="4"/>
        <v>0.67899999999999994</v>
      </c>
      <c r="P42" s="10">
        <f t="shared" ca="1" si="4"/>
        <v>0.74899999999999989</v>
      </c>
      <c r="Q42" s="10">
        <f t="shared" ca="1" si="4"/>
        <v>0.63700000000000001</v>
      </c>
      <c r="R42" s="10">
        <f t="shared" ca="1" si="4"/>
        <v>0.64399999999999991</v>
      </c>
      <c r="S42" s="10">
        <f t="shared" ref="S42:T48" ca="1" si="5">70%*RANDBETWEEN(88,112)/100</f>
        <v>0.69299999999999995</v>
      </c>
      <c r="T42" s="10">
        <f t="shared" ca="1" si="5"/>
        <v>0.64399999999999991</v>
      </c>
    </row>
    <row r="43" spans="1:20" x14ac:dyDescent="0.2">
      <c r="A43" s="11" t="s">
        <v>3</v>
      </c>
      <c r="B43" s="10">
        <f t="shared" ref="B43:Q53" ca="1" si="6">70%*RANDBETWEEN(88,112)/100</f>
        <v>0.70699999999999985</v>
      </c>
      <c r="C43" s="10">
        <f t="shared" ca="1" si="4"/>
        <v>0.75599999999999989</v>
      </c>
      <c r="D43" s="10">
        <f t="shared" ca="1" si="4"/>
        <v>0.66500000000000004</v>
      </c>
      <c r="E43" s="10">
        <f t="shared" ca="1" si="4"/>
        <v>0.73499999999999999</v>
      </c>
      <c r="F43" s="10">
        <f t="shared" ca="1" si="4"/>
        <v>0.77699999999999991</v>
      </c>
      <c r="G43" s="10">
        <f t="shared" ca="1" si="4"/>
        <v>0.65099999999999991</v>
      </c>
      <c r="H43" s="10">
        <f t="shared" ca="1" si="4"/>
        <v>0.61599999999999999</v>
      </c>
      <c r="I43" s="10">
        <f t="shared" ca="1" si="4"/>
        <v>0.70699999999999985</v>
      </c>
      <c r="J43" s="10">
        <f t="shared" ca="1" si="4"/>
        <v>0.65099999999999991</v>
      </c>
      <c r="K43" s="10">
        <f t="shared" ca="1" si="4"/>
        <v>0.74899999999999989</v>
      </c>
      <c r="L43" s="10">
        <f t="shared" ca="1" si="4"/>
        <v>0.77</v>
      </c>
      <c r="M43" s="10">
        <f t="shared" ca="1" si="4"/>
        <v>0.76300000000000001</v>
      </c>
      <c r="N43" s="10">
        <f t="shared" ca="1" si="4"/>
        <v>0.66500000000000004</v>
      </c>
      <c r="O43" s="10">
        <f t="shared" ca="1" si="4"/>
        <v>0.76300000000000001</v>
      </c>
      <c r="P43" s="10">
        <f t="shared" ca="1" si="4"/>
        <v>0.623</v>
      </c>
      <c r="Q43" s="10">
        <f t="shared" ca="1" si="4"/>
        <v>0.76300000000000001</v>
      </c>
      <c r="R43" s="10">
        <f t="shared" ca="1" si="4"/>
        <v>0.67199999999999993</v>
      </c>
      <c r="S43" s="10">
        <f t="shared" ca="1" si="5"/>
        <v>0.623</v>
      </c>
      <c r="T43" s="10">
        <f t="shared" ca="1" si="5"/>
        <v>0.74899999999999989</v>
      </c>
    </row>
    <row r="44" spans="1:20" x14ac:dyDescent="0.2">
      <c r="A44" s="11" t="s">
        <v>4</v>
      </c>
      <c r="B44" s="10">
        <f t="shared" ca="1" si="6"/>
        <v>0.67899999999999994</v>
      </c>
      <c r="C44" s="10">
        <f t="shared" ca="1" si="4"/>
        <v>0.65099999999999991</v>
      </c>
      <c r="D44" s="10">
        <f t="shared" ca="1" si="4"/>
        <v>0.66500000000000004</v>
      </c>
      <c r="E44" s="10">
        <f t="shared" ca="1" si="4"/>
        <v>0.68599999999999994</v>
      </c>
      <c r="F44" s="10">
        <f t="shared" ca="1" si="4"/>
        <v>0.74199999999999988</v>
      </c>
      <c r="G44" s="10">
        <f t="shared" ca="1" si="4"/>
        <v>0.68599999999999994</v>
      </c>
      <c r="H44" s="10">
        <f t="shared" ca="1" si="4"/>
        <v>0.77</v>
      </c>
      <c r="I44" s="10">
        <f t="shared" ca="1" si="4"/>
        <v>0.75599999999999989</v>
      </c>
      <c r="J44" s="10">
        <f t="shared" ca="1" si="4"/>
        <v>0.77699999999999991</v>
      </c>
      <c r="K44" s="10">
        <f t="shared" ca="1" si="4"/>
        <v>0.64399999999999991</v>
      </c>
      <c r="L44" s="10">
        <f t="shared" ca="1" si="4"/>
        <v>0.67199999999999993</v>
      </c>
      <c r="M44" s="10">
        <f t="shared" ca="1" si="4"/>
        <v>0.623</v>
      </c>
      <c r="N44" s="10">
        <f t="shared" ca="1" si="4"/>
        <v>0.65799999999999992</v>
      </c>
      <c r="O44" s="10">
        <f t="shared" ca="1" si="4"/>
        <v>0.64399999999999991</v>
      </c>
      <c r="P44" s="10">
        <f t="shared" ca="1" si="4"/>
        <v>0.67899999999999994</v>
      </c>
      <c r="Q44" s="10">
        <f t="shared" ca="1" si="4"/>
        <v>0.65799999999999992</v>
      </c>
      <c r="R44" s="10">
        <f t="shared" ca="1" si="4"/>
        <v>0.63700000000000001</v>
      </c>
      <c r="S44" s="10">
        <f t="shared" ca="1" si="5"/>
        <v>0.67199999999999993</v>
      </c>
      <c r="T44" s="10">
        <f t="shared" ca="1" si="5"/>
        <v>0.65799999999999992</v>
      </c>
    </row>
    <row r="45" spans="1:20" x14ac:dyDescent="0.2">
      <c r="A45" s="4" t="s">
        <v>5</v>
      </c>
      <c r="B45" s="10">
        <f t="shared" ca="1" si="6"/>
        <v>0.623</v>
      </c>
      <c r="C45" s="18"/>
      <c r="D45" s="18"/>
      <c r="E45" s="18"/>
      <c r="F45" s="18"/>
      <c r="G45" s="18"/>
      <c r="H45" s="18"/>
      <c r="I45" s="18"/>
      <c r="J45" s="18"/>
      <c r="K45" s="10">
        <f t="shared" ca="1" si="4"/>
        <v>0.62999999999999989</v>
      </c>
      <c r="L45" s="10">
        <f t="shared" ca="1" si="4"/>
        <v>0.62999999999999989</v>
      </c>
      <c r="M45" s="10">
        <f t="shared" ca="1" si="4"/>
        <v>0.77</v>
      </c>
      <c r="N45" s="10">
        <f t="shared" ca="1" si="4"/>
        <v>0.69299999999999995</v>
      </c>
      <c r="O45" s="10">
        <f t="shared" ca="1" si="4"/>
        <v>0.65099999999999991</v>
      </c>
      <c r="P45" s="10">
        <f t="shared" ca="1" si="4"/>
        <v>0.76300000000000001</v>
      </c>
      <c r="Q45" s="10">
        <f t="shared" ca="1" si="4"/>
        <v>0.73499999999999999</v>
      </c>
      <c r="R45" s="10">
        <f t="shared" ca="1" si="4"/>
        <v>0.61599999999999999</v>
      </c>
      <c r="S45" s="10">
        <f t="shared" ca="1" si="5"/>
        <v>0.75599999999999989</v>
      </c>
      <c r="T45" s="10">
        <f t="shared" ca="1" si="5"/>
        <v>0.623</v>
      </c>
    </row>
    <row r="46" spans="1:20" x14ac:dyDescent="0.2">
      <c r="A46" s="4" t="s">
        <v>6</v>
      </c>
      <c r="B46" s="10">
        <f t="shared" ca="1" si="6"/>
        <v>0.73499999999999999</v>
      </c>
      <c r="C46" s="18"/>
      <c r="D46" s="18"/>
      <c r="E46" s="18"/>
      <c r="F46" s="18"/>
      <c r="G46" s="18"/>
      <c r="H46" s="18"/>
      <c r="I46" s="18"/>
      <c r="J46" s="18"/>
      <c r="K46" s="10">
        <f t="shared" ca="1" si="4"/>
        <v>0.65799999999999992</v>
      </c>
      <c r="L46" s="10">
        <f t="shared" ca="1" si="4"/>
        <v>0.72099999999999997</v>
      </c>
      <c r="M46" s="10">
        <f t="shared" ca="1" si="4"/>
        <v>0.63700000000000001</v>
      </c>
      <c r="N46" s="10">
        <f t="shared" ca="1" si="4"/>
        <v>0.73499999999999999</v>
      </c>
      <c r="O46" s="10">
        <f t="shared" ca="1" si="4"/>
        <v>0.70699999999999985</v>
      </c>
      <c r="P46" s="10">
        <f t="shared" ca="1" si="4"/>
        <v>0.65799999999999992</v>
      </c>
      <c r="Q46" s="10">
        <f t="shared" ca="1" si="4"/>
        <v>0.76300000000000001</v>
      </c>
      <c r="R46" s="10">
        <f t="shared" ca="1" si="4"/>
        <v>0.75599999999999989</v>
      </c>
      <c r="S46" s="10">
        <f t="shared" ca="1" si="5"/>
        <v>0.67199999999999993</v>
      </c>
      <c r="T46" s="10">
        <f t="shared" ca="1" si="5"/>
        <v>0.72099999999999997</v>
      </c>
    </row>
    <row r="47" spans="1:20" x14ac:dyDescent="0.2">
      <c r="A47" s="4" t="s">
        <v>7</v>
      </c>
      <c r="B47" s="10">
        <f t="shared" ca="1" si="6"/>
        <v>0.61599999999999999</v>
      </c>
      <c r="C47" s="18"/>
      <c r="D47" s="18"/>
      <c r="E47" s="18"/>
      <c r="F47" s="18"/>
      <c r="G47" s="18"/>
      <c r="H47" s="18"/>
      <c r="I47" s="18"/>
      <c r="J47" s="18"/>
      <c r="K47" s="10">
        <f t="shared" ca="1" si="4"/>
        <v>0.72099999999999997</v>
      </c>
      <c r="L47" s="10">
        <f t="shared" ca="1" si="4"/>
        <v>0.77</v>
      </c>
      <c r="M47" s="10">
        <f t="shared" ca="1" si="4"/>
        <v>0.66500000000000004</v>
      </c>
      <c r="N47" s="10">
        <f t="shared" ca="1" si="4"/>
        <v>0.7</v>
      </c>
      <c r="O47" s="10">
        <f t="shared" ca="1" si="4"/>
        <v>0.67199999999999993</v>
      </c>
      <c r="P47" s="10">
        <f t="shared" ca="1" si="4"/>
        <v>0.76300000000000001</v>
      </c>
      <c r="Q47" s="10">
        <f t="shared" ca="1" si="4"/>
        <v>0.66500000000000004</v>
      </c>
      <c r="R47" s="10">
        <f t="shared" ca="1" si="4"/>
        <v>0.70699999999999985</v>
      </c>
      <c r="S47" s="10">
        <f t="shared" ca="1" si="5"/>
        <v>0.61599999999999999</v>
      </c>
      <c r="T47" s="10">
        <f t="shared" ca="1" si="5"/>
        <v>0.7</v>
      </c>
    </row>
    <row r="48" spans="1:20" x14ac:dyDescent="0.2">
      <c r="A48" s="12" t="s">
        <v>8</v>
      </c>
      <c r="B48" s="10">
        <f t="shared" ca="1" si="6"/>
        <v>0.71399999999999997</v>
      </c>
      <c r="C48" s="18"/>
      <c r="D48" s="18"/>
      <c r="E48" s="18"/>
      <c r="F48" s="18"/>
      <c r="G48" s="18"/>
      <c r="H48" s="18"/>
      <c r="I48" s="18"/>
      <c r="J48" s="18"/>
      <c r="K48" s="10">
        <f t="shared" ca="1" si="4"/>
        <v>0.78399999999999992</v>
      </c>
      <c r="L48" s="10">
        <f t="shared" ca="1" si="4"/>
        <v>0.62999999999999989</v>
      </c>
      <c r="M48" s="10">
        <f t="shared" ca="1" si="4"/>
        <v>0.77</v>
      </c>
      <c r="N48" s="10">
        <f t="shared" ca="1" si="4"/>
        <v>0.68599999999999994</v>
      </c>
      <c r="O48" s="10">
        <f t="shared" ca="1" si="4"/>
        <v>0.71399999999999997</v>
      </c>
      <c r="P48" s="10">
        <f t="shared" ca="1" si="4"/>
        <v>0.72099999999999997</v>
      </c>
      <c r="Q48" s="10">
        <f t="shared" ca="1" si="4"/>
        <v>0.67199999999999993</v>
      </c>
      <c r="R48" s="10">
        <f t="shared" ca="1" si="4"/>
        <v>0.77</v>
      </c>
      <c r="S48" s="10">
        <f t="shared" ca="1" si="5"/>
        <v>0.71399999999999997</v>
      </c>
      <c r="T48" s="10">
        <f t="shared" ca="1" si="5"/>
        <v>0.63700000000000001</v>
      </c>
    </row>
    <row r="49" spans="1:20" x14ac:dyDescent="0.2">
      <c r="A49" s="4" t="s">
        <v>9</v>
      </c>
      <c r="B49" s="10">
        <f t="shared" ca="1" si="6"/>
        <v>0.7</v>
      </c>
      <c r="C49" s="10">
        <f t="shared" ca="1" si="6"/>
        <v>0.74899999999999989</v>
      </c>
      <c r="D49" s="10">
        <f t="shared" ca="1" si="6"/>
        <v>0.7</v>
      </c>
      <c r="E49" s="10">
        <f t="shared" ca="1" si="6"/>
        <v>0.78399999999999992</v>
      </c>
      <c r="F49" s="10">
        <f t="shared" ca="1" si="6"/>
        <v>0.75599999999999989</v>
      </c>
      <c r="G49" s="10">
        <f t="shared" ca="1" si="6"/>
        <v>0.66500000000000004</v>
      </c>
      <c r="H49" s="10">
        <f t="shared" ca="1" si="6"/>
        <v>0.67899999999999994</v>
      </c>
      <c r="I49" s="10">
        <f t="shared" ca="1" si="6"/>
        <v>0.64399999999999991</v>
      </c>
      <c r="J49" s="10">
        <f t="shared" ca="1" si="6"/>
        <v>0.65099999999999991</v>
      </c>
      <c r="K49" s="18"/>
      <c r="L49" s="18"/>
      <c r="M49" s="18"/>
      <c r="N49" s="18"/>
      <c r="O49" s="18"/>
      <c r="P49" s="18"/>
      <c r="Q49" s="18"/>
      <c r="R49" s="18"/>
      <c r="S49" s="18"/>
      <c r="T49" s="18"/>
    </row>
    <row r="50" spans="1:20" x14ac:dyDescent="0.2">
      <c r="A50" s="4" t="s">
        <v>10</v>
      </c>
      <c r="B50" s="10">
        <f t="shared" ca="1" si="6"/>
        <v>0.72799999999999998</v>
      </c>
      <c r="C50" s="10">
        <f t="shared" ca="1" si="6"/>
        <v>0.73499999999999999</v>
      </c>
      <c r="D50" s="10">
        <f t="shared" ca="1" si="6"/>
        <v>0.69299999999999995</v>
      </c>
      <c r="E50" s="10">
        <f t="shared" ca="1" si="6"/>
        <v>0.64399999999999991</v>
      </c>
      <c r="F50" s="10">
        <f t="shared" ca="1" si="6"/>
        <v>0.67199999999999993</v>
      </c>
      <c r="G50" s="10">
        <f t="shared" ca="1" si="6"/>
        <v>0.66500000000000004</v>
      </c>
      <c r="H50" s="10">
        <f t="shared" ca="1" si="6"/>
        <v>0.75599999999999989</v>
      </c>
      <c r="I50" s="10">
        <f t="shared" ca="1" si="6"/>
        <v>0.74199999999999988</v>
      </c>
      <c r="J50" s="10">
        <f t="shared" ca="1" si="6"/>
        <v>0.70699999999999985</v>
      </c>
      <c r="K50" s="18"/>
      <c r="L50" s="18"/>
      <c r="M50" s="18"/>
      <c r="N50" s="18"/>
      <c r="O50" s="18"/>
      <c r="P50" s="18"/>
      <c r="Q50" s="18"/>
      <c r="R50" s="18"/>
      <c r="S50" s="18"/>
      <c r="T50" s="18"/>
    </row>
    <row r="51" spans="1:20" x14ac:dyDescent="0.2">
      <c r="A51" s="4" t="s">
        <v>11</v>
      </c>
      <c r="B51" s="10">
        <f t="shared" ca="1" si="6"/>
        <v>0.68599999999999994</v>
      </c>
      <c r="C51" s="10">
        <f t="shared" ca="1" si="6"/>
        <v>0.65799999999999992</v>
      </c>
      <c r="D51" s="10">
        <f t="shared" ca="1" si="6"/>
        <v>0.61599999999999999</v>
      </c>
      <c r="E51" s="10">
        <f t="shared" ca="1" si="6"/>
        <v>0.65099999999999991</v>
      </c>
      <c r="F51" s="10">
        <f t="shared" ca="1" si="6"/>
        <v>0.72799999999999998</v>
      </c>
      <c r="G51" s="10">
        <f t="shared" ca="1" si="6"/>
        <v>0.66500000000000004</v>
      </c>
      <c r="H51" s="10">
        <f t="shared" ca="1" si="6"/>
        <v>0.77</v>
      </c>
      <c r="I51" s="10">
        <f t="shared" ca="1" si="6"/>
        <v>0.63700000000000001</v>
      </c>
      <c r="J51" s="10">
        <f t="shared" ca="1" si="6"/>
        <v>0.65099999999999991</v>
      </c>
      <c r="K51" s="18"/>
      <c r="L51" s="18"/>
      <c r="M51" s="18"/>
      <c r="N51" s="18"/>
      <c r="O51" s="18"/>
      <c r="P51" s="18"/>
      <c r="Q51" s="18"/>
      <c r="R51" s="18"/>
      <c r="S51" s="18"/>
      <c r="T51" s="18"/>
    </row>
    <row r="52" spans="1:20" x14ac:dyDescent="0.2">
      <c r="A52" s="12" t="s">
        <v>12</v>
      </c>
      <c r="B52" s="10">
        <f t="shared" ca="1" si="6"/>
        <v>0.65799999999999992</v>
      </c>
      <c r="C52" s="10">
        <f t="shared" ca="1" si="6"/>
        <v>0.62999999999999989</v>
      </c>
      <c r="D52" s="10">
        <f t="shared" ca="1" si="6"/>
        <v>0.68599999999999994</v>
      </c>
      <c r="E52" s="10">
        <f t="shared" ca="1" si="6"/>
        <v>0.67199999999999993</v>
      </c>
      <c r="F52" s="10">
        <f t="shared" ca="1" si="6"/>
        <v>0.76300000000000001</v>
      </c>
      <c r="G52" s="10">
        <f t="shared" ca="1" si="6"/>
        <v>0.65799999999999992</v>
      </c>
      <c r="H52" s="10">
        <f t="shared" ca="1" si="6"/>
        <v>0.77</v>
      </c>
      <c r="I52" s="10">
        <f t="shared" ca="1" si="6"/>
        <v>0.72099999999999997</v>
      </c>
      <c r="J52" s="10">
        <f t="shared" ca="1" si="6"/>
        <v>0.72099999999999997</v>
      </c>
      <c r="K52" s="18"/>
      <c r="L52" s="18"/>
      <c r="M52" s="18"/>
      <c r="N52" s="18"/>
      <c r="O52" s="18"/>
      <c r="P52" s="18"/>
      <c r="Q52" s="18"/>
      <c r="R52" s="18"/>
      <c r="S52" s="18"/>
      <c r="T52" s="18"/>
    </row>
    <row r="53" spans="1:20" x14ac:dyDescent="0.2">
      <c r="A53" s="11" t="s">
        <v>42</v>
      </c>
      <c r="B53" s="10">
        <f t="shared" ca="1" si="6"/>
        <v>0.74899999999999989</v>
      </c>
      <c r="C53" s="10">
        <f t="shared" ca="1" si="6"/>
        <v>0.7</v>
      </c>
      <c r="D53" s="10">
        <f t="shared" ca="1" si="6"/>
        <v>0.76300000000000001</v>
      </c>
      <c r="E53" s="10">
        <f t="shared" ca="1" si="6"/>
        <v>0.62999999999999989</v>
      </c>
      <c r="F53" s="10">
        <f t="shared" ca="1" si="6"/>
        <v>0.75599999999999989</v>
      </c>
      <c r="G53" s="10">
        <f t="shared" ca="1" si="6"/>
        <v>0.74199999999999988</v>
      </c>
      <c r="H53" s="10">
        <f t="shared" ca="1" si="6"/>
        <v>0.76300000000000001</v>
      </c>
      <c r="I53" s="10">
        <f t="shared" ca="1" si="6"/>
        <v>0.63700000000000001</v>
      </c>
      <c r="J53" s="10">
        <f t="shared" ca="1" si="6"/>
        <v>0.67199999999999993</v>
      </c>
      <c r="K53" s="10">
        <f t="shared" ca="1" si="6"/>
        <v>0.75599999999999989</v>
      </c>
      <c r="L53" s="10">
        <f t="shared" ca="1" si="6"/>
        <v>0.7</v>
      </c>
      <c r="M53" s="10">
        <f t="shared" ca="1" si="6"/>
        <v>0.62999999999999989</v>
      </c>
      <c r="N53" s="10">
        <f t="shared" ca="1" si="6"/>
        <v>0.67199999999999993</v>
      </c>
      <c r="O53" s="10">
        <f t="shared" ca="1" si="6"/>
        <v>0.65099999999999991</v>
      </c>
      <c r="P53" s="10">
        <f t="shared" ca="1" si="6"/>
        <v>0.62999999999999989</v>
      </c>
      <c r="Q53" s="10">
        <f t="shared" ca="1" si="6"/>
        <v>0.78399999999999992</v>
      </c>
      <c r="R53" s="10">
        <f t="shared" ref="R53:T53" ca="1" si="7">70%*RANDBETWEEN(88,112)/100</f>
        <v>0.64399999999999991</v>
      </c>
      <c r="S53" s="10">
        <f t="shared" ca="1" si="7"/>
        <v>0.63700000000000001</v>
      </c>
      <c r="T53" s="10">
        <f t="shared" ca="1" si="7"/>
        <v>0.72799999999999998</v>
      </c>
    </row>
    <row r="54" spans="1:20" x14ac:dyDescent="0.2">
      <c r="A54" s="64" t="s">
        <v>39</v>
      </c>
      <c r="B54" s="64"/>
      <c r="C54" s="64"/>
      <c r="D54" s="64"/>
      <c r="E54" s="64"/>
      <c r="F54" s="64"/>
      <c r="G54" s="64"/>
      <c r="H54" s="64"/>
      <c r="I54" s="64"/>
      <c r="J54" s="64"/>
      <c r="K54" s="64"/>
      <c r="L54" s="64"/>
      <c r="M54" s="64"/>
      <c r="N54" s="64"/>
      <c r="O54" s="64"/>
      <c r="P54" s="64"/>
      <c r="Q54" s="64"/>
      <c r="R54" s="64"/>
      <c r="S54" s="64"/>
      <c r="T54" s="64"/>
    </row>
    <row r="56" spans="1:20" ht="22.5" x14ac:dyDescent="0.2">
      <c r="A56" s="6" t="s">
        <v>41</v>
      </c>
      <c r="B56" s="5" t="s">
        <v>17</v>
      </c>
      <c r="C56" s="5" t="s">
        <v>18</v>
      </c>
      <c r="D56" s="5" t="s">
        <v>19</v>
      </c>
      <c r="E56" s="5" t="s">
        <v>20</v>
      </c>
      <c r="F56" s="5" t="s">
        <v>21</v>
      </c>
      <c r="G56" s="5" t="s">
        <v>22</v>
      </c>
      <c r="H56" s="5" t="s">
        <v>23</v>
      </c>
      <c r="I56" s="5" t="s">
        <v>24</v>
      </c>
      <c r="J56" s="5" t="s">
        <v>25</v>
      </c>
      <c r="K56" s="5" t="s">
        <v>26</v>
      </c>
      <c r="L56" s="5" t="s">
        <v>27</v>
      </c>
      <c r="M56" s="5" t="s">
        <v>28</v>
      </c>
      <c r="N56" s="5" t="s">
        <v>29</v>
      </c>
      <c r="O56" s="5" t="s">
        <v>30</v>
      </c>
      <c r="P56" s="5" t="s">
        <v>31</v>
      </c>
      <c r="Q56" s="5" t="s">
        <v>32</v>
      </c>
      <c r="R56" s="5" t="s">
        <v>33</v>
      </c>
      <c r="S56" s="5" t="s">
        <v>34</v>
      </c>
      <c r="T56" s="5" t="s">
        <v>35</v>
      </c>
    </row>
    <row r="57" spans="1:20" x14ac:dyDescent="0.2">
      <c r="A57" s="11" t="s">
        <v>2</v>
      </c>
      <c r="B57" s="18"/>
      <c r="C57" s="17">
        <v>1</v>
      </c>
      <c r="D57" s="17">
        <v>2</v>
      </c>
      <c r="E57" s="17">
        <v>3</v>
      </c>
      <c r="F57" s="17">
        <v>4</v>
      </c>
      <c r="G57" s="17">
        <v>5</v>
      </c>
      <c r="H57" s="17">
        <v>6</v>
      </c>
      <c r="I57" s="17">
        <v>7</v>
      </c>
      <c r="J57" s="17">
        <v>8</v>
      </c>
      <c r="K57" s="17">
        <v>9</v>
      </c>
      <c r="L57" s="17">
        <v>10</v>
      </c>
      <c r="M57" s="17">
        <v>11</v>
      </c>
      <c r="N57" s="17">
        <v>12</v>
      </c>
      <c r="O57" s="17">
        <v>13</v>
      </c>
      <c r="P57" s="17">
        <v>14</v>
      </c>
      <c r="Q57" s="17">
        <v>15</v>
      </c>
      <c r="R57" s="17">
        <v>16</v>
      </c>
      <c r="S57" s="17">
        <v>17</v>
      </c>
      <c r="T57" s="17">
        <v>18</v>
      </c>
    </row>
    <row r="58" spans="1:20" x14ac:dyDescent="0.2">
      <c r="A58" s="11" t="s">
        <v>3</v>
      </c>
      <c r="B58" s="18"/>
      <c r="C58" s="17">
        <v>1</v>
      </c>
      <c r="D58" s="17">
        <v>2</v>
      </c>
      <c r="E58" s="17">
        <v>3</v>
      </c>
      <c r="F58" s="17">
        <v>4</v>
      </c>
      <c r="G58" s="17">
        <v>5</v>
      </c>
      <c r="H58" s="17">
        <v>6</v>
      </c>
      <c r="I58" s="17">
        <v>7</v>
      </c>
      <c r="J58" s="17">
        <v>8</v>
      </c>
      <c r="K58" s="17">
        <v>9</v>
      </c>
      <c r="L58" s="17">
        <v>10</v>
      </c>
      <c r="M58" s="17">
        <v>11</v>
      </c>
      <c r="N58" s="17">
        <v>12</v>
      </c>
      <c r="O58" s="17">
        <v>13</v>
      </c>
      <c r="P58" s="17">
        <v>14</v>
      </c>
      <c r="Q58" s="17">
        <v>15</v>
      </c>
      <c r="R58" s="17">
        <v>16</v>
      </c>
      <c r="S58" s="17">
        <v>17</v>
      </c>
      <c r="T58" s="17">
        <v>18</v>
      </c>
    </row>
    <row r="59" spans="1:20" x14ac:dyDescent="0.2">
      <c r="A59" s="11" t="s">
        <v>4</v>
      </c>
      <c r="B59" s="18"/>
      <c r="C59" s="17">
        <v>1</v>
      </c>
      <c r="D59" s="17">
        <v>2</v>
      </c>
      <c r="E59" s="17">
        <v>3</v>
      </c>
      <c r="F59" s="17">
        <v>4</v>
      </c>
      <c r="G59" s="17">
        <v>5</v>
      </c>
      <c r="H59" s="17">
        <v>6</v>
      </c>
      <c r="I59" s="17">
        <v>7</v>
      </c>
      <c r="J59" s="17">
        <v>8</v>
      </c>
      <c r="K59" s="17">
        <v>9</v>
      </c>
      <c r="L59" s="17">
        <v>10</v>
      </c>
      <c r="M59" s="17">
        <v>11</v>
      </c>
      <c r="N59" s="17">
        <v>12</v>
      </c>
      <c r="O59" s="17">
        <v>13</v>
      </c>
      <c r="P59" s="17">
        <v>14</v>
      </c>
      <c r="Q59" s="17">
        <v>15</v>
      </c>
      <c r="R59" s="17">
        <v>16</v>
      </c>
      <c r="S59" s="17">
        <v>17</v>
      </c>
      <c r="T59" s="17">
        <v>18</v>
      </c>
    </row>
    <row r="60" spans="1:20" x14ac:dyDescent="0.2">
      <c r="A60" s="4" t="s">
        <v>5</v>
      </c>
      <c r="B60" s="18"/>
      <c r="C60" s="18"/>
      <c r="D60" s="18"/>
      <c r="E60" s="18"/>
      <c r="F60" s="18"/>
      <c r="G60" s="18"/>
      <c r="H60" s="18"/>
      <c r="I60" s="18"/>
      <c r="J60" s="18"/>
      <c r="K60" s="16">
        <v>1</v>
      </c>
      <c r="L60" s="16">
        <v>2</v>
      </c>
      <c r="M60" s="16">
        <v>3</v>
      </c>
      <c r="N60" s="16">
        <v>4</v>
      </c>
      <c r="O60" s="16">
        <v>5</v>
      </c>
      <c r="P60" s="16">
        <v>6</v>
      </c>
      <c r="Q60" s="16">
        <v>7</v>
      </c>
      <c r="R60" s="16">
        <v>8</v>
      </c>
      <c r="S60" s="16">
        <v>9</v>
      </c>
      <c r="T60" s="16">
        <v>10</v>
      </c>
    </row>
    <row r="61" spans="1:20" x14ac:dyDescent="0.2">
      <c r="A61" s="4" t="s">
        <v>6</v>
      </c>
      <c r="B61" s="18"/>
      <c r="C61" s="18"/>
      <c r="D61" s="18"/>
      <c r="E61" s="18"/>
      <c r="F61" s="18"/>
      <c r="G61" s="18"/>
      <c r="H61" s="18"/>
      <c r="I61" s="18"/>
      <c r="J61" s="18"/>
      <c r="K61" s="16">
        <v>1</v>
      </c>
      <c r="L61" s="16">
        <v>2</v>
      </c>
      <c r="M61" s="16">
        <v>3</v>
      </c>
      <c r="N61" s="16">
        <v>4</v>
      </c>
      <c r="O61" s="16">
        <v>5</v>
      </c>
      <c r="P61" s="16">
        <v>6</v>
      </c>
      <c r="Q61" s="16">
        <v>7</v>
      </c>
      <c r="R61" s="16">
        <v>8</v>
      </c>
      <c r="S61" s="16">
        <v>9</v>
      </c>
      <c r="T61" s="16">
        <v>10</v>
      </c>
    </row>
    <row r="62" spans="1:20" x14ac:dyDescent="0.2">
      <c r="A62" s="4" t="s">
        <v>7</v>
      </c>
      <c r="B62" s="18"/>
      <c r="C62" s="18"/>
      <c r="D62" s="18"/>
      <c r="E62" s="18"/>
      <c r="F62" s="18"/>
      <c r="G62" s="18"/>
      <c r="H62" s="18"/>
      <c r="I62" s="18"/>
      <c r="J62" s="18"/>
      <c r="K62" s="16">
        <v>1</v>
      </c>
      <c r="L62" s="16">
        <v>2</v>
      </c>
      <c r="M62" s="16">
        <v>3</v>
      </c>
      <c r="N62" s="16">
        <v>4</v>
      </c>
      <c r="O62" s="16">
        <v>5</v>
      </c>
      <c r="P62" s="16">
        <v>6</v>
      </c>
      <c r="Q62" s="16">
        <v>7</v>
      </c>
      <c r="R62" s="16">
        <v>8</v>
      </c>
      <c r="S62" s="16">
        <v>9</v>
      </c>
      <c r="T62" s="16">
        <v>10</v>
      </c>
    </row>
    <row r="63" spans="1:20" x14ac:dyDescent="0.2">
      <c r="A63" s="12" t="s">
        <v>8</v>
      </c>
      <c r="B63" s="18"/>
      <c r="C63" s="18"/>
      <c r="D63" s="18"/>
      <c r="E63" s="18"/>
      <c r="F63" s="18"/>
      <c r="G63" s="18"/>
      <c r="H63" s="18"/>
      <c r="I63" s="18"/>
      <c r="J63" s="18"/>
      <c r="K63" s="16">
        <v>1</v>
      </c>
      <c r="L63" s="16">
        <v>2</v>
      </c>
      <c r="M63" s="16">
        <v>3</v>
      </c>
      <c r="N63" s="16">
        <v>4</v>
      </c>
      <c r="O63" s="16">
        <v>5</v>
      </c>
      <c r="P63" s="16">
        <v>6</v>
      </c>
      <c r="Q63" s="16">
        <v>7</v>
      </c>
      <c r="R63" s="16">
        <v>8</v>
      </c>
      <c r="S63" s="16">
        <v>9</v>
      </c>
      <c r="T63" s="16">
        <v>10</v>
      </c>
    </row>
    <row r="64" spans="1:20" x14ac:dyDescent="0.2">
      <c r="A64" s="4" t="s">
        <v>9</v>
      </c>
      <c r="B64" s="18"/>
      <c r="C64" s="15">
        <v>1</v>
      </c>
      <c r="D64" s="15">
        <v>2</v>
      </c>
      <c r="E64" s="15">
        <v>3</v>
      </c>
      <c r="F64" s="15">
        <v>4</v>
      </c>
      <c r="G64" s="15">
        <v>5</v>
      </c>
      <c r="H64" s="15">
        <v>6</v>
      </c>
      <c r="I64" s="15">
        <v>7</v>
      </c>
      <c r="J64" s="15">
        <v>8</v>
      </c>
      <c r="K64" s="18"/>
      <c r="L64" s="18"/>
      <c r="M64" s="18"/>
      <c r="N64" s="18"/>
      <c r="O64" s="18"/>
      <c r="P64" s="18"/>
      <c r="Q64" s="18"/>
      <c r="R64" s="18"/>
      <c r="S64" s="18"/>
      <c r="T64" s="18"/>
    </row>
    <row r="65" spans="1:20" x14ac:dyDescent="0.2">
      <c r="A65" s="4" t="s">
        <v>10</v>
      </c>
      <c r="B65" s="18"/>
      <c r="C65" s="15">
        <v>1</v>
      </c>
      <c r="D65" s="15">
        <v>2</v>
      </c>
      <c r="E65" s="15">
        <v>3</v>
      </c>
      <c r="F65" s="15">
        <v>4</v>
      </c>
      <c r="G65" s="15">
        <v>5</v>
      </c>
      <c r="H65" s="15">
        <v>6</v>
      </c>
      <c r="I65" s="15">
        <v>7</v>
      </c>
      <c r="J65" s="15">
        <v>8</v>
      </c>
      <c r="K65" s="18"/>
      <c r="L65" s="18"/>
      <c r="M65" s="18"/>
      <c r="N65" s="18"/>
      <c r="O65" s="18"/>
      <c r="P65" s="18"/>
      <c r="Q65" s="18"/>
      <c r="R65" s="18"/>
      <c r="S65" s="18"/>
      <c r="T65" s="18"/>
    </row>
    <row r="66" spans="1:20" x14ac:dyDescent="0.2">
      <c r="A66" s="4" t="s">
        <v>11</v>
      </c>
      <c r="B66" s="18"/>
      <c r="C66" s="15">
        <v>1</v>
      </c>
      <c r="D66" s="15">
        <v>2</v>
      </c>
      <c r="E66" s="15">
        <v>3</v>
      </c>
      <c r="F66" s="15">
        <v>4</v>
      </c>
      <c r="G66" s="15">
        <v>5</v>
      </c>
      <c r="H66" s="15">
        <v>6</v>
      </c>
      <c r="I66" s="15">
        <v>7</v>
      </c>
      <c r="J66" s="15">
        <v>8</v>
      </c>
      <c r="K66" s="18"/>
      <c r="L66" s="18"/>
      <c r="M66" s="18"/>
      <c r="N66" s="18"/>
      <c r="O66" s="18"/>
      <c r="P66" s="18"/>
      <c r="Q66" s="18"/>
      <c r="R66" s="18"/>
      <c r="S66" s="18"/>
      <c r="T66" s="18"/>
    </row>
    <row r="67" spans="1:20" x14ac:dyDescent="0.2">
      <c r="A67" s="12" t="s">
        <v>12</v>
      </c>
      <c r="B67" s="18"/>
      <c r="C67" s="15">
        <v>1</v>
      </c>
      <c r="D67" s="15">
        <v>2</v>
      </c>
      <c r="E67" s="15">
        <v>3</v>
      </c>
      <c r="F67" s="15">
        <v>4</v>
      </c>
      <c r="G67" s="15">
        <v>5</v>
      </c>
      <c r="H67" s="15">
        <v>6</v>
      </c>
      <c r="I67" s="15">
        <v>7</v>
      </c>
      <c r="J67" s="15">
        <v>8</v>
      </c>
      <c r="K67" s="18"/>
      <c r="L67" s="18"/>
      <c r="M67" s="18"/>
      <c r="N67" s="18"/>
      <c r="O67" s="18"/>
      <c r="P67" s="18"/>
      <c r="Q67" s="18"/>
      <c r="R67" s="18"/>
      <c r="S67" s="18"/>
      <c r="T67" s="18"/>
    </row>
    <row r="68" spans="1:20" x14ac:dyDescent="0.2">
      <c r="A68" s="11" t="s">
        <v>42</v>
      </c>
      <c r="B68" s="18"/>
      <c r="C68" s="15">
        <v>1</v>
      </c>
      <c r="D68" s="15">
        <v>2</v>
      </c>
      <c r="E68" s="15">
        <v>3</v>
      </c>
      <c r="F68" s="15">
        <v>4</v>
      </c>
      <c r="G68" s="15">
        <v>5</v>
      </c>
      <c r="H68" s="15">
        <v>6</v>
      </c>
      <c r="I68" s="15">
        <v>7</v>
      </c>
      <c r="J68" s="15">
        <v>8</v>
      </c>
      <c r="K68" s="16">
        <v>1</v>
      </c>
      <c r="L68" s="16">
        <v>2</v>
      </c>
      <c r="M68" s="16">
        <v>3</v>
      </c>
      <c r="N68" s="16">
        <v>4</v>
      </c>
      <c r="O68" s="16">
        <v>5</v>
      </c>
      <c r="P68" s="16">
        <v>6</v>
      </c>
      <c r="Q68" s="16">
        <v>7</v>
      </c>
      <c r="R68" s="16">
        <v>8</v>
      </c>
      <c r="S68" s="16">
        <v>9</v>
      </c>
      <c r="T68" s="16">
        <v>10</v>
      </c>
    </row>
    <row r="69" spans="1:20" x14ac:dyDescent="0.2">
      <c r="A69" s="64" t="s">
        <v>43</v>
      </c>
      <c r="B69" s="64"/>
      <c r="C69" s="64"/>
      <c r="D69" s="64"/>
      <c r="E69" s="64"/>
      <c r="F69" s="64"/>
      <c r="G69" s="64"/>
      <c r="H69" s="64"/>
      <c r="I69" s="64"/>
      <c r="J69" s="64"/>
      <c r="K69" s="64"/>
      <c r="L69" s="64"/>
      <c r="M69" s="64"/>
      <c r="N69" s="64"/>
      <c r="O69" s="64"/>
      <c r="P69" s="64"/>
      <c r="Q69" s="64"/>
      <c r="R69" s="64"/>
      <c r="S69" s="64"/>
      <c r="T69" s="64"/>
    </row>
    <row r="71" spans="1:20" ht="22.5" x14ac:dyDescent="0.2">
      <c r="A71" s="6" t="s">
        <v>45</v>
      </c>
      <c r="B71" s="5" t="s">
        <v>17</v>
      </c>
      <c r="C71" s="5" t="s">
        <v>18</v>
      </c>
      <c r="D71" s="5" t="s">
        <v>19</v>
      </c>
      <c r="E71" s="5" t="s">
        <v>20</v>
      </c>
      <c r="F71" s="5" t="s">
        <v>21</v>
      </c>
      <c r="G71" s="5" t="s">
        <v>22</v>
      </c>
      <c r="H71" s="5" t="s">
        <v>23</v>
      </c>
      <c r="I71" s="5" t="s">
        <v>24</v>
      </c>
      <c r="J71" s="5" t="s">
        <v>25</v>
      </c>
      <c r="K71" s="5" t="s">
        <v>26</v>
      </c>
      <c r="L71" s="5" t="s">
        <v>27</v>
      </c>
      <c r="M71" s="5" t="s">
        <v>28</v>
      </c>
      <c r="N71" s="5" t="s">
        <v>29</v>
      </c>
      <c r="O71" s="5" t="s">
        <v>30</v>
      </c>
      <c r="P71" s="5" t="s">
        <v>31</v>
      </c>
      <c r="Q71" s="5" t="s">
        <v>32</v>
      </c>
      <c r="R71" s="5" t="s">
        <v>33</v>
      </c>
      <c r="S71" s="5" t="s">
        <v>34</v>
      </c>
      <c r="T71" s="5" t="s">
        <v>35</v>
      </c>
    </row>
    <row r="72" spans="1:20" x14ac:dyDescent="0.2">
      <c r="A72" s="11" t="s">
        <v>2</v>
      </c>
      <c r="B72" s="14">
        <v>36</v>
      </c>
      <c r="C72" s="14">
        <v>1</v>
      </c>
      <c r="D72" s="14">
        <v>1</v>
      </c>
      <c r="E72" s="14">
        <v>1</v>
      </c>
      <c r="F72" s="14">
        <v>4</v>
      </c>
      <c r="G72" s="14">
        <v>1</v>
      </c>
      <c r="H72" s="14">
        <v>3</v>
      </c>
      <c r="I72" s="14">
        <v>1</v>
      </c>
      <c r="J72" s="14">
        <v>3</v>
      </c>
      <c r="K72" s="14">
        <v>3</v>
      </c>
      <c r="L72" s="14">
        <v>3</v>
      </c>
      <c r="M72" s="14">
        <v>2</v>
      </c>
      <c r="N72" s="14">
        <v>0</v>
      </c>
      <c r="O72" s="14">
        <v>5</v>
      </c>
      <c r="P72" s="14">
        <v>3</v>
      </c>
      <c r="Q72" s="14">
        <v>2</v>
      </c>
      <c r="R72" s="14">
        <v>1</v>
      </c>
      <c r="S72" s="14">
        <v>1</v>
      </c>
      <c r="T72" s="14">
        <v>1</v>
      </c>
    </row>
    <row r="73" spans="1:20" x14ac:dyDescent="0.2">
      <c r="A73" s="11" t="s">
        <v>3</v>
      </c>
      <c r="B73" s="14">
        <v>45</v>
      </c>
      <c r="C73" s="14">
        <v>0</v>
      </c>
      <c r="D73" s="14">
        <v>4</v>
      </c>
      <c r="E73" s="14">
        <v>2</v>
      </c>
      <c r="F73" s="14">
        <v>0</v>
      </c>
      <c r="G73" s="14">
        <v>3</v>
      </c>
      <c r="H73" s="14">
        <v>4</v>
      </c>
      <c r="I73" s="14">
        <v>4</v>
      </c>
      <c r="J73" s="14">
        <v>5</v>
      </c>
      <c r="K73" s="14">
        <v>3</v>
      </c>
      <c r="L73" s="14">
        <v>1</v>
      </c>
      <c r="M73" s="14">
        <v>1</v>
      </c>
      <c r="N73" s="14">
        <v>0</v>
      </c>
      <c r="O73" s="14">
        <v>1</v>
      </c>
      <c r="P73" s="14">
        <v>3</v>
      </c>
      <c r="Q73" s="14">
        <v>5</v>
      </c>
      <c r="R73" s="14">
        <v>3</v>
      </c>
      <c r="S73" s="14">
        <v>4</v>
      </c>
      <c r="T73" s="14">
        <v>2</v>
      </c>
    </row>
    <row r="74" spans="1:20" x14ac:dyDescent="0.2">
      <c r="A74" s="11" t="s">
        <v>4</v>
      </c>
      <c r="B74" s="14">
        <v>39</v>
      </c>
      <c r="C74" s="14">
        <v>0</v>
      </c>
      <c r="D74" s="14">
        <v>4</v>
      </c>
      <c r="E74" s="14">
        <v>1</v>
      </c>
      <c r="F74" s="14">
        <v>4</v>
      </c>
      <c r="G74" s="14">
        <v>0</v>
      </c>
      <c r="H74" s="14">
        <v>3</v>
      </c>
      <c r="I74" s="14">
        <v>3</v>
      </c>
      <c r="J74" s="14">
        <v>2</v>
      </c>
      <c r="K74" s="14">
        <v>0</v>
      </c>
      <c r="L74" s="14">
        <v>5</v>
      </c>
      <c r="M74" s="14">
        <v>0</v>
      </c>
      <c r="N74" s="14">
        <v>1</v>
      </c>
      <c r="O74" s="14">
        <v>2</v>
      </c>
      <c r="P74" s="14">
        <v>5</v>
      </c>
      <c r="Q74" s="14">
        <v>1</v>
      </c>
      <c r="R74" s="14">
        <v>1</v>
      </c>
      <c r="S74" s="14">
        <v>5</v>
      </c>
      <c r="T74" s="14">
        <v>2</v>
      </c>
    </row>
    <row r="75" spans="1:20" x14ac:dyDescent="0.2">
      <c r="A75" s="4" t="s">
        <v>5</v>
      </c>
      <c r="B75" s="14">
        <v>27</v>
      </c>
      <c r="C75" s="18"/>
      <c r="D75" s="18"/>
      <c r="E75" s="18"/>
      <c r="F75" s="18"/>
      <c r="G75" s="18"/>
      <c r="H75" s="18"/>
      <c r="I75" s="18"/>
      <c r="J75" s="18"/>
      <c r="K75" s="14">
        <v>4</v>
      </c>
      <c r="L75" s="14">
        <v>1</v>
      </c>
      <c r="M75" s="14">
        <v>2</v>
      </c>
      <c r="N75" s="14">
        <v>5</v>
      </c>
      <c r="O75" s="14">
        <v>4</v>
      </c>
      <c r="P75" s="14">
        <v>0</v>
      </c>
      <c r="Q75" s="14">
        <v>4</v>
      </c>
      <c r="R75" s="14">
        <v>2</v>
      </c>
      <c r="S75" s="14">
        <v>0</v>
      </c>
      <c r="T75" s="14">
        <v>5</v>
      </c>
    </row>
    <row r="76" spans="1:20" x14ac:dyDescent="0.2">
      <c r="A76" s="4" t="s">
        <v>6</v>
      </c>
      <c r="B76" s="14">
        <v>24</v>
      </c>
      <c r="C76" s="18"/>
      <c r="D76" s="18"/>
      <c r="E76" s="18"/>
      <c r="F76" s="18"/>
      <c r="G76" s="18"/>
      <c r="H76" s="18"/>
      <c r="I76" s="18"/>
      <c r="J76" s="18"/>
      <c r="K76" s="14">
        <v>1</v>
      </c>
      <c r="L76" s="14">
        <v>4</v>
      </c>
      <c r="M76" s="14">
        <v>4</v>
      </c>
      <c r="N76" s="14">
        <v>3</v>
      </c>
      <c r="O76" s="14">
        <v>4</v>
      </c>
      <c r="P76" s="14">
        <v>1</v>
      </c>
      <c r="Q76" s="14">
        <v>5</v>
      </c>
      <c r="R76" s="14">
        <v>2</v>
      </c>
      <c r="S76" s="14">
        <v>0</v>
      </c>
      <c r="T76" s="14">
        <v>0</v>
      </c>
    </row>
    <row r="77" spans="1:20" x14ac:dyDescent="0.2">
      <c r="A77" s="4" t="s">
        <v>7</v>
      </c>
      <c r="B77" s="14">
        <v>36</v>
      </c>
      <c r="C77" s="18"/>
      <c r="D77" s="18"/>
      <c r="E77" s="18"/>
      <c r="F77" s="18"/>
      <c r="G77" s="18"/>
      <c r="H77" s="18"/>
      <c r="I77" s="18"/>
      <c r="J77" s="18"/>
      <c r="K77" s="14">
        <v>5</v>
      </c>
      <c r="L77" s="14">
        <v>5</v>
      </c>
      <c r="M77" s="14">
        <v>4</v>
      </c>
      <c r="N77" s="14">
        <v>4</v>
      </c>
      <c r="O77" s="14">
        <v>4</v>
      </c>
      <c r="P77" s="14">
        <v>5</v>
      </c>
      <c r="Q77" s="14">
        <v>1</v>
      </c>
      <c r="R77" s="14">
        <v>3</v>
      </c>
      <c r="S77" s="14">
        <v>3</v>
      </c>
      <c r="T77" s="14">
        <v>2</v>
      </c>
    </row>
    <row r="78" spans="1:20" x14ac:dyDescent="0.2">
      <c r="A78" s="12" t="s">
        <v>8</v>
      </c>
      <c r="B78" s="14">
        <v>30</v>
      </c>
      <c r="C78" s="18"/>
      <c r="D78" s="18"/>
      <c r="E78" s="18"/>
      <c r="F78" s="18"/>
      <c r="G78" s="18"/>
      <c r="H78" s="18"/>
      <c r="I78" s="18"/>
      <c r="J78" s="18"/>
      <c r="K78" s="14">
        <v>0</v>
      </c>
      <c r="L78" s="14">
        <v>4</v>
      </c>
      <c r="M78" s="14">
        <v>2</v>
      </c>
      <c r="N78" s="14">
        <v>4</v>
      </c>
      <c r="O78" s="14">
        <v>1</v>
      </c>
      <c r="P78" s="14">
        <v>4</v>
      </c>
      <c r="Q78" s="14">
        <v>5</v>
      </c>
      <c r="R78" s="14">
        <v>4</v>
      </c>
      <c r="S78" s="14">
        <v>3</v>
      </c>
      <c r="T78" s="14">
        <v>3</v>
      </c>
    </row>
    <row r="79" spans="1:20" x14ac:dyDescent="0.2">
      <c r="A79" s="4" t="s">
        <v>9</v>
      </c>
      <c r="B79" s="14">
        <v>27</v>
      </c>
      <c r="C79" s="14">
        <v>5</v>
      </c>
      <c r="D79" s="14">
        <v>0</v>
      </c>
      <c r="E79" s="14">
        <v>4</v>
      </c>
      <c r="F79" s="14">
        <v>4</v>
      </c>
      <c r="G79" s="14">
        <v>4</v>
      </c>
      <c r="H79" s="14">
        <v>3</v>
      </c>
      <c r="I79" s="14">
        <v>4</v>
      </c>
      <c r="J79" s="14">
        <v>3</v>
      </c>
      <c r="K79" s="18"/>
      <c r="L79" s="18"/>
      <c r="M79" s="18"/>
      <c r="N79" s="18"/>
      <c r="O79" s="18"/>
      <c r="P79" s="18"/>
      <c r="Q79" s="18"/>
      <c r="R79" s="18"/>
      <c r="S79" s="18"/>
      <c r="T79" s="18"/>
    </row>
    <row r="80" spans="1:20" x14ac:dyDescent="0.2">
      <c r="A80" s="4" t="s">
        <v>10</v>
      </c>
      <c r="B80" s="14">
        <v>24</v>
      </c>
      <c r="C80" s="14">
        <v>4</v>
      </c>
      <c r="D80" s="14">
        <v>1</v>
      </c>
      <c r="E80" s="14">
        <v>2</v>
      </c>
      <c r="F80" s="14">
        <v>4</v>
      </c>
      <c r="G80" s="14">
        <v>4</v>
      </c>
      <c r="H80" s="14">
        <v>1</v>
      </c>
      <c r="I80" s="14">
        <v>4</v>
      </c>
      <c r="J80" s="14">
        <v>4</v>
      </c>
      <c r="K80" s="18"/>
      <c r="L80" s="18"/>
      <c r="M80" s="18"/>
      <c r="N80" s="18"/>
      <c r="O80" s="18"/>
      <c r="P80" s="18"/>
      <c r="Q80" s="18"/>
      <c r="R80" s="18"/>
      <c r="S80" s="18"/>
      <c r="T80" s="18"/>
    </row>
    <row r="81" spans="1:20" x14ac:dyDescent="0.2">
      <c r="A81" s="4" t="s">
        <v>11</v>
      </c>
      <c r="B81" s="14">
        <v>18</v>
      </c>
      <c r="C81" s="14">
        <v>1</v>
      </c>
      <c r="D81" s="14">
        <v>0</v>
      </c>
      <c r="E81" s="14">
        <v>5</v>
      </c>
      <c r="F81" s="14">
        <v>4</v>
      </c>
      <c r="G81" s="14">
        <v>3</v>
      </c>
      <c r="H81" s="14">
        <v>0</v>
      </c>
      <c r="I81" s="14">
        <v>3</v>
      </c>
      <c r="J81" s="14">
        <v>2</v>
      </c>
      <c r="K81" s="18"/>
      <c r="L81" s="18"/>
      <c r="M81" s="18"/>
      <c r="N81" s="18"/>
      <c r="O81" s="18"/>
      <c r="P81" s="18"/>
      <c r="Q81" s="18"/>
      <c r="R81" s="18"/>
      <c r="S81" s="18"/>
      <c r="T81" s="18"/>
    </row>
    <row r="82" spans="1:20" x14ac:dyDescent="0.2">
      <c r="A82" s="12" t="s">
        <v>12</v>
      </c>
      <c r="B82" s="14">
        <v>18</v>
      </c>
      <c r="C82" s="14">
        <v>4</v>
      </c>
      <c r="D82" s="14">
        <v>0</v>
      </c>
      <c r="E82" s="14">
        <v>4</v>
      </c>
      <c r="F82" s="14">
        <v>5</v>
      </c>
      <c r="G82" s="14">
        <v>1</v>
      </c>
      <c r="H82" s="14">
        <v>1</v>
      </c>
      <c r="I82" s="14">
        <v>1</v>
      </c>
      <c r="J82" s="14">
        <v>2</v>
      </c>
      <c r="K82" s="18"/>
      <c r="L82" s="18"/>
      <c r="M82" s="18"/>
      <c r="N82" s="18"/>
      <c r="O82" s="18"/>
      <c r="P82" s="18"/>
      <c r="Q82" s="18"/>
      <c r="R82" s="18"/>
      <c r="S82" s="18"/>
      <c r="T82" s="18"/>
    </row>
    <row r="83" spans="1:20" x14ac:dyDescent="0.2">
      <c r="A83" s="11" t="s">
        <v>42</v>
      </c>
      <c r="B83" s="14">
        <v>45</v>
      </c>
      <c r="C83" s="14">
        <v>1</v>
      </c>
      <c r="D83" s="14">
        <v>4</v>
      </c>
      <c r="E83" s="14">
        <v>3</v>
      </c>
      <c r="F83" s="14">
        <v>3</v>
      </c>
      <c r="G83" s="14">
        <v>5</v>
      </c>
      <c r="H83" s="14">
        <v>1</v>
      </c>
      <c r="I83" s="14">
        <v>4</v>
      </c>
      <c r="J83" s="14">
        <v>3</v>
      </c>
      <c r="K83" s="14">
        <v>4</v>
      </c>
      <c r="L83" s="14">
        <v>2</v>
      </c>
      <c r="M83" s="14">
        <v>0</v>
      </c>
      <c r="N83" s="14">
        <v>0</v>
      </c>
      <c r="O83" s="14">
        <v>3</v>
      </c>
      <c r="P83" s="14">
        <v>1</v>
      </c>
      <c r="Q83" s="14">
        <v>4</v>
      </c>
      <c r="R83" s="14">
        <v>3</v>
      </c>
      <c r="S83" s="14">
        <v>2</v>
      </c>
      <c r="T83" s="14">
        <v>2</v>
      </c>
    </row>
    <row r="84" spans="1:20" x14ac:dyDescent="0.2">
      <c r="A84" s="64" t="s">
        <v>44</v>
      </c>
      <c r="B84" s="64"/>
      <c r="C84" s="64"/>
      <c r="D84" s="64"/>
      <c r="E84" s="64"/>
      <c r="F84" s="64"/>
      <c r="G84" s="64"/>
      <c r="H84" s="64"/>
      <c r="I84" s="64"/>
      <c r="J84" s="64"/>
      <c r="K84" s="64"/>
      <c r="L84" s="64"/>
      <c r="M84" s="64"/>
      <c r="N84" s="64"/>
      <c r="O84" s="64"/>
      <c r="P84" s="64"/>
      <c r="Q84" s="64"/>
      <c r="R84" s="64"/>
      <c r="S84" s="64"/>
      <c r="T84" s="64"/>
    </row>
    <row r="86" spans="1:20" ht="22.5" x14ac:dyDescent="0.2">
      <c r="A86" s="6" t="s">
        <v>46</v>
      </c>
      <c r="B86" s="5" t="s">
        <v>17</v>
      </c>
      <c r="C86" s="5" t="s">
        <v>18</v>
      </c>
      <c r="D86" s="5" t="s">
        <v>19</v>
      </c>
      <c r="E86" s="5" t="s">
        <v>20</v>
      </c>
      <c r="F86" s="5" t="s">
        <v>21</v>
      </c>
      <c r="G86" s="5" t="s">
        <v>22</v>
      </c>
      <c r="H86" s="5" t="s">
        <v>23</v>
      </c>
      <c r="I86" s="5" t="s">
        <v>24</v>
      </c>
      <c r="J86" s="5" t="s">
        <v>25</v>
      </c>
      <c r="K86" s="5" t="s">
        <v>26</v>
      </c>
      <c r="L86" s="5" t="s">
        <v>27</v>
      </c>
      <c r="M86" s="5" t="s">
        <v>28</v>
      </c>
      <c r="N86" s="5" t="s">
        <v>29</v>
      </c>
      <c r="O86" s="5" t="s">
        <v>30</v>
      </c>
      <c r="P86" s="5" t="s">
        <v>31</v>
      </c>
      <c r="Q86" s="5" t="s">
        <v>32</v>
      </c>
      <c r="R86" s="5" t="s">
        <v>33</v>
      </c>
      <c r="S86" s="5" t="s">
        <v>34</v>
      </c>
      <c r="T86" s="5" t="s">
        <v>35</v>
      </c>
    </row>
    <row r="87" spans="1:20" x14ac:dyDescent="0.2">
      <c r="A87" s="11" t="s">
        <v>2</v>
      </c>
      <c r="B87" s="8">
        <v>5.3500000000000006E-2</v>
      </c>
      <c r="C87" s="8">
        <v>5.7000000000000002E-2</v>
      </c>
      <c r="D87" s="8">
        <v>5.5E-2</v>
      </c>
      <c r="E87" s="8">
        <v>6.4500000000000002E-2</v>
      </c>
      <c r="F87" s="8">
        <v>5.800000000000001E-2</v>
      </c>
      <c r="G87" s="8">
        <v>2.6500000000000003E-2</v>
      </c>
      <c r="H87" s="8">
        <v>6.9000000000000006E-2</v>
      </c>
      <c r="I87" s="8">
        <v>3.2500000000000001E-2</v>
      </c>
      <c r="J87" s="8">
        <v>6.4500000000000002E-2</v>
      </c>
      <c r="K87" s="8">
        <v>3.6000000000000004E-2</v>
      </c>
      <c r="L87" s="8">
        <v>5.7000000000000002E-2</v>
      </c>
      <c r="M87" s="8">
        <v>6.9000000000000006E-2</v>
      </c>
      <c r="N87" s="8">
        <v>4.7500000000000001E-2</v>
      </c>
      <c r="O87" s="8">
        <v>7.0500000000000007E-2</v>
      </c>
      <c r="P87" s="8">
        <v>4.1000000000000009E-2</v>
      </c>
      <c r="Q87" s="8">
        <v>6.4500000000000002E-2</v>
      </c>
      <c r="R87" s="8">
        <v>3.95E-2</v>
      </c>
      <c r="S87" s="8">
        <v>6.25E-2</v>
      </c>
      <c r="T87" s="8">
        <v>3.4500000000000003E-2</v>
      </c>
    </row>
    <row r="88" spans="1:20" x14ac:dyDescent="0.2">
      <c r="A88" s="11" t="s">
        <v>3</v>
      </c>
      <c r="B88" s="8">
        <v>3.4500000000000003E-2</v>
      </c>
      <c r="C88" s="8">
        <v>7.1500000000000008E-2</v>
      </c>
      <c r="D88" s="8">
        <v>2.9500000000000002E-2</v>
      </c>
      <c r="E88" s="8">
        <v>6.5000000000000002E-2</v>
      </c>
      <c r="F88" s="8">
        <v>4.8000000000000008E-2</v>
      </c>
      <c r="G88" s="8">
        <v>4.7500000000000001E-2</v>
      </c>
      <c r="H88" s="8">
        <v>2.8000000000000004E-2</v>
      </c>
      <c r="I88" s="8">
        <v>3.85E-2</v>
      </c>
      <c r="J88" s="8">
        <v>7.1000000000000008E-2</v>
      </c>
      <c r="K88" s="8">
        <v>3.6000000000000004E-2</v>
      </c>
      <c r="L88" s="8">
        <v>6.7500000000000004E-2</v>
      </c>
      <c r="M88" s="8">
        <v>6.25E-2</v>
      </c>
      <c r="N88" s="8">
        <v>5.3000000000000005E-2</v>
      </c>
      <c r="O88" s="8">
        <v>3.1E-2</v>
      </c>
      <c r="P88" s="8">
        <v>3.2000000000000001E-2</v>
      </c>
      <c r="Q88" s="8">
        <v>3.0500000000000003E-2</v>
      </c>
      <c r="R88" s="8">
        <v>2.8500000000000001E-2</v>
      </c>
      <c r="S88" s="8">
        <v>4.2999999999999997E-2</v>
      </c>
      <c r="T88" s="8">
        <v>6.4500000000000002E-2</v>
      </c>
    </row>
    <row r="89" spans="1:20" x14ac:dyDescent="0.2">
      <c r="A89" s="11" t="s">
        <v>4</v>
      </c>
      <c r="B89" s="8">
        <v>4.4999999999999998E-2</v>
      </c>
      <c r="C89" s="8">
        <v>5.4000000000000006E-2</v>
      </c>
      <c r="D89" s="8">
        <v>5.9500000000000004E-2</v>
      </c>
      <c r="E89" s="8">
        <v>2.5000000000000001E-2</v>
      </c>
      <c r="F89" s="8">
        <v>5.9000000000000004E-2</v>
      </c>
      <c r="G89" s="8">
        <v>5.1500000000000004E-2</v>
      </c>
      <c r="H89" s="8">
        <v>7.4499999999999997E-2</v>
      </c>
      <c r="I89" s="8">
        <v>6.0500000000000005E-2</v>
      </c>
      <c r="J89" s="8">
        <v>3.85E-2</v>
      </c>
      <c r="K89" s="8">
        <v>7.3000000000000009E-2</v>
      </c>
      <c r="L89" s="8">
        <v>6.8000000000000005E-2</v>
      </c>
      <c r="M89" s="8">
        <v>5.45E-2</v>
      </c>
      <c r="N89" s="8">
        <v>6.9500000000000006E-2</v>
      </c>
      <c r="O89" s="8">
        <v>5.3000000000000005E-2</v>
      </c>
      <c r="P89" s="8">
        <v>3.4500000000000003E-2</v>
      </c>
      <c r="Q89" s="8">
        <v>5.2499999999999998E-2</v>
      </c>
      <c r="R89" s="8">
        <v>7.1500000000000008E-2</v>
      </c>
      <c r="S89" s="8">
        <v>3.2500000000000001E-2</v>
      </c>
      <c r="T89" s="8">
        <v>4.7E-2</v>
      </c>
    </row>
    <row r="90" spans="1:20" x14ac:dyDescent="0.2">
      <c r="A90" s="4" t="s">
        <v>5</v>
      </c>
      <c r="B90" s="8">
        <v>3.9000000000000007E-2</v>
      </c>
      <c r="C90" s="18"/>
      <c r="D90" s="18"/>
      <c r="E90" s="18"/>
      <c r="F90" s="18"/>
      <c r="G90" s="18"/>
      <c r="H90" s="18"/>
      <c r="I90" s="18"/>
      <c r="J90" s="18"/>
      <c r="K90" s="8">
        <v>4.7E-2</v>
      </c>
      <c r="L90" s="8">
        <v>6.2E-2</v>
      </c>
      <c r="M90" s="8">
        <v>6.6500000000000004E-2</v>
      </c>
      <c r="N90" s="8">
        <v>6.7500000000000004E-2</v>
      </c>
      <c r="O90" s="8">
        <v>7.0000000000000007E-2</v>
      </c>
      <c r="P90" s="8">
        <v>3.3500000000000002E-2</v>
      </c>
      <c r="Q90" s="8">
        <v>3.0500000000000003E-2</v>
      </c>
      <c r="R90" s="8">
        <v>7.3000000000000009E-2</v>
      </c>
      <c r="S90" s="8">
        <v>3.15E-2</v>
      </c>
      <c r="T90" s="8">
        <v>4.7500000000000001E-2</v>
      </c>
    </row>
    <row r="91" spans="1:20" x14ac:dyDescent="0.2">
      <c r="A91" s="4" t="s">
        <v>6</v>
      </c>
      <c r="B91" s="8">
        <v>6.1000000000000006E-2</v>
      </c>
      <c r="C91" s="18"/>
      <c r="D91" s="18"/>
      <c r="E91" s="18"/>
      <c r="F91" s="18"/>
      <c r="G91" s="18"/>
      <c r="H91" s="18"/>
      <c r="I91" s="18"/>
      <c r="J91" s="18"/>
      <c r="K91" s="8">
        <v>4.7500000000000001E-2</v>
      </c>
      <c r="L91" s="8">
        <v>2.8000000000000004E-2</v>
      </c>
      <c r="M91" s="8">
        <v>6.0500000000000005E-2</v>
      </c>
      <c r="N91" s="8">
        <v>6.1000000000000006E-2</v>
      </c>
      <c r="O91" s="8">
        <v>5.5E-2</v>
      </c>
      <c r="P91" s="8">
        <v>5.7000000000000002E-2</v>
      </c>
      <c r="Q91" s="8">
        <v>0.06</v>
      </c>
      <c r="R91" s="8">
        <v>0.05</v>
      </c>
      <c r="S91" s="8">
        <v>3.3000000000000002E-2</v>
      </c>
      <c r="T91" s="8">
        <v>6.3500000000000001E-2</v>
      </c>
    </row>
    <row r="92" spans="1:20" x14ac:dyDescent="0.2">
      <c r="A92" s="4" t="s">
        <v>7</v>
      </c>
      <c r="B92" s="8">
        <v>2.5000000000000001E-2</v>
      </c>
      <c r="C92" s="18"/>
      <c r="D92" s="18"/>
      <c r="E92" s="18"/>
      <c r="F92" s="18"/>
      <c r="G92" s="18"/>
      <c r="H92" s="18"/>
      <c r="I92" s="18"/>
      <c r="J92" s="18"/>
      <c r="K92" s="8">
        <v>5.7000000000000002E-2</v>
      </c>
      <c r="L92" s="8">
        <v>3.0500000000000003E-2</v>
      </c>
      <c r="M92" s="8">
        <v>6.5000000000000002E-2</v>
      </c>
      <c r="N92" s="8">
        <v>3.15E-2</v>
      </c>
      <c r="O92" s="8">
        <v>4.4999999999999998E-2</v>
      </c>
      <c r="P92" s="8">
        <v>3.7499999999999999E-2</v>
      </c>
      <c r="Q92" s="8">
        <v>4.1500000000000002E-2</v>
      </c>
      <c r="R92" s="8">
        <v>3.9000000000000007E-2</v>
      </c>
      <c r="S92" s="8">
        <v>5.2000000000000005E-2</v>
      </c>
      <c r="T92" s="8">
        <v>4.2000000000000003E-2</v>
      </c>
    </row>
    <row r="93" spans="1:20" x14ac:dyDescent="0.2">
      <c r="A93" s="12" t="s">
        <v>8</v>
      </c>
      <c r="B93" s="8">
        <v>4.6500000000000007E-2</v>
      </c>
      <c r="C93" s="18"/>
      <c r="D93" s="18"/>
      <c r="E93" s="18"/>
      <c r="F93" s="18"/>
      <c r="G93" s="18"/>
      <c r="H93" s="18"/>
      <c r="I93" s="18"/>
      <c r="J93" s="18"/>
      <c r="K93" s="8">
        <v>4.2000000000000003E-2</v>
      </c>
      <c r="L93" s="8">
        <v>5.2000000000000005E-2</v>
      </c>
      <c r="M93" s="8">
        <v>6.7000000000000004E-2</v>
      </c>
      <c r="N93" s="8">
        <v>6.3E-2</v>
      </c>
      <c r="O93" s="8">
        <v>6.7000000000000004E-2</v>
      </c>
      <c r="P93" s="8">
        <v>3.7499999999999999E-2</v>
      </c>
      <c r="Q93" s="8">
        <v>0.06</v>
      </c>
      <c r="R93" s="8">
        <v>7.0000000000000007E-2</v>
      </c>
      <c r="S93" s="8">
        <v>0.06</v>
      </c>
      <c r="T93" s="8">
        <v>3.1E-2</v>
      </c>
    </row>
    <row r="94" spans="1:20" x14ac:dyDescent="0.2">
      <c r="A94" s="4" t="s">
        <v>9</v>
      </c>
      <c r="B94" s="8">
        <v>6.1500000000000006E-2</v>
      </c>
      <c r="C94" s="8">
        <v>6.8000000000000005E-2</v>
      </c>
      <c r="D94" s="8">
        <v>5.45E-2</v>
      </c>
      <c r="E94" s="8">
        <v>3.7000000000000005E-2</v>
      </c>
      <c r="F94" s="8">
        <v>6.2E-2</v>
      </c>
      <c r="G94" s="8">
        <v>6.5500000000000003E-2</v>
      </c>
      <c r="H94" s="8">
        <v>6.6000000000000003E-2</v>
      </c>
      <c r="I94" s="8">
        <v>3.9000000000000007E-2</v>
      </c>
      <c r="J94" s="8">
        <v>5.6000000000000008E-2</v>
      </c>
      <c r="K94" s="18"/>
      <c r="L94" s="18"/>
      <c r="M94" s="18"/>
      <c r="N94" s="18"/>
      <c r="O94" s="18"/>
      <c r="P94" s="18"/>
      <c r="Q94" s="18"/>
      <c r="R94" s="18"/>
      <c r="S94" s="18"/>
      <c r="T94" s="18"/>
    </row>
    <row r="95" spans="1:20" x14ac:dyDescent="0.2">
      <c r="A95" s="4" t="s">
        <v>10</v>
      </c>
      <c r="B95" s="8">
        <v>6.7000000000000004E-2</v>
      </c>
      <c r="C95" s="8">
        <v>5.800000000000001E-2</v>
      </c>
      <c r="D95" s="8">
        <v>7.0000000000000007E-2</v>
      </c>
      <c r="E95" s="8">
        <v>0.06</v>
      </c>
      <c r="F95" s="8">
        <v>6.1500000000000006E-2</v>
      </c>
      <c r="G95" s="8">
        <v>3.1E-2</v>
      </c>
      <c r="H95" s="8">
        <v>4.3500000000000004E-2</v>
      </c>
      <c r="I95" s="8">
        <v>6.0500000000000005E-2</v>
      </c>
      <c r="J95" s="8">
        <v>6.4500000000000002E-2</v>
      </c>
      <c r="K95" s="18"/>
      <c r="L95" s="18"/>
      <c r="M95" s="18"/>
      <c r="N95" s="18"/>
      <c r="O95" s="18"/>
      <c r="P95" s="18"/>
      <c r="Q95" s="18"/>
      <c r="R95" s="18"/>
      <c r="S95" s="18"/>
      <c r="T95" s="18"/>
    </row>
    <row r="96" spans="1:20" x14ac:dyDescent="0.2">
      <c r="A96" s="4" t="s">
        <v>11</v>
      </c>
      <c r="B96" s="8">
        <v>5.800000000000001E-2</v>
      </c>
      <c r="C96" s="8">
        <v>4.4500000000000005E-2</v>
      </c>
      <c r="D96" s="8">
        <v>4.0500000000000001E-2</v>
      </c>
      <c r="E96" s="8">
        <v>4.6000000000000006E-2</v>
      </c>
      <c r="F96" s="8">
        <v>7.350000000000001E-2</v>
      </c>
      <c r="G96" s="8">
        <v>6.3500000000000001E-2</v>
      </c>
      <c r="H96" s="8">
        <v>7.4999999999999997E-2</v>
      </c>
      <c r="I96" s="8">
        <v>6.1000000000000006E-2</v>
      </c>
      <c r="J96" s="8">
        <v>7.3000000000000009E-2</v>
      </c>
      <c r="K96" s="18"/>
      <c r="L96" s="18"/>
      <c r="M96" s="18"/>
      <c r="N96" s="18"/>
      <c r="O96" s="18"/>
      <c r="P96" s="18"/>
      <c r="Q96" s="18"/>
      <c r="R96" s="18"/>
      <c r="S96" s="18"/>
      <c r="T96" s="18"/>
    </row>
    <row r="97" spans="1:20" x14ac:dyDescent="0.2">
      <c r="A97" s="12" t="s">
        <v>12</v>
      </c>
      <c r="B97" s="8">
        <v>4.7500000000000001E-2</v>
      </c>
      <c r="C97" s="8">
        <v>6.4500000000000002E-2</v>
      </c>
      <c r="D97" s="8">
        <v>4.6000000000000006E-2</v>
      </c>
      <c r="E97" s="8">
        <v>6.6000000000000003E-2</v>
      </c>
      <c r="F97" s="8">
        <v>5.3500000000000006E-2</v>
      </c>
      <c r="G97" s="8">
        <v>4.1000000000000009E-2</v>
      </c>
      <c r="H97" s="8">
        <v>6.3E-2</v>
      </c>
      <c r="I97" s="8">
        <v>5.9000000000000004E-2</v>
      </c>
      <c r="J97" s="8">
        <v>2.5500000000000002E-2</v>
      </c>
      <c r="K97" s="18"/>
      <c r="L97" s="18"/>
      <c r="M97" s="18"/>
      <c r="N97" s="18"/>
      <c r="O97" s="18"/>
      <c r="P97" s="18"/>
      <c r="Q97" s="18"/>
      <c r="R97" s="18"/>
      <c r="S97" s="18"/>
      <c r="T97" s="18"/>
    </row>
    <row r="98" spans="1:20" x14ac:dyDescent="0.2">
      <c r="A98" s="11" t="s">
        <v>42</v>
      </c>
      <c r="B98" s="8">
        <v>5.050000000000001E-2</v>
      </c>
      <c r="C98" s="8">
        <v>5.3500000000000006E-2</v>
      </c>
      <c r="D98" s="8">
        <v>4.1000000000000009E-2</v>
      </c>
      <c r="E98" s="8">
        <v>6.8500000000000005E-2</v>
      </c>
      <c r="F98" s="8">
        <v>3.6500000000000005E-2</v>
      </c>
      <c r="G98" s="8">
        <v>3.7000000000000005E-2</v>
      </c>
      <c r="H98" s="8">
        <v>3.7000000000000005E-2</v>
      </c>
      <c r="I98" s="8">
        <v>4.8000000000000008E-2</v>
      </c>
      <c r="J98" s="8">
        <v>3.0500000000000003E-2</v>
      </c>
      <c r="K98" s="8">
        <v>5.45E-2</v>
      </c>
      <c r="L98" s="8">
        <v>6.25E-2</v>
      </c>
      <c r="M98" s="8">
        <v>0.03</v>
      </c>
      <c r="N98" s="8">
        <v>3.3500000000000002E-2</v>
      </c>
      <c r="O98" s="8">
        <v>4.2500000000000003E-2</v>
      </c>
      <c r="P98" s="8">
        <v>5.3500000000000006E-2</v>
      </c>
      <c r="Q98" s="8">
        <v>6.7000000000000004E-2</v>
      </c>
      <c r="R98" s="8">
        <v>2.9000000000000005E-2</v>
      </c>
      <c r="S98" s="8">
        <v>5.6500000000000002E-2</v>
      </c>
      <c r="T98" s="8">
        <v>7.1000000000000008E-2</v>
      </c>
    </row>
    <row r="99" spans="1:20" x14ac:dyDescent="0.2">
      <c r="A99" s="64" t="s">
        <v>49</v>
      </c>
      <c r="B99" s="64"/>
      <c r="C99" s="64"/>
      <c r="D99" s="64"/>
      <c r="E99" s="64"/>
      <c r="F99" s="64"/>
      <c r="G99" s="64"/>
      <c r="H99" s="64"/>
      <c r="I99" s="64"/>
      <c r="J99" s="64"/>
      <c r="K99" s="64"/>
      <c r="L99" s="64"/>
      <c r="M99" s="64"/>
      <c r="N99" s="64"/>
      <c r="O99" s="64"/>
      <c r="P99" s="64"/>
      <c r="Q99" s="64"/>
      <c r="R99" s="64"/>
      <c r="S99" s="64"/>
      <c r="T99" s="64"/>
    </row>
    <row r="101" spans="1:20" ht="22.5" x14ac:dyDescent="0.2">
      <c r="A101" s="6" t="s">
        <v>47</v>
      </c>
      <c r="B101" s="5" t="s">
        <v>17</v>
      </c>
      <c r="C101" s="5" t="s">
        <v>18</v>
      </c>
      <c r="D101" s="5" t="s">
        <v>19</v>
      </c>
      <c r="E101" s="5" t="s">
        <v>20</v>
      </c>
      <c r="F101" s="5" t="s">
        <v>21</v>
      </c>
      <c r="G101" s="5" t="s">
        <v>22</v>
      </c>
      <c r="H101" s="5" t="s">
        <v>23</v>
      </c>
      <c r="I101" s="5" t="s">
        <v>24</v>
      </c>
      <c r="J101" s="5" t="s">
        <v>25</v>
      </c>
      <c r="K101" s="5" t="s">
        <v>26</v>
      </c>
      <c r="L101" s="5" t="s">
        <v>27</v>
      </c>
      <c r="M101" s="5" t="s">
        <v>28</v>
      </c>
      <c r="N101" s="5" t="s">
        <v>29</v>
      </c>
      <c r="O101" s="5" t="s">
        <v>30</v>
      </c>
      <c r="P101" s="5" t="s">
        <v>31</v>
      </c>
      <c r="Q101" s="5" t="s">
        <v>32</v>
      </c>
      <c r="R101" s="5" t="s">
        <v>33</v>
      </c>
      <c r="S101" s="5" t="s">
        <v>34</v>
      </c>
      <c r="T101" s="5" t="s">
        <v>35</v>
      </c>
    </row>
    <row r="102" spans="1:20" x14ac:dyDescent="0.2">
      <c r="A102" s="11" t="s">
        <v>2</v>
      </c>
      <c r="B102" s="8">
        <v>0.08</v>
      </c>
      <c r="C102" s="8">
        <v>6.08E-2</v>
      </c>
      <c r="D102" s="8">
        <v>0.06</v>
      </c>
      <c r="E102" s="8">
        <v>0.10400000000000001</v>
      </c>
      <c r="F102" s="8">
        <v>9.5199999999999993E-2</v>
      </c>
      <c r="G102" s="8">
        <v>0.1176</v>
      </c>
      <c r="H102" s="8">
        <v>0.10400000000000001</v>
      </c>
      <c r="I102" s="8">
        <v>0.06</v>
      </c>
      <c r="J102" s="8">
        <v>0.10400000000000001</v>
      </c>
      <c r="K102" s="8">
        <v>7.6000000000000012E-2</v>
      </c>
      <c r="L102" s="8">
        <v>6.8000000000000005E-2</v>
      </c>
      <c r="M102" s="8">
        <v>4.1599999999999998E-2</v>
      </c>
      <c r="N102" s="8">
        <v>6.3200000000000006E-2</v>
      </c>
      <c r="O102" s="8">
        <v>0.10880000000000001</v>
      </c>
      <c r="P102" s="8">
        <v>5.1200000000000002E-2</v>
      </c>
      <c r="Q102" s="8">
        <v>0.10400000000000001</v>
      </c>
      <c r="R102" s="8">
        <v>0.11040000000000001</v>
      </c>
      <c r="S102" s="8">
        <v>0.1128</v>
      </c>
      <c r="T102" s="8">
        <v>8.8000000000000009E-2</v>
      </c>
    </row>
    <row r="103" spans="1:20" x14ac:dyDescent="0.2">
      <c r="A103" s="11" t="s">
        <v>3</v>
      </c>
      <c r="B103" s="8">
        <v>0.08</v>
      </c>
      <c r="C103" s="8">
        <v>8.72E-2</v>
      </c>
      <c r="D103" s="8">
        <v>7.6799999999999993E-2</v>
      </c>
      <c r="E103" s="8">
        <v>8.9600000000000013E-2</v>
      </c>
      <c r="F103" s="8">
        <v>4.8000000000000001E-2</v>
      </c>
      <c r="G103" s="8">
        <v>0.1128</v>
      </c>
      <c r="H103" s="8">
        <v>7.7600000000000002E-2</v>
      </c>
      <c r="I103" s="8">
        <v>7.4400000000000008E-2</v>
      </c>
      <c r="J103" s="8">
        <v>0.06</v>
      </c>
      <c r="K103" s="8">
        <v>9.6799999999999997E-2</v>
      </c>
      <c r="L103" s="8">
        <v>9.1200000000000003E-2</v>
      </c>
      <c r="M103" s="8">
        <v>8.9600000000000013E-2</v>
      </c>
      <c r="N103" s="8">
        <v>9.7599999999999992E-2</v>
      </c>
      <c r="O103" s="8">
        <v>8.1600000000000006E-2</v>
      </c>
      <c r="P103" s="8">
        <v>8.5600000000000009E-2</v>
      </c>
      <c r="Q103" s="8">
        <v>0.12</v>
      </c>
      <c r="R103" s="8">
        <v>0.11040000000000001</v>
      </c>
      <c r="S103" s="8">
        <v>0.11359999999999999</v>
      </c>
      <c r="T103" s="8">
        <v>5.9200000000000003E-2</v>
      </c>
    </row>
    <row r="104" spans="1:20" x14ac:dyDescent="0.2">
      <c r="A104" s="11" t="s">
        <v>4</v>
      </c>
      <c r="B104" s="8">
        <v>0.08</v>
      </c>
      <c r="C104" s="8">
        <v>5.7599999999999998E-2</v>
      </c>
      <c r="D104" s="8">
        <v>0.11840000000000001</v>
      </c>
      <c r="E104" s="8">
        <v>0.1192</v>
      </c>
      <c r="F104" s="8">
        <v>5.3600000000000002E-2</v>
      </c>
      <c r="G104" s="8">
        <v>8.8800000000000004E-2</v>
      </c>
      <c r="H104" s="8">
        <v>9.6799999999999997E-2</v>
      </c>
      <c r="I104" s="8">
        <v>4.0800000000000003E-2</v>
      </c>
      <c r="J104" s="8">
        <v>4.5600000000000002E-2</v>
      </c>
      <c r="K104" s="8">
        <v>7.1199999999999999E-2</v>
      </c>
      <c r="L104" s="8">
        <v>0.10880000000000001</v>
      </c>
      <c r="M104" s="8">
        <v>8.4000000000000005E-2</v>
      </c>
      <c r="N104" s="8">
        <v>4.4000000000000004E-2</v>
      </c>
      <c r="O104" s="8">
        <v>6.9599999999999995E-2</v>
      </c>
      <c r="P104" s="8">
        <v>4.5600000000000002E-2</v>
      </c>
      <c r="Q104" s="8">
        <v>5.3600000000000002E-2</v>
      </c>
      <c r="R104" s="8">
        <v>5.2000000000000005E-2</v>
      </c>
      <c r="S104" s="8">
        <v>4.7199999999999999E-2</v>
      </c>
      <c r="T104" s="8">
        <v>0.1176</v>
      </c>
    </row>
    <row r="105" spans="1:20" x14ac:dyDescent="0.2">
      <c r="A105" s="4" t="s">
        <v>5</v>
      </c>
      <c r="B105" s="8">
        <v>0.08</v>
      </c>
      <c r="C105" s="18"/>
      <c r="D105" s="18"/>
      <c r="E105" s="18"/>
      <c r="F105" s="18"/>
      <c r="G105" s="18"/>
      <c r="H105" s="18"/>
      <c r="I105" s="18"/>
      <c r="J105" s="18"/>
      <c r="K105" s="8">
        <v>9.3599999999999989E-2</v>
      </c>
      <c r="L105" s="8">
        <v>4.4800000000000006E-2</v>
      </c>
      <c r="M105" s="8">
        <v>0.1008</v>
      </c>
      <c r="N105" s="8">
        <v>9.2000000000000012E-2</v>
      </c>
      <c r="O105" s="8">
        <v>9.3599999999999989E-2</v>
      </c>
      <c r="P105" s="8">
        <v>6.5600000000000006E-2</v>
      </c>
      <c r="Q105" s="8">
        <v>8.6400000000000005E-2</v>
      </c>
      <c r="R105" s="8">
        <v>6.88E-2</v>
      </c>
      <c r="S105" s="8">
        <v>4.5600000000000002E-2</v>
      </c>
      <c r="T105" s="8">
        <v>0.1128</v>
      </c>
    </row>
    <row r="106" spans="1:20" x14ac:dyDescent="0.2">
      <c r="A106" s="4" t="s">
        <v>6</v>
      </c>
      <c r="B106" s="8">
        <v>0.08</v>
      </c>
      <c r="C106" s="18"/>
      <c r="D106" s="18"/>
      <c r="E106" s="18"/>
      <c r="F106" s="18"/>
      <c r="G106" s="18"/>
      <c r="H106" s="18"/>
      <c r="I106" s="18"/>
      <c r="J106" s="18"/>
      <c r="K106" s="8">
        <v>9.3599999999999989E-2</v>
      </c>
      <c r="L106" s="8">
        <v>8.48E-2</v>
      </c>
      <c r="M106" s="8">
        <v>9.8400000000000001E-2</v>
      </c>
      <c r="N106" s="8">
        <v>5.4400000000000004E-2</v>
      </c>
      <c r="O106" s="8">
        <v>8.5600000000000009E-2</v>
      </c>
      <c r="P106" s="8">
        <v>4.3200000000000002E-2</v>
      </c>
      <c r="Q106" s="8">
        <v>0.1024</v>
      </c>
      <c r="R106" s="8">
        <v>9.6799999999999997E-2</v>
      </c>
      <c r="S106" s="8">
        <v>6.88E-2</v>
      </c>
      <c r="T106" s="8">
        <v>0.1168</v>
      </c>
    </row>
    <row r="107" spans="1:20" x14ac:dyDescent="0.2">
      <c r="A107" s="4" t="s">
        <v>7</v>
      </c>
      <c r="B107" s="8">
        <v>0.08</v>
      </c>
      <c r="C107" s="18"/>
      <c r="D107" s="18"/>
      <c r="E107" s="18"/>
      <c r="F107" s="18"/>
      <c r="G107" s="18"/>
      <c r="H107" s="18"/>
      <c r="I107" s="18"/>
      <c r="J107" s="18"/>
      <c r="K107" s="8">
        <v>6.9599999999999995E-2</v>
      </c>
      <c r="L107" s="8">
        <v>8.5600000000000009E-2</v>
      </c>
      <c r="M107" s="8">
        <v>4.7199999999999999E-2</v>
      </c>
      <c r="N107" s="8">
        <v>5.6000000000000008E-2</v>
      </c>
      <c r="O107" s="8">
        <v>0.1176</v>
      </c>
      <c r="P107" s="8">
        <v>9.6799999999999997E-2</v>
      </c>
      <c r="Q107" s="8">
        <v>5.28E-2</v>
      </c>
      <c r="R107" s="8">
        <v>0.1144</v>
      </c>
      <c r="S107" s="8">
        <v>0.1128</v>
      </c>
      <c r="T107" s="8">
        <v>7.9199999999999993E-2</v>
      </c>
    </row>
    <row r="108" spans="1:20" x14ac:dyDescent="0.2">
      <c r="A108" s="12" t="s">
        <v>8</v>
      </c>
      <c r="B108" s="8">
        <v>0.08</v>
      </c>
      <c r="C108" s="18"/>
      <c r="D108" s="18"/>
      <c r="E108" s="18"/>
      <c r="F108" s="18"/>
      <c r="G108" s="18"/>
      <c r="H108" s="18"/>
      <c r="I108" s="18"/>
      <c r="J108" s="18"/>
      <c r="K108" s="8">
        <v>5.04E-2</v>
      </c>
      <c r="L108" s="8">
        <v>9.4399999999999998E-2</v>
      </c>
      <c r="M108" s="8">
        <v>5.4400000000000004E-2</v>
      </c>
      <c r="N108" s="8">
        <v>0.1008</v>
      </c>
      <c r="O108" s="8">
        <v>0.1032</v>
      </c>
      <c r="P108" s="8">
        <v>8.8000000000000009E-2</v>
      </c>
      <c r="Q108" s="8">
        <v>0.1072</v>
      </c>
      <c r="R108" s="8">
        <v>4.8799999999999996E-2</v>
      </c>
      <c r="S108" s="8">
        <v>5.28E-2</v>
      </c>
      <c r="T108" s="8">
        <v>0.1072</v>
      </c>
    </row>
    <row r="109" spans="1:20" x14ac:dyDescent="0.2">
      <c r="A109" s="4" t="s">
        <v>9</v>
      </c>
      <c r="B109" s="8">
        <v>0.08</v>
      </c>
      <c r="C109" s="8">
        <v>6.8000000000000005E-2</v>
      </c>
      <c r="D109" s="8">
        <v>7.9199999999999993E-2</v>
      </c>
      <c r="E109" s="8">
        <v>6.8000000000000005E-2</v>
      </c>
      <c r="F109" s="8">
        <v>5.4400000000000004E-2</v>
      </c>
      <c r="G109" s="8">
        <v>6.480000000000001E-2</v>
      </c>
      <c r="H109" s="8">
        <v>0.11840000000000001</v>
      </c>
      <c r="I109" s="8">
        <v>0.11359999999999999</v>
      </c>
      <c r="J109" s="8">
        <v>0.1096</v>
      </c>
      <c r="K109" s="18"/>
      <c r="L109" s="18"/>
      <c r="M109" s="18"/>
      <c r="N109" s="18"/>
      <c r="O109" s="18"/>
      <c r="P109" s="18"/>
      <c r="Q109" s="18"/>
      <c r="R109" s="18"/>
      <c r="S109" s="18"/>
      <c r="T109" s="18"/>
    </row>
    <row r="110" spans="1:20" x14ac:dyDescent="0.2">
      <c r="A110" s="4" t="s">
        <v>10</v>
      </c>
      <c r="B110" s="8">
        <v>0.08</v>
      </c>
      <c r="C110" s="8">
        <v>8.8000000000000009E-2</v>
      </c>
      <c r="D110" s="8">
        <v>8.6400000000000005E-2</v>
      </c>
      <c r="E110" s="8">
        <v>7.7600000000000002E-2</v>
      </c>
      <c r="F110" s="8">
        <v>0.1048</v>
      </c>
      <c r="G110" s="8">
        <v>4.9599999999999998E-2</v>
      </c>
      <c r="H110" s="8">
        <v>7.2800000000000004E-2</v>
      </c>
      <c r="I110" s="8">
        <v>4.7199999999999999E-2</v>
      </c>
      <c r="J110" s="8">
        <v>5.6000000000000008E-2</v>
      </c>
      <c r="K110" s="18"/>
      <c r="L110" s="18"/>
      <c r="M110" s="18"/>
      <c r="N110" s="18"/>
      <c r="O110" s="18"/>
      <c r="P110" s="18"/>
      <c r="Q110" s="18"/>
      <c r="R110" s="18"/>
      <c r="S110" s="18"/>
      <c r="T110" s="18"/>
    </row>
    <row r="111" spans="1:20" x14ac:dyDescent="0.2">
      <c r="A111" s="4" t="s">
        <v>11</v>
      </c>
      <c r="B111" s="8">
        <v>0.08</v>
      </c>
      <c r="C111" s="8">
        <v>6.480000000000001E-2</v>
      </c>
      <c r="D111" s="8">
        <v>0.11359999999999999</v>
      </c>
      <c r="E111" s="8">
        <v>5.1200000000000002E-2</v>
      </c>
      <c r="F111" s="8">
        <v>8.4000000000000005E-2</v>
      </c>
      <c r="G111" s="8">
        <v>0.11200000000000002</v>
      </c>
      <c r="H111" s="8">
        <v>9.6000000000000002E-2</v>
      </c>
      <c r="I111" s="8">
        <v>0.10880000000000001</v>
      </c>
      <c r="J111" s="8">
        <v>5.6000000000000008E-2</v>
      </c>
      <c r="K111" s="18"/>
      <c r="L111" s="18"/>
      <c r="M111" s="18"/>
      <c r="N111" s="18"/>
      <c r="O111" s="18"/>
      <c r="P111" s="18"/>
      <c r="Q111" s="18"/>
      <c r="R111" s="18"/>
      <c r="S111" s="18"/>
      <c r="T111" s="18"/>
    </row>
    <row r="112" spans="1:20" x14ac:dyDescent="0.2">
      <c r="A112" s="12" t="s">
        <v>12</v>
      </c>
      <c r="B112" s="8">
        <v>0.08</v>
      </c>
      <c r="C112" s="8">
        <v>6.480000000000001E-2</v>
      </c>
      <c r="D112" s="8">
        <v>4.0800000000000003E-2</v>
      </c>
      <c r="E112" s="8">
        <v>0.1128</v>
      </c>
      <c r="F112" s="8">
        <v>9.9199999999999997E-2</v>
      </c>
      <c r="G112" s="8">
        <v>5.5200000000000006E-2</v>
      </c>
      <c r="H112" s="8">
        <v>0.11599999999999999</v>
      </c>
      <c r="I112" s="8">
        <v>0.04</v>
      </c>
      <c r="J112" s="8">
        <v>8.3199999999999996E-2</v>
      </c>
      <c r="K112" s="18"/>
      <c r="L112" s="18"/>
      <c r="M112" s="18"/>
      <c r="N112" s="18"/>
      <c r="O112" s="18"/>
      <c r="P112" s="18"/>
      <c r="Q112" s="18"/>
      <c r="R112" s="18"/>
      <c r="S112" s="18"/>
      <c r="T112" s="18"/>
    </row>
    <row r="113" spans="1:20" x14ac:dyDescent="0.2">
      <c r="A113" s="11" t="s">
        <v>42</v>
      </c>
      <c r="B113" s="8">
        <v>0.08</v>
      </c>
      <c r="C113" s="8">
        <v>8.0799999999999997E-2</v>
      </c>
      <c r="D113" s="8">
        <v>6.1600000000000002E-2</v>
      </c>
      <c r="E113" s="8">
        <v>4.3200000000000002E-2</v>
      </c>
      <c r="F113" s="8">
        <v>5.04E-2</v>
      </c>
      <c r="G113" s="8">
        <v>5.04E-2</v>
      </c>
      <c r="H113" s="8">
        <v>7.8399999999999997E-2</v>
      </c>
      <c r="I113" s="8">
        <v>0.08</v>
      </c>
      <c r="J113" s="8">
        <v>7.5200000000000003E-2</v>
      </c>
      <c r="K113" s="8">
        <v>8.8800000000000004E-2</v>
      </c>
      <c r="L113" s="8">
        <v>6.7199999999999996E-2</v>
      </c>
      <c r="M113" s="8">
        <v>8.0799999999999997E-2</v>
      </c>
      <c r="N113" s="8">
        <v>7.9199999999999993E-2</v>
      </c>
      <c r="O113" s="8">
        <v>8.9600000000000013E-2</v>
      </c>
      <c r="P113" s="8">
        <v>0.10400000000000001</v>
      </c>
      <c r="Q113" s="8">
        <v>0.11040000000000001</v>
      </c>
      <c r="R113" s="8">
        <v>0.1032</v>
      </c>
      <c r="S113" s="8">
        <v>0.12</v>
      </c>
      <c r="T113" s="8">
        <v>7.3599999999999999E-2</v>
      </c>
    </row>
    <row r="114" spans="1:20" x14ac:dyDescent="0.2">
      <c r="A114" s="64" t="s">
        <v>50</v>
      </c>
      <c r="B114" s="64"/>
      <c r="C114" s="64"/>
      <c r="D114" s="64"/>
      <c r="E114" s="64"/>
      <c r="F114" s="64"/>
      <c r="G114" s="64"/>
      <c r="H114" s="64"/>
      <c r="I114" s="64"/>
      <c r="J114" s="64"/>
      <c r="K114" s="64"/>
      <c r="L114" s="64"/>
      <c r="M114" s="64"/>
      <c r="N114" s="64"/>
      <c r="O114" s="64"/>
      <c r="P114" s="64"/>
      <c r="Q114" s="64"/>
      <c r="R114" s="64"/>
      <c r="S114" s="64"/>
      <c r="T114" s="64"/>
    </row>
    <row r="116" spans="1:20" ht="22.5" x14ac:dyDescent="0.2">
      <c r="A116" s="6" t="s">
        <v>48</v>
      </c>
      <c r="B116" s="5" t="s">
        <v>17</v>
      </c>
      <c r="C116" s="5" t="s">
        <v>18</v>
      </c>
      <c r="D116" s="5" t="s">
        <v>19</v>
      </c>
      <c r="E116" s="5" t="s">
        <v>20</v>
      </c>
      <c r="F116" s="5" t="s">
        <v>21</v>
      </c>
      <c r="G116" s="5" t="s">
        <v>22</v>
      </c>
      <c r="H116" s="5" t="s">
        <v>23</v>
      </c>
      <c r="I116" s="5" t="s">
        <v>24</v>
      </c>
      <c r="J116" s="5" t="s">
        <v>25</v>
      </c>
      <c r="K116" s="5" t="s">
        <v>26</v>
      </c>
      <c r="L116" s="5" t="s">
        <v>27</v>
      </c>
      <c r="M116" s="5" t="s">
        <v>28</v>
      </c>
      <c r="N116" s="5" t="s">
        <v>29</v>
      </c>
      <c r="O116" s="5" t="s">
        <v>30</v>
      </c>
      <c r="P116" s="5" t="s">
        <v>31</v>
      </c>
      <c r="Q116" s="5" t="s">
        <v>32</v>
      </c>
      <c r="R116" s="5" t="s">
        <v>33</v>
      </c>
      <c r="S116" s="5" t="s">
        <v>34</v>
      </c>
      <c r="T116" s="5" t="s">
        <v>35</v>
      </c>
    </row>
    <row r="117" spans="1:20" x14ac:dyDescent="0.2">
      <c r="A117" s="11" t="s">
        <v>2</v>
      </c>
      <c r="B117" s="13">
        <v>15.810705077944133</v>
      </c>
      <c r="C117" s="13">
        <v>16.285026230282458</v>
      </c>
      <c r="D117" s="13">
        <v>13.597206367031953</v>
      </c>
      <c r="E117" s="13">
        <v>13.755313417811397</v>
      </c>
      <c r="F117" s="13">
        <v>15.33638392560581</v>
      </c>
      <c r="G117" s="13">
        <v>15.652598027164693</v>
      </c>
      <c r="H117" s="13">
        <v>15.020169824046928</v>
      </c>
      <c r="I117" s="13">
        <v>17.707989687297427</v>
      </c>
      <c r="J117" s="13">
        <v>15.652598027164693</v>
      </c>
      <c r="K117" s="13">
        <v>15.968812128723576</v>
      </c>
      <c r="L117" s="13">
        <v>13.755313417811397</v>
      </c>
      <c r="M117" s="13">
        <v>16.126919179503016</v>
      </c>
      <c r="N117" s="13">
        <v>14.545848671708603</v>
      </c>
      <c r="O117" s="13">
        <v>14.387741620929162</v>
      </c>
      <c r="P117" s="13">
        <v>14.862062773267485</v>
      </c>
      <c r="Q117" s="13">
        <v>13.597206367031953</v>
      </c>
      <c r="R117" s="13">
        <v>13.755313417811397</v>
      </c>
      <c r="S117" s="13">
        <v>15.494490976385251</v>
      </c>
      <c r="T117" s="13">
        <v>14.07152751937028</v>
      </c>
    </row>
    <row r="118" spans="1:20" x14ac:dyDescent="0.2">
      <c r="A118" s="11" t="s">
        <v>3</v>
      </c>
      <c r="B118" s="13">
        <v>13.335647947244238</v>
      </c>
      <c r="C118" s="13">
        <v>13.469004426716682</v>
      </c>
      <c r="D118" s="13">
        <v>12.002083152519814</v>
      </c>
      <c r="E118" s="13">
        <v>12.402152590937142</v>
      </c>
      <c r="F118" s="13">
        <v>14.00243034460645</v>
      </c>
      <c r="G118" s="13">
        <v>11.335300755157602</v>
      </c>
      <c r="H118" s="13">
        <v>11.602013714102489</v>
      </c>
      <c r="I118" s="13">
        <v>15.335995139330873</v>
      </c>
      <c r="J118" s="13">
        <v>14.802569221441104</v>
      </c>
      <c r="K118" s="13">
        <v>11.868726673047371</v>
      </c>
      <c r="L118" s="13">
        <v>14.269143303551335</v>
      </c>
      <c r="M118" s="13">
        <v>14.535856262496219</v>
      </c>
      <c r="N118" s="13">
        <v>12.402152590937142</v>
      </c>
      <c r="O118" s="13">
        <v>14.135786824078894</v>
      </c>
      <c r="P118" s="13">
        <v>14.135786824078894</v>
      </c>
      <c r="Q118" s="13">
        <v>14.669212741968662</v>
      </c>
      <c r="R118" s="13">
        <v>14.802569221441104</v>
      </c>
      <c r="S118" s="13">
        <v>12.402152590937142</v>
      </c>
      <c r="T118" s="13">
        <v>13.335647947244238</v>
      </c>
    </row>
    <row r="119" spans="1:20" x14ac:dyDescent="0.2">
      <c r="A119" s="11" t="s">
        <v>4</v>
      </c>
      <c r="B119" s="13">
        <v>12.662279942148386</v>
      </c>
      <c r="C119" s="13">
        <v>11.396051947933547</v>
      </c>
      <c r="D119" s="13">
        <v>12.029165945040965</v>
      </c>
      <c r="E119" s="13">
        <v>12.535657142726903</v>
      </c>
      <c r="F119" s="13">
        <v>13.928507936363223</v>
      </c>
      <c r="G119" s="13">
        <v>13.168771139834321</v>
      </c>
      <c r="H119" s="13">
        <v>12.409034343305418</v>
      </c>
      <c r="I119" s="13">
        <v>11.269429148512064</v>
      </c>
      <c r="J119" s="13">
        <v>11.902543145619484</v>
      </c>
      <c r="K119" s="13">
        <v>12.282411543883933</v>
      </c>
      <c r="L119" s="13">
        <v>14.181753535206191</v>
      </c>
      <c r="M119" s="13">
        <v>13.168771139834321</v>
      </c>
      <c r="N119" s="13">
        <v>11.522674747355031</v>
      </c>
      <c r="O119" s="13">
        <v>14.055130735784708</v>
      </c>
      <c r="P119" s="13">
        <v>14.055130735784708</v>
      </c>
      <c r="Q119" s="13">
        <v>14.561621933470644</v>
      </c>
      <c r="R119" s="13">
        <v>14.181753535206191</v>
      </c>
      <c r="S119" s="13">
        <v>13.422016738677289</v>
      </c>
      <c r="T119" s="13">
        <v>11.522674747355031</v>
      </c>
    </row>
    <row r="120" spans="1:20" x14ac:dyDescent="0.2">
      <c r="A120" s="4" t="s">
        <v>5</v>
      </c>
      <c r="B120" s="13">
        <v>12.541531007018241</v>
      </c>
      <c r="C120" s="18"/>
      <c r="D120" s="18"/>
      <c r="E120" s="18"/>
      <c r="F120" s="18"/>
      <c r="G120" s="18"/>
      <c r="H120" s="18"/>
      <c r="I120" s="18"/>
      <c r="J120" s="18"/>
      <c r="K120" s="13">
        <v>13.294022867439335</v>
      </c>
      <c r="L120" s="13">
        <v>10.660301355965505</v>
      </c>
      <c r="M120" s="13">
        <v>11.538208526456781</v>
      </c>
      <c r="N120" s="13">
        <v>13.921099417790247</v>
      </c>
      <c r="O120" s="13">
        <v>11.036547286176052</v>
      </c>
      <c r="P120" s="13">
        <v>10.660301355965505</v>
      </c>
      <c r="Q120" s="13">
        <v>12.165285076807693</v>
      </c>
      <c r="R120" s="13">
        <v>12.666946317088422</v>
      </c>
      <c r="S120" s="13">
        <v>12.290700386877877</v>
      </c>
      <c r="T120" s="13">
        <v>13.544853487579701</v>
      </c>
    </row>
    <row r="121" spans="1:20" x14ac:dyDescent="0.2">
      <c r="A121" s="4" t="s">
        <v>6</v>
      </c>
      <c r="B121" s="13">
        <v>12.619033243477885</v>
      </c>
      <c r="C121" s="18"/>
      <c r="D121" s="18"/>
      <c r="E121" s="18"/>
      <c r="F121" s="18"/>
      <c r="G121" s="18"/>
      <c r="H121" s="18"/>
      <c r="I121" s="18"/>
      <c r="J121" s="18"/>
      <c r="K121" s="13">
        <v>14.385697897564789</v>
      </c>
      <c r="L121" s="13">
        <v>14.25950756513001</v>
      </c>
      <c r="M121" s="13">
        <v>14.13331723269523</v>
      </c>
      <c r="N121" s="13">
        <v>11.988081581303991</v>
      </c>
      <c r="O121" s="13">
        <v>14.007126900260452</v>
      </c>
      <c r="P121" s="13">
        <v>11.735700916434432</v>
      </c>
      <c r="Q121" s="13">
        <v>11.357129919130095</v>
      </c>
      <c r="R121" s="13">
        <v>10.852368589390981</v>
      </c>
      <c r="S121" s="13">
        <v>11.988081581303991</v>
      </c>
      <c r="T121" s="13">
        <v>14.13331723269523</v>
      </c>
    </row>
    <row r="122" spans="1:20" x14ac:dyDescent="0.2">
      <c r="A122" s="4" t="s">
        <v>7</v>
      </c>
      <c r="B122" s="13">
        <v>8.2097503007095174</v>
      </c>
      <c r="C122" s="18"/>
      <c r="D122" s="18"/>
      <c r="E122" s="18"/>
      <c r="F122" s="18"/>
      <c r="G122" s="18"/>
      <c r="H122" s="18"/>
      <c r="I122" s="18"/>
      <c r="J122" s="18"/>
      <c r="K122" s="13">
        <v>7.30667776763147</v>
      </c>
      <c r="L122" s="13">
        <v>8.7023353187520893</v>
      </c>
      <c r="M122" s="13">
        <v>7.9634577916882323</v>
      </c>
      <c r="N122" s="13">
        <v>8.4560428097308034</v>
      </c>
      <c r="O122" s="13">
        <v>7.2245802646243753</v>
      </c>
      <c r="P122" s="13">
        <v>8.3739453067237086</v>
      </c>
      <c r="Q122" s="13">
        <v>8.3739453067237086</v>
      </c>
      <c r="R122" s="13">
        <v>8.2097503007095174</v>
      </c>
      <c r="S122" s="13">
        <v>7.7171652826669455</v>
      </c>
      <c r="T122" s="13">
        <v>7.4708727736456604</v>
      </c>
    </row>
    <row r="123" spans="1:20" x14ac:dyDescent="0.2">
      <c r="A123" s="12" t="s">
        <v>8</v>
      </c>
      <c r="B123" s="13">
        <v>30.929112499391248</v>
      </c>
      <c r="C123" s="18"/>
      <c r="D123" s="18"/>
      <c r="E123" s="18"/>
      <c r="F123" s="18"/>
      <c r="G123" s="18"/>
      <c r="H123" s="18"/>
      <c r="I123" s="18"/>
      <c r="J123" s="18"/>
      <c r="K123" s="13">
        <v>33.403441499342549</v>
      </c>
      <c r="L123" s="13">
        <v>34.640605999318197</v>
      </c>
      <c r="M123" s="13">
        <v>34.949897124312109</v>
      </c>
      <c r="N123" s="13">
        <v>29.382656874421688</v>
      </c>
      <c r="O123" s="13">
        <v>33.712732624336461</v>
      </c>
      <c r="P123" s="13">
        <v>29.382656874421688</v>
      </c>
      <c r="Q123" s="13">
        <v>31.856985874372985</v>
      </c>
      <c r="R123" s="13">
        <v>34.022023749330373</v>
      </c>
      <c r="S123" s="13">
        <v>28.76407462443386</v>
      </c>
      <c r="T123" s="13">
        <v>34.949897124312109</v>
      </c>
    </row>
    <row r="124" spans="1:20" x14ac:dyDescent="0.2">
      <c r="A124" s="4" t="s">
        <v>9</v>
      </c>
      <c r="B124" s="13">
        <v>11.377060252982753</v>
      </c>
      <c r="C124" s="13">
        <v>11.490830855512581</v>
      </c>
      <c r="D124" s="13">
        <v>11.945913265631891</v>
      </c>
      <c r="E124" s="13">
        <v>11.263289650452926</v>
      </c>
      <c r="F124" s="13">
        <v>9.784271817565168</v>
      </c>
      <c r="G124" s="13">
        <v>10.12558362515465</v>
      </c>
      <c r="H124" s="13">
        <v>9.784271817565168</v>
      </c>
      <c r="I124" s="13">
        <v>12.969848688400338</v>
      </c>
      <c r="J124" s="13">
        <v>12.05968386816172</v>
      </c>
      <c r="K124" s="18"/>
      <c r="L124" s="18"/>
      <c r="M124" s="18"/>
      <c r="N124" s="18"/>
      <c r="O124" s="18"/>
      <c r="P124" s="18"/>
      <c r="Q124" s="18"/>
      <c r="R124" s="18"/>
      <c r="S124" s="18"/>
      <c r="T124" s="18"/>
    </row>
    <row r="125" spans="1:20" x14ac:dyDescent="0.2">
      <c r="A125" s="4" t="s">
        <v>10</v>
      </c>
      <c r="B125" s="13">
        <v>9.3139680050985785</v>
      </c>
      <c r="C125" s="13">
        <v>10.524783845761394</v>
      </c>
      <c r="D125" s="13">
        <v>8.3825712045887197</v>
      </c>
      <c r="E125" s="13">
        <v>8.5688505646906918</v>
      </c>
      <c r="F125" s="13">
        <v>8.1031521644357625</v>
      </c>
      <c r="G125" s="13">
        <v>9.0345489649456212</v>
      </c>
      <c r="H125" s="13">
        <v>10.15222512555745</v>
      </c>
      <c r="I125" s="13">
        <v>8.1962918444867494</v>
      </c>
      <c r="J125" s="13">
        <v>8.5688505646906918</v>
      </c>
      <c r="K125" s="18"/>
      <c r="L125" s="18"/>
      <c r="M125" s="18"/>
      <c r="N125" s="18"/>
      <c r="O125" s="18"/>
      <c r="P125" s="18"/>
      <c r="Q125" s="18"/>
      <c r="R125" s="18"/>
      <c r="S125" s="18"/>
      <c r="T125" s="18"/>
    </row>
    <row r="126" spans="1:20" x14ac:dyDescent="0.2">
      <c r="A126" s="4" t="s">
        <v>11</v>
      </c>
      <c r="B126" s="13">
        <v>12.358574958303242</v>
      </c>
      <c r="C126" s="13">
        <v>11.369888961638983</v>
      </c>
      <c r="D126" s="13">
        <v>10.628374464140789</v>
      </c>
      <c r="E126" s="13">
        <v>13.965189702882663</v>
      </c>
      <c r="F126" s="13">
        <v>13.470846704550533</v>
      </c>
      <c r="G126" s="13">
        <v>11.122717462472917</v>
      </c>
      <c r="H126" s="13">
        <v>11.740646210388078</v>
      </c>
      <c r="I126" s="13">
        <v>13.594432454133566</v>
      </c>
      <c r="J126" s="13">
        <v>10.504788714557755</v>
      </c>
      <c r="K126" s="18"/>
      <c r="L126" s="18"/>
      <c r="M126" s="18"/>
      <c r="N126" s="18"/>
      <c r="O126" s="18"/>
      <c r="P126" s="18"/>
      <c r="Q126" s="18"/>
      <c r="R126" s="18"/>
      <c r="S126" s="18"/>
      <c r="T126" s="18"/>
    </row>
    <row r="127" spans="1:20" x14ac:dyDescent="0.2">
      <c r="A127" s="12" t="s">
        <v>12</v>
      </c>
      <c r="B127" s="13">
        <v>34.497961896320774</v>
      </c>
      <c r="C127" s="13">
        <v>35.877880372173607</v>
      </c>
      <c r="D127" s="13">
        <v>36.222859991136808</v>
      </c>
      <c r="E127" s="13">
        <v>38.982696942842473</v>
      </c>
      <c r="F127" s="13">
        <v>39.327676561805681</v>
      </c>
      <c r="G127" s="13">
        <v>33.118043420467941</v>
      </c>
      <c r="H127" s="13">
        <v>36.222859991136808</v>
      </c>
      <c r="I127" s="13">
        <v>37.602778466989641</v>
      </c>
      <c r="J127" s="13">
        <v>31.048165706688696</v>
      </c>
      <c r="K127" s="18"/>
      <c r="L127" s="18"/>
      <c r="M127" s="18"/>
      <c r="N127" s="18"/>
      <c r="O127" s="18"/>
      <c r="P127" s="18"/>
      <c r="Q127" s="18"/>
      <c r="R127" s="18"/>
      <c r="S127" s="18"/>
      <c r="T127" s="18"/>
    </row>
    <row r="128" spans="1:20" x14ac:dyDescent="0.2">
      <c r="A128" s="11" t="s">
        <v>42</v>
      </c>
      <c r="B128" s="13">
        <v>25.753640519351823</v>
      </c>
      <c r="C128" s="13">
        <v>23.178276467416641</v>
      </c>
      <c r="D128" s="13">
        <v>26.268713329738858</v>
      </c>
      <c r="E128" s="13">
        <v>27.29885895051293</v>
      </c>
      <c r="F128" s="13">
        <v>22.405667251836086</v>
      </c>
      <c r="G128" s="13">
        <v>29.616686597254599</v>
      </c>
      <c r="H128" s="13">
        <v>22.405667251836086</v>
      </c>
      <c r="I128" s="13">
        <v>23.693349277803677</v>
      </c>
      <c r="J128" s="13">
        <v>23.178276467416641</v>
      </c>
      <c r="K128" s="13">
        <v>22.663203657029602</v>
      </c>
      <c r="L128" s="13">
        <v>23.178276467416641</v>
      </c>
      <c r="M128" s="13">
        <v>28.586540976480524</v>
      </c>
      <c r="N128" s="13">
        <v>23.178276467416641</v>
      </c>
      <c r="O128" s="13">
        <v>26.268713329738858</v>
      </c>
      <c r="P128" s="13">
        <v>27.556395355706449</v>
      </c>
      <c r="Q128" s="13">
        <v>22.148130846642566</v>
      </c>
      <c r="R128" s="13">
        <v>23.435812872610157</v>
      </c>
      <c r="S128" s="13">
        <v>28.329004571287005</v>
      </c>
      <c r="T128" s="13">
        <v>28.586540976480524</v>
      </c>
    </row>
    <row r="129" spans="1:20" x14ac:dyDescent="0.2">
      <c r="A129" s="64" t="s">
        <v>51</v>
      </c>
      <c r="B129" s="64"/>
      <c r="C129" s="64"/>
      <c r="D129" s="64"/>
      <c r="E129" s="64"/>
      <c r="F129" s="64"/>
      <c r="G129" s="64"/>
      <c r="H129" s="64"/>
      <c r="I129" s="64"/>
      <c r="J129" s="64"/>
      <c r="K129" s="64"/>
      <c r="L129" s="64"/>
      <c r="M129" s="64"/>
      <c r="N129" s="64"/>
      <c r="O129" s="64"/>
      <c r="P129" s="64"/>
      <c r="Q129" s="64"/>
      <c r="R129" s="64"/>
      <c r="S129" s="64"/>
      <c r="T129" s="64"/>
    </row>
  </sheetData>
  <mergeCells count="8">
    <mergeCell ref="A114:T114"/>
    <mergeCell ref="A129:T129"/>
    <mergeCell ref="A1:H1"/>
    <mergeCell ref="A39:T39"/>
    <mergeCell ref="A54:T54"/>
    <mergeCell ref="A69:T69"/>
    <mergeCell ref="A84:T84"/>
    <mergeCell ref="A99:T99"/>
  </mergeCells>
  <phoneticPr fontId="1"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2"/>
  <sheetViews>
    <sheetView zoomScaleNormal="100" workbookViewId="0">
      <selection activeCell="H17" sqref="H17"/>
    </sheetView>
  </sheetViews>
  <sheetFormatPr defaultRowHeight="14.25" x14ac:dyDescent="0.2"/>
  <cols>
    <col min="1" max="1" width="13.25" bestFit="1" customWidth="1"/>
    <col min="2" max="2" width="22.25" bestFit="1" customWidth="1"/>
    <col min="3" max="7" width="11.25" bestFit="1" customWidth="1"/>
    <col min="8" max="8" width="13.25" bestFit="1" customWidth="1"/>
  </cols>
  <sheetData>
    <row r="1" spans="1:7" ht="24.75" x14ac:dyDescent="0.2">
      <c r="A1" s="56" t="s">
        <v>183</v>
      </c>
      <c r="B1" s="56"/>
      <c r="C1" s="56"/>
      <c r="D1" s="56"/>
      <c r="E1" s="56"/>
      <c r="F1" s="56"/>
      <c r="G1" s="56"/>
    </row>
    <row r="2" spans="1:7" x14ac:dyDescent="0.2">
      <c r="A2" s="66" t="s">
        <v>184</v>
      </c>
      <c r="B2" s="66"/>
      <c r="C2" s="66"/>
      <c r="D2" s="66"/>
      <c r="E2" s="66"/>
      <c r="F2" s="66"/>
      <c r="G2" s="66"/>
    </row>
    <row r="5" spans="1:7" ht="18" x14ac:dyDescent="0.2">
      <c r="A5" s="20" t="s">
        <v>182</v>
      </c>
      <c r="B5" s="7" t="s">
        <v>110</v>
      </c>
      <c r="C5" s="7" t="s">
        <v>217</v>
      </c>
      <c r="D5" s="7" t="s">
        <v>218</v>
      </c>
    </row>
    <row r="6" spans="1:7" ht="16.5" x14ac:dyDescent="0.2">
      <c r="A6" s="67" t="s">
        <v>188</v>
      </c>
      <c r="B6" s="8">
        <v>0.85</v>
      </c>
      <c r="C6" s="76">
        <v>108</v>
      </c>
      <c r="D6" s="76">
        <v>98</v>
      </c>
    </row>
    <row r="7" spans="1:7" ht="16.5" x14ac:dyDescent="0.2">
      <c r="A7" s="68" t="s">
        <v>90</v>
      </c>
      <c r="B7" s="8">
        <v>0.85</v>
      </c>
      <c r="C7" s="76">
        <v>5</v>
      </c>
      <c r="D7" s="76">
        <v>4.2300000000000004</v>
      </c>
    </row>
    <row r="8" spans="1:7" ht="16.5" x14ac:dyDescent="0.2">
      <c r="A8" s="68" t="s">
        <v>91</v>
      </c>
      <c r="B8" s="8">
        <v>0.78</v>
      </c>
      <c r="C8" s="76">
        <v>5</v>
      </c>
      <c r="D8" s="76">
        <v>4.2300000000000004</v>
      </c>
    </row>
    <row r="9" spans="1:7" ht="16.5" x14ac:dyDescent="0.2">
      <c r="A9" s="68" t="s">
        <v>92</v>
      </c>
      <c r="B9" s="8">
        <v>0.78</v>
      </c>
      <c r="C9" s="76">
        <v>5</v>
      </c>
      <c r="D9" s="76">
        <v>4.2300000000000004</v>
      </c>
    </row>
    <row r="10" spans="1:7" ht="16.5" x14ac:dyDescent="0.2">
      <c r="A10" s="68" t="s">
        <v>93</v>
      </c>
      <c r="B10" s="30" t="s">
        <v>166</v>
      </c>
      <c r="C10" s="76">
        <v>5</v>
      </c>
      <c r="D10" s="76">
        <v>4.2300000000000004</v>
      </c>
    </row>
    <row r="11" spans="1:7" ht="16.5" x14ac:dyDescent="0.2">
      <c r="A11" s="68" t="s">
        <v>94</v>
      </c>
      <c r="B11" s="8">
        <v>0.43</v>
      </c>
      <c r="C11" s="76">
        <v>5</v>
      </c>
      <c r="D11" s="76">
        <v>4.2300000000000004</v>
      </c>
    </row>
    <row r="12" spans="1:7" ht="16.5" x14ac:dyDescent="0.2">
      <c r="A12" s="68" t="s">
        <v>95</v>
      </c>
      <c r="B12" s="30" t="s">
        <v>166</v>
      </c>
      <c r="C12" s="76">
        <v>5</v>
      </c>
      <c r="D12" s="76">
        <v>4.2300000000000004</v>
      </c>
    </row>
    <row r="13" spans="1:7" ht="16.5" x14ac:dyDescent="0.2">
      <c r="A13" s="69" t="s">
        <v>84</v>
      </c>
      <c r="B13" s="30" t="s">
        <v>166</v>
      </c>
      <c r="C13" s="76">
        <v>5</v>
      </c>
      <c r="D13" s="76">
        <v>4.2300000000000004</v>
      </c>
    </row>
    <row r="14" spans="1:7" ht="16.5" x14ac:dyDescent="0.2">
      <c r="A14" s="69" t="s">
        <v>85</v>
      </c>
      <c r="B14" s="30" t="s">
        <v>166</v>
      </c>
      <c r="C14" s="76">
        <v>5</v>
      </c>
      <c r="D14" s="76">
        <v>4.2300000000000004</v>
      </c>
    </row>
    <row r="15" spans="1:7" ht="16.5" x14ac:dyDescent="0.2">
      <c r="A15" s="69" t="s">
        <v>86</v>
      </c>
      <c r="B15" s="30" t="s">
        <v>166</v>
      </c>
      <c r="C15" s="76">
        <v>5</v>
      </c>
      <c r="D15" s="76">
        <v>4.2300000000000004</v>
      </c>
    </row>
    <row r="16" spans="1:7" ht="16.5" x14ac:dyDescent="0.2">
      <c r="A16" s="69" t="s">
        <v>87</v>
      </c>
      <c r="B16" s="30" t="s">
        <v>166</v>
      </c>
      <c r="C16" s="76">
        <v>5</v>
      </c>
      <c r="D16" s="76">
        <v>4.2300000000000004</v>
      </c>
    </row>
    <row r="17" spans="1:4" ht="16.5" x14ac:dyDescent="0.2">
      <c r="A17" s="68" t="s">
        <v>96</v>
      </c>
      <c r="B17" s="8">
        <v>0.56999999999999995</v>
      </c>
      <c r="C17" s="76">
        <v>5</v>
      </c>
      <c r="D17" s="76">
        <v>4.2300000000000004</v>
      </c>
    </row>
    <row r="18" spans="1:4" ht="16.5" x14ac:dyDescent="0.2">
      <c r="A18" s="69" t="s">
        <v>102</v>
      </c>
      <c r="B18" s="8">
        <v>0.8</v>
      </c>
      <c r="C18" s="76">
        <v>5</v>
      </c>
      <c r="D18" s="76">
        <v>4.2300000000000004</v>
      </c>
    </row>
    <row r="19" spans="1:4" ht="16.5" x14ac:dyDescent="0.2">
      <c r="A19" s="69" t="s">
        <v>85</v>
      </c>
      <c r="B19" s="8">
        <v>0.45</v>
      </c>
      <c r="C19" s="76">
        <v>5</v>
      </c>
      <c r="D19" s="76">
        <v>4.2300000000000004</v>
      </c>
    </row>
    <row r="20" spans="1:4" ht="16.5" x14ac:dyDescent="0.2">
      <c r="A20" s="68" t="s">
        <v>101</v>
      </c>
      <c r="B20" s="30" t="s">
        <v>166</v>
      </c>
      <c r="C20" s="76">
        <v>5</v>
      </c>
      <c r="D20" s="76">
        <v>4.2300000000000004</v>
      </c>
    </row>
    <row r="21" spans="1:4" ht="16.5" x14ac:dyDescent="0.2">
      <c r="A21" s="68" t="s">
        <v>97</v>
      </c>
      <c r="B21" s="30" t="s">
        <v>166</v>
      </c>
      <c r="C21" s="76">
        <v>5</v>
      </c>
      <c r="D21" s="76">
        <v>4.2300000000000004</v>
      </c>
    </row>
    <row r="22" spans="1:4" ht="16.5" x14ac:dyDescent="0.2">
      <c r="A22" s="69" t="s">
        <v>84</v>
      </c>
      <c r="B22" s="30" t="s">
        <v>166</v>
      </c>
      <c r="C22" s="76">
        <v>5</v>
      </c>
      <c r="D22" s="76">
        <v>4.2300000000000004</v>
      </c>
    </row>
    <row r="23" spans="1:4" ht="16.5" x14ac:dyDescent="0.2">
      <c r="A23" s="69" t="s">
        <v>85</v>
      </c>
      <c r="B23" s="30" t="s">
        <v>166</v>
      </c>
      <c r="C23" s="76">
        <v>5</v>
      </c>
      <c r="D23" s="76">
        <v>4.2300000000000004</v>
      </c>
    </row>
    <row r="24" spans="1:4" ht="16.5" x14ac:dyDescent="0.2">
      <c r="A24" s="69" t="s">
        <v>86</v>
      </c>
      <c r="B24" s="30" t="s">
        <v>166</v>
      </c>
      <c r="C24" s="76">
        <v>5</v>
      </c>
      <c r="D24" s="76">
        <v>4.2300000000000004</v>
      </c>
    </row>
    <row r="25" spans="1:4" ht="16.5" x14ac:dyDescent="0.2">
      <c r="A25" s="68" t="s">
        <v>98</v>
      </c>
      <c r="B25" s="8">
        <v>0.63</v>
      </c>
      <c r="C25" s="76">
        <v>5</v>
      </c>
      <c r="D25" s="76">
        <v>4.2300000000000004</v>
      </c>
    </row>
    <row r="26" spans="1:4" ht="16.5" x14ac:dyDescent="0.2">
      <c r="A26" s="69" t="s">
        <v>107</v>
      </c>
      <c r="B26" s="8">
        <v>0.36</v>
      </c>
      <c r="C26" s="76">
        <v>5</v>
      </c>
      <c r="D26" s="76">
        <v>4.2300000000000004</v>
      </c>
    </row>
    <row r="27" spans="1:4" ht="16.5" x14ac:dyDescent="0.2">
      <c r="A27" s="69" t="s">
        <v>89</v>
      </c>
      <c r="B27" s="8">
        <v>0.42</v>
      </c>
      <c r="C27" s="76">
        <v>5</v>
      </c>
      <c r="D27" s="76">
        <v>4.2300000000000004</v>
      </c>
    </row>
    <row r="28" spans="1:4" ht="16.5" x14ac:dyDescent="0.2">
      <c r="A28" s="68" t="s">
        <v>99</v>
      </c>
      <c r="B28" s="30" t="s">
        <v>166</v>
      </c>
      <c r="C28" s="76">
        <v>5</v>
      </c>
      <c r="D28" s="76">
        <v>4.2300000000000004</v>
      </c>
    </row>
    <row r="29" spans="1:4" ht="16.5" x14ac:dyDescent="0.2">
      <c r="A29" s="69" t="s">
        <v>88</v>
      </c>
      <c r="B29" s="30" t="s">
        <v>166</v>
      </c>
      <c r="C29" s="76">
        <v>5</v>
      </c>
      <c r="D29" s="76">
        <v>4.2300000000000004</v>
      </c>
    </row>
    <row r="30" spans="1:4" ht="16.5" x14ac:dyDescent="0.2">
      <c r="A30" s="69" t="s">
        <v>89</v>
      </c>
      <c r="B30" s="30" t="s">
        <v>166</v>
      </c>
      <c r="C30" s="76">
        <v>5</v>
      </c>
      <c r="D30" s="76">
        <v>4.2300000000000004</v>
      </c>
    </row>
    <row r="31" spans="1:4" ht="16.5" x14ac:dyDescent="0.2">
      <c r="A31" s="68" t="s">
        <v>100</v>
      </c>
      <c r="B31" s="8">
        <v>0.83</v>
      </c>
      <c r="C31" s="76">
        <v>5</v>
      </c>
      <c r="D31" s="76">
        <v>4.2300000000000004</v>
      </c>
    </row>
    <row r="32" spans="1:4" ht="16.5" x14ac:dyDescent="0.2">
      <c r="A32" s="69" t="s">
        <v>107</v>
      </c>
      <c r="B32" s="8">
        <v>0.83</v>
      </c>
      <c r="C32" s="76">
        <v>5</v>
      </c>
      <c r="D32" s="76">
        <v>4.2300000000000004</v>
      </c>
    </row>
    <row r="33" spans="1:8" ht="16.5" x14ac:dyDescent="0.2">
      <c r="A33" s="70" t="s">
        <v>89</v>
      </c>
      <c r="B33" s="8">
        <v>0.78</v>
      </c>
      <c r="C33" s="76">
        <v>5</v>
      </c>
      <c r="D33" s="76">
        <v>4.2300000000000004</v>
      </c>
    </row>
    <row r="35" spans="1:8" ht="18" x14ac:dyDescent="0.2">
      <c r="A35" s="52" t="s">
        <v>169</v>
      </c>
      <c r="B35" s="53"/>
      <c r="C35" s="53"/>
      <c r="D35" s="53"/>
      <c r="E35" s="54"/>
      <c r="F35" s="65" t="s">
        <v>198</v>
      </c>
      <c r="G35" s="65"/>
      <c r="H35" s="65"/>
    </row>
    <row r="36" spans="1:8" ht="16.5" x14ac:dyDescent="0.2">
      <c r="A36" s="26" t="s">
        <v>136</v>
      </c>
      <c r="B36" s="26" t="s">
        <v>161</v>
      </c>
      <c r="C36" s="31" t="s">
        <v>110</v>
      </c>
      <c r="D36" s="7" t="s">
        <v>163</v>
      </c>
      <c r="E36" s="7" t="s">
        <v>165</v>
      </c>
      <c r="F36" s="7" t="s">
        <v>189</v>
      </c>
      <c r="G36" s="7" t="s">
        <v>190</v>
      </c>
      <c r="H36" s="7" t="s">
        <v>202</v>
      </c>
    </row>
    <row r="37" spans="1:8" ht="16.5" x14ac:dyDescent="0.2">
      <c r="A37" s="27" t="s">
        <v>137</v>
      </c>
      <c r="B37" s="23" t="s">
        <v>117</v>
      </c>
      <c r="C37" s="8">
        <v>0.53</v>
      </c>
      <c r="D37" s="8">
        <v>0.35</v>
      </c>
      <c r="E37" s="8">
        <v>0.47</v>
      </c>
      <c r="F37" s="8">
        <v>0.35</v>
      </c>
      <c r="G37" s="8">
        <v>0.47</v>
      </c>
      <c r="H37" s="1"/>
    </row>
    <row r="38" spans="1:8" ht="16.5" x14ac:dyDescent="0.2">
      <c r="A38" s="28" t="s">
        <v>138</v>
      </c>
      <c r="B38" s="24" t="s">
        <v>118</v>
      </c>
      <c r="C38" s="8">
        <v>0.54</v>
      </c>
      <c r="D38" s="8">
        <v>0.53</v>
      </c>
      <c r="E38" s="8">
        <v>0.55000000000000004</v>
      </c>
      <c r="F38" s="8">
        <v>0.53</v>
      </c>
      <c r="G38" s="8">
        <v>0.55000000000000004</v>
      </c>
      <c r="H38" s="1"/>
    </row>
    <row r="39" spans="1:8" ht="16.5" x14ac:dyDescent="0.2">
      <c r="A39" s="29" t="s">
        <v>139</v>
      </c>
      <c r="B39" s="25" t="s">
        <v>119</v>
      </c>
      <c r="C39" s="8">
        <v>0.35</v>
      </c>
      <c r="D39" s="8">
        <v>0.47</v>
      </c>
      <c r="E39" s="8">
        <v>0.49</v>
      </c>
      <c r="F39" s="8">
        <v>0.47</v>
      </c>
      <c r="G39" s="8">
        <v>0.49</v>
      </c>
      <c r="H39" s="1"/>
    </row>
    <row r="40" spans="1:8" ht="16.5" x14ac:dyDescent="0.2">
      <c r="A40" s="29" t="s">
        <v>139</v>
      </c>
      <c r="B40" s="25" t="s">
        <v>120</v>
      </c>
      <c r="C40" s="8">
        <v>0.47</v>
      </c>
      <c r="D40" s="8">
        <v>0.46</v>
      </c>
      <c r="E40" s="8">
        <v>0.51</v>
      </c>
      <c r="F40" s="8">
        <v>0.46</v>
      </c>
      <c r="G40" s="8">
        <v>0.51</v>
      </c>
      <c r="H40" s="1"/>
    </row>
    <row r="41" spans="1:8" ht="16.5" x14ac:dyDescent="0.2">
      <c r="A41" s="29" t="s">
        <v>139</v>
      </c>
      <c r="B41" s="25" t="s">
        <v>121</v>
      </c>
      <c r="C41" s="8">
        <v>0.5</v>
      </c>
      <c r="D41" s="8">
        <v>0.54</v>
      </c>
      <c r="E41" s="8">
        <v>0.48</v>
      </c>
      <c r="F41" s="8">
        <v>0.54</v>
      </c>
      <c r="G41" s="8">
        <v>0.48</v>
      </c>
      <c r="H41" s="1"/>
    </row>
    <row r="42" spans="1:8" ht="16.5" x14ac:dyDescent="0.2">
      <c r="A42" s="29" t="s">
        <v>139</v>
      </c>
      <c r="B42" s="25" t="s">
        <v>122</v>
      </c>
      <c r="C42" s="8">
        <v>0.39</v>
      </c>
      <c r="D42" s="8">
        <v>0.5</v>
      </c>
      <c r="E42" s="8">
        <v>0.45</v>
      </c>
      <c r="F42" s="8">
        <v>0.5</v>
      </c>
      <c r="G42" s="8">
        <v>0.45</v>
      </c>
      <c r="H42" s="1"/>
    </row>
    <row r="43" spans="1:8" ht="16.5" x14ac:dyDescent="0.2">
      <c r="A43" s="29" t="s">
        <v>139</v>
      </c>
      <c r="B43" s="25" t="s">
        <v>123</v>
      </c>
      <c r="C43" s="8">
        <v>0.46</v>
      </c>
      <c r="D43" s="8">
        <v>0.37</v>
      </c>
      <c r="E43" s="8">
        <v>0.45</v>
      </c>
      <c r="F43" s="8">
        <v>0.37</v>
      </c>
      <c r="G43" s="8">
        <v>0.45</v>
      </c>
      <c r="H43" s="1"/>
    </row>
    <row r="44" spans="1:8" ht="16.5" x14ac:dyDescent="0.2">
      <c r="A44" s="29" t="s">
        <v>139</v>
      </c>
      <c r="B44" s="25" t="s">
        <v>124</v>
      </c>
      <c r="C44" s="8">
        <v>0.45</v>
      </c>
      <c r="D44" s="8">
        <v>0.48</v>
      </c>
      <c r="E44" s="8">
        <v>0.51</v>
      </c>
      <c r="F44" s="8">
        <v>0.48</v>
      </c>
      <c r="G44" s="8">
        <v>0.51</v>
      </c>
      <c r="H44" s="1"/>
    </row>
    <row r="45" spans="1:8" ht="16.5" x14ac:dyDescent="0.2">
      <c r="A45" s="29" t="s">
        <v>139</v>
      </c>
      <c r="B45" s="25" t="s">
        <v>125</v>
      </c>
      <c r="C45" s="8">
        <v>0.48</v>
      </c>
      <c r="D45" s="8">
        <v>0.54</v>
      </c>
      <c r="E45" s="8">
        <v>0.45</v>
      </c>
      <c r="F45" s="8">
        <v>0.54</v>
      </c>
      <c r="G45" s="8">
        <v>0.45</v>
      </c>
      <c r="H45" s="1"/>
    </row>
    <row r="46" spans="1:8" ht="16.5" x14ac:dyDescent="0.2">
      <c r="A46" s="29" t="s">
        <v>139</v>
      </c>
      <c r="B46" s="25" t="s">
        <v>126</v>
      </c>
      <c r="C46" s="8">
        <v>0.48</v>
      </c>
      <c r="D46" s="8">
        <v>0.42</v>
      </c>
      <c r="E46" s="8">
        <v>0.42</v>
      </c>
      <c r="F46" s="8">
        <v>0.42</v>
      </c>
      <c r="G46" s="8">
        <v>0.42</v>
      </c>
      <c r="H46" s="1"/>
    </row>
    <row r="47" spans="1:8" ht="16.5" x14ac:dyDescent="0.2">
      <c r="A47" s="28" t="s">
        <v>138</v>
      </c>
      <c r="B47" s="24" t="s">
        <v>127</v>
      </c>
      <c r="C47" s="8">
        <v>0.41</v>
      </c>
      <c r="D47" s="8">
        <v>0.42</v>
      </c>
      <c r="E47" s="8">
        <v>0.54</v>
      </c>
      <c r="F47" s="8">
        <v>0.42</v>
      </c>
      <c r="G47" s="8">
        <v>0.54</v>
      </c>
      <c r="H47" s="1"/>
    </row>
    <row r="48" spans="1:8" ht="16.5" x14ac:dyDescent="0.2">
      <c r="A48" s="29" t="s">
        <v>139</v>
      </c>
      <c r="B48" s="25" t="s">
        <v>128</v>
      </c>
      <c r="C48" s="8">
        <v>0.41</v>
      </c>
      <c r="D48" s="8">
        <v>0.36</v>
      </c>
      <c r="E48" s="8">
        <v>0.35</v>
      </c>
      <c r="F48" s="8">
        <v>0.36</v>
      </c>
      <c r="G48" s="8">
        <v>0.35</v>
      </c>
      <c r="H48" s="1"/>
    </row>
    <row r="49" spans="1:8" ht="16.5" x14ac:dyDescent="0.2">
      <c r="A49" s="29" t="s">
        <v>139</v>
      </c>
      <c r="B49" s="25" t="s">
        <v>129</v>
      </c>
      <c r="C49" s="8">
        <v>0.54</v>
      </c>
      <c r="D49" s="8">
        <v>0.53</v>
      </c>
      <c r="E49" s="8">
        <v>0.38</v>
      </c>
      <c r="F49" s="8">
        <v>0.53</v>
      </c>
      <c r="G49" s="8">
        <v>0.38</v>
      </c>
      <c r="H49" s="1"/>
    </row>
    <row r="50" spans="1:8" ht="16.5" x14ac:dyDescent="0.2">
      <c r="A50" s="29" t="s">
        <v>139</v>
      </c>
      <c r="B50" s="25" t="s">
        <v>130</v>
      </c>
      <c r="C50" s="8">
        <v>0.49</v>
      </c>
      <c r="D50" s="8">
        <v>0.55000000000000004</v>
      </c>
      <c r="E50" s="8">
        <v>0.54</v>
      </c>
      <c r="F50" s="8">
        <v>0.55000000000000004</v>
      </c>
      <c r="G50" s="8">
        <v>0.54</v>
      </c>
      <c r="H50" s="1"/>
    </row>
    <row r="51" spans="1:8" ht="16.5" x14ac:dyDescent="0.2">
      <c r="A51" s="29" t="s">
        <v>139</v>
      </c>
      <c r="B51" s="25" t="s">
        <v>131</v>
      </c>
      <c r="C51" s="8">
        <v>0.42</v>
      </c>
      <c r="D51" s="8">
        <v>0.49</v>
      </c>
      <c r="E51" s="8">
        <v>0.45</v>
      </c>
      <c r="F51" s="8">
        <v>0.49</v>
      </c>
      <c r="G51" s="8">
        <v>0.45</v>
      </c>
      <c r="H51" s="1"/>
    </row>
    <row r="52" spans="1:8" ht="16.5" x14ac:dyDescent="0.2">
      <c r="A52" s="29" t="s">
        <v>139</v>
      </c>
      <c r="B52" s="25" t="s">
        <v>132</v>
      </c>
      <c r="C52" s="8">
        <v>0.37</v>
      </c>
      <c r="D52" s="8">
        <v>0.52</v>
      </c>
      <c r="E52" s="8">
        <v>0.53</v>
      </c>
      <c r="F52" s="8">
        <v>0.52</v>
      </c>
      <c r="G52" s="8">
        <v>0.53</v>
      </c>
      <c r="H52" s="1"/>
    </row>
    <row r="53" spans="1:8" ht="16.5" x14ac:dyDescent="0.2">
      <c r="A53" s="29" t="s">
        <v>139</v>
      </c>
      <c r="B53" s="25" t="s">
        <v>133</v>
      </c>
      <c r="C53" s="8">
        <v>0.37</v>
      </c>
      <c r="D53" s="8">
        <v>0.4</v>
      </c>
      <c r="E53" s="8">
        <v>0.42</v>
      </c>
      <c r="F53" s="8">
        <v>0.4</v>
      </c>
      <c r="G53" s="8">
        <v>0.42</v>
      </c>
      <c r="H53" s="1"/>
    </row>
    <row r="54" spans="1:8" ht="16.5" x14ac:dyDescent="0.2">
      <c r="A54" s="29" t="s">
        <v>139</v>
      </c>
      <c r="B54" s="25" t="s">
        <v>134</v>
      </c>
      <c r="C54" s="8">
        <v>0.5</v>
      </c>
      <c r="D54" s="8">
        <v>0.39</v>
      </c>
      <c r="E54" s="8">
        <v>0.49</v>
      </c>
      <c r="F54" s="8">
        <v>0.39</v>
      </c>
      <c r="G54" s="8">
        <v>0.49</v>
      </c>
      <c r="H54" s="1"/>
    </row>
    <row r="55" spans="1:8" ht="16.5" x14ac:dyDescent="0.2">
      <c r="A55" s="29" t="s">
        <v>139</v>
      </c>
      <c r="B55" s="25" t="s">
        <v>135</v>
      </c>
      <c r="C55" s="8">
        <v>0.38</v>
      </c>
      <c r="D55" s="8">
        <v>0.37</v>
      </c>
      <c r="E55" s="8">
        <v>0.49</v>
      </c>
      <c r="F55" s="8">
        <v>0.37</v>
      </c>
      <c r="G55" s="8">
        <v>0.49</v>
      </c>
      <c r="H55" s="1"/>
    </row>
    <row r="56" spans="1:8" ht="16.5" x14ac:dyDescent="0.2">
      <c r="A56" s="28" t="s">
        <v>138</v>
      </c>
      <c r="B56" s="24" t="s">
        <v>140</v>
      </c>
      <c r="C56" s="8">
        <v>0.49</v>
      </c>
      <c r="D56" s="8">
        <v>0.54</v>
      </c>
      <c r="E56" s="8">
        <v>0.42</v>
      </c>
      <c r="F56" s="8">
        <v>0.54</v>
      </c>
      <c r="G56" s="8">
        <v>0.42</v>
      </c>
      <c r="H56" s="1"/>
    </row>
    <row r="57" spans="1:8" ht="16.5" x14ac:dyDescent="0.2">
      <c r="A57" s="29" t="s">
        <v>139</v>
      </c>
      <c r="B57" s="25" t="s">
        <v>156</v>
      </c>
      <c r="C57" s="8">
        <v>0.53</v>
      </c>
      <c r="D57" s="8">
        <v>0.51</v>
      </c>
      <c r="E57" s="8">
        <v>0.39</v>
      </c>
      <c r="F57" s="8">
        <v>0.51</v>
      </c>
      <c r="G57" s="8">
        <v>0.39</v>
      </c>
      <c r="H57" s="1"/>
    </row>
    <row r="58" spans="1:8" ht="16.5" x14ac:dyDescent="0.2">
      <c r="A58" s="29" t="s">
        <v>139</v>
      </c>
      <c r="B58" s="25" t="s">
        <v>157</v>
      </c>
      <c r="C58" s="8">
        <v>0.42</v>
      </c>
      <c r="D58" s="8">
        <v>0.36</v>
      </c>
      <c r="E58" s="8">
        <v>0.49</v>
      </c>
      <c r="F58" s="8">
        <v>0.36</v>
      </c>
      <c r="G58" s="8">
        <v>0.49</v>
      </c>
      <c r="H58" s="1"/>
    </row>
    <row r="59" spans="1:8" ht="16.5" x14ac:dyDescent="0.2">
      <c r="A59" s="29" t="s">
        <v>139</v>
      </c>
      <c r="B59" s="25" t="s">
        <v>158</v>
      </c>
      <c r="C59" s="8">
        <v>0.36</v>
      </c>
      <c r="D59" s="8">
        <v>0.43</v>
      </c>
      <c r="E59" s="8">
        <v>0.35</v>
      </c>
      <c r="F59" s="8">
        <v>0.43</v>
      </c>
      <c r="G59" s="8">
        <v>0.35</v>
      </c>
      <c r="H59" s="1"/>
    </row>
    <row r="60" spans="1:8" ht="16.5" x14ac:dyDescent="0.2">
      <c r="A60" s="29" t="s">
        <v>139</v>
      </c>
      <c r="B60" s="25" t="s">
        <v>159</v>
      </c>
      <c r="C60" s="8">
        <v>0.54</v>
      </c>
      <c r="D60" s="8">
        <v>0.46</v>
      </c>
      <c r="E60" s="8">
        <v>0.5</v>
      </c>
      <c r="F60" s="8">
        <v>0.46</v>
      </c>
      <c r="G60" s="8">
        <v>0.5</v>
      </c>
      <c r="H60" s="1"/>
    </row>
    <row r="61" spans="1:8" ht="16.5" x14ac:dyDescent="0.2">
      <c r="A61" s="28" t="s">
        <v>138</v>
      </c>
      <c r="B61" s="24" t="s">
        <v>151</v>
      </c>
      <c r="C61" s="8">
        <v>0.51</v>
      </c>
      <c r="D61" s="8">
        <v>0.35</v>
      </c>
      <c r="E61" s="8">
        <v>0.4</v>
      </c>
      <c r="F61" s="8">
        <v>0.35</v>
      </c>
      <c r="G61" s="8">
        <v>0.4</v>
      </c>
      <c r="H61" s="1"/>
    </row>
    <row r="62" spans="1:8" ht="16.5" x14ac:dyDescent="0.2">
      <c r="A62" s="29" t="s">
        <v>160</v>
      </c>
      <c r="B62" s="25" t="s">
        <v>152</v>
      </c>
      <c r="C62" s="8">
        <v>0.53</v>
      </c>
      <c r="D62" s="8">
        <v>0.54</v>
      </c>
      <c r="E62" s="8">
        <v>0.51</v>
      </c>
      <c r="F62" s="8">
        <v>0.54</v>
      </c>
      <c r="G62" s="8">
        <v>0.51</v>
      </c>
      <c r="H62" s="1"/>
    </row>
    <row r="63" spans="1:8" ht="16.5" x14ac:dyDescent="0.2">
      <c r="A63" s="29" t="s">
        <v>160</v>
      </c>
      <c r="B63" s="25" t="s">
        <v>153</v>
      </c>
      <c r="C63" s="8">
        <v>0.48</v>
      </c>
      <c r="D63" s="8">
        <v>0.55000000000000004</v>
      </c>
      <c r="E63" s="8">
        <v>0.43</v>
      </c>
      <c r="F63" s="8">
        <v>0.55000000000000004</v>
      </c>
      <c r="G63" s="8">
        <v>0.43</v>
      </c>
      <c r="H63" s="1"/>
    </row>
    <row r="64" spans="1:8" ht="16.5" x14ac:dyDescent="0.2">
      <c r="A64" s="29" t="s">
        <v>160</v>
      </c>
      <c r="B64" s="25" t="s">
        <v>154</v>
      </c>
      <c r="C64" s="8">
        <v>0.52</v>
      </c>
      <c r="D64" s="8">
        <v>0.48</v>
      </c>
      <c r="E64" s="8">
        <v>0.47</v>
      </c>
      <c r="F64" s="8">
        <v>0.48</v>
      </c>
      <c r="G64" s="8">
        <v>0.47</v>
      </c>
      <c r="H64" s="1"/>
    </row>
    <row r="65" spans="1:8" ht="16.5" x14ac:dyDescent="0.2">
      <c r="A65" s="29" t="s">
        <v>160</v>
      </c>
      <c r="B65" s="25" t="s">
        <v>155</v>
      </c>
      <c r="C65" s="8">
        <v>0.5</v>
      </c>
      <c r="D65" s="8">
        <v>0.35</v>
      </c>
      <c r="E65" s="8">
        <v>0.48</v>
      </c>
      <c r="F65" s="8">
        <v>0.35</v>
      </c>
      <c r="G65" s="8">
        <v>0.48</v>
      </c>
      <c r="H65" s="1"/>
    </row>
    <row r="66" spans="1:8" ht="16.5" x14ac:dyDescent="0.2">
      <c r="A66" s="27" t="s">
        <v>137</v>
      </c>
      <c r="B66" s="23" t="s">
        <v>141</v>
      </c>
      <c r="C66" s="8">
        <v>0.45</v>
      </c>
      <c r="D66" s="8">
        <v>0.47</v>
      </c>
      <c r="E66" s="8">
        <v>0.52</v>
      </c>
      <c r="F66" s="8">
        <v>0.47</v>
      </c>
      <c r="G66" s="8">
        <v>0.52</v>
      </c>
      <c r="H66" s="1"/>
    </row>
    <row r="67" spans="1:8" ht="16.5" x14ac:dyDescent="0.2">
      <c r="A67" s="28" t="s">
        <v>138</v>
      </c>
      <c r="B67" s="24" t="s">
        <v>142</v>
      </c>
      <c r="C67" s="8">
        <v>0.44</v>
      </c>
      <c r="D67" s="8">
        <v>0.46</v>
      </c>
      <c r="E67" s="8">
        <v>0.49</v>
      </c>
      <c r="F67" s="8">
        <v>0.46</v>
      </c>
      <c r="G67" s="8">
        <v>0.49</v>
      </c>
      <c r="H67" s="1"/>
    </row>
    <row r="68" spans="1:8" ht="16.5" x14ac:dyDescent="0.2">
      <c r="A68" s="29" t="s">
        <v>139</v>
      </c>
      <c r="B68" s="25" t="s">
        <v>144</v>
      </c>
      <c r="C68" s="8">
        <v>0.39</v>
      </c>
      <c r="D68" s="8">
        <v>0.37</v>
      </c>
      <c r="E68" s="8">
        <v>0.5</v>
      </c>
      <c r="F68" s="8">
        <v>0.37</v>
      </c>
      <c r="G68" s="8">
        <v>0.5</v>
      </c>
      <c r="H68" s="1"/>
    </row>
    <row r="69" spans="1:8" ht="16.5" x14ac:dyDescent="0.2">
      <c r="A69" s="29" t="s">
        <v>139</v>
      </c>
      <c r="B69" s="25" t="s">
        <v>145</v>
      </c>
      <c r="C69" s="8">
        <v>0.37</v>
      </c>
      <c r="D69" s="8">
        <v>0.45</v>
      </c>
      <c r="E69" s="8">
        <v>0.35</v>
      </c>
      <c r="F69" s="8">
        <v>0.45</v>
      </c>
      <c r="G69" s="8">
        <v>0.35</v>
      </c>
      <c r="H69" s="1"/>
    </row>
    <row r="70" spans="1:8" ht="16.5" x14ac:dyDescent="0.2">
      <c r="A70" s="29" t="s">
        <v>139</v>
      </c>
      <c r="B70" s="25" t="s">
        <v>146</v>
      </c>
      <c r="C70" s="8">
        <v>0.46</v>
      </c>
      <c r="D70" s="8">
        <v>0.53</v>
      </c>
      <c r="E70" s="8">
        <v>0.39</v>
      </c>
      <c r="F70" s="8">
        <v>0.53</v>
      </c>
      <c r="G70" s="8">
        <v>0.39</v>
      </c>
      <c r="H70" s="1"/>
    </row>
    <row r="71" spans="1:8" ht="16.5" x14ac:dyDescent="0.2">
      <c r="A71" s="28" t="s">
        <v>138</v>
      </c>
      <c r="B71" s="24" t="s">
        <v>143</v>
      </c>
      <c r="C71" s="8">
        <v>0.52</v>
      </c>
      <c r="D71" s="8">
        <v>0.43</v>
      </c>
      <c r="E71" s="8">
        <v>0.45</v>
      </c>
      <c r="F71" s="8">
        <v>0.43</v>
      </c>
      <c r="G71" s="8">
        <v>0.45</v>
      </c>
      <c r="H71" s="1"/>
    </row>
    <row r="72" spans="1:8" ht="16.5" x14ac:dyDescent="0.2">
      <c r="A72" s="29" t="s">
        <v>139</v>
      </c>
      <c r="B72" s="25" t="s">
        <v>147</v>
      </c>
      <c r="C72" s="8">
        <v>0.41</v>
      </c>
      <c r="D72" s="8">
        <v>0.35</v>
      </c>
      <c r="E72" s="8">
        <v>0.37</v>
      </c>
      <c r="F72" s="8">
        <v>0.35</v>
      </c>
      <c r="G72" s="8">
        <v>0.37</v>
      </c>
      <c r="H72" s="1"/>
    </row>
    <row r="73" spans="1:8" ht="16.5" x14ac:dyDescent="0.2">
      <c r="A73" s="29" t="s">
        <v>139</v>
      </c>
      <c r="B73" s="25" t="s">
        <v>148</v>
      </c>
      <c r="C73" s="8">
        <v>0.52</v>
      </c>
      <c r="D73" s="8">
        <v>0.52</v>
      </c>
      <c r="E73" s="8">
        <v>0.35</v>
      </c>
      <c r="F73" s="8">
        <v>0.52</v>
      </c>
      <c r="G73" s="8">
        <v>0.35</v>
      </c>
      <c r="H73" s="1"/>
    </row>
    <row r="74" spans="1:8" ht="16.5" x14ac:dyDescent="0.2">
      <c r="A74" s="29" t="s">
        <v>139</v>
      </c>
      <c r="B74" s="25" t="s">
        <v>149</v>
      </c>
      <c r="C74" s="8">
        <v>0.55000000000000004</v>
      </c>
      <c r="D74" s="8">
        <v>0.4</v>
      </c>
      <c r="E74" s="8">
        <v>0.45</v>
      </c>
      <c r="F74" s="8">
        <v>0.4</v>
      </c>
      <c r="G74" s="8">
        <v>0.45</v>
      </c>
      <c r="H74" s="1"/>
    </row>
    <row r="75" spans="1:8" ht="16.5" x14ac:dyDescent="0.2">
      <c r="A75" s="71" t="s">
        <v>139</v>
      </c>
      <c r="B75" s="72" t="s">
        <v>150</v>
      </c>
      <c r="C75" s="8">
        <v>0.38</v>
      </c>
      <c r="D75" s="8">
        <v>0.51</v>
      </c>
      <c r="E75" s="8">
        <v>0.48</v>
      </c>
      <c r="F75" s="8">
        <v>0.51</v>
      </c>
      <c r="G75" s="8">
        <v>0.48</v>
      </c>
      <c r="H75" s="1"/>
    </row>
    <row r="77" spans="1:8" ht="16.5" x14ac:dyDescent="0.2">
      <c r="A77" s="22" t="s">
        <v>205</v>
      </c>
      <c r="B77" s="7" t="s">
        <v>212</v>
      </c>
      <c r="C77" s="7" t="s">
        <v>211</v>
      </c>
      <c r="D77" s="7" t="s">
        <v>216</v>
      </c>
      <c r="E77" s="7" t="s">
        <v>215</v>
      </c>
      <c r="F77" s="7" t="s">
        <v>213</v>
      </c>
      <c r="G77" s="7" t="s">
        <v>214</v>
      </c>
    </row>
    <row r="78" spans="1:8" ht="16.5" x14ac:dyDescent="0.2">
      <c r="A78" s="7" t="s">
        <v>206</v>
      </c>
      <c r="B78" s="9">
        <v>40</v>
      </c>
      <c r="C78" s="9">
        <v>5</v>
      </c>
      <c r="D78" s="8">
        <v>0.1</v>
      </c>
      <c r="E78" s="8">
        <f>C78/B78</f>
        <v>0.125</v>
      </c>
      <c r="F78" s="8">
        <v>0.1</v>
      </c>
      <c r="G78" s="8">
        <v>0.1</v>
      </c>
    </row>
    <row r="79" spans="1:8" ht="16.5" x14ac:dyDescent="0.2">
      <c r="A79" s="7" t="s">
        <v>207</v>
      </c>
      <c r="B79" s="9">
        <v>20</v>
      </c>
      <c r="C79" s="9">
        <v>5</v>
      </c>
      <c r="D79" s="8">
        <v>0.2</v>
      </c>
      <c r="E79" s="8">
        <f>C79/B79</f>
        <v>0.25</v>
      </c>
      <c r="F79" s="8">
        <v>0.2</v>
      </c>
      <c r="G79" s="8">
        <v>0.2</v>
      </c>
    </row>
    <row r="80" spans="1:8" ht="16.5" x14ac:dyDescent="0.2">
      <c r="A80" s="7" t="s">
        <v>208</v>
      </c>
      <c r="B80" s="9">
        <v>15</v>
      </c>
      <c r="C80" s="9">
        <v>5</v>
      </c>
      <c r="D80" s="8">
        <v>0.25</v>
      </c>
      <c r="E80" s="8">
        <f>C80/B80</f>
        <v>0.33333333333333331</v>
      </c>
      <c r="F80" s="8">
        <v>0.25</v>
      </c>
      <c r="G80" s="8">
        <v>0.25</v>
      </c>
    </row>
    <row r="81" spans="1:7" ht="16.5" x14ac:dyDescent="0.2">
      <c r="A81" s="7" t="s">
        <v>209</v>
      </c>
      <c r="B81" s="9">
        <v>0</v>
      </c>
      <c r="C81" s="9">
        <v>0</v>
      </c>
      <c r="D81" s="8">
        <v>0.15</v>
      </c>
      <c r="E81" s="8" t="e">
        <f>C81/B81</f>
        <v>#DIV/0!</v>
      </c>
      <c r="F81" s="8">
        <v>0.15</v>
      </c>
      <c r="G81" s="8">
        <v>0.15</v>
      </c>
    </row>
    <row r="82" spans="1:7" ht="16.5" x14ac:dyDescent="0.2">
      <c r="A82" s="7" t="s">
        <v>210</v>
      </c>
      <c r="B82" s="9">
        <v>25</v>
      </c>
      <c r="C82" s="9">
        <v>5</v>
      </c>
      <c r="D82" s="8">
        <v>0.1</v>
      </c>
      <c r="E82" s="8">
        <f>C82/B82</f>
        <v>0.2</v>
      </c>
      <c r="F82" s="8">
        <v>0.1</v>
      </c>
      <c r="G82" s="8">
        <v>0.1</v>
      </c>
    </row>
  </sheetData>
  <mergeCells count="4">
    <mergeCell ref="A1:G1"/>
    <mergeCell ref="A2:G2"/>
    <mergeCell ref="A35:E35"/>
    <mergeCell ref="F35:H35"/>
  </mergeCells>
  <phoneticPr fontId="1" type="noConversion"/>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7"/>
  <sheetViews>
    <sheetView workbookViewId="0">
      <selection activeCell="L19" sqref="L19"/>
    </sheetView>
  </sheetViews>
  <sheetFormatPr defaultRowHeight="14.25" x14ac:dyDescent="0.2"/>
  <cols>
    <col min="1" max="1" width="12.125" bestFit="1" customWidth="1"/>
    <col min="2" max="2" width="9.625" bestFit="1" customWidth="1"/>
  </cols>
  <sheetData>
    <row r="1" spans="1:12" ht="24.75" x14ac:dyDescent="0.2">
      <c r="A1" s="56" t="s">
        <v>183</v>
      </c>
      <c r="B1" s="56"/>
      <c r="C1" s="56"/>
      <c r="D1" s="56"/>
      <c r="E1" s="56"/>
      <c r="F1" s="56"/>
      <c r="G1" s="56"/>
    </row>
    <row r="2" spans="1:12" x14ac:dyDescent="0.2">
      <c r="A2" s="66" t="s">
        <v>184</v>
      </c>
      <c r="B2" s="66"/>
      <c r="C2" s="66"/>
      <c r="D2" s="66"/>
      <c r="E2" s="66"/>
      <c r="F2" s="66"/>
      <c r="G2" s="66"/>
    </row>
    <row r="4" spans="1:12" x14ac:dyDescent="0.2">
      <c r="A4" t="s">
        <v>198</v>
      </c>
    </row>
    <row r="5" spans="1:12" ht="16.5" x14ac:dyDescent="0.2">
      <c r="A5" s="4" t="s">
        <v>1</v>
      </c>
      <c r="B5" s="4" t="s">
        <v>42</v>
      </c>
      <c r="C5" s="4" t="s">
        <v>2</v>
      </c>
      <c r="D5" s="4" t="s">
        <v>3</v>
      </c>
      <c r="E5" s="4" t="s">
        <v>4</v>
      </c>
      <c r="F5" s="4" t="s">
        <v>5</v>
      </c>
      <c r="G5" s="4" t="s">
        <v>6</v>
      </c>
      <c r="H5" s="4" t="s">
        <v>7</v>
      </c>
      <c r="I5" s="12" t="s">
        <v>8</v>
      </c>
      <c r="J5" s="4" t="s">
        <v>9</v>
      </c>
      <c r="K5" s="4" t="s">
        <v>10</v>
      </c>
      <c r="L5" s="4" t="s">
        <v>11</v>
      </c>
    </row>
    <row r="6" spans="1:12" ht="16.5" x14ac:dyDescent="0.2">
      <c r="A6" s="7" t="s">
        <v>13</v>
      </c>
      <c r="B6" s="3">
        <v>1050</v>
      </c>
      <c r="C6" s="3">
        <v>150</v>
      </c>
      <c r="D6" s="3">
        <v>150</v>
      </c>
      <c r="E6" s="3">
        <v>150</v>
      </c>
      <c r="F6" s="3">
        <v>110</v>
      </c>
      <c r="G6" s="3">
        <v>100</v>
      </c>
      <c r="H6" s="3">
        <v>90</v>
      </c>
      <c r="I6" s="3">
        <v>300</v>
      </c>
      <c r="J6" s="3">
        <v>100</v>
      </c>
      <c r="K6" s="3">
        <v>100</v>
      </c>
      <c r="L6" s="3">
        <v>100</v>
      </c>
    </row>
    <row r="7" spans="1:12" ht="16.5" x14ac:dyDescent="0.2">
      <c r="A7" s="7" t="s">
        <v>193</v>
      </c>
      <c r="B7" s="3">
        <f>SUM(C7:L7)-I7</f>
        <v>919.40000000000009</v>
      </c>
      <c r="C7" s="3">
        <v>118.5</v>
      </c>
      <c r="D7" s="3">
        <v>144</v>
      </c>
      <c r="E7" s="3">
        <v>135</v>
      </c>
      <c r="F7" s="3">
        <v>100.10000000000001</v>
      </c>
      <c r="G7" s="3">
        <v>73</v>
      </c>
      <c r="H7" s="3">
        <v>64.8</v>
      </c>
      <c r="I7" s="3">
        <v>285</v>
      </c>
      <c r="J7" s="3">
        <v>94</v>
      </c>
      <c r="K7" s="3">
        <v>95</v>
      </c>
      <c r="L7" s="3">
        <v>95</v>
      </c>
    </row>
    <row r="8" spans="1:12" ht="16.5" x14ac:dyDescent="0.2">
      <c r="A8" s="7" t="s">
        <v>204</v>
      </c>
      <c r="B8" s="8">
        <v>0.89</v>
      </c>
      <c r="C8" s="8">
        <v>0.89</v>
      </c>
      <c r="D8" s="8">
        <v>0.89</v>
      </c>
      <c r="E8" s="8">
        <v>0.89</v>
      </c>
      <c r="F8" s="8">
        <v>0.89</v>
      </c>
      <c r="G8" s="8">
        <v>0.89</v>
      </c>
      <c r="H8" s="8">
        <v>0.89</v>
      </c>
      <c r="I8" s="8">
        <v>0.89</v>
      </c>
      <c r="J8" s="8">
        <v>0.89</v>
      </c>
      <c r="K8" s="8">
        <v>0.89</v>
      </c>
      <c r="L8" s="8">
        <v>0.89</v>
      </c>
    </row>
    <row r="9" spans="1:12" ht="16.5" x14ac:dyDescent="0.2">
      <c r="A9" s="7" t="s">
        <v>203</v>
      </c>
      <c r="B9" s="8">
        <v>0.89</v>
      </c>
      <c r="C9" s="8">
        <v>0.89</v>
      </c>
      <c r="D9" s="8">
        <v>0.89</v>
      </c>
      <c r="E9" s="8">
        <v>0.89</v>
      </c>
      <c r="F9" s="8">
        <v>0.89</v>
      </c>
      <c r="G9" s="8">
        <v>0.89</v>
      </c>
      <c r="H9" s="8">
        <v>0.89</v>
      </c>
      <c r="I9" s="8">
        <v>0.89</v>
      </c>
      <c r="J9" s="8">
        <v>0.89</v>
      </c>
      <c r="K9" s="8">
        <v>0.89</v>
      </c>
      <c r="L9" s="8">
        <v>0.89</v>
      </c>
    </row>
    <row r="10" spans="1:12" ht="16.5" x14ac:dyDescent="0.2">
      <c r="A10" s="31" t="s">
        <v>194</v>
      </c>
      <c r="B10" s="9" t="s">
        <v>199</v>
      </c>
      <c r="C10" s="9" t="s">
        <v>200</v>
      </c>
      <c r="D10" s="9" t="s">
        <v>199</v>
      </c>
      <c r="E10" s="9" t="s">
        <v>199</v>
      </c>
      <c r="F10" s="9" t="s">
        <v>199</v>
      </c>
      <c r="G10" s="9" t="s">
        <v>200</v>
      </c>
      <c r="H10" s="9" t="s">
        <v>200</v>
      </c>
      <c r="I10" s="9" t="s">
        <v>199</v>
      </c>
      <c r="J10" s="9" t="s">
        <v>199</v>
      </c>
      <c r="K10" s="9" t="s">
        <v>199</v>
      </c>
      <c r="L10" s="9" t="s">
        <v>199</v>
      </c>
    </row>
    <row r="11" spans="1:12" ht="16.5" x14ac:dyDescent="0.2">
      <c r="A11" s="7" t="s">
        <v>201</v>
      </c>
      <c r="B11" s="77">
        <v>2.5</v>
      </c>
      <c r="C11" s="77">
        <v>2.5</v>
      </c>
      <c r="D11" s="77">
        <v>2.5</v>
      </c>
      <c r="E11" s="77">
        <v>2.5</v>
      </c>
      <c r="F11" s="77">
        <v>2.5</v>
      </c>
      <c r="G11" s="77">
        <v>2.5</v>
      </c>
      <c r="H11" s="77">
        <v>2.5</v>
      </c>
      <c r="I11" s="77">
        <v>2.5</v>
      </c>
      <c r="J11" s="77">
        <v>2.5</v>
      </c>
      <c r="K11" s="77">
        <v>2.5</v>
      </c>
      <c r="L11" s="77">
        <v>2.5</v>
      </c>
    </row>
    <row r="14" spans="1:12" x14ac:dyDescent="0.2">
      <c r="A14" t="s">
        <v>197</v>
      </c>
    </row>
    <row r="15" spans="1:12" ht="16.5" x14ac:dyDescent="0.2">
      <c r="A15" s="4" t="s">
        <v>1</v>
      </c>
      <c r="B15" s="21" t="s">
        <v>42</v>
      </c>
      <c r="C15" s="33" t="s">
        <v>2</v>
      </c>
      <c r="D15" s="33" t="s">
        <v>3</v>
      </c>
      <c r="E15" s="33" t="s">
        <v>4</v>
      </c>
      <c r="F15" s="4" t="s">
        <v>5</v>
      </c>
      <c r="G15" s="4" t="s">
        <v>6</v>
      </c>
      <c r="H15" s="4" t="s">
        <v>7</v>
      </c>
      <c r="I15" s="12" t="s">
        <v>8</v>
      </c>
      <c r="J15" s="4" t="s">
        <v>9</v>
      </c>
      <c r="K15" s="4" t="s">
        <v>10</v>
      </c>
      <c r="L15" s="4" t="s">
        <v>11</v>
      </c>
    </row>
    <row r="16" spans="1:12" ht="16.5" x14ac:dyDescent="0.2">
      <c r="A16" s="7" t="s">
        <v>195</v>
      </c>
      <c r="B16" s="3">
        <v>962</v>
      </c>
      <c r="C16" s="3">
        <v>133.5</v>
      </c>
      <c r="D16" s="3">
        <v>130.5</v>
      </c>
      <c r="E16" s="3">
        <v>141</v>
      </c>
      <c r="F16" s="3">
        <v>106.7</v>
      </c>
      <c r="G16" s="3">
        <v>96</v>
      </c>
      <c r="H16" s="3">
        <v>78.3</v>
      </c>
      <c r="I16" s="3">
        <v>273</v>
      </c>
      <c r="J16" s="3">
        <v>95</v>
      </c>
      <c r="K16" s="3">
        <v>87</v>
      </c>
      <c r="L16" s="3">
        <v>94</v>
      </c>
    </row>
    <row r="17" spans="1:12" ht="16.5" x14ac:dyDescent="0.2">
      <c r="A17" s="7" t="s">
        <v>196</v>
      </c>
      <c r="B17" s="3">
        <v>948.80000000000018</v>
      </c>
      <c r="C17" s="3">
        <v>133.5</v>
      </c>
      <c r="D17" s="3">
        <v>141</v>
      </c>
      <c r="E17" s="3">
        <v>132</v>
      </c>
      <c r="F17" s="3">
        <v>100.1</v>
      </c>
      <c r="G17" s="3">
        <v>85</v>
      </c>
      <c r="H17" s="3">
        <v>88.2</v>
      </c>
      <c r="I17" s="3">
        <v>270</v>
      </c>
      <c r="J17" s="3">
        <v>89</v>
      </c>
      <c r="K17" s="3">
        <v>86</v>
      </c>
      <c r="L17" s="3">
        <v>94</v>
      </c>
    </row>
  </sheetData>
  <mergeCells count="2">
    <mergeCell ref="A1:G1"/>
    <mergeCell ref="A2:G2"/>
  </mergeCells>
  <phoneticPr fontId="1"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姓名池</vt:lpstr>
      <vt:lpstr>考试分析（单班，单科）</vt:lpstr>
      <vt:lpstr>考试分析（单班，多科）</vt:lpstr>
      <vt:lpstr>考试分析（多班，单科）</vt:lpstr>
      <vt:lpstr>考试分析（多班，多科）</vt:lpstr>
      <vt:lpstr>学生考试报告（单科）</vt:lpstr>
      <vt:lpstr>学生考试报告（多科）</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Haier</dc:creator>
  <cp:lastModifiedBy>Haier</cp:lastModifiedBy>
  <dcterms:created xsi:type="dcterms:W3CDTF">2017-07-31T01:42:21Z</dcterms:created>
  <dcterms:modified xsi:type="dcterms:W3CDTF">2017-08-02T13:04:37Z</dcterms:modified>
</cp:coreProperties>
</file>