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00452767\Downloads\"/>
    </mc:Choice>
  </mc:AlternateContent>
  <bookViews>
    <workbookView xWindow="-110" yWindow="-110" windowWidth="21820" windowHeight="14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W3" i="1" l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2" i="1"/>
  <c r="CV3" i="1" l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2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2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2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2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2" i="1"/>
  <c r="AE23" i="1" l="1"/>
  <c r="AD23" i="1" l="1"/>
</calcChain>
</file>

<file path=xl/sharedStrings.xml><?xml version="1.0" encoding="utf-8"?>
<sst xmlns="http://schemas.openxmlformats.org/spreadsheetml/2006/main" count="98" uniqueCount="98">
  <si>
    <t>OS</t>
  </si>
  <si>
    <t>Death</t>
  </si>
  <si>
    <t>Recurrence</t>
  </si>
  <si>
    <t>RFS</t>
  </si>
  <si>
    <t>Chemotherapy</t>
  </si>
  <si>
    <t>Gender</t>
  </si>
  <si>
    <t>Age</t>
  </si>
  <si>
    <t>Symptom</t>
  </si>
  <si>
    <t>BMI</t>
  </si>
  <si>
    <t>Size</t>
  </si>
  <si>
    <t>Lymphnode</t>
  </si>
  <si>
    <t>TBIL</t>
  </si>
  <si>
    <t>ALT</t>
  </si>
  <si>
    <t>GGT</t>
  </si>
  <si>
    <t>CA199</t>
  </si>
  <si>
    <t>CEA</t>
  </si>
  <si>
    <t>Vascularinvasion</t>
  </si>
  <si>
    <t>filter_$</t>
  </si>
  <si>
    <t>miR-1</t>
    <phoneticPr fontId="2" type="noConversion"/>
  </si>
  <si>
    <t>miR-2</t>
    <phoneticPr fontId="2" type="noConversion"/>
  </si>
  <si>
    <t>miR-3</t>
    <phoneticPr fontId="2" type="noConversion"/>
  </si>
  <si>
    <t>miR-4</t>
    <phoneticPr fontId="2" type="noConversion"/>
  </si>
  <si>
    <t>miR-5</t>
    <phoneticPr fontId="2" type="noConversion"/>
  </si>
  <si>
    <t>miR-6</t>
    <phoneticPr fontId="2" type="noConversion"/>
  </si>
  <si>
    <t>miR-7</t>
    <phoneticPr fontId="2" type="noConversion"/>
  </si>
  <si>
    <t>miR-1-rank</t>
    <phoneticPr fontId="2" type="noConversion"/>
  </si>
  <si>
    <t>miR-2-rank</t>
    <phoneticPr fontId="2" type="noConversion"/>
  </si>
  <si>
    <t>miR-3-rank</t>
    <phoneticPr fontId="2" type="noConversion"/>
  </si>
  <si>
    <t>miR-4-rank</t>
    <phoneticPr fontId="2" type="noConversion"/>
  </si>
  <si>
    <t>miR-5-rank</t>
    <phoneticPr fontId="2" type="noConversion"/>
  </si>
  <si>
    <t>miR-6-rank</t>
    <phoneticPr fontId="2" type="noConversion"/>
  </si>
  <si>
    <t>miR-7-rank</t>
    <phoneticPr fontId="2" type="noConversion"/>
  </si>
  <si>
    <t>miR-8</t>
    <phoneticPr fontId="2" type="noConversion"/>
  </si>
  <si>
    <t>miR-8-rank</t>
    <phoneticPr fontId="2" type="noConversion"/>
  </si>
  <si>
    <t>miR-9</t>
    <phoneticPr fontId="2" type="noConversion"/>
  </si>
  <si>
    <t>miR-9-rank</t>
    <phoneticPr fontId="2" type="noConversion"/>
  </si>
  <si>
    <t>miR-10</t>
    <phoneticPr fontId="2" type="noConversion"/>
  </si>
  <si>
    <t>miR-10-rank</t>
    <phoneticPr fontId="2" type="noConversion"/>
  </si>
  <si>
    <t>miR-11</t>
    <phoneticPr fontId="2" type="noConversion"/>
  </si>
  <si>
    <t>miR-11-rank</t>
    <phoneticPr fontId="2" type="noConversion"/>
  </si>
  <si>
    <t>miR-12</t>
    <phoneticPr fontId="2" type="noConversion"/>
  </si>
  <si>
    <t>miR-12-rank</t>
    <phoneticPr fontId="2" type="noConversion"/>
  </si>
  <si>
    <t>miR-13</t>
    <phoneticPr fontId="2" type="noConversion"/>
  </si>
  <si>
    <t>miR-13-rank</t>
    <phoneticPr fontId="2" type="noConversion"/>
  </si>
  <si>
    <t>miR-14</t>
    <phoneticPr fontId="2" type="noConversion"/>
  </si>
  <si>
    <t>miR-14-rank</t>
    <phoneticPr fontId="2" type="noConversion"/>
  </si>
  <si>
    <t>miR-15</t>
    <phoneticPr fontId="2" type="noConversion"/>
  </si>
  <si>
    <t>miR-15-rank</t>
    <phoneticPr fontId="2" type="noConversion"/>
  </si>
  <si>
    <t>miR-16</t>
    <phoneticPr fontId="2" type="noConversion"/>
  </si>
  <si>
    <t>miR-16-rank</t>
    <phoneticPr fontId="2" type="noConversion"/>
  </si>
  <si>
    <t>miR-17</t>
    <phoneticPr fontId="2" type="noConversion"/>
  </si>
  <si>
    <t>miR-17-rank</t>
    <phoneticPr fontId="2" type="noConversion"/>
  </si>
  <si>
    <t>miR-18</t>
    <phoneticPr fontId="2" type="noConversion"/>
  </si>
  <si>
    <t>miR-18-rank</t>
    <phoneticPr fontId="2" type="noConversion"/>
  </si>
  <si>
    <t>miR-19</t>
    <phoneticPr fontId="2" type="noConversion"/>
  </si>
  <si>
    <t>miR-19-rank</t>
    <phoneticPr fontId="2" type="noConversion"/>
  </si>
  <si>
    <t>miR-20</t>
    <phoneticPr fontId="2" type="noConversion"/>
  </si>
  <si>
    <t>miR-20-rank</t>
    <phoneticPr fontId="2" type="noConversion"/>
  </si>
  <si>
    <t>miR-21</t>
    <phoneticPr fontId="2" type="noConversion"/>
  </si>
  <si>
    <t>miR-21-rank</t>
    <phoneticPr fontId="2" type="noConversion"/>
  </si>
  <si>
    <t>miR-22</t>
    <phoneticPr fontId="2" type="noConversion"/>
  </si>
  <si>
    <t>miR-22-rank</t>
    <phoneticPr fontId="2" type="noConversion"/>
  </si>
  <si>
    <t>miR-23</t>
    <phoneticPr fontId="2" type="noConversion"/>
  </si>
  <si>
    <t>miR-23-rank</t>
    <phoneticPr fontId="2" type="noConversion"/>
  </si>
  <si>
    <t>miR-24</t>
    <phoneticPr fontId="2" type="noConversion"/>
  </si>
  <si>
    <t>miR-24-rank</t>
    <phoneticPr fontId="2" type="noConversion"/>
  </si>
  <si>
    <t>miR-25</t>
    <phoneticPr fontId="2" type="noConversion"/>
  </si>
  <si>
    <t>miR-25-rank</t>
    <phoneticPr fontId="2" type="noConversion"/>
  </si>
  <si>
    <t>miR-26</t>
    <phoneticPr fontId="2" type="noConversion"/>
  </si>
  <si>
    <t>miR-26-rank</t>
    <phoneticPr fontId="2" type="noConversion"/>
  </si>
  <si>
    <t>miR-27</t>
    <phoneticPr fontId="2" type="noConversion"/>
  </si>
  <si>
    <t>miR-27-rank</t>
    <phoneticPr fontId="2" type="noConversion"/>
  </si>
  <si>
    <t>miR-28</t>
    <phoneticPr fontId="2" type="noConversion"/>
  </si>
  <si>
    <t>miR-28-rank</t>
    <phoneticPr fontId="2" type="noConversion"/>
  </si>
  <si>
    <t>miR-29</t>
    <phoneticPr fontId="2" type="noConversion"/>
  </si>
  <si>
    <t>miR-29-rank</t>
    <phoneticPr fontId="2" type="noConversion"/>
  </si>
  <si>
    <t>miR-30</t>
    <phoneticPr fontId="2" type="noConversion"/>
  </si>
  <si>
    <t>miR-30-rank</t>
    <phoneticPr fontId="2" type="noConversion"/>
  </si>
  <si>
    <t>miR-31</t>
    <phoneticPr fontId="2" type="noConversion"/>
  </si>
  <si>
    <t>miR-31-rank</t>
    <phoneticPr fontId="2" type="noConversion"/>
  </si>
  <si>
    <t>miR-32</t>
    <phoneticPr fontId="2" type="noConversion"/>
  </si>
  <si>
    <t>miR-32-rank</t>
    <phoneticPr fontId="2" type="noConversion"/>
  </si>
  <si>
    <t>miR-33</t>
    <phoneticPr fontId="2" type="noConversion"/>
  </si>
  <si>
    <t>miR-33-rank</t>
    <phoneticPr fontId="2" type="noConversion"/>
  </si>
  <si>
    <t>miR-34</t>
    <phoneticPr fontId="2" type="noConversion"/>
  </si>
  <si>
    <t>miR-34-rank</t>
    <phoneticPr fontId="2" type="noConversion"/>
  </si>
  <si>
    <t>miR-35</t>
    <phoneticPr fontId="2" type="noConversion"/>
  </si>
  <si>
    <t>miR-35-rank</t>
    <phoneticPr fontId="2" type="noConversion"/>
  </si>
  <si>
    <t>miR-36</t>
    <phoneticPr fontId="2" type="noConversion"/>
  </si>
  <si>
    <t>miR-36-rank</t>
    <phoneticPr fontId="2" type="noConversion"/>
  </si>
  <si>
    <t>miR-37</t>
    <phoneticPr fontId="2" type="noConversion"/>
  </si>
  <si>
    <t>miR-37-rank</t>
    <phoneticPr fontId="2" type="noConversion"/>
  </si>
  <si>
    <t>miR-38</t>
    <phoneticPr fontId="2" type="noConversion"/>
  </si>
  <si>
    <t>miR-38-rank</t>
    <phoneticPr fontId="2" type="noConversion"/>
  </si>
  <si>
    <t>miR-39</t>
    <phoneticPr fontId="2" type="noConversion"/>
  </si>
  <si>
    <t>miR-40</t>
    <phoneticPr fontId="2" type="noConversion"/>
  </si>
  <si>
    <t>miR-40-rank</t>
    <phoneticPr fontId="2" type="noConversion"/>
  </si>
  <si>
    <t>miR-39-rank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</si>
</sst>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.00"/>
    <numFmt numFmtId="177" formatCode="0.0_ "/>
  </numFmts>
  <fonts count="5" x14ac:knownFonts="1">
    <font>
      <sz val="11"/>
      <color theme="1"/>
      <name val="等线"/>
      <family val="2"/>
      <charset val="134"/>
      <scheme val="minor"/>
    </font>
    <font>
      <sz val="8"/>
      <name val="Courie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8"/>
      <color theme="1"/>
      <name val="Courie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1" applyNumberFormat="1" applyAlignment="1" applyProtection="1">
      <alignment horizontal="right" vertical="center"/>
      <protection locked="0"/>
    </xf>
    <xf numFmtId="176" fontId="1" fillId="0" borderId="0" xfId="1" applyNumberFormat="1" applyAlignment="1" applyProtection="1">
      <alignment horizontal="right" vertical="center"/>
      <protection locked="0"/>
    </xf>
    <xf numFmtId="1" fontId="1" fillId="0" borderId="0" xfId="1" applyNumberFormat="1" applyAlignment="1" applyProtection="1">
      <alignment horizontal="right" vertical="center"/>
      <protection locked="0"/>
    </xf>
    <xf numFmtId="176" fontId="1" fillId="0" borderId="0" xfId="1" applyNumberFormat="1" applyFill="1" applyAlignment="1" applyProtection="1">
      <alignment horizontal="right" vertical="center"/>
      <protection locked="0"/>
    </xf>
    <xf numFmtId="0" fontId="1" fillId="0" borderId="0" xfId="1" applyNumberFormat="1" applyFill="1" applyAlignment="1" applyProtection="1">
      <alignment horizontal="right" vertical="center"/>
      <protection locked="0"/>
    </xf>
    <xf numFmtId="177" fontId="1" fillId="0" borderId="0" xfId="1" applyNumberFormat="1" applyFill="1" applyAlignment="1" applyProtection="1">
      <alignment horizontal="right" vertical="center"/>
      <protection locked="0"/>
    </xf>
    <xf numFmtId="0" fontId="1" fillId="2" borderId="0" xfId="1" applyNumberFormat="1" applyFill="1" applyAlignment="1" applyProtection="1">
      <alignment horizontal="right" vertical="center"/>
      <protection locked="0"/>
    </xf>
    <xf numFmtId="1" fontId="1" fillId="2" borderId="0" xfId="1" applyNumberFormat="1" applyFill="1" applyAlignment="1" applyProtection="1">
      <alignment horizontal="right" vertical="center"/>
      <protection locked="0"/>
    </xf>
    <xf numFmtId="0" fontId="0" fillId="2" borderId="0" xfId="0" applyFill="1">
      <alignment vertical="center"/>
    </xf>
    <xf numFmtId="176" fontId="1" fillId="2" borderId="0" xfId="1" applyNumberFormat="1" applyFill="1" applyAlignment="1" applyProtection="1">
      <alignment horizontal="right" vertical="center"/>
      <protection locked="0"/>
    </xf>
    <xf numFmtId="0" fontId="1" fillId="3" borderId="0" xfId="1" applyNumberFormat="1" applyFill="1" applyAlignment="1" applyProtection="1">
      <alignment horizontal="right" vertical="center"/>
      <protection locked="0"/>
    </xf>
    <xf numFmtId="176" fontId="1" fillId="3" borderId="0" xfId="1" applyNumberFormat="1" applyFill="1" applyAlignment="1" applyProtection="1">
      <alignment horizontal="right" vertical="center"/>
      <protection locked="0"/>
    </xf>
    <xf numFmtId="0" fontId="0" fillId="3" borderId="0" xfId="0" applyFill="1">
      <alignment vertical="center"/>
    </xf>
    <xf numFmtId="0" fontId="1" fillId="4" borderId="0" xfId="1" applyNumberFormat="1" applyFill="1" applyAlignment="1" applyProtection="1">
      <alignment horizontal="right" vertical="center"/>
      <protection locked="0"/>
    </xf>
    <xf numFmtId="176" fontId="1" fillId="4" borderId="0" xfId="1" applyNumberFormat="1" applyFill="1" applyAlignment="1" applyProtection="1">
      <alignment horizontal="right" vertical="center"/>
      <protection locked="0"/>
    </xf>
    <xf numFmtId="0" fontId="0" fillId="4" borderId="0" xfId="0" applyFill="1">
      <alignment vertical="center"/>
    </xf>
    <xf numFmtId="0" fontId="1" fillId="5" borderId="0" xfId="1" applyNumberFormat="1" applyFill="1" applyAlignment="1" applyProtection="1">
      <alignment horizontal="right" vertical="center"/>
      <protection locked="0"/>
    </xf>
    <xf numFmtId="176" fontId="1" fillId="5" borderId="0" xfId="1" applyNumberFormat="1" applyFill="1" applyAlignment="1" applyProtection="1">
      <alignment horizontal="right" vertical="center"/>
      <protection locked="0"/>
    </xf>
    <xf numFmtId="0" fontId="0" fillId="5" borderId="0" xfId="0" applyFill="1">
      <alignment vertical="center"/>
    </xf>
    <xf numFmtId="0" fontId="4" fillId="4" borderId="0" xfId="1" applyNumberFormat="1" applyFont="1" applyFill="1" applyAlignment="1" applyProtection="1">
      <alignment horizontal="right" vertical="center"/>
      <protection locked="0"/>
    </xf>
    <xf numFmtId="176" fontId="4" fillId="4" borderId="0" xfId="1" applyNumberFormat="1" applyFont="1" applyFill="1" applyAlignment="1" applyProtection="1">
      <alignment horizontal="right" vertical="center"/>
      <protection locked="0"/>
    </xf>
    <xf numFmtId="0" fontId="3" fillId="4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35"/>
  <sheetViews>
    <sheetView tabSelected="1" workbookViewId="0">
      <pane xSplit="4" ySplit="1" topLeftCell="E89" activePane="bottomRight" state="frozen"/>
      <selection pane="topRight" activeCell="E1" sqref="E1"/>
      <selection pane="bottomLeft" activeCell="A2" sqref="A2"/>
      <selection pane="bottomRight" activeCell="E101" sqref="E101"/>
    </sheetView>
  </sheetViews>
  <sheetFormatPr defaultRowHeight="14" x14ac:dyDescent="0.3"/>
  <cols>
    <col min="19" max="19" width="8.6640625" style="9"/>
    <col min="23" max="23" width="8.6640625" style="19"/>
    <col min="27" max="28" width="8.6640625" style="16"/>
    <col min="30" max="30" width="8.6640625" style="22"/>
    <col min="36" max="37" width="8.6640625" style="13"/>
    <col min="49" max="49" width="8.6640625" style="9"/>
    <col min="59" max="59" width="8.6640625" style="19"/>
    <col min="73" max="74" width="8.6640625" style="9"/>
    <col min="100" max="101" width="8.6640625" style="9"/>
  </cols>
  <sheetData>
    <row r="1" spans="1:10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" t="s">
        <v>25</v>
      </c>
      <c r="T1" s="5" t="s">
        <v>18</v>
      </c>
      <c r="U1" s="5" t="s">
        <v>26</v>
      </c>
      <c r="V1" s="5" t="s">
        <v>19</v>
      </c>
      <c r="W1" s="17" t="s">
        <v>27</v>
      </c>
      <c r="X1" s="5" t="s">
        <v>20</v>
      </c>
      <c r="Y1" s="5" t="s">
        <v>28</v>
      </c>
      <c r="Z1" s="5" t="s">
        <v>21</v>
      </c>
      <c r="AA1" s="14" t="s">
        <v>29</v>
      </c>
      <c r="AB1" s="14"/>
      <c r="AC1" s="5" t="s">
        <v>22</v>
      </c>
      <c r="AD1" s="20" t="s">
        <v>30</v>
      </c>
      <c r="AE1" s="5" t="s">
        <v>23</v>
      </c>
      <c r="AF1" s="5" t="s">
        <v>31</v>
      </c>
      <c r="AG1" s="5" t="s">
        <v>24</v>
      </c>
      <c r="AH1" s="5" t="s">
        <v>33</v>
      </c>
      <c r="AI1" s="5" t="s">
        <v>32</v>
      </c>
      <c r="AJ1" s="11" t="s">
        <v>35</v>
      </c>
      <c r="AK1" s="11"/>
      <c r="AL1" s="5" t="s">
        <v>34</v>
      </c>
      <c r="AM1" s="5" t="s">
        <v>37</v>
      </c>
      <c r="AN1" s="5" t="s">
        <v>36</v>
      </c>
      <c r="AO1" s="5" t="s">
        <v>39</v>
      </c>
      <c r="AP1" s="5" t="s">
        <v>38</v>
      </c>
      <c r="AQ1" s="5" t="s">
        <v>41</v>
      </c>
      <c r="AR1" s="5" t="s">
        <v>40</v>
      </c>
      <c r="AS1" s="5" t="s">
        <v>43</v>
      </c>
      <c r="AT1" s="5" t="s">
        <v>42</v>
      </c>
      <c r="AU1" s="5" t="s">
        <v>45</v>
      </c>
      <c r="AV1" s="5" t="s">
        <v>44</v>
      </c>
      <c r="AW1" s="7" t="s">
        <v>47</v>
      </c>
      <c r="AX1" s="5" t="s">
        <v>46</v>
      </c>
      <c r="AY1" s="5" t="s">
        <v>49</v>
      </c>
      <c r="AZ1" s="5" t="s">
        <v>48</v>
      </c>
      <c r="BA1" s="5" t="s">
        <v>51</v>
      </c>
      <c r="BB1" s="5" t="s">
        <v>50</v>
      </c>
      <c r="BC1" s="5" t="s">
        <v>53</v>
      </c>
      <c r="BD1" s="5" t="s">
        <v>52</v>
      </c>
      <c r="BE1" s="5" t="s">
        <v>55</v>
      </c>
      <c r="BF1" s="5" t="s">
        <v>54</v>
      </c>
      <c r="BG1" s="17" t="s">
        <v>57</v>
      </c>
      <c r="BH1" s="5" t="s">
        <v>56</v>
      </c>
      <c r="BI1" s="5" t="s">
        <v>59</v>
      </c>
      <c r="BJ1" s="5" t="s">
        <v>58</v>
      </c>
      <c r="BK1" s="5" t="s">
        <v>61</v>
      </c>
      <c r="BL1" s="5" t="s">
        <v>60</v>
      </c>
      <c r="BM1" s="5" t="s">
        <v>63</v>
      </c>
      <c r="BN1" s="5" t="s">
        <v>62</v>
      </c>
      <c r="BO1" s="5" t="s">
        <v>65</v>
      </c>
      <c r="BP1" s="5" t="s">
        <v>64</v>
      </c>
      <c r="BQ1" s="5" t="s">
        <v>67</v>
      </c>
      <c r="BR1" s="5" t="s">
        <v>66</v>
      </c>
      <c r="BS1" s="5" t="s">
        <v>69</v>
      </c>
      <c r="BT1" s="5" t="s">
        <v>68</v>
      </c>
      <c r="BU1" s="7" t="s">
        <v>71</v>
      </c>
      <c r="BV1" s="7"/>
      <c r="BW1" s="5" t="s">
        <v>70</v>
      </c>
      <c r="BX1" s="5" t="s">
        <v>73</v>
      </c>
      <c r="BY1" s="5" t="s">
        <v>72</v>
      </c>
      <c r="BZ1" s="5" t="s">
        <v>75</v>
      </c>
      <c r="CA1" s="5" t="s">
        <v>74</v>
      </c>
      <c r="CB1" s="5" t="s">
        <v>77</v>
      </c>
      <c r="CC1" s="5" t="s">
        <v>76</v>
      </c>
      <c r="CD1" s="5" t="s">
        <v>79</v>
      </c>
      <c r="CE1" s="5" t="s">
        <v>78</v>
      </c>
      <c r="CF1" s="5" t="s">
        <v>81</v>
      </c>
      <c r="CG1" s="5" t="s">
        <v>80</v>
      </c>
      <c r="CH1" s="5" t="s">
        <v>83</v>
      </c>
      <c r="CI1" s="5" t="s">
        <v>82</v>
      </c>
      <c r="CJ1" s="5" t="s">
        <v>85</v>
      </c>
      <c r="CK1" s="5" t="s">
        <v>84</v>
      </c>
      <c r="CL1" s="5" t="s">
        <v>87</v>
      </c>
      <c r="CM1" s="5" t="s">
        <v>86</v>
      </c>
      <c r="CN1" s="5" t="s">
        <v>89</v>
      </c>
      <c r="CO1" s="5" t="s">
        <v>88</v>
      </c>
      <c r="CP1" s="5" t="s">
        <v>91</v>
      </c>
      <c r="CQ1" s="5" t="s">
        <v>90</v>
      </c>
      <c r="CR1" s="5" t="s">
        <v>93</v>
      </c>
      <c r="CS1" s="5" t="s">
        <v>92</v>
      </c>
      <c r="CT1" s="5" t="s">
        <v>97</v>
      </c>
      <c r="CU1" s="5" t="s">
        <v>94</v>
      </c>
      <c r="CV1" s="7" t="s">
        <v>96</v>
      </c>
      <c r="CW1" s="7"/>
      <c r="CX1" s="5" t="s">
        <v>95</v>
      </c>
    </row>
    <row r="2" spans="1:102" x14ac:dyDescent="0.3">
      <c r="A2" s="2">
        <v>8.3000000000000007</v>
      </c>
      <c r="B2" s="2">
        <v>0</v>
      </c>
      <c r="C2" s="2">
        <v>0</v>
      </c>
      <c r="D2" s="2">
        <v>8.3000000000000007</v>
      </c>
      <c r="E2" s="2">
        <v>1</v>
      </c>
      <c r="F2" s="2">
        <v>1</v>
      </c>
      <c r="G2" s="2">
        <v>0</v>
      </c>
      <c r="H2" s="2">
        <v>1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3">
        <v>1</v>
      </c>
      <c r="S2" s="8">
        <f>IF(T2&gt;4.4,1,0)</f>
        <v>1</v>
      </c>
      <c r="T2" s="4">
        <v>4.8</v>
      </c>
      <c r="U2" s="4">
        <f>IF(V2&gt;3.6,1,0)</f>
        <v>1</v>
      </c>
      <c r="V2" s="4">
        <v>6.6</v>
      </c>
      <c r="W2" s="18">
        <f>IF(X2&gt;3.8,1,0)</f>
        <v>1</v>
      </c>
      <c r="X2" s="4">
        <v>5.8</v>
      </c>
      <c r="Y2" s="4">
        <f>IF(Z2&gt;4.35,1,0)</f>
        <v>1</v>
      </c>
      <c r="Z2" s="4">
        <v>6.6</v>
      </c>
      <c r="AA2" s="15">
        <f>IF(AC2&gt;2.45,1,0)</f>
        <v>0</v>
      </c>
      <c r="AB2" s="15">
        <f>AC2-5</f>
        <v>-7.6</v>
      </c>
      <c r="AC2" s="4">
        <v>-2.6</v>
      </c>
      <c r="AD2" s="21">
        <f>IF(AE2&gt;1.8,1,0)</f>
        <v>1</v>
      </c>
      <c r="AE2" s="4">
        <v>2.4</v>
      </c>
      <c r="AF2" s="4">
        <f>IF(AG2&gt;3.28,0,1)</f>
        <v>0</v>
      </c>
      <c r="AG2" s="4">
        <v>6.4330046459956485</v>
      </c>
      <c r="AH2" s="4">
        <f>IF(AI2&gt;3.75,1,0)</f>
        <v>1</v>
      </c>
      <c r="AI2" s="4">
        <v>4.0093206216018435</v>
      </c>
      <c r="AJ2" s="12">
        <f>IF(AL2&gt;4.74,1,0)</f>
        <v>1</v>
      </c>
      <c r="AK2" s="12">
        <f>AL2-5</f>
        <v>1.1739063262927329</v>
      </c>
      <c r="AL2" s="4">
        <v>6.1739063262927329</v>
      </c>
      <c r="AM2" s="4">
        <f>IF(AN2&gt;-4.03,1,0)</f>
        <v>1</v>
      </c>
      <c r="AN2" s="4">
        <v>-1.8545935614638485</v>
      </c>
      <c r="AO2" s="4">
        <f>IF(AP2&gt;3.14,1,0)</f>
        <v>0</v>
      </c>
      <c r="AP2" s="4">
        <v>1.0082337981049683</v>
      </c>
      <c r="AQ2" s="4">
        <f>IF(AR2&gt;4.63,1,0)</f>
        <v>0</v>
      </c>
      <c r="AR2" s="4">
        <v>3.6788811916508966</v>
      </c>
      <c r="AS2" s="4">
        <f>IF(AT2&gt;2.51,1,0)</f>
        <v>0</v>
      </c>
      <c r="AT2" s="4">
        <v>1.6871928163494747</v>
      </c>
      <c r="AU2" s="4">
        <f>IF(AV2&gt;4.42,1,0)</f>
        <v>0</v>
      </c>
      <c r="AV2" s="4">
        <v>0.12103650411602118</v>
      </c>
      <c r="AW2" s="10">
        <f>IF(AX2&gt;4.34,1,0)</f>
        <v>1</v>
      </c>
      <c r="AX2" s="4">
        <v>7.5846304791278261</v>
      </c>
      <c r="AY2" s="4">
        <f>IF(AZ2&gt;3.84,1,0)</f>
        <v>0</v>
      </c>
      <c r="AZ2" s="4">
        <v>-2.8770022103521198E-2</v>
      </c>
      <c r="BA2" s="4">
        <f>IF(BB2&gt;4.85,1,0)</f>
        <v>0</v>
      </c>
      <c r="BB2" s="4">
        <v>2.7586330256013474</v>
      </c>
      <c r="BC2" s="4">
        <f>IF(BD2&gt;2.76,1,0)</f>
        <v>1</v>
      </c>
      <c r="BD2" s="4">
        <v>5.3115220438422561</v>
      </c>
      <c r="BE2" s="4">
        <f>IF(BF2&gt;3.36,1,0)</f>
        <v>0</v>
      </c>
      <c r="BF2" s="4">
        <v>-0.72232560239464805</v>
      </c>
      <c r="BG2" s="18">
        <f>IF(BH2&gt;2.3,1,0)</f>
        <v>0</v>
      </c>
      <c r="BH2" s="4">
        <v>0.52830867870443132</v>
      </c>
      <c r="BI2" s="4">
        <f>IF(BJ2&gt;2.34,1,0)</f>
        <v>1</v>
      </c>
      <c r="BJ2" s="4">
        <v>7.1192692542652027</v>
      </c>
      <c r="BK2" s="4">
        <f>IF(BL2&gt;1.75,1,0)</f>
        <v>0</v>
      </c>
      <c r="BL2" s="4">
        <v>-0.75644946757360554</v>
      </c>
      <c r="BM2" s="4">
        <f>IF(BN2&gt;-1.5,1,0)</f>
        <v>1</v>
      </c>
      <c r="BN2" s="4">
        <v>-1.2717785454181358</v>
      </c>
      <c r="BO2" s="4">
        <f>IF(BP2&gt;-2.78,1,0)</f>
        <v>0</v>
      </c>
      <c r="BP2" s="4">
        <v>-7.1943815006674932</v>
      </c>
      <c r="BQ2" s="4">
        <f>IF(BR2&gt;2.65,1,0)</f>
        <v>1</v>
      </c>
      <c r="BR2" s="4">
        <v>6.294784220563713</v>
      </c>
      <c r="BS2" s="4">
        <f>IF(BT2&gt;1.3,1,0)</f>
        <v>0</v>
      </c>
      <c r="BT2" s="4">
        <v>-6.1491725763825054</v>
      </c>
      <c r="BU2" s="10">
        <f>IF(BW2&gt;-0.45,1,0)</f>
        <v>1</v>
      </c>
      <c r="BV2" s="10">
        <f>BW2+4</f>
        <v>8.2678935770338438</v>
      </c>
      <c r="BW2" s="4">
        <v>4.2678935770338438</v>
      </c>
      <c r="BX2" s="4">
        <f>IF(BY2&gt;-0.21,1,0)</f>
        <v>0</v>
      </c>
      <c r="BY2" s="4">
        <v>-4.9357885228626408</v>
      </c>
      <c r="BZ2" s="4">
        <f>IF(CA2&gt;1.68,1,0)</f>
        <v>0</v>
      </c>
      <c r="CA2" s="4">
        <v>-0.20044668292753531</v>
      </c>
      <c r="CB2" s="4">
        <f>IF(CC2&gt;-0.88,1,0)</f>
        <v>1</v>
      </c>
      <c r="CC2" s="4">
        <v>1.0654395472143818</v>
      </c>
      <c r="CD2" s="4">
        <f>IF(CE2&gt;2.51,1,0)</f>
        <v>0</v>
      </c>
      <c r="CE2" s="4">
        <v>-1.3214176013316448</v>
      </c>
      <c r="CF2" s="4">
        <f>IF(CG2&gt;-2.41,1,0)</f>
        <v>1</v>
      </c>
      <c r="CG2" s="4">
        <v>2.8867942285187169</v>
      </c>
      <c r="CH2" s="4">
        <f>IF(CI2&gt;-0.47,1,0)</f>
        <v>1</v>
      </c>
      <c r="CI2" s="4">
        <v>0.69315200102189412</v>
      </c>
      <c r="CJ2" s="4">
        <f>IF(CK2&gt;-2.09,1,0)</f>
        <v>0</v>
      </c>
      <c r="CK2" s="4">
        <v>-3.8609648324206209</v>
      </c>
      <c r="CL2" s="4">
        <f>IF(CM2&gt;-0.66,1,0)</f>
        <v>0</v>
      </c>
      <c r="CM2" s="4">
        <v>-5.155178563448656</v>
      </c>
      <c r="CN2" s="4">
        <f>IF(CO2&gt;-0.5,1,0)</f>
        <v>1</v>
      </c>
      <c r="CO2" s="4">
        <v>1.5717263272006061</v>
      </c>
      <c r="CP2" s="4">
        <f>IF(CQ2&gt;-3.19,1,0)</f>
        <v>0</v>
      </c>
      <c r="CQ2" s="4">
        <v>-4.7743781110965866</v>
      </c>
      <c r="CR2" s="4">
        <f>IF(CS2&gt;-1.17,1,0)</f>
        <v>0</v>
      </c>
      <c r="CS2" s="4">
        <v>-4.5671481347576881</v>
      </c>
      <c r="CT2" s="4">
        <f>IF(CU2&gt;-0.93,1,0)</f>
        <v>1</v>
      </c>
      <c r="CU2" s="4">
        <v>1.4166216261122173</v>
      </c>
      <c r="CV2" s="10">
        <f>IF(CX2&gt;-0.81,1,0)</f>
        <v>0</v>
      </c>
      <c r="CW2" s="10">
        <f>CX2+5</f>
        <v>2.8721215501665562</v>
      </c>
      <c r="CX2" s="4">
        <v>-2.1278784498334438</v>
      </c>
    </row>
    <row r="3" spans="1:102" x14ac:dyDescent="0.3">
      <c r="A3" s="2">
        <v>8.4</v>
      </c>
      <c r="B3" s="2">
        <v>1</v>
      </c>
      <c r="C3" s="2">
        <v>1</v>
      </c>
      <c r="D3" s="2">
        <v>3.5</v>
      </c>
      <c r="E3" s="2">
        <v>0</v>
      </c>
      <c r="F3" s="2">
        <v>0</v>
      </c>
      <c r="G3" s="2">
        <v>1</v>
      </c>
      <c r="H3" s="2">
        <v>1</v>
      </c>
      <c r="I3" s="2">
        <v>0</v>
      </c>
      <c r="J3" s="2">
        <v>1</v>
      </c>
      <c r="K3" s="2">
        <v>1</v>
      </c>
      <c r="L3" s="2">
        <v>0</v>
      </c>
      <c r="M3" s="2">
        <v>1</v>
      </c>
      <c r="N3" s="2">
        <v>1</v>
      </c>
      <c r="O3" s="2">
        <v>0</v>
      </c>
      <c r="P3" s="2">
        <v>0</v>
      </c>
      <c r="Q3" s="2">
        <v>0</v>
      </c>
      <c r="R3" s="3">
        <v>1</v>
      </c>
      <c r="S3" s="8">
        <f t="shared" ref="S3:S66" si="0">IF(T3&gt;4.4,1,0)</f>
        <v>1</v>
      </c>
      <c r="T3" s="4">
        <v>5.6</v>
      </c>
      <c r="U3" s="4">
        <f t="shared" ref="U3:U66" si="1">IF(V3&gt;3.6,1,0)</f>
        <v>1</v>
      </c>
      <c r="V3" s="4">
        <v>7.2</v>
      </c>
      <c r="W3" s="18">
        <f t="shared" ref="W3:W66" si="2">IF(X3&gt;3.8,1,0)</f>
        <v>1</v>
      </c>
      <c r="X3" s="4">
        <v>8.4</v>
      </c>
      <c r="Y3" s="4">
        <f t="shared" ref="Y3:Y66" si="3">IF(Z3&gt;4.35,1,0)</f>
        <v>1</v>
      </c>
      <c r="Z3" s="4">
        <v>7.2</v>
      </c>
      <c r="AA3" s="15">
        <f t="shared" ref="AA3:AA66" si="4">IF(AC3&gt;2.45,1,0)</f>
        <v>0</v>
      </c>
      <c r="AB3" s="15">
        <f t="shared" ref="AB3:AB66" si="5">AC3-5</f>
        <v>-9.8000000000000007</v>
      </c>
      <c r="AC3" s="4">
        <v>-4.8</v>
      </c>
      <c r="AD3" s="21">
        <f t="shared" ref="AD3:AD66" si="6">IF(AE3&gt;1.8,1,0)</f>
        <v>1</v>
      </c>
      <c r="AE3" s="4">
        <v>3.2</v>
      </c>
      <c r="AF3" s="4">
        <f t="shared" ref="AF3:AF66" si="7">IF(AG3&gt;3.28,0,1)</f>
        <v>0</v>
      </c>
      <c r="AG3" s="4">
        <v>7.9924219014574085</v>
      </c>
      <c r="AH3" s="4">
        <f t="shared" ref="AH3:AH66" si="8">IF(AI3&gt;3.75,1,0)</f>
        <v>1</v>
      </c>
      <c r="AI3" s="4">
        <v>8.3082873382091957</v>
      </c>
      <c r="AJ3" s="12">
        <f t="shared" ref="AJ3:AJ66" si="9">IF(AL3&gt;4.74,1,0)</f>
        <v>0</v>
      </c>
      <c r="AK3" s="12">
        <f t="shared" ref="AK3:AK66" si="10">AL3-5</f>
        <v>-2.8990068010523031</v>
      </c>
      <c r="AL3" s="4">
        <v>2.1009931989476969</v>
      </c>
      <c r="AM3" s="4">
        <f t="shared" ref="AM3:AM66" si="11">IF(AN3&gt;-4.03,1,0)</f>
        <v>1</v>
      </c>
      <c r="AN3" s="4">
        <v>-3.8614459039609224</v>
      </c>
      <c r="AO3" s="4">
        <f t="shared" ref="AO3:AO66" si="12">IF(AP3&gt;3.14,1,0)</f>
        <v>0</v>
      </c>
      <c r="AP3" s="4">
        <v>0.7738512959709698</v>
      </c>
      <c r="AQ3" s="4">
        <f t="shared" ref="AQ3:AQ66" si="13">IF(AR3&gt;4.63,1,0)</f>
        <v>0</v>
      </c>
      <c r="AR3" s="4">
        <v>3.441376281404473</v>
      </c>
      <c r="AS3" s="4">
        <f t="shared" ref="AS3:AS66" si="14">IF(AT3&gt;2.51,1,0)</f>
        <v>0</v>
      </c>
      <c r="AT3" s="4">
        <v>1.9500503202279438</v>
      </c>
      <c r="AU3" s="4">
        <f t="shared" ref="AU3:AU66" si="15">IF(AV3&gt;4.42,1,0)</f>
        <v>0</v>
      </c>
      <c r="AV3" s="4">
        <v>0.66690412161148849</v>
      </c>
      <c r="AW3" s="10">
        <f t="shared" ref="AW3:AW66" si="16">IF(AX3&gt;4.34,1,0)</f>
        <v>0</v>
      </c>
      <c r="AX3" s="4">
        <v>0.73145771383766656</v>
      </c>
      <c r="AY3" s="4">
        <f t="shared" ref="AY3:AY66" si="17">IF(AZ3&gt;3.84,1,0)</f>
        <v>1</v>
      </c>
      <c r="AZ3" s="4">
        <v>6.9891176094176179</v>
      </c>
      <c r="BA3" s="4">
        <f t="shared" ref="BA3:BA66" si="18">IF(BB3&gt;4.85,1,0)</f>
        <v>1</v>
      </c>
      <c r="BB3" s="4">
        <v>6.6404307446490751</v>
      </c>
      <c r="BC3" s="4">
        <f t="shared" ref="BC3:BC66" si="19">IF(BD3&gt;2.76,1,0)</f>
        <v>0</v>
      </c>
      <c r="BD3" s="4">
        <v>2.3308871424520534</v>
      </c>
      <c r="BE3" s="4">
        <f t="shared" ref="BE3:BE66" si="20">IF(BF3&gt;3.36,1,0)</f>
        <v>0</v>
      </c>
      <c r="BF3" s="4">
        <v>1.3123443241351056</v>
      </c>
      <c r="BG3" s="18">
        <f t="shared" ref="BG3:BG66" si="21">IF(BH3&gt;2.3,1,0)</f>
        <v>1</v>
      </c>
      <c r="BH3" s="4">
        <v>3.4630639310668245</v>
      </c>
      <c r="BI3" s="4">
        <f t="shared" ref="BI3:BI66" si="22">IF(BJ3&gt;2.34,1,0)</f>
        <v>0</v>
      </c>
      <c r="BJ3" s="4">
        <v>0.83257697312196211</v>
      </c>
      <c r="BK3" s="4">
        <f t="shared" ref="BK3:BK66" si="23">IF(BL3&gt;1.75,1,0)</f>
        <v>0</v>
      </c>
      <c r="BL3" s="4">
        <v>-1.5925135236382681</v>
      </c>
      <c r="BM3" s="4">
        <f t="shared" ref="BM3:BM66" si="24">IF(BN3&gt;-1.5,1,0)</f>
        <v>0</v>
      </c>
      <c r="BN3" s="4">
        <v>-7.5296880346599879</v>
      </c>
      <c r="BO3" s="4">
        <f t="shared" ref="BO3:BO66" si="25">IF(BP3&gt;-2.78,1,0)</f>
        <v>1</v>
      </c>
      <c r="BP3" s="4">
        <v>0.1915719707570176</v>
      </c>
      <c r="BQ3" s="4">
        <f t="shared" ref="BQ3:BQ66" si="26">IF(BR3&gt;2.65,1,0)</f>
        <v>0</v>
      </c>
      <c r="BR3" s="4">
        <v>7.0157671358298312E-2</v>
      </c>
      <c r="BS3" s="4">
        <f t="shared" ref="BS3:BS66" si="27">IF(BT3&gt;1.3,1,0)</f>
        <v>1</v>
      </c>
      <c r="BT3" s="4">
        <v>2.301477537780297</v>
      </c>
      <c r="BU3" s="10">
        <f t="shared" ref="BU3:BU66" si="28">IF(BW3&gt;-0.45,1,0)</f>
        <v>1</v>
      </c>
      <c r="BV3" s="10">
        <f t="shared" ref="BV3:BV66" si="29">BW3+4</f>
        <v>6.8407252926295428</v>
      </c>
      <c r="BW3" s="4">
        <v>2.8407252926295428</v>
      </c>
      <c r="BX3" s="4">
        <f t="shared" ref="BX3:BX66" si="30">IF(BY3&gt;-0.21,1,0)</f>
        <v>0</v>
      </c>
      <c r="BY3" s="4">
        <v>-5.0240732293685317</v>
      </c>
      <c r="BZ3" s="4">
        <f t="shared" ref="BZ3:BZ66" si="31">IF(CA3&gt;1.68,1,0)</f>
        <v>1</v>
      </c>
      <c r="CA3" s="4">
        <v>5.0176784190580319</v>
      </c>
      <c r="CB3" s="4">
        <f t="shared" ref="CB3:CB66" si="32">IF(CC3&gt;-0.88,1,0)</f>
        <v>0</v>
      </c>
      <c r="CC3" s="4">
        <v>-0.98587785623609125</v>
      </c>
      <c r="CD3" s="4">
        <f t="shared" ref="CD3:CD66" si="33">IF(CE3&gt;2.51,1,0)</f>
        <v>0</v>
      </c>
      <c r="CE3" s="4">
        <v>1.6725049538899248</v>
      </c>
      <c r="CF3" s="4">
        <f t="shared" ref="CF3:CF66" si="34">IF(CG3&gt;-2.41,1,0)</f>
        <v>0</v>
      </c>
      <c r="CG3" s="4">
        <v>-6.9523816617454228</v>
      </c>
      <c r="CH3" s="4">
        <f t="shared" ref="CH3:CH66" si="35">IF(CI3&gt;-0.47,1,0)</f>
        <v>0</v>
      </c>
      <c r="CI3" s="4">
        <v>-3.4751725017965396</v>
      </c>
      <c r="CJ3" s="4">
        <f t="shared" ref="CJ3:CJ66" si="36">IF(CK3&gt;-2.09,1,0)</f>
        <v>0</v>
      </c>
      <c r="CK3" s="4">
        <v>-6.5531559276313178</v>
      </c>
      <c r="CL3" s="4">
        <f t="shared" ref="CL3:CL66" si="37">IF(CM3&gt;-0.66,1,0)</f>
        <v>1</v>
      </c>
      <c r="CM3" s="4">
        <v>0.20685152988989586</v>
      </c>
      <c r="CN3" s="4">
        <f t="shared" ref="CN3:CN66" si="38">IF(CO3&gt;-0.5,1,0)</f>
        <v>1</v>
      </c>
      <c r="CO3" s="4">
        <v>1.6970385321855073</v>
      </c>
      <c r="CP3" s="4">
        <f t="shared" ref="CP3:CP66" si="39">IF(CQ3&gt;-3.19,1,0)</f>
        <v>1</v>
      </c>
      <c r="CQ3" s="4">
        <v>0.72697355104664929</v>
      </c>
      <c r="CR3" s="4">
        <f t="shared" ref="CR3:CR66" si="40">IF(CS3&gt;-1.17,1,0)</f>
        <v>0</v>
      </c>
      <c r="CS3" s="4">
        <v>-5.5760887295392898</v>
      </c>
      <c r="CT3" s="4">
        <f t="shared" ref="CT3:CT66" si="41">IF(CU3&gt;-0.93,1,0)</f>
        <v>0</v>
      </c>
      <c r="CU3" s="4">
        <v>-2.3031977883860835</v>
      </c>
      <c r="CV3" s="10">
        <f t="shared" ref="CV3:CV66" si="42">IF(CX3&gt;-0.81,1,0)</f>
        <v>1</v>
      </c>
      <c r="CW3" s="10">
        <f t="shared" ref="CW3:CW66" si="43">CX3+5</f>
        <v>8.1327340043907661</v>
      </c>
      <c r="CX3" s="4">
        <v>3.132734004390767</v>
      </c>
    </row>
    <row r="4" spans="1:102" x14ac:dyDescent="0.3">
      <c r="A4" s="2">
        <v>8.5333333329999999</v>
      </c>
      <c r="B4" s="2">
        <v>1</v>
      </c>
      <c r="C4" s="2">
        <v>1</v>
      </c>
      <c r="D4" s="2">
        <v>3.5550000000000002</v>
      </c>
      <c r="E4" s="2">
        <v>0</v>
      </c>
      <c r="F4" s="2">
        <v>1</v>
      </c>
      <c r="G4" s="2">
        <v>0</v>
      </c>
      <c r="H4" s="2">
        <v>1</v>
      </c>
      <c r="I4" s="2">
        <v>0</v>
      </c>
      <c r="J4" s="2">
        <v>1</v>
      </c>
      <c r="K4" s="2">
        <v>1</v>
      </c>
      <c r="L4" s="2">
        <v>0</v>
      </c>
      <c r="M4" s="2">
        <v>0</v>
      </c>
      <c r="N4" s="2">
        <v>0</v>
      </c>
      <c r="O4" s="2">
        <v>1</v>
      </c>
      <c r="P4" s="2">
        <v>0</v>
      </c>
      <c r="Q4" s="2">
        <v>1</v>
      </c>
      <c r="R4" s="3">
        <v>1</v>
      </c>
      <c r="S4" s="8">
        <f t="shared" si="0"/>
        <v>1</v>
      </c>
      <c r="T4" s="4">
        <v>7.2</v>
      </c>
      <c r="U4" s="4">
        <f t="shared" si="1"/>
        <v>1</v>
      </c>
      <c r="V4" s="4">
        <v>8.4</v>
      </c>
      <c r="W4" s="18">
        <f t="shared" si="2"/>
        <v>1</v>
      </c>
      <c r="X4" s="4">
        <v>4.8</v>
      </c>
      <c r="Y4" s="4">
        <f t="shared" si="3"/>
        <v>1</v>
      </c>
      <c r="Z4" s="4">
        <v>6</v>
      </c>
      <c r="AA4" s="15">
        <f t="shared" si="4"/>
        <v>0</v>
      </c>
      <c r="AB4" s="15">
        <f t="shared" si="5"/>
        <v>-9</v>
      </c>
      <c r="AC4" s="4">
        <v>-4</v>
      </c>
      <c r="AD4" s="21">
        <f t="shared" si="6"/>
        <v>0</v>
      </c>
      <c r="AE4" s="4">
        <v>0.6</v>
      </c>
      <c r="AF4" s="4">
        <f t="shared" si="7"/>
        <v>1</v>
      </c>
      <c r="AG4" s="4">
        <v>1.4354312160413691</v>
      </c>
      <c r="AH4" s="4">
        <f t="shared" si="8"/>
        <v>0</v>
      </c>
      <c r="AI4" s="4">
        <v>2.6107490209474857</v>
      </c>
      <c r="AJ4" s="12">
        <f t="shared" si="9"/>
        <v>1</v>
      </c>
      <c r="AK4" s="12">
        <f t="shared" si="10"/>
        <v>1.543012314417509</v>
      </c>
      <c r="AL4" s="4">
        <v>6.543012314417509</v>
      </c>
      <c r="AM4" s="4">
        <f t="shared" si="11"/>
        <v>0</v>
      </c>
      <c r="AN4" s="4">
        <v>-4.2467652083369734</v>
      </c>
      <c r="AO4" s="4">
        <f t="shared" si="12"/>
        <v>0</v>
      </c>
      <c r="AP4" s="4">
        <v>2.2593851839589769</v>
      </c>
      <c r="AQ4" s="4">
        <f t="shared" si="13"/>
        <v>1</v>
      </c>
      <c r="AR4" s="4">
        <v>6.2487261266772931</v>
      </c>
      <c r="AS4" s="4">
        <f t="shared" si="14"/>
        <v>0</v>
      </c>
      <c r="AT4" s="4">
        <v>1.3031974690262</v>
      </c>
      <c r="AU4" s="4">
        <f t="shared" si="15"/>
        <v>0</v>
      </c>
      <c r="AV4" s="4">
        <v>3.7756796200436926</v>
      </c>
      <c r="AW4" s="10">
        <f t="shared" si="16"/>
        <v>1</v>
      </c>
      <c r="AX4" s="4">
        <v>4.7297425658115158</v>
      </c>
      <c r="AY4" s="4">
        <f t="shared" si="17"/>
        <v>1</v>
      </c>
      <c r="AZ4" s="4">
        <v>5.5442921681663364</v>
      </c>
      <c r="BA4" s="4">
        <f t="shared" si="18"/>
        <v>0</v>
      </c>
      <c r="BB4" s="4">
        <v>3.106669768759347</v>
      </c>
      <c r="BC4" s="4">
        <f t="shared" si="19"/>
        <v>0</v>
      </c>
      <c r="BD4" s="4">
        <v>1.224662092761343</v>
      </c>
      <c r="BE4" s="4">
        <f t="shared" si="20"/>
        <v>0</v>
      </c>
      <c r="BF4" s="4">
        <v>1.4061013738401125</v>
      </c>
      <c r="BG4" s="18">
        <f t="shared" si="21"/>
        <v>1</v>
      </c>
      <c r="BH4" s="4">
        <v>4.5530946415050773</v>
      </c>
      <c r="BI4" s="4">
        <f t="shared" si="22"/>
        <v>0</v>
      </c>
      <c r="BJ4" s="4">
        <v>0.48932968184260961</v>
      </c>
      <c r="BK4" s="4">
        <f t="shared" si="23"/>
        <v>1</v>
      </c>
      <c r="BL4" s="4">
        <v>3.1048373417442767</v>
      </c>
      <c r="BM4" s="4">
        <f t="shared" si="24"/>
        <v>1</v>
      </c>
      <c r="BN4" s="4">
        <v>2.5620736386957965</v>
      </c>
      <c r="BO4" s="4">
        <f t="shared" si="25"/>
        <v>0</v>
      </c>
      <c r="BP4" s="4">
        <v>-4.2791557468105914</v>
      </c>
      <c r="BQ4" s="4">
        <f t="shared" si="26"/>
        <v>0</v>
      </c>
      <c r="BR4" s="4">
        <v>1.2710010320433782</v>
      </c>
      <c r="BS4" s="4">
        <f t="shared" si="27"/>
        <v>0</v>
      </c>
      <c r="BT4" s="4">
        <v>-3.9252186599474355</v>
      </c>
      <c r="BU4" s="10">
        <f t="shared" si="28"/>
        <v>1</v>
      </c>
      <c r="BV4" s="10">
        <f t="shared" si="29"/>
        <v>4.4155369135494151</v>
      </c>
      <c r="BW4" s="4">
        <v>0.41553691354941513</v>
      </c>
      <c r="BX4" s="4">
        <f t="shared" si="30"/>
        <v>1</v>
      </c>
      <c r="BY4" s="4">
        <v>5.4916386646861159</v>
      </c>
      <c r="BZ4" s="4">
        <f t="shared" si="31"/>
        <v>0</v>
      </c>
      <c r="CA4" s="4">
        <v>-0.17109391155278608</v>
      </c>
      <c r="CB4" s="4">
        <f t="shared" si="32"/>
        <v>1</v>
      </c>
      <c r="CC4" s="4">
        <v>0.29207176219123276</v>
      </c>
      <c r="CD4" s="4">
        <f t="shared" si="33"/>
        <v>0</v>
      </c>
      <c r="CE4" s="4">
        <v>0.28359786541866638</v>
      </c>
      <c r="CF4" s="4">
        <f t="shared" si="34"/>
        <v>0</v>
      </c>
      <c r="CG4" s="4">
        <v>-6.1138265213119443</v>
      </c>
      <c r="CH4" s="4">
        <f t="shared" si="35"/>
        <v>0</v>
      </c>
      <c r="CI4" s="4">
        <v>-0.90791648897450239</v>
      </c>
      <c r="CJ4" s="4">
        <f t="shared" si="36"/>
        <v>0</v>
      </c>
      <c r="CK4" s="4">
        <v>-5.3228882010101373</v>
      </c>
      <c r="CL4" s="4">
        <f t="shared" si="37"/>
        <v>1</v>
      </c>
      <c r="CM4" s="4">
        <v>2.2844348572479394</v>
      </c>
      <c r="CN4" s="4">
        <f t="shared" si="38"/>
        <v>0</v>
      </c>
      <c r="CO4" s="4">
        <v>-1.4641880998433612</v>
      </c>
      <c r="CP4" s="4">
        <f t="shared" si="39"/>
        <v>0</v>
      </c>
      <c r="CQ4" s="4">
        <v>-3.4605210329344542</v>
      </c>
      <c r="CR4" s="4">
        <f t="shared" si="40"/>
        <v>0</v>
      </c>
      <c r="CS4" s="4">
        <v>-4.4524014121540949</v>
      </c>
      <c r="CT4" s="4">
        <f t="shared" si="41"/>
        <v>1</v>
      </c>
      <c r="CU4" s="4">
        <v>1.5215671878869301</v>
      </c>
      <c r="CV4" s="10">
        <f t="shared" si="42"/>
        <v>0</v>
      </c>
      <c r="CW4" s="10">
        <f t="shared" si="43"/>
        <v>2.54493417418196</v>
      </c>
      <c r="CX4" s="4">
        <v>-2.45506582581804</v>
      </c>
    </row>
    <row r="5" spans="1:102" x14ac:dyDescent="0.3">
      <c r="A5" s="2">
        <v>8.8000000000000007</v>
      </c>
      <c r="B5" s="2">
        <v>1</v>
      </c>
      <c r="C5" s="2">
        <v>1</v>
      </c>
      <c r="D5" s="2">
        <v>3.665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3">
        <v>1</v>
      </c>
      <c r="S5" s="8">
        <f t="shared" si="0"/>
        <v>1</v>
      </c>
      <c r="T5" s="4">
        <v>4.8</v>
      </c>
      <c r="U5" s="4">
        <f t="shared" si="1"/>
        <v>0</v>
      </c>
      <c r="V5" s="4">
        <v>2.2000000000000002</v>
      </c>
      <c r="W5" s="18">
        <f t="shared" si="2"/>
        <v>1</v>
      </c>
      <c r="X5" s="4">
        <v>6.2</v>
      </c>
      <c r="Y5" s="4">
        <f t="shared" si="3"/>
        <v>1</v>
      </c>
      <c r="Z5" s="4">
        <v>5.4</v>
      </c>
      <c r="AA5" s="15">
        <f t="shared" si="4"/>
        <v>1</v>
      </c>
      <c r="AB5" s="15">
        <f t="shared" si="5"/>
        <v>-0.20000000000000018</v>
      </c>
      <c r="AC5" s="4">
        <v>4.8</v>
      </c>
      <c r="AD5" s="21">
        <f t="shared" si="6"/>
        <v>0</v>
      </c>
      <c r="AE5" s="4">
        <v>-2.8</v>
      </c>
      <c r="AF5" s="4">
        <f t="shared" si="7"/>
        <v>0</v>
      </c>
      <c r="AG5" s="4">
        <v>4.3565965105862974</v>
      </c>
      <c r="AH5" s="4">
        <f t="shared" si="8"/>
        <v>1</v>
      </c>
      <c r="AI5" s="4">
        <v>5.099046527953826</v>
      </c>
      <c r="AJ5" s="12">
        <f t="shared" si="9"/>
        <v>1</v>
      </c>
      <c r="AK5" s="12">
        <f t="shared" si="10"/>
        <v>2.5542495506185467</v>
      </c>
      <c r="AL5" s="4">
        <v>7.5542495506185467</v>
      </c>
      <c r="AM5" s="4">
        <f t="shared" si="11"/>
        <v>1</v>
      </c>
      <c r="AN5" s="4">
        <v>-3.1635197741002008</v>
      </c>
      <c r="AO5" s="4">
        <f t="shared" si="12"/>
        <v>1</v>
      </c>
      <c r="AP5" s="4">
        <v>6.5112673312519194</v>
      </c>
      <c r="AQ5" s="4">
        <f t="shared" si="13"/>
        <v>1</v>
      </c>
      <c r="AR5" s="4">
        <v>7.2280949154949869</v>
      </c>
      <c r="AS5" s="4">
        <f t="shared" si="14"/>
        <v>1</v>
      </c>
      <c r="AT5" s="4">
        <v>4.865103873493771</v>
      </c>
      <c r="AU5" s="4">
        <f t="shared" si="15"/>
        <v>0</v>
      </c>
      <c r="AV5" s="4">
        <v>3.6323992989440828</v>
      </c>
      <c r="AW5" s="10">
        <f t="shared" si="16"/>
        <v>0</v>
      </c>
      <c r="AX5" s="4">
        <v>0.51314608831080011</v>
      </c>
      <c r="AY5" s="4">
        <f t="shared" si="17"/>
        <v>0</v>
      </c>
      <c r="AZ5" s="4">
        <v>0.21911348374475637</v>
      </c>
      <c r="BA5" s="4">
        <f t="shared" si="18"/>
        <v>0</v>
      </c>
      <c r="BB5" s="4">
        <v>1.4784395087225775</v>
      </c>
      <c r="BC5" s="4">
        <f t="shared" si="19"/>
        <v>0</v>
      </c>
      <c r="BD5" s="4">
        <v>-0.91607230766537506</v>
      </c>
      <c r="BE5" s="4">
        <f t="shared" si="20"/>
        <v>0</v>
      </c>
      <c r="BF5" s="4">
        <v>3.1558728501756432</v>
      </c>
      <c r="BG5" s="18">
        <f t="shared" si="21"/>
        <v>1</v>
      </c>
      <c r="BH5" s="4">
        <v>2.8866681534870224</v>
      </c>
      <c r="BI5" s="4">
        <f t="shared" si="22"/>
        <v>1</v>
      </c>
      <c r="BJ5" s="4">
        <v>4.1362213753862997</v>
      </c>
      <c r="BK5" s="4">
        <f t="shared" si="23"/>
        <v>0</v>
      </c>
      <c r="BL5" s="4">
        <v>-0.83072092288173627</v>
      </c>
      <c r="BM5" s="4">
        <f t="shared" si="24"/>
        <v>0</v>
      </c>
      <c r="BN5" s="4">
        <v>-5.268059447697051</v>
      </c>
      <c r="BO5" s="4">
        <f t="shared" si="25"/>
        <v>0</v>
      </c>
      <c r="BP5" s="4">
        <v>-5.7084545525584858</v>
      </c>
      <c r="BQ5" s="4">
        <f t="shared" si="26"/>
        <v>0</v>
      </c>
      <c r="BR5" s="4">
        <v>1.4675223456811479</v>
      </c>
      <c r="BS5" s="4">
        <f t="shared" si="27"/>
        <v>1</v>
      </c>
      <c r="BT5" s="4">
        <v>7.47702611079003</v>
      </c>
      <c r="BU5" s="10">
        <f t="shared" si="28"/>
        <v>1</v>
      </c>
      <c r="BV5" s="10">
        <f t="shared" si="29"/>
        <v>6.591314737419923</v>
      </c>
      <c r="BW5" s="4">
        <v>2.591314737419923</v>
      </c>
      <c r="BX5" s="4">
        <f t="shared" si="30"/>
        <v>1</v>
      </c>
      <c r="BY5" s="4">
        <v>5.1794771684557297</v>
      </c>
      <c r="BZ5" s="4">
        <f t="shared" si="31"/>
        <v>0</v>
      </c>
      <c r="CA5" s="4">
        <v>-3.2458621489195219</v>
      </c>
      <c r="CB5" s="4">
        <f t="shared" si="32"/>
        <v>0</v>
      </c>
      <c r="CC5" s="4">
        <v>-2.9848754478688395</v>
      </c>
      <c r="CD5" s="4">
        <f t="shared" si="33"/>
        <v>1</v>
      </c>
      <c r="CE5" s="4">
        <v>5.4467996552254494</v>
      </c>
      <c r="CF5" s="4">
        <f t="shared" si="34"/>
        <v>1</v>
      </c>
      <c r="CG5" s="4">
        <v>2.1781969744809508</v>
      </c>
      <c r="CH5" s="4">
        <f t="shared" si="35"/>
        <v>1</v>
      </c>
      <c r="CI5" s="4">
        <v>0.29447476295608777</v>
      </c>
      <c r="CJ5" s="4">
        <f t="shared" si="36"/>
        <v>1</v>
      </c>
      <c r="CK5" s="4">
        <v>-1.0994125798983658</v>
      </c>
      <c r="CL5" s="4">
        <f t="shared" si="37"/>
        <v>1</v>
      </c>
      <c r="CM5" s="4">
        <v>3.4562816397705198</v>
      </c>
      <c r="CN5" s="4">
        <f t="shared" si="38"/>
        <v>0</v>
      </c>
      <c r="CO5" s="4">
        <v>-1.5298633813497764</v>
      </c>
      <c r="CP5" s="4">
        <f t="shared" si="39"/>
        <v>1</v>
      </c>
      <c r="CQ5" s="4">
        <v>1.2807865124317974</v>
      </c>
      <c r="CR5" s="4">
        <f t="shared" si="40"/>
        <v>1</v>
      </c>
      <c r="CS5" s="4">
        <v>1.2075510774140605</v>
      </c>
      <c r="CT5" s="4">
        <f t="shared" si="41"/>
        <v>0</v>
      </c>
      <c r="CU5" s="4">
        <v>-2.3491591604495223</v>
      </c>
      <c r="CV5" s="10">
        <f t="shared" si="42"/>
        <v>1</v>
      </c>
      <c r="CW5" s="10">
        <f t="shared" si="43"/>
        <v>5.7131086768194681</v>
      </c>
      <c r="CX5" s="4">
        <v>0.7131086768194681</v>
      </c>
    </row>
    <row r="6" spans="1:102" x14ac:dyDescent="0.3">
      <c r="A6" s="2">
        <v>9.1</v>
      </c>
      <c r="B6" s="2">
        <v>1</v>
      </c>
      <c r="C6" s="2">
        <v>1</v>
      </c>
      <c r="D6" s="2">
        <v>3.79</v>
      </c>
      <c r="E6" s="2">
        <v>0</v>
      </c>
      <c r="F6" s="2">
        <v>1</v>
      </c>
      <c r="G6" s="2">
        <v>0</v>
      </c>
      <c r="H6" s="2">
        <v>1</v>
      </c>
      <c r="I6" s="2">
        <v>0</v>
      </c>
      <c r="J6" s="2">
        <v>1</v>
      </c>
      <c r="K6" s="2">
        <v>1</v>
      </c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3">
        <v>1</v>
      </c>
      <c r="S6" s="8">
        <f t="shared" si="0"/>
        <v>1</v>
      </c>
      <c r="T6" s="4">
        <v>6.4</v>
      </c>
      <c r="U6" s="4">
        <f t="shared" si="1"/>
        <v>0</v>
      </c>
      <c r="V6" s="4">
        <v>1.8</v>
      </c>
      <c r="W6" s="18">
        <f t="shared" si="2"/>
        <v>1</v>
      </c>
      <c r="X6" s="4">
        <v>5.8</v>
      </c>
      <c r="Y6" s="4">
        <f t="shared" si="3"/>
        <v>1</v>
      </c>
      <c r="Z6" s="4">
        <v>4.8</v>
      </c>
      <c r="AA6" s="15">
        <f t="shared" si="4"/>
        <v>1</v>
      </c>
      <c r="AB6" s="15">
        <f t="shared" si="5"/>
        <v>-2.4</v>
      </c>
      <c r="AC6" s="4">
        <v>2.6</v>
      </c>
      <c r="AD6" s="21">
        <f t="shared" si="6"/>
        <v>0</v>
      </c>
      <c r="AE6" s="4">
        <v>-4</v>
      </c>
      <c r="AF6" s="4">
        <f t="shared" si="7"/>
        <v>1</v>
      </c>
      <c r="AG6" s="4">
        <v>2.2022823005351198</v>
      </c>
      <c r="AH6" s="4">
        <f t="shared" si="8"/>
        <v>0</v>
      </c>
      <c r="AI6" s="4">
        <v>-2.2652951869159388E-2</v>
      </c>
      <c r="AJ6" s="12">
        <f t="shared" si="9"/>
        <v>0</v>
      </c>
      <c r="AK6" s="12">
        <f t="shared" si="10"/>
        <v>-3.7508894030957816</v>
      </c>
      <c r="AL6" s="4">
        <v>1.2491105969042187</v>
      </c>
      <c r="AM6" s="4">
        <f t="shared" si="11"/>
        <v>1</v>
      </c>
      <c r="AN6" s="4">
        <v>-3.1281839731512173</v>
      </c>
      <c r="AO6" s="4">
        <f t="shared" si="12"/>
        <v>1</v>
      </c>
      <c r="AP6" s="4">
        <v>4.3102911220063875</v>
      </c>
      <c r="AQ6" s="4">
        <f t="shared" si="13"/>
        <v>1</v>
      </c>
      <c r="AR6" s="4">
        <v>5.6725774732246501</v>
      </c>
      <c r="AS6" s="4">
        <f t="shared" si="14"/>
        <v>1</v>
      </c>
      <c r="AT6" s="4">
        <v>5.7118367823656131</v>
      </c>
      <c r="AU6" s="4">
        <f t="shared" si="15"/>
        <v>1</v>
      </c>
      <c r="AV6" s="4">
        <v>4.6112230513045196</v>
      </c>
      <c r="AW6" s="10">
        <f t="shared" si="16"/>
        <v>1</v>
      </c>
      <c r="AX6" s="4">
        <v>6.586507760093121</v>
      </c>
      <c r="AY6" s="4">
        <f t="shared" si="17"/>
        <v>1</v>
      </c>
      <c r="AZ6" s="4">
        <v>4.9978299213938095</v>
      </c>
      <c r="BA6" s="4">
        <f t="shared" si="18"/>
        <v>1</v>
      </c>
      <c r="BB6" s="4">
        <v>6.8567589879458914</v>
      </c>
      <c r="BC6" s="4">
        <f t="shared" si="19"/>
        <v>1</v>
      </c>
      <c r="BD6" s="4">
        <v>6.7212221303882771</v>
      </c>
      <c r="BE6" s="4">
        <f t="shared" si="20"/>
        <v>0</v>
      </c>
      <c r="BF6" s="4">
        <v>-1.6445017856424795</v>
      </c>
      <c r="BG6" s="18">
        <f t="shared" si="21"/>
        <v>1</v>
      </c>
      <c r="BH6" s="4">
        <v>4.850735600563219</v>
      </c>
      <c r="BI6" s="4">
        <f t="shared" si="22"/>
        <v>1</v>
      </c>
      <c r="BJ6" s="4">
        <v>2.3448777249762029</v>
      </c>
      <c r="BK6" s="4">
        <f t="shared" si="23"/>
        <v>1</v>
      </c>
      <c r="BL6" s="4">
        <v>4.4350152713602444</v>
      </c>
      <c r="BM6" s="4">
        <f t="shared" si="24"/>
        <v>1</v>
      </c>
      <c r="BN6" s="4">
        <v>-0.5716426836706372</v>
      </c>
      <c r="BO6" s="4">
        <f t="shared" si="25"/>
        <v>1</v>
      </c>
      <c r="BP6" s="4">
        <v>3.3581845224135876E-2</v>
      </c>
      <c r="BQ6" s="4">
        <f t="shared" si="26"/>
        <v>0</v>
      </c>
      <c r="BR6" s="4">
        <v>-7.9126516321121443E-2</v>
      </c>
      <c r="BS6" s="4">
        <f t="shared" si="27"/>
        <v>1</v>
      </c>
      <c r="BT6" s="4">
        <v>6.4600406172236085</v>
      </c>
      <c r="BU6" s="10">
        <f t="shared" si="28"/>
        <v>0</v>
      </c>
      <c r="BV6" s="10">
        <f t="shared" si="29"/>
        <v>-1.1206652896646707</v>
      </c>
      <c r="BW6" s="4">
        <v>-5.1206652896646707</v>
      </c>
      <c r="BX6" s="4">
        <f t="shared" si="30"/>
        <v>0</v>
      </c>
      <c r="BY6" s="4">
        <v>-4.8307918349359982</v>
      </c>
      <c r="BZ6" s="4">
        <f t="shared" si="31"/>
        <v>0</v>
      </c>
      <c r="CA6" s="4">
        <v>-0.88172533196154701</v>
      </c>
      <c r="CB6" s="4">
        <f t="shared" si="32"/>
        <v>0</v>
      </c>
      <c r="CC6" s="4">
        <v>-3.4502656024552918</v>
      </c>
      <c r="CD6" s="4">
        <f t="shared" si="33"/>
        <v>0</v>
      </c>
      <c r="CE6" s="4">
        <v>0.69813547115351149</v>
      </c>
      <c r="CF6" s="4">
        <f t="shared" si="34"/>
        <v>1</v>
      </c>
      <c r="CG6" s="4">
        <v>-0.72554707343871705</v>
      </c>
      <c r="CH6" s="4">
        <f t="shared" si="35"/>
        <v>0</v>
      </c>
      <c r="CI6" s="4">
        <v>-2.4415965037841536</v>
      </c>
      <c r="CJ6" s="4">
        <f t="shared" si="36"/>
        <v>1</v>
      </c>
      <c r="CK6" s="4">
        <v>1.578939427459062</v>
      </c>
      <c r="CL6" s="4">
        <f t="shared" si="37"/>
        <v>1</v>
      </c>
      <c r="CM6" s="4">
        <v>4.4071612613992812</v>
      </c>
      <c r="CN6" s="4">
        <f t="shared" si="38"/>
        <v>0</v>
      </c>
      <c r="CO6" s="4">
        <v>-3.7412201533884382</v>
      </c>
      <c r="CP6" s="4">
        <f t="shared" si="39"/>
        <v>0</v>
      </c>
      <c r="CQ6" s="4">
        <v>-4.5658423876803287</v>
      </c>
      <c r="CR6" s="4">
        <f t="shared" si="40"/>
        <v>1</v>
      </c>
      <c r="CS6" s="4">
        <v>-0.81514475884389448</v>
      </c>
      <c r="CT6" s="4">
        <f t="shared" si="41"/>
        <v>1</v>
      </c>
      <c r="CU6" s="4">
        <v>1.5370122941846969</v>
      </c>
      <c r="CV6" s="10">
        <f t="shared" si="42"/>
        <v>1</v>
      </c>
      <c r="CW6" s="10">
        <f t="shared" si="43"/>
        <v>4.9878733093360488</v>
      </c>
      <c r="CX6" s="4">
        <v>-1.2126690663951223E-2</v>
      </c>
    </row>
    <row r="7" spans="1:102" x14ac:dyDescent="0.3">
      <c r="A7" s="2">
        <v>9.1</v>
      </c>
      <c r="B7" s="2">
        <v>1</v>
      </c>
      <c r="C7" s="2">
        <v>1</v>
      </c>
      <c r="D7" s="2">
        <v>3.79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1</v>
      </c>
      <c r="O7" s="2">
        <v>0</v>
      </c>
      <c r="P7" s="2">
        <v>0</v>
      </c>
      <c r="Q7" s="2">
        <v>0</v>
      </c>
      <c r="R7" s="3">
        <v>1</v>
      </c>
      <c r="S7" s="8">
        <f t="shared" si="0"/>
        <v>1</v>
      </c>
      <c r="T7" s="4">
        <v>5.6</v>
      </c>
      <c r="U7" s="4">
        <f t="shared" si="1"/>
        <v>1</v>
      </c>
      <c r="V7" s="4">
        <v>7.6</v>
      </c>
      <c r="W7" s="18">
        <f t="shared" si="2"/>
        <v>1</v>
      </c>
      <c r="X7" s="4">
        <v>4.5999999999999996</v>
      </c>
      <c r="Y7" s="4">
        <f t="shared" si="3"/>
        <v>0</v>
      </c>
      <c r="Z7" s="4">
        <v>3.2</v>
      </c>
      <c r="AA7" s="15">
        <f t="shared" si="4"/>
        <v>0</v>
      </c>
      <c r="AB7" s="15">
        <f t="shared" si="5"/>
        <v>-8.8000000000000007</v>
      </c>
      <c r="AC7" s="4">
        <v>-3.8</v>
      </c>
      <c r="AD7" s="21">
        <f t="shared" si="6"/>
        <v>0</v>
      </c>
      <c r="AE7" s="4">
        <v>-1.8</v>
      </c>
      <c r="AF7" s="4">
        <f t="shared" si="7"/>
        <v>0</v>
      </c>
      <c r="AG7" s="4">
        <v>6.6810121835227143</v>
      </c>
      <c r="AH7" s="4">
        <f t="shared" si="8"/>
        <v>1</v>
      </c>
      <c r="AI7" s="4">
        <v>4.2877271062179769</v>
      </c>
      <c r="AJ7" s="12">
        <f t="shared" si="9"/>
        <v>0</v>
      </c>
      <c r="AK7" s="12">
        <f t="shared" si="10"/>
        <v>-2.2470603043407662</v>
      </c>
      <c r="AL7" s="4">
        <v>2.7529396956592338</v>
      </c>
      <c r="AM7" s="4">
        <f t="shared" si="11"/>
        <v>1</v>
      </c>
      <c r="AN7" s="4">
        <v>-1.4481240254482024</v>
      </c>
      <c r="AO7" s="4">
        <f t="shared" si="12"/>
        <v>1</v>
      </c>
      <c r="AP7" s="4">
        <v>6.3197042822053611</v>
      </c>
      <c r="AQ7" s="4">
        <f t="shared" si="13"/>
        <v>1</v>
      </c>
      <c r="AR7" s="4">
        <v>6.8629916115236229</v>
      </c>
      <c r="AS7" s="4">
        <f t="shared" si="14"/>
        <v>1</v>
      </c>
      <c r="AT7" s="4">
        <v>6.5584189607254908</v>
      </c>
      <c r="AU7" s="4">
        <f t="shared" si="15"/>
        <v>1</v>
      </c>
      <c r="AV7" s="4">
        <v>4.6839936103044604</v>
      </c>
      <c r="AW7" s="10">
        <f t="shared" si="16"/>
        <v>0</v>
      </c>
      <c r="AX7" s="4">
        <v>1.8848053402675435</v>
      </c>
      <c r="AY7" s="4">
        <f t="shared" si="17"/>
        <v>1</v>
      </c>
      <c r="AZ7" s="4">
        <v>6.0395978297951416</v>
      </c>
      <c r="BA7" s="4">
        <f t="shared" si="18"/>
        <v>1</v>
      </c>
      <c r="BB7" s="4">
        <v>7.8566646424728024</v>
      </c>
      <c r="BC7" s="4">
        <f t="shared" si="19"/>
        <v>0</v>
      </c>
      <c r="BD7" s="4">
        <v>0.63629946085777789</v>
      </c>
      <c r="BE7" s="4">
        <f t="shared" si="20"/>
        <v>0</v>
      </c>
      <c r="BF7" s="4">
        <v>-1.5348038438869298</v>
      </c>
      <c r="BG7" s="18">
        <f t="shared" si="21"/>
        <v>0</v>
      </c>
      <c r="BH7" s="4">
        <v>0.7808926112957435</v>
      </c>
      <c r="BI7" s="4">
        <f t="shared" si="22"/>
        <v>0</v>
      </c>
      <c r="BJ7" s="4">
        <v>-0.8392414773075032</v>
      </c>
      <c r="BK7" s="4">
        <f t="shared" si="23"/>
        <v>1</v>
      </c>
      <c r="BL7" s="4">
        <v>4.9940230235594392</v>
      </c>
      <c r="BM7" s="4">
        <f t="shared" si="24"/>
        <v>0</v>
      </c>
      <c r="BN7" s="4">
        <v>-1.7482985767489598</v>
      </c>
      <c r="BO7" s="4">
        <f t="shared" si="25"/>
        <v>1</v>
      </c>
      <c r="BP7" s="4">
        <v>3.5295115178495724</v>
      </c>
      <c r="BQ7" s="4">
        <f t="shared" si="26"/>
        <v>1</v>
      </c>
      <c r="BR7" s="4">
        <v>3.2062037084467101</v>
      </c>
      <c r="BS7" s="4">
        <f t="shared" si="27"/>
        <v>0</v>
      </c>
      <c r="BT7" s="4">
        <v>-2.7015250260026029</v>
      </c>
      <c r="BU7" s="10">
        <f t="shared" si="28"/>
        <v>0</v>
      </c>
      <c r="BV7" s="10">
        <f t="shared" si="29"/>
        <v>0.63410283370039711</v>
      </c>
      <c r="BW7" s="4">
        <v>-3.3658971662996029</v>
      </c>
      <c r="BX7" s="4">
        <f t="shared" si="30"/>
        <v>1</v>
      </c>
      <c r="BY7" s="4">
        <v>1.3333270021939576</v>
      </c>
      <c r="BZ7" s="4">
        <f t="shared" si="31"/>
        <v>0</v>
      </c>
      <c r="CA7" s="4">
        <v>-4.3490335923561485</v>
      </c>
      <c r="CB7" s="4">
        <f t="shared" si="32"/>
        <v>1</v>
      </c>
      <c r="CC7" s="4">
        <v>1.5485222677226167</v>
      </c>
      <c r="CD7" s="4">
        <f t="shared" si="33"/>
        <v>1</v>
      </c>
      <c r="CE7" s="4">
        <v>6.8326985200956347</v>
      </c>
      <c r="CF7" s="4">
        <f t="shared" si="34"/>
        <v>1</v>
      </c>
      <c r="CG7" s="4">
        <v>-0.18882868032887323</v>
      </c>
      <c r="CH7" s="4">
        <f t="shared" si="35"/>
        <v>0</v>
      </c>
      <c r="CI7" s="4">
        <v>-1.4179895110796359</v>
      </c>
      <c r="CJ7" s="4">
        <f t="shared" si="36"/>
        <v>1</v>
      </c>
      <c r="CK7" s="4">
        <v>0.40669684503854242</v>
      </c>
      <c r="CL7" s="4">
        <f t="shared" si="37"/>
        <v>1</v>
      </c>
      <c r="CM7" s="4">
        <v>4.0558091721690079</v>
      </c>
      <c r="CN7" s="4">
        <f t="shared" si="38"/>
        <v>0</v>
      </c>
      <c r="CO7" s="4">
        <v>-4.7210887610281524</v>
      </c>
      <c r="CP7" s="4">
        <f t="shared" si="39"/>
        <v>1</v>
      </c>
      <c r="CQ7" s="4">
        <v>1.447423080941963</v>
      </c>
      <c r="CR7" s="4">
        <f t="shared" si="40"/>
        <v>1</v>
      </c>
      <c r="CS7" s="4">
        <v>-0.75242762032568855</v>
      </c>
      <c r="CT7" s="4">
        <f t="shared" si="41"/>
        <v>0</v>
      </c>
      <c r="CU7" s="4">
        <v>-4.9040773624400282</v>
      </c>
      <c r="CV7" s="10">
        <f t="shared" si="42"/>
        <v>1</v>
      </c>
      <c r="CW7" s="10">
        <f t="shared" si="43"/>
        <v>4.6273911102468794</v>
      </c>
      <c r="CX7" s="4">
        <v>-0.37260888975312056</v>
      </c>
    </row>
    <row r="8" spans="1:102" x14ac:dyDescent="0.3">
      <c r="A8" s="2">
        <v>9.2666666670000009</v>
      </c>
      <c r="B8" s="2">
        <v>1</v>
      </c>
      <c r="C8" s="2">
        <v>1</v>
      </c>
      <c r="D8" s="2">
        <v>3.8650000000000002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3">
        <v>1</v>
      </c>
      <c r="S8" s="8">
        <f t="shared" si="0"/>
        <v>1</v>
      </c>
      <c r="T8" s="4">
        <v>7.2</v>
      </c>
      <c r="U8" s="4">
        <f t="shared" si="1"/>
        <v>1</v>
      </c>
      <c r="V8" s="4">
        <v>5.6</v>
      </c>
      <c r="W8" s="18">
        <f t="shared" si="2"/>
        <v>0</v>
      </c>
      <c r="X8" s="4">
        <v>3.8</v>
      </c>
      <c r="Y8" s="4">
        <f t="shared" si="3"/>
        <v>0</v>
      </c>
      <c r="Z8" s="4">
        <v>2.8</v>
      </c>
      <c r="AA8" s="15">
        <f t="shared" si="4"/>
        <v>0</v>
      </c>
      <c r="AB8" s="15">
        <f t="shared" si="5"/>
        <v>-5.8</v>
      </c>
      <c r="AC8" s="4">
        <v>-0.8</v>
      </c>
      <c r="AD8" s="21">
        <f t="shared" si="6"/>
        <v>0</v>
      </c>
      <c r="AE8" s="4">
        <v>-0.4</v>
      </c>
      <c r="AF8" s="4">
        <f t="shared" si="7"/>
        <v>1</v>
      </c>
      <c r="AG8" s="4">
        <v>1.4525089276226266</v>
      </c>
      <c r="AH8" s="4">
        <f t="shared" si="8"/>
        <v>1</v>
      </c>
      <c r="AI8" s="4">
        <v>3.8760564166756186</v>
      </c>
      <c r="AJ8" s="12">
        <f t="shared" si="9"/>
        <v>0</v>
      </c>
      <c r="AK8" s="12">
        <f t="shared" si="10"/>
        <v>-4.0109549553204049</v>
      </c>
      <c r="AL8" s="4">
        <v>0.98904504467959486</v>
      </c>
      <c r="AM8" s="4">
        <f t="shared" si="11"/>
        <v>1</v>
      </c>
      <c r="AN8" s="4">
        <v>-3.6016012250616138</v>
      </c>
      <c r="AO8" s="4">
        <f t="shared" si="12"/>
        <v>0</v>
      </c>
      <c r="AP8" s="4">
        <v>2.5047758794150239</v>
      </c>
      <c r="AQ8" s="4">
        <f t="shared" si="13"/>
        <v>1</v>
      </c>
      <c r="AR8" s="4">
        <v>4.9943923768714695</v>
      </c>
      <c r="AS8" s="4">
        <f t="shared" si="14"/>
        <v>1</v>
      </c>
      <c r="AT8" s="4">
        <v>6.0645552300158281</v>
      </c>
      <c r="AU8" s="4">
        <f t="shared" si="15"/>
        <v>1</v>
      </c>
      <c r="AV8" s="4">
        <v>4.541821361820368</v>
      </c>
      <c r="AW8" s="10">
        <f t="shared" si="16"/>
        <v>0</v>
      </c>
      <c r="AX8" s="4">
        <v>1.2650392992114994</v>
      </c>
      <c r="AY8" s="4">
        <f t="shared" si="17"/>
        <v>0</v>
      </c>
      <c r="AZ8" s="4">
        <v>3.6508513549049244</v>
      </c>
      <c r="BA8" s="4">
        <f t="shared" si="18"/>
        <v>1</v>
      </c>
      <c r="BB8" s="4">
        <v>5.3879323861623059</v>
      </c>
      <c r="BC8" s="4">
        <f t="shared" si="19"/>
        <v>1</v>
      </c>
      <c r="BD8" s="4">
        <v>4.6049405077736392</v>
      </c>
      <c r="BE8" s="4">
        <f t="shared" si="20"/>
        <v>0</v>
      </c>
      <c r="BF8" s="4">
        <v>0.93271207951497659</v>
      </c>
      <c r="BG8" s="18">
        <f t="shared" si="21"/>
        <v>1</v>
      </c>
      <c r="BH8" s="4">
        <v>2.9815038122112636</v>
      </c>
      <c r="BI8" s="4">
        <f t="shared" si="22"/>
        <v>1</v>
      </c>
      <c r="BJ8" s="4">
        <v>2.7603544136290816</v>
      </c>
      <c r="BK8" s="4">
        <f t="shared" si="23"/>
        <v>1</v>
      </c>
      <c r="BL8" s="4">
        <v>4.4076507163984715</v>
      </c>
      <c r="BM8" s="4">
        <f t="shared" si="24"/>
        <v>0</v>
      </c>
      <c r="BN8" s="4">
        <v>-4.5623357908643047</v>
      </c>
      <c r="BO8" s="4">
        <f t="shared" si="25"/>
        <v>1</v>
      </c>
      <c r="BP8" s="4">
        <v>1.6621614451103959</v>
      </c>
      <c r="BQ8" s="4">
        <f t="shared" si="26"/>
        <v>1</v>
      </c>
      <c r="BR8" s="4">
        <v>3.8551573255746869</v>
      </c>
      <c r="BS8" s="4">
        <f t="shared" si="27"/>
        <v>1</v>
      </c>
      <c r="BT8" s="4">
        <v>5.4540114419497936</v>
      </c>
      <c r="BU8" s="10">
        <f t="shared" si="28"/>
        <v>1</v>
      </c>
      <c r="BV8" s="10">
        <f t="shared" si="29"/>
        <v>4.7837113471538668</v>
      </c>
      <c r="BW8" s="4">
        <v>0.78371134715386681</v>
      </c>
      <c r="BX8" s="4">
        <f t="shared" si="30"/>
        <v>1</v>
      </c>
      <c r="BY8" s="4">
        <v>2.9034814219880882</v>
      </c>
      <c r="BZ8" s="4">
        <f t="shared" si="31"/>
        <v>1</v>
      </c>
      <c r="CA8" s="4">
        <v>6.0028281619711867</v>
      </c>
      <c r="CB8" s="4">
        <f t="shared" si="32"/>
        <v>1</v>
      </c>
      <c r="CC8" s="4">
        <v>1.1996149494768638</v>
      </c>
      <c r="CD8" s="4">
        <f t="shared" si="33"/>
        <v>0</v>
      </c>
      <c r="CE8" s="4">
        <v>1.7277268636813754</v>
      </c>
      <c r="CF8" s="4">
        <f t="shared" si="34"/>
        <v>1</v>
      </c>
      <c r="CG8" s="4">
        <v>3.3221320127463301</v>
      </c>
      <c r="CH8" s="4">
        <f t="shared" si="35"/>
        <v>0</v>
      </c>
      <c r="CI8" s="4">
        <v>-1.3357235345221428</v>
      </c>
      <c r="CJ8" s="4">
        <f t="shared" si="36"/>
        <v>1</v>
      </c>
      <c r="CK8" s="4">
        <v>1.1895872077864116</v>
      </c>
      <c r="CL8" s="4">
        <f t="shared" si="37"/>
        <v>1</v>
      </c>
      <c r="CM8" s="4">
        <v>2.3216843894916526</v>
      </c>
      <c r="CN8" s="4">
        <f t="shared" si="38"/>
        <v>0</v>
      </c>
      <c r="CO8" s="4">
        <v>-4.3706318078273299</v>
      </c>
      <c r="CP8" s="4">
        <f t="shared" si="39"/>
        <v>1</v>
      </c>
      <c r="CQ8" s="4">
        <v>1.8192741269312442</v>
      </c>
      <c r="CR8" s="4">
        <f t="shared" si="40"/>
        <v>0</v>
      </c>
      <c r="CS8" s="4">
        <v>-2.0013431001121043</v>
      </c>
      <c r="CT8" s="4">
        <f t="shared" si="41"/>
        <v>1</v>
      </c>
      <c r="CU8" s="4">
        <v>0.36622717205553457</v>
      </c>
      <c r="CV8" s="10">
        <f t="shared" si="42"/>
        <v>0</v>
      </c>
      <c r="CW8" s="10">
        <f t="shared" si="43"/>
        <v>2.2317101280441225</v>
      </c>
      <c r="CX8" s="4">
        <v>-2.7682898719558775</v>
      </c>
    </row>
    <row r="9" spans="1:102" x14ac:dyDescent="0.3">
      <c r="A9" s="2">
        <v>9.3333333330000006</v>
      </c>
      <c r="B9" s="2">
        <v>1</v>
      </c>
      <c r="C9" s="2">
        <v>1</v>
      </c>
      <c r="D9" s="2">
        <v>3.89</v>
      </c>
      <c r="E9" s="2">
        <v>1</v>
      </c>
      <c r="F9" s="2">
        <v>1</v>
      </c>
      <c r="G9" s="2">
        <v>0</v>
      </c>
      <c r="H9" s="2">
        <v>1</v>
      </c>
      <c r="I9" s="2">
        <v>0</v>
      </c>
      <c r="J9" s="2">
        <v>0</v>
      </c>
      <c r="K9" s="2">
        <v>1</v>
      </c>
      <c r="L9" s="2">
        <v>1</v>
      </c>
      <c r="M9" s="2">
        <v>1</v>
      </c>
      <c r="N9" s="2">
        <v>1</v>
      </c>
      <c r="O9" s="2">
        <v>0</v>
      </c>
      <c r="P9" s="2">
        <v>0</v>
      </c>
      <c r="Q9" s="2">
        <v>0</v>
      </c>
      <c r="R9" s="3">
        <v>1</v>
      </c>
      <c r="S9" s="8">
        <f t="shared" si="0"/>
        <v>0</v>
      </c>
      <c r="T9" s="4">
        <v>3.6</v>
      </c>
      <c r="U9" s="4">
        <f t="shared" si="1"/>
        <v>1</v>
      </c>
      <c r="V9" s="4">
        <v>7.2</v>
      </c>
      <c r="W9" s="18">
        <f t="shared" si="2"/>
        <v>1</v>
      </c>
      <c r="X9" s="4">
        <v>5.8</v>
      </c>
      <c r="Y9" s="4">
        <f t="shared" si="3"/>
        <v>1</v>
      </c>
      <c r="Z9" s="4">
        <v>5</v>
      </c>
      <c r="AA9" s="15">
        <f t="shared" si="4"/>
        <v>1</v>
      </c>
      <c r="AB9" s="15">
        <f t="shared" si="5"/>
        <v>-2.2000000000000002</v>
      </c>
      <c r="AC9" s="4">
        <v>2.8</v>
      </c>
      <c r="AD9" s="21">
        <f t="shared" si="6"/>
        <v>0</v>
      </c>
      <c r="AE9" s="4">
        <v>-3.6</v>
      </c>
      <c r="AF9" s="4">
        <f t="shared" si="7"/>
        <v>1</v>
      </c>
      <c r="AG9" s="4">
        <v>2.8794161569072161</v>
      </c>
      <c r="AH9" s="4">
        <f t="shared" si="8"/>
        <v>1</v>
      </c>
      <c r="AI9" s="4">
        <v>4.0154357229948889</v>
      </c>
      <c r="AJ9" s="12">
        <f t="shared" si="9"/>
        <v>0</v>
      </c>
      <c r="AK9" s="12">
        <f t="shared" si="10"/>
        <v>-0.55423999468815488</v>
      </c>
      <c r="AL9" s="4">
        <v>4.4457600053118451</v>
      </c>
      <c r="AM9" s="4">
        <f t="shared" si="11"/>
        <v>1</v>
      </c>
      <c r="AN9" s="4">
        <v>-1.5360826087767061</v>
      </c>
      <c r="AO9" s="4">
        <f t="shared" si="12"/>
        <v>0</v>
      </c>
      <c r="AP9" s="4">
        <v>0.432838919216185</v>
      </c>
      <c r="AQ9" s="4">
        <f t="shared" si="13"/>
        <v>0</v>
      </c>
      <c r="AR9" s="4">
        <v>3.1095646971555198</v>
      </c>
      <c r="AS9" s="4">
        <f t="shared" si="14"/>
        <v>0</v>
      </c>
      <c r="AT9" s="4">
        <v>-5.0425812309081941E-2</v>
      </c>
      <c r="AU9" s="4">
        <f t="shared" si="15"/>
        <v>1</v>
      </c>
      <c r="AV9" s="4">
        <v>5.8045868733461061</v>
      </c>
      <c r="AW9" s="10">
        <f t="shared" si="16"/>
        <v>0</v>
      </c>
      <c r="AX9" s="4">
        <v>3.3739452102860867</v>
      </c>
      <c r="AY9" s="4">
        <f t="shared" si="17"/>
        <v>1</v>
      </c>
      <c r="AZ9" s="4">
        <v>7.8347868256728965</v>
      </c>
      <c r="BA9" s="4">
        <f t="shared" si="18"/>
        <v>0</v>
      </c>
      <c r="BB9" s="4">
        <v>4.4032107777654357</v>
      </c>
      <c r="BC9" s="4">
        <f t="shared" si="19"/>
        <v>0</v>
      </c>
      <c r="BD9" s="4">
        <v>0.75792414965789012</v>
      </c>
      <c r="BE9" s="4">
        <f t="shared" si="20"/>
        <v>0</v>
      </c>
      <c r="BF9" s="4">
        <v>-0.2237404043515101</v>
      </c>
      <c r="BG9" s="18">
        <f t="shared" si="21"/>
        <v>0</v>
      </c>
      <c r="BH9" s="4">
        <v>-1.2401059517440491</v>
      </c>
      <c r="BI9" s="4">
        <f t="shared" si="22"/>
        <v>0</v>
      </c>
      <c r="BJ9" s="4">
        <v>-1.292482498213551</v>
      </c>
      <c r="BK9" s="4">
        <f t="shared" si="23"/>
        <v>1</v>
      </c>
      <c r="BL9" s="4">
        <v>5.0470765528983446</v>
      </c>
      <c r="BM9" s="4">
        <f t="shared" si="24"/>
        <v>1</v>
      </c>
      <c r="BN9" s="4">
        <v>7.7948909707000524E-2</v>
      </c>
      <c r="BO9" s="4">
        <f t="shared" si="25"/>
        <v>0</v>
      </c>
      <c r="BP9" s="4">
        <v>-3.2120889112607518</v>
      </c>
      <c r="BQ9" s="4">
        <f t="shared" si="26"/>
        <v>1</v>
      </c>
      <c r="BR9" s="4">
        <v>8.6960285815287328</v>
      </c>
      <c r="BS9" s="4">
        <f t="shared" si="27"/>
        <v>1</v>
      </c>
      <c r="BT9" s="4">
        <v>4.0205678640271891</v>
      </c>
      <c r="BU9" s="10">
        <f t="shared" si="28"/>
        <v>1</v>
      </c>
      <c r="BV9" s="10">
        <f t="shared" si="29"/>
        <v>4.0160223563057347</v>
      </c>
      <c r="BW9" s="4">
        <v>1.6022356305734675E-2</v>
      </c>
      <c r="BX9" s="4">
        <f t="shared" si="30"/>
        <v>0</v>
      </c>
      <c r="BY9" s="4">
        <v>-5.1269004074208961</v>
      </c>
      <c r="BZ9" s="4">
        <f t="shared" si="31"/>
        <v>1</v>
      </c>
      <c r="CA9" s="4">
        <v>6.7420362195347794</v>
      </c>
      <c r="CB9" s="4">
        <f t="shared" si="32"/>
        <v>1</v>
      </c>
      <c r="CC9" s="4">
        <v>-0.30832477283470006</v>
      </c>
      <c r="CD9" s="4">
        <f t="shared" si="33"/>
        <v>0</v>
      </c>
      <c r="CE9" s="4">
        <v>5.526386480020351E-2</v>
      </c>
      <c r="CF9" s="4">
        <f t="shared" si="34"/>
        <v>0</v>
      </c>
      <c r="CG9" s="4">
        <v>-2.4217757137821705</v>
      </c>
      <c r="CH9" s="4">
        <f t="shared" si="35"/>
        <v>1</v>
      </c>
      <c r="CI9" s="4">
        <v>3.5420512576967074</v>
      </c>
      <c r="CJ9" s="4">
        <f t="shared" si="36"/>
        <v>0</v>
      </c>
      <c r="CK9" s="4">
        <v>-2.1528588369584947</v>
      </c>
      <c r="CL9" s="4">
        <f t="shared" si="37"/>
        <v>0</v>
      </c>
      <c r="CM9" s="4">
        <v>-1.9666442417681731</v>
      </c>
      <c r="CN9" s="4">
        <f t="shared" si="38"/>
        <v>1</v>
      </c>
      <c r="CO9" s="4">
        <v>2.4352275399085794</v>
      </c>
      <c r="CP9" s="4">
        <f t="shared" si="39"/>
        <v>1</v>
      </c>
      <c r="CQ9" s="4">
        <v>-1.9684927127028429</v>
      </c>
      <c r="CR9" s="4">
        <f t="shared" si="40"/>
        <v>0</v>
      </c>
      <c r="CS9" s="4">
        <v>-5.1310648984069402</v>
      </c>
      <c r="CT9" s="4">
        <f t="shared" si="41"/>
        <v>0</v>
      </c>
      <c r="CU9" s="4">
        <v>-5.8635446673269964</v>
      </c>
      <c r="CV9" s="10">
        <f t="shared" si="42"/>
        <v>1</v>
      </c>
      <c r="CW9" s="10">
        <f t="shared" si="43"/>
        <v>7.2600530594692971</v>
      </c>
      <c r="CX9" s="4">
        <v>2.2600530594692971</v>
      </c>
    </row>
    <row r="10" spans="1:102" x14ac:dyDescent="0.3">
      <c r="A10" s="2">
        <v>7.7839999999999998</v>
      </c>
      <c r="B10" s="2">
        <v>1</v>
      </c>
      <c r="C10" s="2">
        <v>1</v>
      </c>
      <c r="D10" s="2">
        <v>2.0550000000000002</v>
      </c>
      <c r="E10" s="2">
        <v>1</v>
      </c>
      <c r="F10" s="2">
        <v>1</v>
      </c>
      <c r="G10" s="2">
        <v>0</v>
      </c>
      <c r="H10" s="2">
        <v>1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3">
        <v>1</v>
      </c>
      <c r="S10" s="8">
        <f t="shared" si="0"/>
        <v>1</v>
      </c>
      <c r="T10" s="4">
        <v>6.6</v>
      </c>
      <c r="U10" s="4">
        <f t="shared" si="1"/>
        <v>1</v>
      </c>
      <c r="V10" s="4">
        <v>5.4</v>
      </c>
      <c r="W10" s="18">
        <f t="shared" si="2"/>
        <v>1</v>
      </c>
      <c r="X10" s="4">
        <v>4.4000000000000004</v>
      </c>
      <c r="Y10" s="4">
        <f t="shared" si="3"/>
        <v>1</v>
      </c>
      <c r="Z10" s="4">
        <v>6.6</v>
      </c>
      <c r="AA10" s="15">
        <f t="shared" si="4"/>
        <v>1</v>
      </c>
      <c r="AB10" s="15">
        <f t="shared" si="5"/>
        <v>-0.40000000000000036</v>
      </c>
      <c r="AC10" s="4">
        <v>4.5999999999999996</v>
      </c>
      <c r="AD10" s="21">
        <f t="shared" si="6"/>
        <v>0</v>
      </c>
      <c r="AE10" s="4">
        <v>0.8</v>
      </c>
      <c r="AF10" s="4">
        <f t="shared" si="7"/>
        <v>1</v>
      </c>
      <c r="AG10" s="4">
        <v>0.78324038828265774</v>
      </c>
      <c r="AH10" s="4">
        <f t="shared" si="8"/>
        <v>0</v>
      </c>
      <c r="AI10" s="4">
        <v>-0.53583399737551929</v>
      </c>
      <c r="AJ10" s="12">
        <f t="shared" si="9"/>
        <v>0</v>
      </c>
      <c r="AK10" s="12">
        <f t="shared" si="10"/>
        <v>-0.27000384868008087</v>
      </c>
      <c r="AL10" s="4">
        <v>4.7299961513199191</v>
      </c>
      <c r="AM10" s="4">
        <f t="shared" si="11"/>
        <v>1</v>
      </c>
      <c r="AN10" s="4">
        <v>-1.6167816473340058</v>
      </c>
      <c r="AO10" s="4">
        <f t="shared" si="12"/>
        <v>1</v>
      </c>
      <c r="AP10" s="4">
        <v>4.8858880236334885</v>
      </c>
      <c r="AQ10" s="4">
        <f t="shared" si="13"/>
        <v>1</v>
      </c>
      <c r="AR10" s="4">
        <v>6.9900388701793439</v>
      </c>
      <c r="AS10" s="4">
        <f t="shared" si="14"/>
        <v>1</v>
      </c>
      <c r="AT10" s="4">
        <v>5.2154533159125132</v>
      </c>
      <c r="AU10" s="4">
        <f t="shared" si="15"/>
        <v>1</v>
      </c>
      <c r="AV10" s="4">
        <v>4.5528897692110624</v>
      </c>
      <c r="AW10" s="10">
        <f t="shared" si="16"/>
        <v>1</v>
      </c>
      <c r="AX10" s="4">
        <v>7.0544329900841394</v>
      </c>
      <c r="AY10" s="4">
        <f t="shared" si="17"/>
        <v>0</v>
      </c>
      <c r="AZ10" s="4">
        <v>1.957764648752093</v>
      </c>
      <c r="BA10" s="4">
        <f t="shared" si="18"/>
        <v>1</v>
      </c>
      <c r="BB10" s="4">
        <v>6.3791919425771759</v>
      </c>
      <c r="BC10" s="4">
        <f t="shared" si="19"/>
        <v>1</v>
      </c>
      <c r="BD10" s="4">
        <v>6.5032853538515472</v>
      </c>
      <c r="BE10" s="4">
        <f t="shared" si="20"/>
        <v>0</v>
      </c>
      <c r="BF10" s="4">
        <v>1.9406573347141556</v>
      </c>
      <c r="BG10" s="18">
        <f t="shared" si="21"/>
        <v>0</v>
      </c>
      <c r="BH10" s="4">
        <v>8.7647803186357898E-2</v>
      </c>
      <c r="BI10" s="4">
        <f t="shared" si="22"/>
        <v>0</v>
      </c>
      <c r="BJ10" s="4">
        <v>-2.6242947354009489</v>
      </c>
      <c r="BK10" s="4">
        <f t="shared" si="23"/>
        <v>0</v>
      </c>
      <c r="BL10" s="4">
        <v>-5.1352755738558464E-2</v>
      </c>
      <c r="BM10" s="4">
        <f t="shared" si="24"/>
        <v>0</v>
      </c>
      <c r="BN10" s="4">
        <v>-3.8182440697684554</v>
      </c>
      <c r="BO10" s="4">
        <f t="shared" si="25"/>
        <v>0</v>
      </c>
      <c r="BP10" s="4">
        <v>-3.7645379430479791</v>
      </c>
      <c r="BQ10" s="4">
        <f t="shared" si="26"/>
        <v>0</v>
      </c>
      <c r="BR10" s="4">
        <v>-2.9471288966334344</v>
      </c>
      <c r="BS10" s="4">
        <f t="shared" si="27"/>
        <v>0</v>
      </c>
      <c r="BT10" s="4">
        <v>-2.1329737703481966</v>
      </c>
      <c r="BU10" s="10">
        <f t="shared" si="28"/>
        <v>1</v>
      </c>
      <c r="BV10" s="10">
        <f t="shared" si="29"/>
        <v>7.6014896908705758</v>
      </c>
      <c r="BW10" s="4">
        <v>3.6014896908705758</v>
      </c>
      <c r="BX10" s="4">
        <f t="shared" si="30"/>
        <v>1</v>
      </c>
      <c r="BY10" s="4">
        <v>1.7755359217377116</v>
      </c>
      <c r="BZ10" s="4">
        <f t="shared" si="31"/>
        <v>0</v>
      </c>
      <c r="CA10" s="4">
        <v>-2.9491529620137524</v>
      </c>
      <c r="CB10" s="4">
        <f t="shared" si="32"/>
        <v>1</v>
      </c>
      <c r="CC10" s="4">
        <v>1.6397863853166887</v>
      </c>
      <c r="CD10" s="4">
        <f t="shared" si="33"/>
        <v>1</v>
      </c>
      <c r="CE10" s="4">
        <v>7.1521874520170918</v>
      </c>
      <c r="CF10" s="4">
        <f t="shared" si="34"/>
        <v>1</v>
      </c>
      <c r="CG10" s="4">
        <v>0.82702841651393655</v>
      </c>
      <c r="CH10" s="4">
        <f t="shared" si="35"/>
        <v>0</v>
      </c>
      <c r="CI10" s="4">
        <v>-3.4322614571424248</v>
      </c>
      <c r="CJ10" s="4">
        <f t="shared" si="36"/>
        <v>0</v>
      </c>
      <c r="CK10" s="4">
        <v>-5.4409679676242799</v>
      </c>
      <c r="CL10" s="4">
        <f t="shared" si="37"/>
        <v>0</v>
      </c>
      <c r="CM10" s="4">
        <v>-5.40082769947045</v>
      </c>
      <c r="CN10" s="4">
        <f t="shared" si="38"/>
        <v>1</v>
      </c>
      <c r="CO10" s="4">
        <v>2.9629002899062744</v>
      </c>
      <c r="CP10" s="4">
        <f t="shared" si="39"/>
        <v>0</v>
      </c>
      <c r="CQ10" s="4">
        <v>-6.5180962148855066</v>
      </c>
      <c r="CR10" s="4">
        <f t="shared" si="40"/>
        <v>1</v>
      </c>
      <c r="CS10" s="4">
        <v>3.5531226898200554</v>
      </c>
      <c r="CT10" s="4">
        <f t="shared" si="41"/>
        <v>0</v>
      </c>
      <c r="CU10" s="4">
        <v>-1.4243658276221423</v>
      </c>
      <c r="CV10" s="10">
        <f t="shared" si="42"/>
        <v>1</v>
      </c>
      <c r="CW10" s="10">
        <f t="shared" si="43"/>
        <v>6.9278247557102652</v>
      </c>
      <c r="CX10" s="4">
        <v>1.9278247557102652</v>
      </c>
    </row>
    <row r="11" spans="1:102" x14ac:dyDescent="0.3">
      <c r="A11" s="2">
        <v>8.16</v>
      </c>
      <c r="B11" s="2">
        <v>1</v>
      </c>
      <c r="C11" s="2">
        <v>1</v>
      </c>
      <c r="D11" s="2">
        <v>3.8250000000000002</v>
      </c>
      <c r="E11" s="2">
        <v>1</v>
      </c>
      <c r="F11" s="2">
        <v>1</v>
      </c>
      <c r="G11" s="2">
        <v>0</v>
      </c>
      <c r="H11" s="2">
        <v>1</v>
      </c>
      <c r="I11" s="2">
        <v>0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0</v>
      </c>
      <c r="P11" s="2">
        <v>0</v>
      </c>
      <c r="Q11" s="2">
        <v>0</v>
      </c>
      <c r="R11" s="3">
        <v>1</v>
      </c>
      <c r="S11" s="8">
        <f t="shared" si="0"/>
        <v>1</v>
      </c>
      <c r="T11" s="4">
        <v>8</v>
      </c>
      <c r="U11" s="4">
        <f t="shared" si="1"/>
        <v>0</v>
      </c>
      <c r="V11" s="4">
        <v>3.6</v>
      </c>
      <c r="W11" s="18">
        <f t="shared" si="2"/>
        <v>1</v>
      </c>
      <c r="X11" s="4">
        <v>4.8</v>
      </c>
      <c r="Y11" s="4">
        <f t="shared" si="3"/>
        <v>1</v>
      </c>
      <c r="Z11" s="4">
        <v>4.8</v>
      </c>
      <c r="AA11" s="15">
        <f t="shared" si="4"/>
        <v>0</v>
      </c>
      <c r="AB11" s="15">
        <f t="shared" si="5"/>
        <v>-7.8</v>
      </c>
      <c r="AC11" s="4">
        <v>-2.8</v>
      </c>
      <c r="AD11" s="21">
        <f t="shared" si="6"/>
        <v>0</v>
      </c>
      <c r="AE11" s="4">
        <v>1</v>
      </c>
      <c r="AF11" s="4">
        <f t="shared" si="7"/>
        <v>0</v>
      </c>
      <c r="AG11" s="4">
        <v>6.6785331724592076</v>
      </c>
      <c r="AH11" s="4">
        <f t="shared" si="8"/>
        <v>0</v>
      </c>
      <c r="AI11" s="4">
        <v>-9.4014696312211488E-2</v>
      </c>
      <c r="AJ11" s="12">
        <f t="shared" si="9"/>
        <v>0</v>
      </c>
      <c r="AK11" s="12">
        <f t="shared" si="10"/>
        <v>-2.2798367479330905</v>
      </c>
      <c r="AL11" s="4">
        <v>2.7201632520669095</v>
      </c>
      <c r="AM11" s="4">
        <f t="shared" si="11"/>
        <v>0</v>
      </c>
      <c r="AN11" s="4">
        <v>-7.6558269489637887</v>
      </c>
      <c r="AO11" s="4">
        <f t="shared" si="12"/>
        <v>0</v>
      </c>
      <c r="AP11" s="4">
        <v>1.3365258965022482</v>
      </c>
      <c r="AQ11" s="4">
        <f t="shared" si="13"/>
        <v>1</v>
      </c>
      <c r="AR11" s="4">
        <v>7.1565289603093278</v>
      </c>
      <c r="AS11" s="4">
        <f t="shared" si="14"/>
        <v>1</v>
      </c>
      <c r="AT11" s="4">
        <v>3.5203621472375932</v>
      </c>
      <c r="AU11" s="4">
        <f t="shared" si="15"/>
        <v>0</v>
      </c>
      <c r="AV11" s="4">
        <v>1.8815367656401891</v>
      </c>
      <c r="AW11" s="10">
        <f t="shared" si="16"/>
        <v>1</v>
      </c>
      <c r="AX11" s="4">
        <v>5.7989077518471674</v>
      </c>
      <c r="AY11" s="4">
        <f t="shared" si="17"/>
        <v>0</v>
      </c>
      <c r="AZ11" s="4">
        <v>1.0949581065399321</v>
      </c>
      <c r="BA11" s="4">
        <f t="shared" si="18"/>
        <v>1</v>
      </c>
      <c r="BB11" s="4">
        <v>7.6703138862597715</v>
      </c>
      <c r="BC11" s="4">
        <f t="shared" si="19"/>
        <v>0</v>
      </c>
      <c r="BD11" s="4">
        <v>0.79919547608772801</v>
      </c>
      <c r="BE11" s="4">
        <f t="shared" si="20"/>
        <v>1</v>
      </c>
      <c r="BF11" s="4">
        <v>5.4952733703999934</v>
      </c>
      <c r="BG11" s="18">
        <f t="shared" si="21"/>
        <v>0</v>
      </c>
      <c r="BH11" s="4">
        <v>-1.7899653687167436</v>
      </c>
      <c r="BI11" s="4">
        <f t="shared" si="22"/>
        <v>1</v>
      </c>
      <c r="BJ11" s="4">
        <v>4.640951568660042</v>
      </c>
      <c r="BK11" s="4">
        <f t="shared" si="23"/>
        <v>0</v>
      </c>
      <c r="BL11" s="4">
        <v>-1.1421305108569684</v>
      </c>
      <c r="BM11" s="4">
        <f t="shared" si="24"/>
        <v>0</v>
      </c>
      <c r="BN11" s="4">
        <v>-3.8406658001575789</v>
      </c>
      <c r="BO11" s="4">
        <f t="shared" si="25"/>
        <v>0</v>
      </c>
      <c r="BP11" s="4">
        <v>-6.9782131125459328</v>
      </c>
      <c r="BQ11" s="4">
        <f t="shared" si="26"/>
        <v>1</v>
      </c>
      <c r="BR11" s="4">
        <v>8.0119631341119479</v>
      </c>
      <c r="BS11" s="4">
        <f t="shared" si="27"/>
        <v>1</v>
      </c>
      <c r="BT11" s="4">
        <v>5.9924495054333597</v>
      </c>
      <c r="BU11" s="10">
        <f t="shared" si="28"/>
        <v>1</v>
      </c>
      <c r="BV11" s="10">
        <f t="shared" si="29"/>
        <v>3.6922164153156167</v>
      </c>
      <c r="BW11" s="4">
        <v>-0.30778358468438327</v>
      </c>
      <c r="BX11" s="4">
        <f t="shared" si="30"/>
        <v>1</v>
      </c>
      <c r="BY11" s="4">
        <v>0.44007591562421489</v>
      </c>
      <c r="BZ11" s="4">
        <f t="shared" si="31"/>
        <v>1</v>
      </c>
      <c r="CA11" s="4">
        <v>6.000803541076805</v>
      </c>
      <c r="CB11" s="4">
        <f t="shared" si="32"/>
        <v>1</v>
      </c>
      <c r="CC11" s="4">
        <v>0.4214939315083015</v>
      </c>
      <c r="CD11" s="4">
        <f t="shared" si="33"/>
        <v>0</v>
      </c>
      <c r="CE11" s="4">
        <v>-1.4424428952023227</v>
      </c>
      <c r="CF11" s="4">
        <f t="shared" si="34"/>
        <v>1</v>
      </c>
      <c r="CG11" s="4">
        <v>3.2329028999813829</v>
      </c>
      <c r="CH11" s="4">
        <f t="shared" si="35"/>
        <v>1</v>
      </c>
      <c r="CI11" s="4">
        <v>0.97962865943216482</v>
      </c>
      <c r="CJ11" s="4">
        <f t="shared" si="36"/>
        <v>1</v>
      </c>
      <c r="CK11" s="4">
        <v>-1.7801241631071987</v>
      </c>
      <c r="CL11" s="4">
        <f t="shared" si="37"/>
        <v>1</v>
      </c>
      <c r="CM11" s="4">
        <v>-0.47612449617999708</v>
      </c>
      <c r="CN11" s="4">
        <f t="shared" si="38"/>
        <v>0</v>
      </c>
      <c r="CO11" s="4">
        <v>-5.4005889695381519</v>
      </c>
      <c r="CP11" s="4">
        <f t="shared" si="39"/>
        <v>1</v>
      </c>
      <c r="CQ11" s="4">
        <v>-0.17708962723638955</v>
      </c>
      <c r="CR11" s="4">
        <f t="shared" si="40"/>
        <v>0</v>
      </c>
      <c r="CS11" s="4">
        <v>-3.9979847311608712</v>
      </c>
      <c r="CT11" s="4">
        <f t="shared" si="41"/>
        <v>1</v>
      </c>
      <c r="CU11" s="4">
        <v>3.3243887206017035</v>
      </c>
      <c r="CV11" s="10">
        <f t="shared" si="42"/>
        <v>1</v>
      </c>
      <c r="CW11" s="10">
        <f t="shared" si="43"/>
        <v>8.0183938440892391</v>
      </c>
      <c r="CX11" s="4">
        <v>3.0183938440892382</v>
      </c>
    </row>
    <row r="12" spans="1:102" x14ac:dyDescent="0.3">
      <c r="A12" s="2">
        <v>8.5039999999999996</v>
      </c>
      <c r="B12" s="2">
        <v>1</v>
      </c>
      <c r="C12" s="2">
        <v>1</v>
      </c>
      <c r="D12" s="2">
        <v>3.9849999999999999</v>
      </c>
      <c r="E12" s="2">
        <v>1</v>
      </c>
      <c r="F12" s="2">
        <v>0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3">
        <v>1</v>
      </c>
      <c r="S12" s="8">
        <f t="shared" si="0"/>
        <v>1</v>
      </c>
      <c r="T12" s="4">
        <v>6</v>
      </c>
      <c r="U12" s="4">
        <f t="shared" si="1"/>
        <v>0</v>
      </c>
      <c r="V12" s="4">
        <v>2.4</v>
      </c>
      <c r="W12" s="18">
        <f t="shared" si="2"/>
        <v>1</v>
      </c>
      <c r="X12" s="4">
        <v>6</v>
      </c>
      <c r="Y12" s="4">
        <f t="shared" si="3"/>
        <v>1</v>
      </c>
      <c r="Z12" s="4">
        <v>5.2</v>
      </c>
      <c r="AA12" s="15">
        <f t="shared" si="4"/>
        <v>0</v>
      </c>
      <c r="AB12" s="15">
        <f t="shared" si="5"/>
        <v>-9.6</v>
      </c>
      <c r="AC12" s="4">
        <v>-4.5999999999999996</v>
      </c>
      <c r="AD12" s="21">
        <f t="shared" si="6"/>
        <v>0</v>
      </c>
      <c r="AE12" s="4">
        <v>1.6</v>
      </c>
      <c r="AF12" s="4">
        <f t="shared" si="7"/>
        <v>0</v>
      </c>
      <c r="AG12" s="4">
        <v>5.9688627532936387</v>
      </c>
      <c r="AH12" s="4">
        <f t="shared" si="8"/>
        <v>0</v>
      </c>
      <c r="AI12" s="4">
        <v>-0.60562560056460979</v>
      </c>
      <c r="AJ12" s="12">
        <f t="shared" si="9"/>
        <v>1</v>
      </c>
      <c r="AK12" s="12">
        <f t="shared" si="10"/>
        <v>0.28096644748950972</v>
      </c>
      <c r="AL12" s="4">
        <v>5.2809664474895097</v>
      </c>
      <c r="AM12" s="4">
        <f t="shared" si="11"/>
        <v>1</v>
      </c>
      <c r="AN12" s="4">
        <v>-2.0907170171514031</v>
      </c>
      <c r="AO12" s="4">
        <f t="shared" si="12"/>
        <v>0</v>
      </c>
      <c r="AP12" s="4">
        <v>0.61225828852026232</v>
      </c>
      <c r="AQ12" s="4">
        <f t="shared" si="13"/>
        <v>0</v>
      </c>
      <c r="AR12" s="4">
        <v>1.3938215648403216</v>
      </c>
      <c r="AS12" s="4">
        <f t="shared" si="14"/>
        <v>0</v>
      </c>
      <c r="AT12" s="4">
        <v>-1.2577245520789575</v>
      </c>
      <c r="AU12" s="4">
        <f t="shared" si="15"/>
        <v>0</v>
      </c>
      <c r="AV12" s="4">
        <v>2.8208294756009593</v>
      </c>
      <c r="AW12" s="10">
        <f t="shared" si="16"/>
        <v>0</v>
      </c>
      <c r="AX12" s="4">
        <v>2.8866062652349456</v>
      </c>
      <c r="AY12" s="4">
        <f t="shared" si="17"/>
        <v>0</v>
      </c>
      <c r="AZ12" s="4">
        <v>-0.64989063481865572</v>
      </c>
      <c r="BA12" s="4">
        <f t="shared" si="18"/>
        <v>1</v>
      </c>
      <c r="BB12" s="4">
        <v>5.5940059009802541</v>
      </c>
      <c r="BC12" s="4">
        <f t="shared" si="19"/>
        <v>1</v>
      </c>
      <c r="BD12" s="4">
        <v>4.0259143785355942</v>
      </c>
      <c r="BE12" s="4">
        <f t="shared" si="20"/>
        <v>1</v>
      </c>
      <c r="BF12" s="4">
        <v>5.5758488208892532</v>
      </c>
      <c r="BG12" s="18">
        <f t="shared" si="21"/>
        <v>1</v>
      </c>
      <c r="BH12" s="4">
        <v>3.095066556042382</v>
      </c>
      <c r="BI12" s="4">
        <f t="shared" si="22"/>
        <v>1</v>
      </c>
      <c r="BJ12" s="4">
        <v>4.4218379144449864</v>
      </c>
      <c r="BK12" s="4">
        <f t="shared" si="23"/>
        <v>1</v>
      </c>
      <c r="BL12" s="4">
        <v>4.586220638131115</v>
      </c>
      <c r="BM12" s="4">
        <f t="shared" si="24"/>
        <v>0</v>
      </c>
      <c r="BN12" s="4">
        <v>-3.5190469219177425</v>
      </c>
      <c r="BO12" s="4">
        <f t="shared" si="25"/>
        <v>0</v>
      </c>
      <c r="BP12" s="4">
        <v>-3.2988628556305395</v>
      </c>
      <c r="BQ12" s="4">
        <f t="shared" si="26"/>
        <v>0</v>
      </c>
      <c r="BR12" s="4">
        <v>1.2867049138385034</v>
      </c>
      <c r="BS12" s="4">
        <f t="shared" si="27"/>
        <v>0</v>
      </c>
      <c r="BT12" s="4">
        <v>-1.1197981439988958E-2</v>
      </c>
      <c r="BU12" s="10">
        <f t="shared" si="28"/>
        <v>0</v>
      </c>
      <c r="BV12" s="10">
        <f t="shared" si="29"/>
        <v>0.42522407818974273</v>
      </c>
      <c r="BW12" s="4">
        <v>-3.5747759218102573</v>
      </c>
      <c r="BX12" s="4">
        <f t="shared" si="30"/>
        <v>0</v>
      </c>
      <c r="BY12" s="4">
        <v>-2.6294953280151412</v>
      </c>
      <c r="BZ12" s="4">
        <f t="shared" si="31"/>
        <v>0</v>
      </c>
      <c r="CA12" s="4">
        <v>-1.9981661620846634</v>
      </c>
      <c r="CB12" s="4">
        <f t="shared" si="32"/>
        <v>0</v>
      </c>
      <c r="CC12" s="4">
        <v>-4.9580861071147462</v>
      </c>
      <c r="CD12" s="4">
        <f t="shared" si="33"/>
        <v>0</v>
      </c>
      <c r="CE12" s="4">
        <v>-2.0763940778222767</v>
      </c>
      <c r="CF12" s="4">
        <f t="shared" si="34"/>
        <v>0</v>
      </c>
      <c r="CG12" s="4">
        <v>-4.2081173938880898</v>
      </c>
      <c r="CH12" s="4">
        <f t="shared" si="35"/>
        <v>0</v>
      </c>
      <c r="CI12" s="4">
        <v>-0.59701797275855562</v>
      </c>
      <c r="CJ12" s="4">
        <f t="shared" si="36"/>
        <v>0</v>
      </c>
      <c r="CK12" s="4">
        <v>-3.1772105206980434</v>
      </c>
      <c r="CL12" s="4">
        <f t="shared" si="37"/>
        <v>1</v>
      </c>
      <c r="CM12" s="4">
        <v>1.648887116590922</v>
      </c>
      <c r="CN12" s="4">
        <f t="shared" si="38"/>
        <v>1</v>
      </c>
      <c r="CO12" s="4">
        <v>2.0275634111038627</v>
      </c>
      <c r="CP12" s="4">
        <f t="shared" si="39"/>
        <v>0</v>
      </c>
      <c r="CQ12" s="4">
        <v>-4.3245798628044367</v>
      </c>
      <c r="CR12" s="4">
        <f t="shared" si="40"/>
        <v>0</v>
      </c>
      <c r="CS12" s="4">
        <v>-5.5179215018475656</v>
      </c>
      <c r="CT12" s="4">
        <f t="shared" si="41"/>
        <v>1</v>
      </c>
      <c r="CU12" s="4">
        <v>4.2849885882278596</v>
      </c>
      <c r="CV12" s="10">
        <f t="shared" si="42"/>
        <v>0</v>
      </c>
      <c r="CW12" s="10">
        <f t="shared" si="43"/>
        <v>1.0052270041864353</v>
      </c>
      <c r="CX12" s="4">
        <v>-3.9947729958135647</v>
      </c>
    </row>
    <row r="13" spans="1:102" x14ac:dyDescent="0.3">
      <c r="A13" s="2">
        <v>9.3360000000000003</v>
      </c>
      <c r="B13" s="2">
        <v>1</v>
      </c>
      <c r="C13" s="2">
        <v>1</v>
      </c>
      <c r="D13" s="2">
        <v>4.375</v>
      </c>
      <c r="E13" s="2">
        <v>1</v>
      </c>
      <c r="F13" s="2">
        <v>1</v>
      </c>
      <c r="G13" s="2">
        <v>0</v>
      </c>
      <c r="H13" s="2">
        <v>0</v>
      </c>
      <c r="I13" s="2">
        <v>1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  <c r="P13" s="2">
        <v>0</v>
      </c>
      <c r="Q13" s="2">
        <v>0</v>
      </c>
      <c r="R13" s="3">
        <v>1</v>
      </c>
      <c r="S13" s="8">
        <f t="shared" si="0"/>
        <v>1</v>
      </c>
      <c r="T13" s="4">
        <v>5</v>
      </c>
      <c r="U13" s="4">
        <f t="shared" si="1"/>
        <v>1</v>
      </c>
      <c r="V13" s="4">
        <v>7.8</v>
      </c>
      <c r="W13" s="18">
        <f t="shared" si="2"/>
        <v>1</v>
      </c>
      <c r="X13" s="4">
        <v>4.2</v>
      </c>
      <c r="Y13" s="4">
        <f t="shared" si="3"/>
        <v>0</v>
      </c>
      <c r="Z13" s="4">
        <v>3.4</v>
      </c>
      <c r="AA13" s="15">
        <f t="shared" si="4"/>
        <v>1</v>
      </c>
      <c r="AB13" s="15">
        <f t="shared" si="5"/>
        <v>-2.2000000000000002</v>
      </c>
      <c r="AC13" s="4">
        <v>2.8</v>
      </c>
      <c r="AD13" s="21">
        <f t="shared" si="6"/>
        <v>1</v>
      </c>
      <c r="AE13" s="4">
        <v>2.4</v>
      </c>
      <c r="AF13" s="4">
        <f t="shared" si="7"/>
        <v>1</v>
      </c>
      <c r="AG13" s="4">
        <v>2.8249357442021958</v>
      </c>
      <c r="AH13" s="4">
        <f t="shared" si="8"/>
        <v>1</v>
      </c>
      <c r="AI13" s="4">
        <v>7.3915989659529151</v>
      </c>
      <c r="AJ13" s="12">
        <f t="shared" si="9"/>
        <v>0</v>
      </c>
      <c r="AK13" s="12">
        <f t="shared" si="10"/>
        <v>-2.6568445981950388</v>
      </c>
      <c r="AL13" s="4">
        <v>2.3431554018049612</v>
      </c>
      <c r="AM13" s="4">
        <f t="shared" si="11"/>
        <v>0</v>
      </c>
      <c r="AN13" s="4">
        <v>-5.1241870283078059</v>
      </c>
      <c r="AO13" s="4">
        <f t="shared" si="12"/>
        <v>0</v>
      </c>
      <c r="AP13" s="4">
        <v>1.6508081599441808</v>
      </c>
      <c r="AQ13" s="4">
        <f t="shared" si="13"/>
        <v>0</v>
      </c>
      <c r="AR13" s="4">
        <v>3.2443687594751882</v>
      </c>
      <c r="AS13" s="4">
        <f t="shared" si="14"/>
        <v>0</v>
      </c>
      <c r="AT13" s="4">
        <v>-1.6688947653054591</v>
      </c>
      <c r="AU13" s="4">
        <f t="shared" si="15"/>
        <v>0</v>
      </c>
      <c r="AV13" s="4">
        <v>0.12172535658938</v>
      </c>
      <c r="AW13" s="10">
        <f t="shared" si="16"/>
        <v>1</v>
      </c>
      <c r="AX13" s="4">
        <v>7.0983886267737146</v>
      </c>
      <c r="AY13" s="4">
        <f t="shared" si="17"/>
        <v>1</v>
      </c>
      <c r="AZ13" s="4">
        <v>4.3135084567813315</v>
      </c>
      <c r="BA13" s="4">
        <f t="shared" si="18"/>
        <v>0</v>
      </c>
      <c r="BB13" s="4">
        <v>4.6734328052575673</v>
      </c>
      <c r="BC13" s="4">
        <f t="shared" si="19"/>
        <v>1</v>
      </c>
      <c r="BD13" s="4">
        <v>7.8053575908338857</v>
      </c>
      <c r="BE13" s="4">
        <f t="shared" si="20"/>
        <v>0</v>
      </c>
      <c r="BF13" s="4">
        <v>-0.36803946242459418</v>
      </c>
      <c r="BG13" s="18">
        <f t="shared" si="21"/>
        <v>1</v>
      </c>
      <c r="BH13" s="4">
        <v>3.2230856200750626</v>
      </c>
      <c r="BI13" s="4">
        <f t="shared" si="22"/>
        <v>1</v>
      </c>
      <c r="BJ13" s="4">
        <v>6.3826095041253366</v>
      </c>
      <c r="BK13" s="4">
        <f t="shared" si="23"/>
        <v>0</v>
      </c>
      <c r="BL13" s="4">
        <v>1.2309720621821207</v>
      </c>
      <c r="BM13" s="4">
        <f t="shared" si="24"/>
        <v>0</v>
      </c>
      <c r="BN13" s="4">
        <v>-2.4229328291562355</v>
      </c>
      <c r="BO13" s="4">
        <f t="shared" si="25"/>
        <v>0</v>
      </c>
      <c r="BP13" s="4">
        <v>-3.0891296124407672</v>
      </c>
      <c r="BQ13" s="4">
        <f t="shared" si="26"/>
        <v>0</v>
      </c>
      <c r="BR13" s="4">
        <v>-8.4367793988746609E-2</v>
      </c>
      <c r="BS13" s="4">
        <f t="shared" si="27"/>
        <v>0</v>
      </c>
      <c r="BT13" s="4">
        <v>-2.7511113569921708</v>
      </c>
      <c r="BU13" s="10">
        <f t="shared" si="28"/>
        <v>0</v>
      </c>
      <c r="BV13" s="10">
        <f t="shared" si="29"/>
        <v>-0.63686427791057021</v>
      </c>
      <c r="BW13" s="4">
        <v>-4.6368642779105702</v>
      </c>
      <c r="BX13" s="4">
        <f t="shared" si="30"/>
        <v>0</v>
      </c>
      <c r="BY13" s="4">
        <v>-3.7046479076505232</v>
      </c>
      <c r="BZ13" s="4">
        <f t="shared" si="31"/>
        <v>1</v>
      </c>
      <c r="CA13" s="4">
        <v>7.2632291374495219</v>
      </c>
      <c r="CB13" s="4">
        <f t="shared" si="32"/>
        <v>0</v>
      </c>
      <c r="CC13" s="4">
        <v>-3.9366018477042903</v>
      </c>
      <c r="CD13" s="4">
        <f t="shared" si="33"/>
        <v>1</v>
      </c>
      <c r="CE13" s="4">
        <v>4.2820406634705819</v>
      </c>
      <c r="CF13" s="4">
        <f t="shared" si="34"/>
        <v>0</v>
      </c>
      <c r="CG13" s="4">
        <v>-3.4215350691573629</v>
      </c>
      <c r="CH13" s="4">
        <f t="shared" si="35"/>
        <v>0</v>
      </c>
      <c r="CI13" s="4">
        <v>-2.8017624926435123</v>
      </c>
      <c r="CJ13" s="4">
        <f t="shared" si="36"/>
        <v>0</v>
      </c>
      <c r="CK13" s="4">
        <v>-4.0769298761232147</v>
      </c>
      <c r="CL13" s="4">
        <f t="shared" si="37"/>
        <v>1</v>
      </c>
      <c r="CM13" s="4">
        <v>1.8874846756811188</v>
      </c>
      <c r="CN13" s="4">
        <f t="shared" si="38"/>
        <v>0</v>
      </c>
      <c r="CO13" s="4">
        <v>-1.9401756354732855</v>
      </c>
      <c r="CP13" s="4">
        <f t="shared" si="39"/>
        <v>0</v>
      </c>
      <c r="CQ13" s="4">
        <v>-5.273201800659292</v>
      </c>
      <c r="CR13" s="4">
        <f t="shared" si="40"/>
        <v>1</v>
      </c>
      <c r="CS13" s="4">
        <v>-9.8505264717614338E-2</v>
      </c>
      <c r="CT13" s="4">
        <f t="shared" si="41"/>
        <v>1</v>
      </c>
      <c r="CU13" s="4">
        <v>0.28219379554663604</v>
      </c>
      <c r="CV13" s="10">
        <f t="shared" si="42"/>
        <v>0</v>
      </c>
      <c r="CW13" s="10">
        <f t="shared" si="43"/>
        <v>1.0410842143096328</v>
      </c>
      <c r="CX13" s="4">
        <v>-3.9589157856903672</v>
      </c>
    </row>
    <row r="14" spans="1:102" x14ac:dyDescent="0.3">
      <c r="A14" s="2">
        <v>9.4640000000000004</v>
      </c>
      <c r="B14" s="2">
        <v>1</v>
      </c>
      <c r="C14" s="2">
        <v>1</v>
      </c>
      <c r="D14" s="2">
        <v>2.9350000000000001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3">
        <v>1</v>
      </c>
      <c r="S14" s="8">
        <f t="shared" si="0"/>
        <v>1</v>
      </c>
      <c r="T14" s="4">
        <v>7.4</v>
      </c>
      <c r="U14" s="4">
        <f t="shared" si="1"/>
        <v>1</v>
      </c>
      <c r="V14" s="4">
        <v>8.8000000000000007</v>
      </c>
      <c r="W14" s="18">
        <f t="shared" si="2"/>
        <v>1</v>
      </c>
      <c r="X14" s="4">
        <v>6.4</v>
      </c>
      <c r="Y14" s="4">
        <f t="shared" si="3"/>
        <v>1</v>
      </c>
      <c r="Z14" s="4">
        <v>8.8000000000000007</v>
      </c>
      <c r="AA14" s="15">
        <f t="shared" si="4"/>
        <v>1</v>
      </c>
      <c r="AB14" s="15">
        <f t="shared" si="5"/>
        <v>-0.20000000000000018</v>
      </c>
      <c r="AC14" s="4">
        <v>4.8</v>
      </c>
      <c r="AD14" s="21">
        <f t="shared" si="6"/>
        <v>0</v>
      </c>
      <c r="AE14" s="4">
        <v>-4.8</v>
      </c>
      <c r="AF14" s="4">
        <f t="shared" si="7"/>
        <v>1</v>
      </c>
      <c r="AG14" s="4">
        <v>1.6981105325707904</v>
      </c>
      <c r="AH14" s="4">
        <f t="shared" si="8"/>
        <v>1</v>
      </c>
      <c r="AI14" s="4">
        <v>7.1194693519332573</v>
      </c>
      <c r="AJ14" s="12">
        <f t="shared" si="9"/>
        <v>1</v>
      </c>
      <c r="AK14" s="12">
        <f t="shared" si="10"/>
        <v>0.24124244528387262</v>
      </c>
      <c r="AL14" s="4">
        <v>5.2412424452838726</v>
      </c>
      <c r="AM14" s="4">
        <f t="shared" si="11"/>
        <v>0</v>
      </c>
      <c r="AN14" s="4">
        <v>-6.6556600446991405</v>
      </c>
      <c r="AO14" s="4">
        <f t="shared" si="12"/>
        <v>1</v>
      </c>
      <c r="AP14" s="4">
        <v>6.8477161274211156</v>
      </c>
      <c r="AQ14" s="4">
        <f t="shared" si="13"/>
        <v>1</v>
      </c>
      <c r="AR14" s="4">
        <v>6.6689996706038119</v>
      </c>
      <c r="AS14" s="4">
        <f t="shared" si="14"/>
        <v>0</v>
      </c>
      <c r="AT14" s="4">
        <v>-0.81104894216391155</v>
      </c>
      <c r="AU14" s="4">
        <f t="shared" si="15"/>
        <v>0</v>
      </c>
      <c r="AV14" s="4">
        <v>0.43414308710373095</v>
      </c>
      <c r="AW14" s="10">
        <f t="shared" si="16"/>
        <v>1</v>
      </c>
      <c r="AX14" s="4">
        <v>6.2571916689358478</v>
      </c>
      <c r="AY14" s="4">
        <f t="shared" si="17"/>
        <v>0</v>
      </c>
      <c r="AZ14" s="4">
        <v>0.54866653228503415</v>
      </c>
      <c r="BA14" s="4">
        <f t="shared" si="18"/>
        <v>1</v>
      </c>
      <c r="BB14" s="4">
        <v>6.0548826283477686</v>
      </c>
      <c r="BC14" s="4">
        <f t="shared" si="19"/>
        <v>1</v>
      </c>
      <c r="BD14" s="4">
        <v>6.933365684178117</v>
      </c>
      <c r="BE14" s="4">
        <f t="shared" si="20"/>
        <v>0</v>
      </c>
      <c r="BF14" s="4">
        <v>1.7539852659007995</v>
      </c>
      <c r="BG14" s="18">
        <f t="shared" si="21"/>
        <v>1</v>
      </c>
      <c r="BH14" s="4">
        <v>7.1593504411506395</v>
      </c>
      <c r="BI14" s="4">
        <f t="shared" si="22"/>
        <v>1</v>
      </c>
      <c r="BJ14" s="4">
        <v>5.7715219749736368</v>
      </c>
      <c r="BK14" s="4">
        <f t="shared" si="23"/>
        <v>1</v>
      </c>
      <c r="BL14" s="4">
        <v>4.7547648547405466</v>
      </c>
      <c r="BM14" s="4">
        <f t="shared" si="24"/>
        <v>1</v>
      </c>
      <c r="BN14" s="4">
        <v>1.4985428748626273</v>
      </c>
      <c r="BO14" s="4">
        <f t="shared" si="25"/>
        <v>1</v>
      </c>
      <c r="BP14" s="4">
        <v>0.89020222734887611</v>
      </c>
      <c r="BQ14" s="4">
        <f t="shared" si="26"/>
        <v>0</v>
      </c>
      <c r="BR14" s="4">
        <v>-1.8908624732777977</v>
      </c>
      <c r="BS14" s="4">
        <f t="shared" si="27"/>
        <v>0</v>
      </c>
      <c r="BT14" s="4">
        <v>-0.91976173524254801</v>
      </c>
      <c r="BU14" s="10">
        <f t="shared" si="28"/>
        <v>0</v>
      </c>
      <c r="BV14" s="10">
        <f t="shared" si="29"/>
        <v>1.8026364177801413</v>
      </c>
      <c r="BW14" s="4">
        <v>-2.1973635822198587</v>
      </c>
      <c r="BX14" s="4">
        <f t="shared" si="30"/>
        <v>0</v>
      </c>
      <c r="BY14" s="4">
        <v>-2.0406429782545095</v>
      </c>
      <c r="BZ14" s="4">
        <f t="shared" si="31"/>
        <v>1</v>
      </c>
      <c r="CA14" s="4">
        <v>7.3715451280204709</v>
      </c>
      <c r="CB14" s="4">
        <f t="shared" si="32"/>
        <v>0</v>
      </c>
      <c r="CC14" s="4">
        <v>-1.6763210995987601</v>
      </c>
      <c r="CD14" s="4">
        <f t="shared" si="33"/>
        <v>1</v>
      </c>
      <c r="CE14" s="4">
        <v>5.2358414087821483</v>
      </c>
      <c r="CF14" s="4">
        <f t="shared" si="34"/>
        <v>1</v>
      </c>
      <c r="CG14" s="4">
        <v>-0.7297468792361137</v>
      </c>
      <c r="CH14" s="4">
        <f t="shared" si="35"/>
        <v>1</v>
      </c>
      <c r="CI14" s="4">
        <v>2.6207607986329426</v>
      </c>
      <c r="CJ14" s="4">
        <f t="shared" si="36"/>
        <v>0</v>
      </c>
      <c r="CK14" s="4">
        <v>-3.8390921958649509</v>
      </c>
      <c r="CL14" s="4">
        <f t="shared" si="37"/>
        <v>1</v>
      </c>
      <c r="CM14" s="4">
        <v>4.3575954024308068</v>
      </c>
      <c r="CN14" s="4">
        <f t="shared" si="38"/>
        <v>0</v>
      </c>
      <c r="CO14" s="4">
        <v>-2.26938421411174</v>
      </c>
      <c r="CP14" s="4">
        <f t="shared" si="39"/>
        <v>0</v>
      </c>
      <c r="CQ14" s="4">
        <v>-4.2383529207142461</v>
      </c>
      <c r="CR14" s="4">
        <f t="shared" si="40"/>
        <v>0</v>
      </c>
      <c r="CS14" s="4">
        <v>-5.4657996589241344</v>
      </c>
      <c r="CT14" s="4">
        <f t="shared" si="41"/>
        <v>0</v>
      </c>
      <c r="CU14" s="4">
        <v>-2.3139213074995189</v>
      </c>
      <c r="CV14" s="10">
        <f t="shared" si="42"/>
        <v>1</v>
      </c>
      <c r="CW14" s="10">
        <f t="shared" si="43"/>
        <v>6.4874430973127861</v>
      </c>
      <c r="CX14" s="4">
        <v>1.4874430973127861</v>
      </c>
    </row>
    <row r="15" spans="1:102" x14ac:dyDescent="0.3">
      <c r="A15" s="2">
        <v>9.6560000000000006</v>
      </c>
      <c r="B15" s="2">
        <v>1</v>
      </c>
      <c r="C15" s="2">
        <v>1</v>
      </c>
      <c r="D15" s="2">
        <v>4.5250000000000004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v>1</v>
      </c>
      <c r="L15" s="2">
        <v>0</v>
      </c>
      <c r="M15" s="2">
        <v>1</v>
      </c>
      <c r="N15" s="2">
        <v>1</v>
      </c>
      <c r="O15" s="2">
        <v>0</v>
      </c>
      <c r="P15" s="2">
        <v>0</v>
      </c>
      <c r="Q15" s="2">
        <v>0</v>
      </c>
      <c r="R15" s="3">
        <v>1</v>
      </c>
      <c r="S15" s="8">
        <f t="shared" si="0"/>
        <v>0</v>
      </c>
      <c r="T15" s="4">
        <v>4.2</v>
      </c>
      <c r="U15" s="4">
        <f t="shared" si="1"/>
        <v>1</v>
      </c>
      <c r="V15" s="4">
        <v>6.2</v>
      </c>
      <c r="W15" s="18">
        <f t="shared" si="2"/>
        <v>1</v>
      </c>
      <c r="X15" s="4">
        <v>5</v>
      </c>
      <c r="Y15" s="4">
        <f t="shared" si="3"/>
        <v>1</v>
      </c>
      <c r="Z15" s="4">
        <v>5.4</v>
      </c>
      <c r="AA15" s="15">
        <f t="shared" si="4"/>
        <v>1</v>
      </c>
      <c r="AB15" s="15">
        <f t="shared" si="5"/>
        <v>0.59999999999999964</v>
      </c>
      <c r="AC15" s="4">
        <v>5.6</v>
      </c>
      <c r="AD15" s="21">
        <f t="shared" si="6"/>
        <v>1</v>
      </c>
      <c r="AE15" s="4">
        <v>2</v>
      </c>
      <c r="AF15" s="4">
        <f t="shared" si="7"/>
        <v>1</v>
      </c>
      <c r="AG15" s="4">
        <v>0.59506833957368555</v>
      </c>
      <c r="AH15" s="4">
        <f t="shared" si="8"/>
        <v>1</v>
      </c>
      <c r="AI15" s="4">
        <v>5.9633812553537044</v>
      </c>
      <c r="AJ15" s="12">
        <f t="shared" si="9"/>
        <v>1</v>
      </c>
      <c r="AK15" s="12">
        <f t="shared" si="10"/>
        <v>1.2934156906143279</v>
      </c>
      <c r="AL15" s="4">
        <v>6.2934156906143279</v>
      </c>
      <c r="AM15" s="4">
        <f t="shared" si="11"/>
        <v>1</v>
      </c>
      <c r="AN15" s="4">
        <v>-2.1069678331962374</v>
      </c>
      <c r="AO15" s="4">
        <f t="shared" si="12"/>
        <v>0</v>
      </c>
      <c r="AP15" s="4">
        <v>2.2172399682124393</v>
      </c>
      <c r="AQ15" s="4">
        <f t="shared" si="13"/>
        <v>0</v>
      </c>
      <c r="AR15" s="4">
        <v>3.1570259172732529</v>
      </c>
      <c r="AS15" s="4">
        <f t="shared" si="14"/>
        <v>0</v>
      </c>
      <c r="AT15" s="4">
        <v>-4.7952653511936116E-2</v>
      </c>
      <c r="AU15" s="4">
        <f t="shared" si="15"/>
        <v>1</v>
      </c>
      <c r="AV15" s="4">
        <v>4.583779279960793</v>
      </c>
      <c r="AW15" s="10">
        <f t="shared" si="16"/>
        <v>0</v>
      </c>
      <c r="AX15" s="4">
        <v>3.5887227464415909</v>
      </c>
      <c r="AY15" s="4">
        <f t="shared" si="17"/>
        <v>1</v>
      </c>
      <c r="AZ15" s="4">
        <v>6.8424205116200048</v>
      </c>
      <c r="BA15" s="4">
        <f t="shared" si="18"/>
        <v>0</v>
      </c>
      <c r="BB15" s="4">
        <v>3.0906699363601406</v>
      </c>
      <c r="BC15" s="4">
        <f t="shared" si="19"/>
        <v>0</v>
      </c>
      <c r="BD15" s="4">
        <v>1.7575616822303655</v>
      </c>
      <c r="BE15" s="4">
        <f t="shared" si="20"/>
        <v>0</v>
      </c>
      <c r="BF15" s="4">
        <v>0.60073189253471759</v>
      </c>
      <c r="BG15" s="18">
        <f t="shared" si="21"/>
        <v>1</v>
      </c>
      <c r="BH15" s="4">
        <v>3.4574373658778459</v>
      </c>
      <c r="BI15" s="4">
        <f t="shared" si="22"/>
        <v>1</v>
      </c>
      <c r="BJ15" s="4">
        <v>3.4238260371809321</v>
      </c>
      <c r="BK15" s="4">
        <f t="shared" si="23"/>
        <v>1</v>
      </c>
      <c r="BL15" s="4">
        <v>3.6012283949706654</v>
      </c>
      <c r="BM15" s="4">
        <f t="shared" si="24"/>
        <v>0</v>
      </c>
      <c r="BN15" s="4">
        <v>-7.250266053987362</v>
      </c>
      <c r="BO15" s="4">
        <f t="shared" si="25"/>
        <v>1</v>
      </c>
      <c r="BP15" s="4">
        <v>3.4973564651805624</v>
      </c>
      <c r="BQ15" s="4">
        <f t="shared" si="26"/>
        <v>0</v>
      </c>
      <c r="BR15" s="4">
        <v>-0.39196943803761375</v>
      </c>
      <c r="BS15" s="4">
        <f t="shared" si="27"/>
        <v>0</v>
      </c>
      <c r="BT15" s="4">
        <v>-2.4135773196535002</v>
      </c>
      <c r="BU15" s="10">
        <f t="shared" si="28"/>
        <v>0</v>
      </c>
      <c r="BV15" s="10">
        <f t="shared" si="29"/>
        <v>-0.78241896979496506</v>
      </c>
      <c r="BW15" s="4">
        <v>-4.7824189697949651</v>
      </c>
      <c r="BX15" s="4">
        <f t="shared" si="30"/>
        <v>0</v>
      </c>
      <c r="BY15" s="4">
        <v>-3.0110912736788054</v>
      </c>
      <c r="BZ15" s="4">
        <f t="shared" si="31"/>
        <v>0</v>
      </c>
      <c r="CA15" s="4">
        <v>1.4469731209613492</v>
      </c>
      <c r="CB15" s="4">
        <f t="shared" si="32"/>
        <v>0</v>
      </c>
      <c r="CC15" s="4">
        <v>-4.5113635250817712</v>
      </c>
      <c r="CD15" s="4">
        <f t="shared" si="33"/>
        <v>0</v>
      </c>
      <c r="CE15" s="4">
        <v>-1.1782762269711333</v>
      </c>
      <c r="CF15" s="4">
        <f t="shared" si="34"/>
        <v>1</v>
      </c>
      <c r="CG15" s="4">
        <v>-2.1568227772816595</v>
      </c>
      <c r="CH15" s="4">
        <f t="shared" si="35"/>
        <v>1</v>
      </c>
      <c r="CI15" s="4">
        <v>0.44375449421293212</v>
      </c>
      <c r="CJ15" s="4">
        <f t="shared" si="36"/>
        <v>0</v>
      </c>
      <c r="CK15" s="4">
        <v>-3.9479097062972772</v>
      </c>
      <c r="CL15" s="4">
        <f t="shared" si="37"/>
        <v>0</v>
      </c>
      <c r="CM15" s="4">
        <v>-5.0934714653813149</v>
      </c>
      <c r="CN15" s="4">
        <f t="shared" si="38"/>
        <v>0</v>
      </c>
      <c r="CO15" s="4">
        <v>-2.0417297980496745</v>
      </c>
      <c r="CP15" s="4">
        <f t="shared" si="39"/>
        <v>0</v>
      </c>
      <c r="CQ15" s="4">
        <v>-4.5260300594963949</v>
      </c>
      <c r="CR15" s="4">
        <f t="shared" si="40"/>
        <v>0</v>
      </c>
      <c r="CS15" s="4">
        <v>-4.4236700285153159</v>
      </c>
      <c r="CT15" s="4">
        <f t="shared" si="41"/>
        <v>0</v>
      </c>
      <c r="CU15" s="4">
        <v>-2.5884490095735071</v>
      </c>
      <c r="CV15" s="10">
        <f t="shared" si="42"/>
        <v>1</v>
      </c>
      <c r="CW15" s="10">
        <f t="shared" si="43"/>
        <v>8.4381515318401696</v>
      </c>
      <c r="CX15" s="4">
        <v>3.4381515318401705</v>
      </c>
    </row>
    <row r="16" spans="1:102" x14ac:dyDescent="0.3">
      <c r="A16" s="2">
        <v>9.8960000000000008</v>
      </c>
      <c r="B16" s="2">
        <v>1</v>
      </c>
      <c r="C16" s="2">
        <v>1</v>
      </c>
      <c r="D16" s="2">
        <v>2.14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3">
        <v>1</v>
      </c>
      <c r="S16" s="8">
        <f t="shared" si="0"/>
        <v>1</v>
      </c>
      <c r="T16" s="4">
        <v>6.5</v>
      </c>
      <c r="U16" s="4">
        <f t="shared" si="1"/>
        <v>0</v>
      </c>
      <c r="V16" s="4">
        <v>2.2000000000000002</v>
      </c>
      <c r="W16" s="18">
        <f t="shared" si="2"/>
        <v>1</v>
      </c>
      <c r="X16" s="4">
        <v>4.8</v>
      </c>
      <c r="Y16" s="4">
        <f t="shared" si="3"/>
        <v>0</v>
      </c>
      <c r="Z16" s="4">
        <v>3.2</v>
      </c>
      <c r="AA16" s="15">
        <f t="shared" si="4"/>
        <v>1</v>
      </c>
      <c r="AB16" s="15">
        <f t="shared" si="5"/>
        <v>1</v>
      </c>
      <c r="AC16" s="4">
        <v>6</v>
      </c>
      <c r="AD16" s="21">
        <f t="shared" si="6"/>
        <v>0</v>
      </c>
      <c r="AE16" s="4">
        <v>1.8</v>
      </c>
      <c r="AF16" s="4">
        <f t="shared" si="7"/>
        <v>1</v>
      </c>
      <c r="AG16" s="4">
        <v>0.93262347572999493</v>
      </c>
      <c r="AH16" s="4">
        <f t="shared" si="8"/>
        <v>1</v>
      </c>
      <c r="AI16" s="4">
        <v>5.6635506731631153</v>
      </c>
      <c r="AJ16" s="12">
        <f t="shared" si="9"/>
        <v>1</v>
      </c>
      <c r="AK16" s="12">
        <f t="shared" si="10"/>
        <v>2.859231543003915E-2</v>
      </c>
      <c r="AL16" s="4">
        <v>5.0285923154300392</v>
      </c>
      <c r="AM16" s="4">
        <f t="shared" si="11"/>
        <v>1</v>
      </c>
      <c r="AN16" s="4">
        <v>-2.7940659186223318</v>
      </c>
      <c r="AO16" s="4">
        <f t="shared" si="12"/>
        <v>1</v>
      </c>
      <c r="AP16" s="4">
        <v>6.6713080421140321</v>
      </c>
      <c r="AQ16" s="4">
        <f t="shared" si="13"/>
        <v>0</v>
      </c>
      <c r="AR16" s="4">
        <v>1.1098320047916754</v>
      </c>
      <c r="AS16" s="4">
        <f t="shared" si="14"/>
        <v>1</v>
      </c>
      <c r="AT16" s="4">
        <v>4.2113535395495258</v>
      </c>
      <c r="AU16" s="4">
        <f t="shared" si="15"/>
        <v>0</v>
      </c>
      <c r="AV16" s="4">
        <v>9.8390399429405528E-2</v>
      </c>
      <c r="AW16" s="10">
        <f t="shared" si="16"/>
        <v>0</v>
      </c>
      <c r="AX16" s="4">
        <v>3.1643848584924639</v>
      </c>
      <c r="AY16" s="4">
        <f t="shared" si="17"/>
        <v>0</v>
      </c>
      <c r="AZ16" s="4">
        <v>-0.56595330487294992</v>
      </c>
      <c r="BA16" s="4">
        <f t="shared" si="18"/>
        <v>1</v>
      </c>
      <c r="BB16" s="4">
        <v>7.8788459141381511</v>
      </c>
      <c r="BC16" s="4">
        <f t="shared" si="19"/>
        <v>1</v>
      </c>
      <c r="BD16" s="4">
        <v>5.0674393089763576</v>
      </c>
      <c r="BE16" s="4">
        <f t="shared" si="20"/>
        <v>1</v>
      </c>
      <c r="BF16" s="4">
        <v>6.9098041712785383</v>
      </c>
      <c r="BG16" s="18">
        <f t="shared" si="21"/>
        <v>0</v>
      </c>
      <c r="BH16" s="4">
        <v>-1.5442567460364625</v>
      </c>
      <c r="BI16" s="4">
        <f t="shared" si="22"/>
        <v>0</v>
      </c>
      <c r="BJ16" s="4">
        <v>0.86472181566899664</v>
      </c>
      <c r="BK16" s="4">
        <f t="shared" si="23"/>
        <v>1</v>
      </c>
      <c r="BL16" s="4">
        <v>4.7593379739420048</v>
      </c>
      <c r="BM16" s="4">
        <f t="shared" si="24"/>
        <v>1</v>
      </c>
      <c r="BN16" s="4">
        <v>0.178045217842973</v>
      </c>
      <c r="BO16" s="4">
        <f t="shared" si="25"/>
        <v>0</v>
      </c>
      <c r="BP16" s="4">
        <v>-5.6800278027995725</v>
      </c>
      <c r="BQ16" s="4">
        <f t="shared" si="26"/>
        <v>0</v>
      </c>
      <c r="BR16" s="4">
        <v>1.8188340780393371</v>
      </c>
      <c r="BS16" s="4">
        <f t="shared" si="27"/>
        <v>0</v>
      </c>
      <c r="BT16" s="4">
        <v>-0.69080087749876373</v>
      </c>
      <c r="BU16" s="10">
        <f t="shared" si="28"/>
        <v>1</v>
      </c>
      <c r="BV16" s="10">
        <f t="shared" si="29"/>
        <v>4.952085396075403</v>
      </c>
      <c r="BW16" s="4">
        <v>0.95208539607540299</v>
      </c>
      <c r="BX16" s="4">
        <f t="shared" si="30"/>
        <v>1</v>
      </c>
      <c r="BY16" s="4">
        <v>0.22226337163562704</v>
      </c>
      <c r="BZ16" s="4">
        <f t="shared" si="31"/>
        <v>1</v>
      </c>
      <c r="CA16" s="4">
        <v>5.5368544613396713</v>
      </c>
      <c r="CB16" s="4">
        <f t="shared" si="32"/>
        <v>0</v>
      </c>
      <c r="CC16" s="4">
        <v>-1.9485346482304586</v>
      </c>
      <c r="CD16" s="4">
        <f t="shared" si="33"/>
        <v>0</v>
      </c>
      <c r="CE16" s="4">
        <v>-0.86728346605451145</v>
      </c>
      <c r="CF16" s="4">
        <f t="shared" si="34"/>
        <v>1</v>
      </c>
      <c r="CG16" s="4">
        <v>0.69892616473492275</v>
      </c>
      <c r="CH16" s="4">
        <f t="shared" si="35"/>
        <v>1</v>
      </c>
      <c r="CI16" s="4">
        <v>1.9887086643234069</v>
      </c>
      <c r="CJ16" s="4">
        <f t="shared" si="36"/>
        <v>0</v>
      </c>
      <c r="CK16" s="4">
        <v>-2.7519809191078926</v>
      </c>
      <c r="CL16" s="4">
        <f t="shared" si="37"/>
        <v>0</v>
      </c>
      <c r="CM16" s="4">
        <v>-6.3744274836154515</v>
      </c>
      <c r="CN16" s="4">
        <f t="shared" si="38"/>
        <v>1</v>
      </c>
      <c r="CO16" s="4">
        <v>4.7947380869697245</v>
      </c>
      <c r="CP16" s="4">
        <f t="shared" si="39"/>
        <v>1</v>
      </c>
      <c r="CQ16" s="4">
        <v>-0.77240164407680112</v>
      </c>
      <c r="CR16" s="4">
        <f t="shared" si="40"/>
        <v>1</v>
      </c>
      <c r="CS16" s="4">
        <v>0.94730921076945851</v>
      </c>
      <c r="CT16" s="4">
        <f t="shared" si="41"/>
        <v>1</v>
      </c>
      <c r="CU16" s="4">
        <v>4.421835123361161</v>
      </c>
      <c r="CV16" s="10">
        <f t="shared" si="42"/>
        <v>0</v>
      </c>
      <c r="CW16" s="10">
        <f t="shared" si="43"/>
        <v>3.1047549753877193</v>
      </c>
      <c r="CX16" s="4">
        <v>-1.8952450246122807</v>
      </c>
    </row>
    <row r="17" spans="1:102" x14ac:dyDescent="0.3">
      <c r="A17" s="2">
        <v>10.183999999999999</v>
      </c>
      <c r="B17" s="2">
        <v>1</v>
      </c>
      <c r="C17" s="2">
        <v>1</v>
      </c>
      <c r="D17" s="2">
        <v>4.7750000000000004</v>
      </c>
      <c r="E17" s="2">
        <v>1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1</v>
      </c>
      <c r="L17" s="2">
        <v>1</v>
      </c>
      <c r="M17" s="2">
        <v>1</v>
      </c>
      <c r="N17" s="2">
        <v>1</v>
      </c>
      <c r="O17" s="2">
        <v>0</v>
      </c>
      <c r="P17" s="2">
        <v>0</v>
      </c>
      <c r="Q17" s="2">
        <v>0</v>
      </c>
      <c r="R17" s="3">
        <v>1</v>
      </c>
      <c r="S17" s="8">
        <f t="shared" si="0"/>
        <v>1</v>
      </c>
      <c r="T17" s="4">
        <v>8.8000000000000007</v>
      </c>
      <c r="U17" s="4">
        <f t="shared" si="1"/>
        <v>1</v>
      </c>
      <c r="V17" s="4">
        <v>4.4000000000000004</v>
      </c>
      <c r="W17" s="18">
        <f t="shared" si="2"/>
        <v>1</v>
      </c>
      <c r="X17" s="4">
        <v>5</v>
      </c>
      <c r="Y17" s="4">
        <f t="shared" si="3"/>
        <v>1</v>
      </c>
      <c r="Z17" s="4">
        <v>4.8</v>
      </c>
      <c r="AA17" s="15">
        <f t="shared" si="4"/>
        <v>0</v>
      </c>
      <c r="AB17" s="15">
        <f t="shared" si="5"/>
        <v>-8.6</v>
      </c>
      <c r="AC17" s="4">
        <v>-3.6</v>
      </c>
      <c r="AD17" s="21">
        <f t="shared" si="6"/>
        <v>0</v>
      </c>
      <c r="AE17" s="4">
        <v>-2.6</v>
      </c>
      <c r="AF17" s="4">
        <f t="shared" si="7"/>
        <v>0</v>
      </c>
      <c r="AG17" s="4">
        <v>4.3201481825941732</v>
      </c>
      <c r="AH17" s="4">
        <f t="shared" si="8"/>
        <v>0</v>
      </c>
      <c r="AI17" s="4">
        <v>0.59158434846553765</v>
      </c>
      <c r="AJ17" s="12">
        <f t="shared" si="9"/>
        <v>0</v>
      </c>
      <c r="AK17" s="12">
        <f t="shared" si="10"/>
        <v>-2.1655557883237821</v>
      </c>
      <c r="AL17" s="4">
        <v>2.8344442116762179</v>
      </c>
      <c r="AM17" s="4">
        <f t="shared" si="11"/>
        <v>1</v>
      </c>
      <c r="AN17" s="4">
        <v>-3.907100916091427</v>
      </c>
      <c r="AO17" s="4">
        <f t="shared" si="12"/>
        <v>1</v>
      </c>
      <c r="AP17" s="4">
        <v>6.2228444910384555</v>
      </c>
      <c r="AQ17" s="4">
        <f t="shared" si="13"/>
        <v>1</v>
      </c>
      <c r="AR17" s="4">
        <v>7.0987230157863621</v>
      </c>
      <c r="AS17" s="4">
        <f t="shared" si="14"/>
        <v>1</v>
      </c>
      <c r="AT17" s="4">
        <v>5.7704947197956162</v>
      </c>
      <c r="AU17" s="4">
        <f t="shared" si="15"/>
        <v>0</v>
      </c>
      <c r="AV17" s="4">
        <v>0.11955250237053949</v>
      </c>
      <c r="AW17" s="10">
        <f t="shared" si="16"/>
        <v>0</v>
      </c>
      <c r="AX17" s="4">
        <v>0.58458635279086246</v>
      </c>
      <c r="AY17" s="4">
        <f t="shared" si="17"/>
        <v>0</v>
      </c>
      <c r="AZ17" s="4">
        <v>-6.6284367538051336E-2</v>
      </c>
      <c r="BA17" s="4">
        <f t="shared" si="18"/>
        <v>1</v>
      </c>
      <c r="BB17" s="4">
        <v>7.8218546445498127</v>
      </c>
      <c r="BC17" s="4">
        <f t="shared" si="19"/>
        <v>1</v>
      </c>
      <c r="BD17" s="4">
        <v>3.0596128658825728</v>
      </c>
      <c r="BE17" s="4">
        <f t="shared" si="20"/>
        <v>1</v>
      </c>
      <c r="BF17" s="4">
        <v>4.4977702423407884</v>
      </c>
      <c r="BG17" s="18">
        <f t="shared" si="21"/>
        <v>1</v>
      </c>
      <c r="BH17" s="4">
        <v>4.7705723117612706</v>
      </c>
      <c r="BI17" s="4">
        <f t="shared" si="22"/>
        <v>0</v>
      </c>
      <c r="BJ17" s="4">
        <v>-1.1519823162773859</v>
      </c>
      <c r="BK17" s="4">
        <f t="shared" si="23"/>
        <v>0</v>
      </c>
      <c r="BL17" s="4">
        <v>-2.2235800213718182E-2</v>
      </c>
      <c r="BM17" s="4">
        <f t="shared" si="24"/>
        <v>0</v>
      </c>
      <c r="BN17" s="4">
        <v>-6.2363093426878304</v>
      </c>
      <c r="BO17" s="4">
        <f t="shared" si="25"/>
        <v>0</v>
      </c>
      <c r="BP17" s="4">
        <v>-3.1685328738362921</v>
      </c>
      <c r="BQ17" s="4">
        <f t="shared" si="26"/>
        <v>1</v>
      </c>
      <c r="BR17" s="4">
        <v>3.1199188847331967</v>
      </c>
      <c r="BS17" s="4">
        <f t="shared" si="27"/>
        <v>1</v>
      </c>
      <c r="BT17" s="4">
        <v>6.2741200874754615</v>
      </c>
      <c r="BU17" s="10">
        <f t="shared" si="28"/>
        <v>0</v>
      </c>
      <c r="BV17" s="10">
        <f t="shared" si="29"/>
        <v>-1.5979230092057737</v>
      </c>
      <c r="BW17" s="4">
        <v>-5.5979230092057737</v>
      </c>
      <c r="BX17" s="4">
        <f t="shared" si="30"/>
        <v>1</v>
      </c>
      <c r="BY17" s="4">
        <v>0.92600291788113509</v>
      </c>
      <c r="BZ17" s="4">
        <f t="shared" si="31"/>
        <v>0</v>
      </c>
      <c r="CA17" s="4">
        <v>-3.2024773403276097</v>
      </c>
      <c r="CB17" s="4">
        <f t="shared" si="32"/>
        <v>1</v>
      </c>
      <c r="CC17" s="4">
        <v>2.7004309105956352</v>
      </c>
      <c r="CD17" s="4">
        <f t="shared" si="33"/>
        <v>1</v>
      </c>
      <c r="CE17" s="4">
        <v>3.5026681095180536</v>
      </c>
      <c r="CF17" s="4">
        <f t="shared" si="34"/>
        <v>0</v>
      </c>
      <c r="CG17" s="4">
        <v>-3.9125438268248196</v>
      </c>
      <c r="CH17" s="4">
        <f t="shared" si="35"/>
        <v>0</v>
      </c>
      <c r="CI17" s="4">
        <v>-1.8999026959830281</v>
      </c>
      <c r="CJ17" s="4">
        <f t="shared" si="36"/>
        <v>1</v>
      </c>
      <c r="CK17" s="4">
        <v>-2.0794964101695239</v>
      </c>
      <c r="CL17" s="4">
        <f t="shared" si="37"/>
        <v>1</v>
      </c>
      <c r="CM17" s="4">
        <v>3.8832678088435166</v>
      </c>
      <c r="CN17" s="4">
        <f t="shared" si="38"/>
        <v>0</v>
      </c>
      <c r="CO17" s="4">
        <v>-3.311269572801971</v>
      </c>
      <c r="CP17" s="4">
        <f t="shared" si="39"/>
        <v>1</v>
      </c>
      <c r="CQ17" s="4">
        <v>-1.1070055252521307</v>
      </c>
      <c r="CR17" s="4">
        <f t="shared" si="40"/>
        <v>1</v>
      </c>
      <c r="CS17" s="4">
        <v>-0.82713019486279293</v>
      </c>
      <c r="CT17" s="4">
        <f t="shared" si="41"/>
        <v>0</v>
      </c>
      <c r="CU17" s="4">
        <v>-5.4337382112656876</v>
      </c>
      <c r="CV17" s="10">
        <f t="shared" si="42"/>
        <v>1</v>
      </c>
      <c r="CW17" s="10">
        <f t="shared" si="43"/>
        <v>5.0641532213264515</v>
      </c>
      <c r="CX17" s="4">
        <v>6.4153221326451515E-2</v>
      </c>
    </row>
    <row r="18" spans="1:102" x14ac:dyDescent="0.3">
      <c r="A18" s="2">
        <v>10.456</v>
      </c>
      <c r="B18" s="2">
        <v>1</v>
      </c>
      <c r="C18" s="2">
        <v>1</v>
      </c>
      <c r="D18" s="2">
        <v>3.4</v>
      </c>
      <c r="E18" s="2">
        <v>0</v>
      </c>
      <c r="F18" s="2">
        <v>0</v>
      </c>
      <c r="G18" s="2">
        <v>1</v>
      </c>
      <c r="H18" s="2">
        <v>1</v>
      </c>
      <c r="I18" s="2">
        <v>0</v>
      </c>
      <c r="J18" s="2">
        <v>1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3">
        <v>1</v>
      </c>
      <c r="S18" s="8">
        <f t="shared" si="0"/>
        <v>1</v>
      </c>
      <c r="T18" s="4">
        <v>4.8</v>
      </c>
      <c r="U18" s="4">
        <f t="shared" si="1"/>
        <v>0</v>
      </c>
      <c r="V18" s="4">
        <v>1.6</v>
      </c>
      <c r="W18" s="18">
        <f t="shared" si="2"/>
        <v>0</v>
      </c>
      <c r="X18" s="4">
        <v>2.8</v>
      </c>
      <c r="Y18" s="4">
        <f t="shared" si="3"/>
        <v>0</v>
      </c>
      <c r="Z18" s="4">
        <v>2</v>
      </c>
      <c r="AA18" s="15">
        <f t="shared" si="4"/>
        <v>1</v>
      </c>
      <c r="AB18" s="15">
        <f t="shared" si="5"/>
        <v>0.20000000000000018</v>
      </c>
      <c r="AC18" s="4">
        <v>5.2</v>
      </c>
      <c r="AD18" s="21">
        <f t="shared" si="6"/>
        <v>0</v>
      </c>
      <c r="AE18" s="4">
        <v>-1.2</v>
      </c>
      <c r="AF18" s="4">
        <f t="shared" si="7"/>
        <v>0</v>
      </c>
      <c r="AG18" s="4">
        <v>3.3304231905177915</v>
      </c>
      <c r="AH18" s="4">
        <f t="shared" si="8"/>
        <v>0</v>
      </c>
      <c r="AI18" s="4">
        <v>1.4470304166688248</v>
      </c>
      <c r="AJ18" s="12">
        <f t="shared" si="9"/>
        <v>0</v>
      </c>
      <c r="AK18" s="12">
        <f t="shared" si="10"/>
        <v>-4.1781954233728804</v>
      </c>
      <c r="AL18" s="4">
        <v>0.82180457662711959</v>
      </c>
      <c r="AM18" s="4">
        <f t="shared" si="11"/>
        <v>0</v>
      </c>
      <c r="AN18" s="4">
        <v>-4.9545110829835224</v>
      </c>
      <c r="AO18" s="4">
        <f t="shared" si="12"/>
        <v>0</v>
      </c>
      <c r="AP18" s="4">
        <v>2.8948893642985452</v>
      </c>
      <c r="AQ18" s="4">
        <f t="shared" si="13"/>
        <v>1</v>
      </c>
      <c r="AR18" s="4">
        <v>6.9673203940797146</v>
      </c>
      <c r="AS18" s="4">
        <f t="shared" si="14"/>
        <v>0</v>
      </c>
      <c r="AT18" s="4">
        <v>-0.25166841001637952</v>
      </c>
      <c r="AU18" s="4">
        <f t="shared" si="15"/>
        <v>1</v>
      </c>
      <c r="AV18" s="4">
        <v>6.0699132972767496</v>
      </c>
      <c r="AW18" s="10">
        <f t="shared" si="16"/>
        <v>0</v>
      </c>
      <c r="AX18" s="4">
        <v>4.1759289239611688</v>
      </c>
      <c r="AY18" s="4">
        <f t="shared" si="17"/>
        <v>1</v>
      </c>
      <c r="AZ18" s="4">
        <v>6.1524092811257809</v>
      </c>
      <c r="BA18" s="4">
        <f t="shared" si="18"/>
        <v>1</v>
      </c>
      <c r="BB18" s="4">
        <v>7.2307038283105252</v>
      </c>
      <c r="BC18" s="4">
        <f t="shared" si="19"/>
        <v>0</v>
      </c>
      <c r="BD18" s="4">
        <v>0.8119632720202743</v>
      </c>
      <c r="BE18" s="4">
        <f t="shared" si="20"/>
        <v>0</v>
      </c>
      <c r="BF18" s="4">
        <v>2.5424785500084335</v>
      </c>
      <c r="BG18" s="18">
        <f t="shared" si="21"/>
        <v>0</v>
      </c>
      <c r="BH18" s="4">
        <v>-0.85022965897976199</v>
      </c>
      <c r="BI18" s="4">
        <f t="shared" si="22"/>
        <v>0</v>
      </c>
      <c r="BJ18" s="4">
        <v>2.0271251373853243</v>
      </c>
      <c r="BK18" s="4">
        <f t="shared" si="23"/>
        <v>0</v>
      </c>
      <c r="BL18" s="4">
        <v>1.0977037512401981</v>
      </c>
      <c r="BM18" s="4">
        <f t="shared" si="24"/>
        <v>0</v>
      </c>
      <c r="BN18" s="4">
        <v>-5.0327662193939595</v>
      </c>
      <c r="BO18" s="4">
        <f t="shared" si="25"/>
        <v>1</v>
      </c>
      <c r="BP18" s="4">
        <v>-1.109922820520568</v>
      </c>
      <c r="BQ18" s="4">
        <f t="shared" si="26"/>
        <v>0</v>
      </c>
      <c r="BR18" s="4">
        <v>8.3722437233224589E-2</v>
      </c>
      <c r="BS18" s="4">
        <f t="shared" si="27"/>
        <v>1</v>
      </c>
      <c r="BT18" s="4">
        <v>6.7471958458500669</v>
      </c>
      <c r="BU18" s="10">
        <f t="shared" si="28"/>
        <v>0</v>
      </c>
      <c r="BV18" s="10">
        <f t="shared" si="29"/>
        <v>-0.71265870027129807</v>
      </c>
      <c r="BW18" s="4">
        <v>-4.7126587002712981</v>
      </c>
      <c r="BX18" s="4">
        <f t="shared" si="30"/>
        <v>0</v>
      </c>
      <c r="BY18" s="4">
        <v>-3.2462975939997065</v>
      </c>
      <c r="BZ18" s="4">
        <f t="shared" si="31"/>
        <v>0</v>
      </c>
      <c r="CA18" s="4">
        <v>-1.1377853531676108</v>
      </c>
      <c r="CB18" s="4">
        <f t="shared" si="32"/>
        <v>1</v>
      </c>
      <c r="CC18" s="4">
        <v>2.4192470917083275</v>
      </c>
      <c r="CD18" s="4">
        <f t="shared" si="33"/>
        <v>0</v>
      </c>
      <c r="CE18" s="4">
        <v>1.8125979755319217</v>
      </c>
      <c r="CF18" s="4">
        <f t="shared" si="34"/>
        <v>1</v>
      </c>
      <c r="CG18" s="4">
        <v>-1.2553650127451901</v>
      </c>
      <c r="CH18" s="4">
        <f t="shared" si="35"/>
        <v>1</v>
      </c>
      <c r="CI18" s="4">
        <v>1.2875100298718136</v>
      </c>
      <c r="CJ18" s="4">
        <f t="shared" si="36"/>
        <v>1</v>
      </c>
      <c r="CK18" s="4">
        <v>-2.0600945055554298</v>
      </c>
      <c r="CL18" s="4">
        <f t="shared" si="37"/>
        <v>0</v>
      </c>
      <c r="CM18" s="4">
        <v>-4.1099930741467015</v>
      </c>
      <c r="CN18" s="4">
        <f t="shared" si="38"/>
        <v>0</v>
      </c>
      <c r="CO18" s="4">
        <v>-2.4122027022678503</v>
      </c>
      <c r="CP18" s="4">
        <f t="shared" si="39"/>
        <v>0</v>
      </c>
      <c r="CQ18" s="4">
        <v>-6.6116485544584167</v>
      </c>
      <c r="CR18" s="4">
        <f t="shared" si="40"/>
        <v>0</v>
      </c>
      <c r="CS18" s="4">
        <v>-3.7791701651671197</v>
      </c>
      <c r="CT18" s="4">
        <f t="shared" si="41"/>
        <v>0</v>
      </c>
      <c r="CU18" s="4">
        <v>-2.1467069843442248</v>
      </c>
      <c r="CV18" s="10">
        <f t="shared" si="42"/>
        <v>1</v>
      </c>
      <c r="CW18" s="10">
        <f t="shared" si="43"/>
        <v>6.7492573766108812</v>
      </c>
      <c r="CX18" s="4">
        <v>1.7492573766108812</v>
      </c>
    </row>
    <row r="19" spans="1:102" x14ac:dyDescent="0.3">
      <c r="A19" s="2">
        <v>10.824</v>
      </c>
      <c r="B19" s="2">
        <v>1</v>
      </c>
      <c r="C19" s="2">
        <v>1</v>
      </c>
      <c r="D19" s="2">
        <v>5.0750000000000002</v>
      </c>
      <c r="E19" s="2">
        <v>1</v>
      </c>
      <c r="F19" s="2">
        <v>0</v>
      </c>
      <c r="G19" s="2">
        <v>1</v>
      </c>
      <c r="H19" s="2">
        <v>0</v>
      </c>
      <c r="I19" s="2">
        <v>1</v>
      </c>
      <c r="J19" s="2">
        <v>0</v>
      </c>
      <c r="K19" s="2">
        <v>1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2">
        <v>0</v>
      </c>
      <c r="R19" s="3">
        <v>1</v>
      </c>
      <c r="S19" s="8">
        <f t="shared" si="0"/>
        <v>0</v>
      </c>
      <c r="T19" s="4">
        <v>3.8</v>
      </c>
      <c r="U19" s="4">
        <f t="shared" si="1"/>
        <v>0</v>
      </c>
      <c r="V19" s="4">
        <v>0.8</v>
      </c>
      <c r="W19" s="18">
        <f t="shared" si="2"/>
        <v>0</v>
      </c>
      <c r="X19" s="4">
        <v>2.6</v>
      </c>
      <c r="Y19" s="4">
        <f t="shared" si="3"/>
        <v>0</v>
      </c>
      <c r="Z19" s="4">
        <v>1.4</v>
      </c>
      <c r="AA19" s="15">
        <f t="shared" si="4"/>
        <v>1</v>
      </c>
      <c r="AB19" s="15">
        <f t="shared" si="5"/>
        <v>-0.20000000000000018</v>
      </c>
      <c r="AC19" s="4">
        <v>4.8</v>
      </c>
      <c r="AD19" s="21">
        <f t="shared" si="6"/>
        <v>0</v>
      </c>
      <c r="AE19" s="4">
        <v>0.8</v>
      </c>
      <c r="AF19" s="4">
        <f t="shared" si="7"/>
        <v>0</v>
      </c>
      <c r="AG19" s="4">
        <v>5.4402988645134425</v>
      </c>
      <c r="AH19" s="4">
        <f t="shared" si="8"/>
        <v>1</v>
      </c>
      <c r="AI19" s="4">
        <v>5.047448277487228</v>
      </c>
      <c r="AJ19" s="12">
        <f t="shared" si="9"/>
        <v>0</v>
      </c>
      <c r="AK19" s="12">
        <f t="shared" si="10"/>
        <v>-4.0297748386449168</v>
      </c>
      <c r="AL19" s="4">
        <v>0.97022516135508341</v>
      </c>
      <c r="AM19" s="4">
        <f t="shared" si="11"/>
        <v>0</v>
      </c>
      <c r="AN19" s="4">
        <v>-5.5074886647900456</v>
      </c>
      <c r="AO19" s="4">
        <f t="shared" si="12"/>
        <v>0</v>
      </c>
      <c r="AP19" s="4">
        <v>2.0227832399958912</v>
      </c>
      <c r="AQ19" s="4">
        <f t="shared" si="13"/>
        <v>0</v>
      </c>
      <c r="AR19" s="4">
        <v>2.5134136801897586</v>
      </c>
      <c r="AS19" s="4">
        <f t="shared" si="14"/>
        <v>1</v>
      </c>
      <c r="AT19" s="4">
        <v>6.5274038747930616</v>
      </c>
      <c r="AU19" s="4">
        <f t="shared" si="15"/>
        <v>1</v>
      </c>
      <c r="AV19" s="4">
        <v>6.8330061075592106</v>
      </c>
      <c r="AW19" s="10">
        <f t="shared" si="16"/>
        <v>1</v>
      </c>
      <c r="AX19" s="4">
        <v>6.1209274008036836</v>
      </c>
      <c r="AY19" s="4">
        <f t="shared" si="17"/>
        <v>1</v>
      </c>
      <c r="AZ19" s="4">
        <v>6.3487386339230047</v>
      </c>
      <c r="BA19" s="4">
        <f t="shared" si="18"/>
        <v>1</v>
      </c>
      <c r="BB19" s="4">
        <v>5.7238639391574715</v>
      </c>
      <c r="BC19" s="4">
        <f t="shared" si="19"/>
        <v>1</v>
      </c>
      <c r="BD19" s="4">
        <v>2.7986865310402753</v>
      </c>
      <c r="BE19" s="4">
        <f t="shared" si="20"/>
        <v>0</v>
      </c>
      <c r="BF19" s="4">
        <v>0.74513891627371476</v>
      </c>
      <c r="BG19" s="18">
        <f t="shared" si="21"/>
        <v>0</v>
      </c>
      <c r="BH19" s="4">
        <v>-2.3286125711231116</v>
      </c>
      <c r="BI19" s="4">
        <f t="shared" si="22"/>
        <v>0</v>
      </c>
      <c r="BJ19" s="4">
        <v>-2.4974982348498056</v>
      </c>
      <c r="BK19" s="4">
        <f t="shared" si="23"/>
        <v>0</v>
      </c>
      <c r="BL19" s="4">
        <v>0.17365827671408063</v>
      </c>
      <c r="BM19" s="4">
        <f t="shared" si="24"/>
        <v>0</v>
      </c>
      <c r="BN19" s="4">
        <v>-5.6602425680336923</v>
      </c>
      <c r="BO19" s="4">
        <f t="shared" si="25"/>
        <v>1</v>
      </c>
      <c r="BP19" s="4">
        <v>2.3795434828712345</v>
      </c>
      <c r="BQ19" s="4">
        <f t="shared" si="26"/>
        <v>1</v>
      </c>
      <c r="BR19" s="4">
        <v>4.6177455721686087</v>
      </c>
      <c r="BS19" s="4">
        <f t="shared" si="27"/>
        <v>0</v>
      </c>
      <c r="BT19" s="4">
        <v>-4.9604244360983127</v>
      </c>
      <c r="BU19" s="10">
        <f t="shared" si="28"/>
        <v>0</v>
      </c>
      <c r="BV19" s="10">
        <f t="shared" si="29"/>
        <v>2.3112958594902291</v>
      </c>
      <c r="BW19" s="4">
        <v>-1.6887041405097709</v>
      </c>
      <c r="BX19" s="4">
        <f t="shared" si="30"/>
        <v>0</v>
      </c>
      <c r="BY19" s="4">
        <v>-2.6618742998243854</v>
      </c>
      <c r="BZ19" s="4">
        <f t="shared" si="31"/>
        <v>1</v>
      </c>
      <c r="CA19" s="4">
        <v>1.8961412256908909</v>
      </c>
      <c r="CB19" s="4">
        <f t="shared" si="32"/>
        <v>0</v>
      </c>
      <c r="CC19" s="4">
        <v>-4.3674833789823788</v>
      </c>
      <c r="CD19" s="4">
        <f t="shared" si="33"/>
        <v>1</v>
      </c>
      <c r="CE19" s="4">
        <v>6.6718444442236908</v>
      </c>
      <c r="CF19" s="4">
        <f t="shared" si="34"/>
        <v>0</v>
      </c>
      <c r="CG19" s="4">
        <v>-6.7143254701388981</v>
      </c>
      <c r="CH19" s="4">
        <f t="shared" si="35"/>
        <v>0</v>
      </c>
      <c r="CI19" s="4">
        <v>-1.4687157993087645</v>
      </c>
      <c r="CJ19" s="4">
        <f t="shared" si="36"/>
        <v>1</v>
      </c>
      <c r="CK19" s="4">
        <v>3.4937409791381988</v>
      </c>
      <c r="CL19" s="4">
        <f t="shared" si="37"/>
        <v>1</v>
      </c>
      <c r="CM19" s="4">
        <v>1.5027184795307207</v>
      </c>
      <c r="CN19" s="4">
        <f t="shared" si="38"/>
        <v>1</v>
      </c>
      <c r="CO19" s="4">
        <v>1.4634508951912979</v>
      </c>
      <c r="CP19" s="4">
        <f t="shared" si="39"/>
        <v>0</v>
      </c>
      <c r="CQ19" s="4">
        <v>-5.1605656094431227</v>
      </c>
      <c r="CR19" s="4">
        <f t="shared" si="40"/>
        <v>1</v>
      </c>
      <c r="CS19" s="4">
        <v>0.76502443952421828</v>
      </c>
      <c r="CT19" s="4">
        <f t="shared" si="41"/>
        <v>1</v>
      </c>
      <c r="CU19" s="4">
        <v>3.8474761492388474</v>
      </c>
      <c r="CV19" s="10">
        <f t="shared" si="42"/>
        <v>1</v>
      </c>
      <c r="CW19" s="10">
        <f t="shared" si="43"/>
        <v>6.447803487139347</v>
      </c>
      <c r="CX19" s="4">
        <v>1.447803487139347</v>
      </c>
    </row>
    <row r="20" spans="1:102" x14ac:dyDescent="0.3">
      <c r="A20" s="2">
        <v>10.776</v>
      </c>
      <c r="B20" s="2">
        <v>1</v>
      </c>
      <c r="C20" s="2">
        <v>1</v>
      </c>
      <c r="D20" s="2">
        <v>3.55</v>
      </c>
      <c r="E20" s="2">
        <v>0</v>
      </c>
      <c r="F20" s="2">
        <v>1</v>
      </c>
      <c r="G20" s="2">
        <v>1</v>
      </c>
      <c r="H20" s="2">
        <v>1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1</v>
      </c>
      <c r="O20" s="2">
        <v>0</v>
      </c>
      <c r="P20" s="2">
        <v>0</v>
      </c>
      <c r="Q20" s="2">
        <v>0</v>
      </c>
      <c r="R20" s="3">
        <v>1</v>
      </c>
      <c r="S20" s="8">
        <f t="shared" si="0"/>
        <v>1</v>
      </c>
      <c r="T20" s="4">
        <v>6.8</v>
      </c>
      <c r="U20" s="4">
        <f t="shared" si="1"/>
        <v>1</v>
      </c>
      <c r="V20" s="4">
        <v>4.8</v>
      </c>
      <c r="W20" s="18">
        <f t="shared" si="2"/>
        <v>0</v>
      </c>
      <c r="X20" s="4">
        <v>3</v>
      </c>
      <c r="Y20" s="4">
        <f t="shared" si="3"/>
        <v>1</v>
      </c>
      <c r="Z20" s="4">
        <v>5.6</v>
      </c>
      <c r="AA20" s="15">
        <f t="shared" si="4"/>
        <v>0</v>
      </c>
      <c r="AB20" s="15">
        <f t="shared" si="5"/>
        <v>-3.4</v>
      </c>
      <c r="AC20" s="4">
        <v>1.6</v>
      </c>
      <c r="AD20" s="21">
        <f t="shared" si="6"/>
        <v>0</v>
      </c>
      <c r="AE20" s="4">
        <v>1.6</v>
      </c>
      <c r="AF20" s="4">
        <f t="shared" si="7"/>
        <v>1</v>
      </c>
      <c r="AG20" s="4">
        <v>0.45462776507480429</v>
      </c>
      <c r="AH20" s="4">
        <f t="shared" si="8"/>
        <v>1</v>
      </c>
      <c r="AI20" s="4">
        <v>7.3447613990648408</v>
      </c>
      <c r="AJ20" s="12">
        <f t="shared" si="9"/>
        <v>0</v>
      </c>
      <c r="AK20" s="12">
        <f t="shared" si="10"/>
        <v>-4.6770661808429317</v>
      </c>
      <c r="AL20" s="4">
        <v>0.32293381915706809</v>
      </c>
      <c r="AM20" s="4">
        <f t="shared" si="11"/>
        <v>1</v>
      </c>
      <c r="AN20" s="4">
        <v>-2.2205276678053911</v>
      </c>
      <c r="AO20" s="4">
        <f t="shared" si="12"/>
        <v>1</v>
      </c>
      <c r="AP20" s="4">
        <v>6.8517992136684152</v>
      </c>
      <c r="AQ20" s="4">
        <f t="shared" si="13"/>
        <v>0</v>
      </c>
      <c r="AR20" s="4">
        <v>2.8525466383228455</v>
      </c>
      <c r="AS20" s="4">
        <f t="shared" si="14"/>
        <v>1</v>
      </c>
      <c r="AT20" s="4">
        <v>7.5130158493274104</v>
      </c>
      <c r="AU20" s="4">
        <f t="shared" si="15"/>
        <v>1</v>
      </c>
      <c r="AV20" s="4">
        <v>7.6980302095599917</v>
      </c>
      <c r="AW20" s="10">
        <f t="shared" si="16"/>
        <v>1</v>
      </c>
      <c r="AX20" s="4">
        <v>7.5648806875906027</v>
      </c>
      <c r="AY20" s="4">
        <f t="shared" si="17"/>
        <v>1</v>
      </c>
      <c r="AZ20" s="4">
        <v>7.4657730907435269</v>
      </c>
      <c r="BA20" s="4">
        <f t="shared" si="18"/>
        <v>1</v>
      </c>
      <c r="BB20" s="4">
        <v>6.6994928085176655</v>
      </c>
      <c r="BC20" s="4">
        <f t="shared" si="19"/>
        <v>1</v>
      </c>
      <c r="BD20" s="4">
        <v>4.4820381851745843</v>
      </c>
      <c r="BE20" s="4">
        <f t="shared" si="20"/>
        <v>1</v>
      </c>
      <c r="BF20" s="4">
        <v>4.6269289806232834</v>
      </c>
      <c r="BG20" s="18">
        <f t="shared" si="21"/>
        <v>0</v>
      </c>
      <c r="BH20" s="4">
        <v>2.0762438001181627</v>
      </c>
      <c r="BI20" s="4">
        <f t="shared" si="22"/>
        <v>0</v>
      </c>
      <c r="BJ20" s="4">
        <v>1.197626694367937E-2</v>
      </c>
      <c r="BK20" s="4">
        <f t="shared" si="23"/>
        <v>1</v>
      </c>
      <c r="BL20" s="4">
        <v>3.840041692744165</v>
      </c>
      <c r="BM20" s="4">
        <f t="shared" si="24"/>
        <v>1</v>
      </c>
      <c r="BN20" s="4">
        <v>2.1406473612233992</v>
      </c>
      <c r="BO20" s="4">
        <f t="shared" si="25"/>
        <v>0</v>
      </c>
      <c r="BP20" s="4">
        <v>-6.7345208250019741</v>
      </c>
      <c r="BQ20" s="4">
        <f t="shared" si="26"/>
        <v>0</v>
      </c>
      <c r="BR20" s="4">
        <v>-0.71238141334312077</v>
      </c>
      <c r="BS20" s="4">
        <f t="shared" si="27"/>
        <v>0</v>
      </c>
      <c r="BT20" s="4">
        <v>-1.4290310695788495</v>
      </c>
      <c r="BU20" s="10">
        <f t="shared" si="28"/>
        <v>1</v>
      </c>
      <c r="BV20" s="10">
        <f t="shared" si="29"/>
        <v>6.9542312639725186</v>
      </c>
      <c r="BW20" s="4">
        <v>2.9542312639725186</v>
      </c>
      <c r="BX20" s="4">
        <f t="shared" si="30"/>
        <v>1</v>
      </c>
      <c r="BY20" s="4">
        <v>2.2031268090438356</v>
      </c>
      <c r="BZ20" s="4">
        <f t="shared" si="31"/>
        <v>1</v>
      </c>
      <c r="CA20" s="4">
        <v>5.7470007069975582</v>
      </c>
      <c r="CB20" s="4">
        <f t="shared" si="32"/>
        <v>1</v>
      </c>
      <c r="CC20" s="4">
        <v>2.8796688975554954</v>
      </c>
      <c r="CD20" s="4">
        <f t="shared" si="33"/>
        <v>1</v>
      </c>
      <c r="CE20" s="4">
        <v>5.0169909729844502</v>
      </c>
      <c r="CF20" s="4">
        <f t="shared" si="34"/>
        <v>0</v>
      </c>
      <c r="CG20" s="4">
        <v>-4.6027577031417835</v>
      </c>
      <c r="CH20" s="4">
        <f t="shared" si="35"/>
        <v>1</v>
      </c>
      <c r="CI20" s="4">
        <v>0.19112731939000316</v>
      </c>
      <c r="CJ20" s="4">
        <f t="shared" si="36"/>
        <v>0</v>
      </c>
      <c r="CK20" s="4">
        <v>-5.0568091468829941</v>
      </c>
      <c r="CL20" s="4">
        <f t="shared" si="37"/>
        <v>1</v>
      </c>
      <c r="CM20" s="4">
        <v>3.3852005690802063</v>
      </c>
      <c r="CN20" s="4">
        <f t="shared" si="38"/>
        <v>0</v>
      </c>
      <c r="CO20" s="4">
        <v>-2.7657854616928224</v>
      </c>
      <c r="CP20" s="4">
        <f t="shared" si="39"/>
        <v>0</v>
      </c>
      <c r="CQ20" s="4">
        <v>-3.8618086438932799</v>
      </c>
      <c r="CR20" s="4">
        <f t="shared" si="40"/>
        <v>0</v>
      </c>
      <c r="CS20" s="4">
        <v>-2.2729664791801905</v>
      </c>
      <c r="CT20" s="4">
        <f t="shared" si="41"/>
        <v>0</v>
      </c>
      <c r="CU20" s="4">
        <v>-5.4494534120967204</v>
      </c>
      <c r="CV20" s="10">
        <f t="shared" si="42"/>
        <v>0</v>
      </c>
      <c r="CW20" s="10">
        <f t="shared" si="43"/>
        <v>3.4036620708763321</v>
      </c>
      <c r="CX20" s="4">
        <v>-1.5963379291236679</v>
      </c>
    </row>
    <row r="21" spans="1:102" x14ac:dyDescent="0.3">
      <c r="A21" s="2">
        <v>10.96</v>
      </c>
      <c r="B21" s="2">
        <v>1</v>
      </c>
      <c r="C21" s="2">
        <v>1</v>
      </c>
      <c r="D21" s="2">
        <v>2.74</v>
      </c>
      <c r="E21" s="2">
        <v>0</v>
      </c>
      <c r="F21" s="2">
        <v>1</v>
      </c>
      <c r="G21" s="2">
        <v>1</v>
      </c>
      <c r="H21" s="2">
        <v>1</v>
      </c>
      <c r="I21" s="2">
        <v>0</v>
      </c>
      <c r="J21" s="2">
        <v>0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0</v>
      </c>
      <c r="R21" s="3">
        <v>1</v>
      </c>
      <c r="S21" s="8">
        <f t="shared" si="0"/>
        <v>0</v>
      </c>
      <c r="T21" s="4">
        <v>4.4000000000000004</v>
      </c>
      <c r="U21" s="4">
        <f t="shared" si="1"/>
        <v>1</v>
      </c>
      <c r="V21" s="4">
        <v>7.4</v>
      </c>
      <c r="W21" s="18">
        <f t="shared" si="2"/>
        <v>1</v>
      </c>
      <c r="X21" s="4">
        <v>6</v>
      </c>
      <c r="Y21" s="4">
        <f t="shared" si="3"/>
        <v>0</v>
      </c>
      <c r="Z21" s="4">
        <v>3</v>
      </c>
      <c r="AA21" s="15">
        <f t="shared" si="4"/>
        <v>1</v>
      </c>
      <c r="AB21" s="15">
        <f t="shared" si="5"/>
        <v>-2.5</v>
      </c>
      <c r="AC21" s="4">
        <v>2.5</v>
      </c>
      <c r="AD21" s="21">
        <f t="shared" si="6"/>
        <v>0</v>
      </c>
      <c r="AE21" s="4">
        <v>0.8</v>
      </c>
      <c r="AF21" s="4">
        <f t="shared" si="7"/>
        <v>1</v>
      </c>
      <c r="AG21" s="4">
        <v>-0.82336219641527153</v>
      </c>
      <c r="AH21" s="4">
        <f t="shared" si="8"/>
        <v>0</v>
      </c>
      <c r="AI21" s="4">
        <v>3.2959047058420872</v>
      </c>
      <c r="AJ21" s="12">
        <f t="shared" si="9"/>
        <v>0</v>
      </c>
      <c r="AK21" s="12">
        <f t="shared" si="10"/>
        <v>-2.1139807198875706</v>
      </c>
      <c r="AL21" s="4">
        <v>2.8860192801124294</v>
      </c>
      <c r="AM21" s="4">
        <f t="shared" si="11"/>
        <v>0</v>
      </c>
      <c r="AN21" s="4">
        <v>-5.1124572326227495</v>
      </c>
      <c r="AO21" s="4">
        <f t="shared" si="12"/>
        <v>0</v>
      </c>
      <c r="AP21" s="4">
        <v>3.093374905804521</v>
      </c>
      <c r="AQ21" s="4">
        <f t="shared" si="13"/>
        <v>1</v>
      </c>
      <c r="AR21" s="4">
        <v>6.4070168709355562</v>
      </c>
      <c r="AS21" s="4">
        <f t="shared" si="14"/>
        <v>1</v>
      </c>
      <c r="AT21" s="4">
        <v>6.2989804388605686</v>
      </c>
      <c r="AU21" s="4">
        <f t="shared" si="15"/>
        <v>1</v>
      </c>
      <c r="AV21" s="4">
        <v>7.0212303814573511</v>
      </c>
      <c r="AW21" s="10">
        <f t="shared" si="16"/>
        <v>1</v>
      </c>
      <c r="AX21" s="4">
        <v>4.7700123488382493</v>
      </c>
      <c r="AY21" s="4">
        <f t="shared" si="17"/>
        <v>0</v>
      </c>
      <c r="AZ21" s="4">
        <v>2.5646263937883322</v>
      </c>
      <c r="BA21" s="4">
        <f t="shared" si="18"/>
        <v>0</v>
      </c>
      <c r="BB21" s="4">
        <v>3.8330246859238839</v>
      </c>
      <c r="BC21" s="4">
        <f t="shared" si="19"/>
        <v>0</v>
      </c>
      <c r="BD21" s="4">
        <v>1.0666131147929026</v>
      </c>
      <c r="BE21" s="4">
        <f t="shared" si="20"/>
        <v>1</v>
      </c>
      <c r="BF21" s="4">
        <v>3.5326989661700754</v>
      </c>
      <c r="BG21" s="18">
        <f t="shared" si="21"/>
        <v>1</v>
      </c>
      <c r="BH21" s="4">
        <v>3.1504313075690646</v>
      </c>
      <c r="BI21" s="4">
        <f t="shared" si="22"/>
        <v>0</v>
      </c>
      <c r="BJ21" s="4">
        <v>1.5347158483071466</v>
      </c>
      <c r="BK21" s="4">
        <f t="shared" si="23"/>
        <v>1</v>
      </c>
      <c r="BL21" s="4">
        <v>5.0309168423732835</v>
      </c>
      <c r="BM21" s="4">
        <f t="shared" si="24"/>
        <v>1</v>
      </c>
      <c r="BN21" s="4">
        <v>3.1743762413898526</v>
      </c>
      <c r="BO21" s="4">
        <f t="shared" si="25"/>
        <v>1</v>
      </c>
      <c r="BP21" s="4">
        <v>0.43973427005409782</v>
      </c>
      <c r="BQ21" s="4">
        <f t="shared" si="26"/>
        <v>1</v>
      </c>
      <c r="BR21" s="4">
        <v>4.7431704089199993</v>
      </c>
      <c r="BS21" s="4">
        <f t="shared" si="27"/>
        <v>1</v>
      </c>
      <c r="BT21" s="4">
        <v>6.8438869710079651</v>
      </c>
      <c r="BU21" s="10">
        <f t="shared" si="28"/>
        <v>1</v>
      </c>
      <c r="BV21" s="10">
        <f t="shared" si="29"/>
        <v>5.757603651397849</v>
      </c>
      <c r="BW21" s="4">
        <v>1.757603651397849</v>
      </c>
      <c r="BX21" s="4">
        <f t="shared" si="30"/>
        <v>1</v>
      </c>
      <c r="BY21" s="4">
        <v>5.340081360842742</v>
      </c>
      <c r="BZ21" s="4">
        <f t="shared" si="31"/>
        <v>1</v>
      </c>
      <c r="CA21" s="4">
        <v>5.786099450837578</v>
      </c>
      <c r="CB21" s="4">
        <f t="shared" si="32"/>
        <v>1</v>
      </c>
      <c r="CC21" s="4">
        <v>1.4584784558960262</v>
      </c>
      <c r="CD21" s="4">
        <f t="shared" si="33"/>
        <v>0</v>
      </c>
      <c r="CE21" s="4">
        <v>0.87358340419164771</v>
      </c>
      <c r="CF21" s="4">
        <f t="shared" si="34"/>
        <v>0</v>
      </c>
      <c r="CG21" s="4">
        <v>-3.0165026287826846</v>
      </c>
      <c r="CH21" s="4">
        <f t="shared" si="35"/>
        <v>0</v>
      </c>
      <c r="CI21" s="4">
        <v>-2.8483105713543422</v>
      </c>
      <c r="CJ21" s="4">
        <f t="shared" si="36"/>
        <v>1</v>
      </c>
      <c r="CK21" s="4">
        <v>-1.7320929948155523</v>
      </c>
      <c r="CL21" s="4">
        <f t="shared" si="37"/>
        <v>0</v>
      </c>
      <c r="CM21" s="4">
        <v>-5.088323311200555</v>
      </c>
      <c r="CN21" s="4">
        <f t="shared" si="38"/>
        <v>0</v>
      </c>
      <c r="CO21" s="4">
        <v>-4.282516799558584</v>
      </c>
      <c r="CP21" s="4">
        <f t="shared" si="39"/>
        <v>0</v>
      </c>
      <c r="CQ21" s="4">
        <v>-8.0692944281649499</v>
      </c>
      <c r="CR21" s="4">
        <f t="shared" si="40"/>
        <v>0</v>
      </c>
      <c r="CS21" s="4">
        <v>-3.4836631913220191</v>
      </c>
      <c r="CT21" s="4">
        <f t="shared" si="41"/>
        <v>0</v>
      </c>
      <c r="CU21" s="4">
        <v>-4.7173298252822278</v>
      </c>
      <c r="CV21" s="10">
        <f t="shared" si="42"/>
        <v>0</v>
      </c>
      <c r="CW21" s="10">
        <f t="shared" si="43"/>
        <v>1.6429245338010663</v>
      </c>
      <c r="CX21" s="4">
        <v>-3.3570754661989337</v>
      </c>
    </row>
    <row r="22" spans="1:102" x14ac:dyDescent="0.3">
      <c r="A22" s="2">
        <v>11.016</v>
      </c>
      <c r="B22" s="2">
        <v>1</v>
      </c>
      <c r="C22" s="2">
        <v>1</v>
      </c>
      <c r="D22" s="2">
        <v>2.7549999999999999</v>
      </c>
      <c r="E22" s="2">
        <v>0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0</v>
      </c>
      <c r="L22" s="2">
        <v>0</v>
      </c>
      <c r="M22" s="2">
        <v>0</v>
      </c>
      <c r="N22" s="2">
        <v>1</v>
      </c>
      <c r="O22" s="2">
        <v>0</v>
      </c>
      <c r="P22" s="2">
        <v>1</v>
      </c>
      <c r="Q22" s="2">
        <v>1</v>
      </c>
      <c r="R22" s="3">
        <v>1</v>
      </c>
      <c r="S22" s="8">
        <f t="shared" si="0"/>
        <v>0</v>
      </c>
      <c r="T22" s="4">
        <v>3.8</v>
      </c>
      <c r="U22" s="4">
        <f t="shared" si="1"/>
        <v>1</v>
      </c>
      <c r="V22" s="4">
        <v>6.4</v>
      </c>
      <c r="W22" s="18">
        <f t="shared" si="2"/>
        <v>1</v>
      </c>
      <c r="X22" s="4">
        <v>4.4000000000000004</v>
      </c>
      <c r="Y22" s="4">
        <f t="shared" si="3"/>
        <v>1</v>
      </c>
      <c r="Z22" s="4">
        <v>5.8</v>
      </c>
      <c r="AA22" s="15">
        <f t="shared" si="4"/>
        <v>1</v>
      </c>
      <c r="AB22" s="15">
        <f t="shared" si="5"/>
        <v>-0.20000000000000018</v>
      </c>
      <c r="AC22" s="4">
        <v>4.8</v>
      </c>
      <c r="AD22" s="21">
        <f t="shared" si="6"/>
        <v>1</v>
      </c>
      <c r="AE22" s="4">
        <v>2.6</v>
      </c>
      <c r="AF22" s="4">
        <f t="shared" si="7"/>
        <v>0</v>
      </c>
      <c r="AG22" s="4">
        <v>4.3997520124800342</v>
      </c>
      <c r="AH22" s="4">
        <f t="shared" si="8"/>
        <v>1</v>
      </c>
      <c r="AI22" s="4">
        <v>4.4275683762941211</v>
      </c>
      <c r="AJ22" s="12">
        <f t="shared" si="9"/>
        <v>0</v>
      </c>
      <c r="AK22" s="12">
        <f t="shared" si="10"/>
        <v>-2.5678057573874753</v>
      </c>
      <c r="AL22" s="4">
        <v>2.4321942426125247</v>
      </c>
      <c r="AM22" s="4">
        <f t="shared" si="11"/>
        <v>1</v>
      </c>
      <c r="AN22" s="4">
        <v>-1.0474712984392471</v>
      </c>
      <c r="AO22" s="4">
        <f t="shared" si="12"/>
        <v>0</v>
      </c>
      <c r="AP22" s="4">
        <v>2.3297659003924771</v>
      </c>
      <c r="AQ22" s="4">
        <f t="shared" si="13"/>
        <v>1</v>
      </c>
      <c r="AR22" s="4">
        <v>5.6001603068691574</v>
      </c>
      <c r="AS22" s="4">
        <f t="shared" si="14"/>
        <v>0</v>
      </c>
      <c r="AT22" s="4">
        <v>-1.168647518489581</v>
      </c>
      <c r="AU22" s="4">
        <f t="shared" si="15"/>
        <v>1</v>
      </c>
      <c r="AV22" s="4">
        <v>4.9806177234123608</v>
      </c>
      <c r="AW22" s="10">
        <f t="shared" si="16"/>
        <v>1</v>
      </c>
      <c r="AX22" s="4">
        <v>5.7607283554610147</v>
      </c>
      <c r="AY22" s="4">
        <f t="shared" si="17"/>
        <v>1</v>
      </c>
      <c r="AZ22" s="4">
        <v>8.2918990130297203</v>
      </c>
      <c r="BA22" s="4">
        <f t="shared" si="18"/>
        <v>0</v>
      </c>
      <c r="BB22" s="4">
        <v>2.7486051090721206</v>
      </c>
      <c r="BC22" s="4">
        <f t="shared" si="19"/>
        <v>1</v>
      </c>
      <c r="BD22" s="4">
        <v>3.021616365668947</v>
      </c>
      <c r="BE22" s="4">
        <f t="shared" si="20"/>
        <v>1</v>
      </c>
      <c r="BF22" s="4">
        <v>6.2070302368465642</v>
      </c>
      <c r="BG22" s="18">
        <f t="shared" si="21"/>
        <v>1</v>
      </c>
      <c r="BH22" s="4">
        <v>7.5916772565880368</v>
      </c>
      <c r="BI22" s="4">
        <f t="shared" si="22"/>
        <v>0</v>
      </c>
      <c r="BJ22" s="4">
        <v>-1.918343993698703</v>
      </c>
      <c r="BK22" s="4">
        <f t="shared" si="23"/>
        <v>0</v>
      </c>
      <c r="BL22" s="4">
        <v>-1.6387922061708122</v>
      </c>
      <c r="BM22" s="4">
        <f t="shared" si="24"/>
        <v>1</v>
      </c>
      <c r="BN22" s="4">
        <v>-0.96383696180051981</v>
      </c>
      <c r="BO22" s="4">
        <f t="shared" si="25"/>
        <v>1</v>
      </c>
      <c r="BP22" s="4">
        <v>0.48175221427796977</v>
      </c>
      <c r="BQ22" s="4">
        <f t="shared" si="26"/>
        <v>1</v>
      </c>
      <c r="BR22" s="4">
        <v>8.4218828191262407</v>
      </c>
      <c r="BS22" s="4">
        <f t="shared" si="27"/>
        <v>1</v>
      </c>
      <c r="BT22" s="4">
        <v>6.8049600469117131</v>
      </c>
      <c r="BU22" s="10">
        <f t="shared" si="28"/>
        <v>0</v>
      </c>
      <c r="BV22" s="10">
        <f t="shared" si="29"/>
        <v>2.7948714484757256</v>
      </c>
      <c r="BW22" s="4">
        <v>-1.2051285515242744</v>
      </c>
      <c r="BX22" s="4">
        <f t="shared" si="30"/>
        <v>1</v>
      </c>
      <c r="BY22" s="4">
        <v>5.7232171912484784</v>
      </c>
      <c r="BZ22" s="4">
        <f t="shared" si="31"/>
        <v>1</v>
      </c>
      <c r="CA22" s="4">
        <v>6.9911789017740231</v>
      </c>
      <c r="CB22" s="4">
        <f t="shared" si="32"/>
        <v>0</v>
      </c>
      <c r="CC22" s="4">
        <v>-1.9077098840989875</v>
      </c>
      <c r="CD22" s="4">
        <f t="shared" si="33"/>
        <v>0</v>
      </c>
      <c r="CE22" s="4">
        <v>0.70531358019836343</v>
      </c>
      <c r="CF22" s="4">
        <f t="shared" si="34"/>
        <v>1</v>
      </c>
      <c r="CG22" s="4">
        <v>-0.27793107227516067</v>
      </c>
      <c r="CH22" s="4">
        <f t="shared" si="35"/>
        <v>0</v>
      </c>
      <c r="CI22" s="4">
        <v>-4.3241130737965117</v>
      </c>
      <c r="CJ22" s="4">
        <f t="shared" si="36"/>
        <v>0</v>
      </c>
      <c r="CK22" s="4">
        <v>-2.5321559644595606</v>
      </c>
      <c r="CL22" s="4">
        <f t="shared" si="37"/>
        <v>1</v>
      </c>
      <c r="CM22" s="4">
        <v>2.8728369307554118</v>
      </c>
      <c r="CN22" s="4">
        <f t="shared" si="38"/>
        <v>0</v>
      </c>
      <c r="CO22" s="4">
        <v>-3.2628703025505934</v>
      </c>
      <c r="CP22" s="4">
        <f t="shared" si="39"/>
        <v>0</v>
      </c>
      <c r="CQ22" s="4">
        <v>-4.263091738808404</v>
      </c>
      <c r="CR22" s="4">
        <f t="shared" si="40"/>
        <v>0</v>
      </c>
      <c r="CS22" s="4">
        <v>-1.7101805812568376</v>
      </c>
      <c r="CT22" s="4">
        <f t="shared" si="41"/>
        <v>1</v>
      </c>
      <c r="CU22" s="4">
        <v>0.54383415839126314</v>
      </c>
      <c r="CV22" s="10">
        <f t="shared" si="42"/>
        <v>0</v>
      </c>
      <c r="CW22" s="10">
        <f t="shared" si="43"/>
        <v>3.9412147417588432</v>
      </c>
      <c r="CX22" s="4">
        <v>-1.0587852582411568</v>
      </c>
    </row>
    <row r="23" spans="1:102" x14ac:dyDescent="0.3">
      <c r="A23" s="2">
        <v>11.12</v>
      </c>
      <c r="B23" s="2">
        <v>1</v>
      </c>
      <c r="C23" s="2">
        <v>1</v>
      </c>
      <c r="D23" s="2">
        <v>2.78</v>
      </c>
      <c r="E23" s="2">
        <v>0</v>
      </c>
      <c r="F23" s="2">
        <v>0</v>
      </c>
      <c r="G23" s="2">
        <v>1</v>
      </c>
      <c r="H23" s="2">
        <v>1</v>
      </c>
      <c r="I23" s="2">
        <v>1</v>
      </c>
      <c r="J23" s="2">
        <v>0</v>
      </c>
      <c r="K23" s="2">
        <v>0</v>
      </c>
      <c r="L23" s="2">
        <v>0</v>
      </c>
      <c r="M23" s="2">
        <v>1</v>
      </c>
      <c r="N23" s="2">
        <v>0</v>
      </c>
      <c r="O23" s="2">
        <v>0</v>
      </c>
      <c r="P23" s="2">
        <v>0</v>
      </c>
      <c r="Q23" s="2">
        <v>0</v>
      </c>
      <c r="R23" s="3">
        <v>1</v>
      </c>
      <c r="S23" s="8">
        <f t="shared" si="0"/>
        <v>1</v>
      </c>
      <c r="T23" s="4">
        <v>5.2</v>
      </c>
      <c r="U23" s="4">
        <f t="shared" si="1"/>
        <v>1</v>
      </c>
      <c r="V23" s="4">
        <v>4.8</v>
      </c>
      <c r="W23" s="18">
        <f t="shared" si="2"/>
        <v>1</v>
      </c>
      <c r="X23" s="4">
        <v>6.8</v>
      </c>
      <c r="Y23" s="4">
        <f t="shared" si="3"/>
        <v>0</v>
      </c>
      <c r="Z23" s="4">
        <v>2.8</v>
      </c>
      <c r="AA23" s="15">
        <f t="shared" si="4"/>
        <v>1</v>
      </c>
      <c r="AB23" s="15">
        <f t="shared" si="5"/>
        <v>1</v>
      </c>
      <c r="AC23" s="4">
        <v>6</v>
      </c>
      <c r="AD23" s="21">
        <f t="shared" si="6"/>
        <v>1</v>
      </c>
      <c r="AE23" s="4">
        <f>-AE14</f>
        <v>4.8</v>
      </c>
      <c r="AF23" s="4">
        <f t="shared" si="7"/>
        <v>1</v>
      </c>
      <c r="AG23" s="4">
        <v>3.0160725614577242</v>
      </c>
      <c r="AH23" s="4">
        <f t="shared" si="8"/>
        <v>0</v>
      </c>
      <c r="AI23" s="4">
        <v>1.8770221013725645</v>
      </c>
      <c r="AJ23" s="12">
        <f t="shared" si="9"/>
        <v>0</v>
      </c>
      <c r="AK23" s="12">
        <f t="shared" si="10"/>
        <v>-1.8858500265154761</v>
      </c>
      <c r="AL23" s="4">
        <v>3.1141499734845239</v>
      </c>
      <c r="AM23" s="4">
        <f t="shared" si="11"/>
        <v>1</v>
      </c>
      <c r="AN23" s="4">
        <v>-3.5535953192157739</v>
      </c>
      <c r="AO23" s="4">
        <f t="shared" si="12"/>
        <v>0</v>
      </c>
      <c r="AP23" s="4">
        <v>1.2211875105686214</v>
      </c>
      <c r="AQ23" s="4">
        <f t="shared" si="13"/>
        <v>1</v>
      </c>
      <c r="AR23" s="4">
        <v>5.6818545127544446</v>
      </c>
      <c r="AS23" s="4">
        <f t="shared" si="14"/>
        <v>0</v>
      </c>
      <c r="AT23" s="4">
        <v>0.1452092314204263</v>
      </c>
      <c r="AU23" s="4">
        <f t="shared" si="15"/>
        <v>0</v>
      </c>
      <c r="AV23" s="4">
        <v>2.9569642721486775</v>
      </c>
      <c r="AW23" s="10">
        <f t="shared" si="16"/>
        <v>0</v>
      </c>
      <c r="AX23" s="4">
        <v>2.647797913951794</v>
      </c>
      <c r="AY23" s="4">
        <f t="shared" si="17"/>
        <v>0</v>
      </c>
      <c r="AZ23" s="4">
        <v>1.3011449090616267</v>
      </c>
      <c r="BA23" s="4">
        <f t="shared" si="18"/>
        <v>0</v>
      </c>
      <c r="BB23" s="4">
        <v>4.6593312491488392</v>
      </c>
      <c r="BC23" s="4">
        <f t="shared" si="19"/>
        <v>0</v>
      </c>
      <c r="BD23" s="4">
        <v>-0.57408843410352661</v>
      </c>
      <c r="BE23" s="4">
        <f t="shared" si="20"/>
        <v>1</v>
      </c>
      <c r="BF23" s="4">
        <v>3.7345698045601141</v>
      </c>
      <c r="BG23" s="18">
        <f t="shared" si="21"/>
        <v>0</v>
      </c>
      <c r="BH23" s="4">
        <v>-2.3707402012437848</v>
      </c>
      <c r="BI23" s="4">
        <f t="shared" si="22"/>
        <v>1</v>
      </c>
      <c r="BJ23" s="4">
        <v>5.379631967066671</v>
      </c>
      <c r="BK23" s="4">
        <f t="shared" si="23"/>
        <v>0</v>
      </c>
      <c r="BL23" s="4">
        <v>-0.77107929310104439</v>
      </c>
      <c r="BM23" s="4">
        <f t="shared" si="24"/>
        <v>1</v>
      </c>
      <c r="BN23" s="4">
        <v>-0.88751263852886719</v>
      </c>
      <c r="BO23" s="4">
        <f t="shared" si="25"/>
        <v>1</v>
      </c>
      <c r="BP23" s="4">
        <v>0.78226551379167653</v>
      </c>
      <c r="BQ23" s="4">
        <f t="shared" si="26"/>
        <v>1</v>
      </c>
      <c r="BR23" s="4">
        <v>3.8725017984283876</v>
      </c>
      <c r="BS23" s="4">
        <f t="shared" si="27"/>
        <v>1</v>
      </c>
      <c r="BT23" s="4">
        <v>5.6219260797425026</v>
      </c>
      <c r="BU23" s="10">
        <f t="shared" si="28"/>
        <v>0</v>
      </c>
      <c r="BV23" s="10">
        <f t="shared" si="29"/>
        <v>1.5917599349557845</v>
      </c>
      <c r="BW23" s="4">
        <v>-2.4082400650442155</v>
      </c>
      <c r="BX23" s="4">
        <f t="shared" si="30"/>
        <v>1</v>
      </c>
      <c r="BY23" s="4">
        <v>2.9060314046220928</v>
      </c>
      <c r="BZ23" s="4">
        <f t="shared" si="31"/>
        <v>1</v>
      </c>
      <c r="CA23" s="4">
        <v>5.2974122953579199</v>
      </c>
      <c r="CB23" s="4">
        <f t="shared" si="32"/>
        <v>0</v>
      </c>
      <c r="CC23" s="4">
        <v>-4.0323429570394138</v>
      </c>
      <c r="CD23" s="4">
        <f t="shared" si="33"/>
        <v>1</v>
      </c>
      <c r="CE23" s="4">
        <v>4.937483048568609</v>
      </c>
      <c r="CF23" s="4">
        <f t="shared" si="34"/>
        <v>1</v>
      </c>
      <c r="CG23" s="4">
        <v>0.99877801346527839</v>
      </c>
      <c r="CH23" s="4">
        <f t="shared" si="35"/>
        <v>1</v>
      </c>
      <c r="CI23" s="4">
        <v>1.4232248846748776</v>
      </c>
      <c r="CJ23" s="4">
        <f t="shared" si="36"/>
        <v>0</v>
      </c>
      <c r="CK23" s="4">
        <v>-4.0568215677271162</v>
      </c>
      <c r="CL23" s="4">
        <f t="shared" si="37"/>
        <v>0</v>
      </c>
      <c r="CM23" s="4">
        <v>-1.659466462641392</v>
      </c>
      <c r="CN23" s="4">
        <f t="shared" si="38"/>
        <v>1</v>
      </c>
      <c r="CO23" s="4">
        <v>0.82639951287784719</v>
      </c>
      <c r="CP23" s="4">
        <f t="shared" si="39"/>
        <v>1</v>
      </c>
      <c r="CQ23" s="4">
        <v>3.2366581738115077</v>
      </c>
      <c r="CR23" s="4">
        <f t="shared" si="40"/>
        <v>1</v>
      </c>
      <c r="CS23" s="4">
        <v>2.817121658625938</v>
      </c>
      <c r="CT23" s="4">
        <f t="shared" si="41"/>
        <v>0</v>
      </c>
      <c r="CU23" s="4">
        <v>-4.0145727593949871</v>
      </c>
      <c r="CV23" s="10">
        <f t="shared" si="42"/>
        <v>1</v>
      </c>
      <c r="CW23" s="10">
        <f t="shared" si="43"/>
        <v>7.5169303999565402</v>
      </c>
      <c r="CX23" s="4">
        <v>2.5169303999565402</v>
      </c>
    </row>
    <row r="24" spans="1:102" x14ac:dyDescent="0.3">
      <c r="A24" s="2">
        <v>11.336</v>
      </c>
      <c r="B24" s="2">
        <v>1</v>
      </c>
      <c r="C24" s="2">
        <v>1</v>
      </c>
      <c r="D24" s="2">
        <v>2.835</v>
      </c>
      <c r="E24" s="2">
        <v>1</v>
      </c>
      <c r="F24" s="2">
        <v>1</v>
      </c>
      <c r="G24" s="2">
        <v>1</v>
      </c>
      <c r="H24" s="2">
        <v>1</v>
      </c>
      <c r="I24" s="2">
        <v>0</v>
      </c>
      <c r="J24" s="2">
        <v>0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  <c r="R24" s="3">
        <v>1</v>
      </c>
      <c r="S24" s="8">
        <f t="shared" si="0"/>
        <v>1</v>
      </c>
      <c r="T24" s="4">
        <v>4.8</v>
      </c>
      <c r="U24" s="4">
        <f t="shared" si="1"/>
        <v>0</v>
      </c>
      <c r="V24" s="4">
        <v>3.6</v>
      </c>
      <c r="W24" s="18">
        <f t="shared" si="2"/>
        <v>1</v>
      </c>
      <c r="X24" s="4">
        <v>5</v>
      </c>
      <c r="Y24" s="4">
        <f t="shared" si="3"/>
        <v>1</v>
      </c>
      <c r="Z24" s="4">
        <v>8</v>
      </c>
      <c r="AA24" s="15">
        <f t="shared" si="4"/>
        <v>1</v>
      </c>
      <c r="AB24" s="15">
        <f t="shared" si="5"/>
        <v>0.20000000000000018</v>
      </c>
      <c r="AC24" s="4">
        <v>5.2</v>
      </c>
      <c r="AD24" s="21">
        <f t="shared" si="6"/>
        <v>0</v>
      </c>
      <c r="AE24" s="4">
        <v>-2.6</v>
      </c>
      <c r="AF24" s="4">
        <f t="shared" si="7"/>
        <v>0</v>
      </c>
      <c r="AG24" s="4">
        <v>3.9909993169824007</v>
      </c>
      <c r="AH24" s="4">
        <f t="shared" si="8"/>
        <v>1</v>
      </c>
      <c r="AI24" s="4">
        <v>5.1598752093978524</v>
      </c>
      <c r="AJ24" s="12">
        <f t="shared" si="9"/>
        <v>0</v>
      </c>
      <c r="AK24" s="12">
        <f t="shared" si="10"/>
        <v>-1.4458427131942</v>
      </c>
      <c r="AL24" s="4">
        <v>3.5541572868058</v>
      </c>
      <c r="AM24" s="4">
        <f t="shared" si="11"/>
        <v>1</v>
      </c>
      <c r="AN24" s="4">
        <v>-1.4054950696747925</v>
      </c>
      <c r="AO24" s="4">
        <f t="shared" si="12"/>
        <v>0</v>
      </c>
      <c r="AP24" s="4">
        <v>1.6362728960830066</v>
      </c>
      <c r="AQ24" s="4">
        <f t="shared" si="13"/>
        <v>1</v>
      </c>
      <c r="AR24" s="4">
        <v>7.4686548625311326</v>
      </c>
      <c r="AS24" s="4">
        <f t="shared" si="14"/>
        <v>0</v>
      </c>
      <c r="AT24" s="4">
        <v>-1.0000200054173185</v>
      </c>
      <c r="AU24" s="4">
        <f t="shared" si="15"/>
        <v>1</v>
      </c>
      <c r="AV24" s="4">
        <v>4.8996227009512383</v>
      </c>
      <c r="AW24" s="10">
        <f t="shared" si="16"/>
        <v>0</v>
      </c>
      <c r="AX24" s="4">
        <v>0.43995490384053881</v>
      </c>
      <c r="AY24" s="4">
        <f t="shared" si="17"/>
        <v>1</v>
      </c>
      <c r="AZ24" s="4">
        <v>6.5019923423809276</v>
      </c>
      <c r="BA24" s="4">
        <f t="shared" si="18"/>
        <v>0</v>
      </c>
      <c r="BB24" s="4">
        <v>4.1340609993017079</v>
      </c>
      <c r="BC24" s="4">
        <f t="shared" si="19"/>
        <v>1</v>
      </c>
      <c r="BD24" s="4">
        <v>7.1110434708870507</v>
      </c>
      <c r="BE24" s="4">
        <f t="shared" si="20"/>
        <v>1</v>
      </c>
      <c r="BF24" s="4">
        <v>4.8370565089605631</v>
      </c>
      <c r="BG24" s="18">
        <f t="shared" si="21"/>
        <v>0</v>
      </c>
      <c r="BH24" s="4">
        <v>-0.62158918237829575</v>
      </c>
      <c r="BI24" s="4">
        <f t="shared" si="22"/>
        <v>0</v>
      </c>
      <c r="BJ24" s="4">
        <v>0.57386941371362532</v>
      </c>
      <c r="BK24" s="4">
        <f t="shared" si="23"/>
        <v>0</v>
      </c>
      <c r="BL24" s="4">
        <v>-1.2890305641448181</v>
      </c>
      <c r="BM24" s="4">
        <f t="shared" si="24"/>
        <v>1</v>
      </c>
      <c r="BN24" s="4">
        <v>2.3282867106094649</v>
      </c>
      <c r="BO24" s="4">
        <f t="shared" si="25"/>
        <v>1</v>
      </c>
      <c r="BP24" s="4">
        <v>0.74751550608697848</v>
      </c>
      <c r="BQ24" s="4">
        <f t="shared" si="26"/>
        <v>1</v>
      </c>
      <c r="BR24" s="4">
        <v>3.0651324479468403</v>
      </c>
      <c r="BS24" s="4">
        <f t="shared" si="27"/>
        <v>1</v>
      </c>
      <c r="BT24" s="4">
        <v>2.0508451297506944</v>
      </c>
      <c r="BU24" s="10">
        <f t="shared" si="28"/>
        <v>1</v>
      </c>
      <c r="BV24" s="10">
        <f t="shared" si="29"/>
        <v>7.8776238932277192</v>
      </c>
      <c r="BW24" s="4">
        <v>3.8776238932277192</v>
      </c>
      <c r="BX24" s="4">
        <f t="shared" si="30"/>
        <v>0</v>
      </c>
      <c r="BY24" s="4">
        <v>-2.7250417156516908</v>
      </c>
      <c r="BZ24" s="4">
        <f t="shared" si="31"/>
        <v>1</v>
      </c>
      <c r="CA24" s="4">
        <v>7.8591493753774797</v>
      </c>
      <c r="CB24" s="4">
        <f t="shared" si="32"/>
        <v>1</v>
      </c>
      <c r="CC24" s="4">
        <v>1.2786241757320536</v>
      </c>
      <c r="CD24" s="4">
        <f t="shared" si="33"/>
        <v>0</v>
      </c>
      <c r="CE24" s="4">
        <v>0.49567959936957484</v>
      </c>
      <c r="CF24" s="4">
        <f t="shared" si="34"/>
        <v>0</v>
      </c>
      <c r="CG24" s="4">
        <v>-7.4962638727205571</v>
      </c>
      <c r="CH24" s="4">
        <f t="shared" si="35"/>
        <v>0</v>
      </c>
      <c r="CI24" s="4">
        <v>-2.396926817286706</v>
      </c>
      <c r="CJ24" s="4">
        <f t="shared" si="36"/>
        <v>0</v>
      </c>
      <c r="CK24" s="4">
        <v>-6.6000422629863973</v>
      </c>
      <c r="CL24" s="4">
        <f t="shared" si="37"/>
        <v>0</v>
      </c>
      <c r="CM24" s="4">
        <v>-5.9385144759936068</v>
      </c>
      <c r="CN24" s="4">
        <f t="shared" si="38"/>
        <v>1</v>
      </c>
      <c r="CO24" s="4">
        <v>2.4865007152682956</v>
      </c>
      <c r="CP24" s="4">
        <f t="shared" si="39"/>
        <v>1</v>
      </c>
      <c r="CQ24" s="4">
        <v>-1.7312025676770038</v>
      </c>
      <c r="CR24" s="4">
        <f t="shared" si="40"/>
        <v>1</v>
      </c>
      <c r="CS24" s="4">
        <v>3.687591956842434</v>
      </c>
      <c r="CT24" s="4">
        <f t="shared" si="41"/>
        <v>0</v>
      </c>
      <c r="CU24" s="4">
        <v>-4.3460209490521251</v>
      </c>
      <c r="CV24" s="10">
        <f t="shared" si="42"/>
        <v>0</v>
      </c>
      <c r="CW24" s="10">
        <f t="shared" si="43"/>
        <v>1.8228237389206701</v>
      </c>
      <c r="CX24" s="4">
        <v>-3.1771762610793299</v>
      </c>
    </row>
    <row r="25" spans="1:102" x14ac:dyDescent="0.3">
      <c r="A25" s="2">
        <v>4.1360000000000001</v>
      </c>
      <c r="B25" s="2">
        <v>1</v>
      </c>
      <c r="C25" s="2">
        <v>1</v>
      </c>
      <c r="D25" s="2">
        <v>1.0349999999999999</v>
      </c>
      <c r="E25" s="2">
        <v>0</v>
      </c>
      <c r="F25" s="2">
        <v>1</v>
      </c>
      <c r="G25" s="2">
        <v>1</v>
      </c>
      <c r="H25" s="2">
        <v>1</v>
      </c>
      <c r="I25" s="2">
        <v>0</v>
      </c>
      <c r="J25" s="2">
        <v>1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3">
        <v>1</v>
      </c>
      <c r="S25" s="8">
        <f t="shared" si="0"/>
        <v>1</v>
      </c>
      <c r="T25" s="4">
        <v>7.6</v>
      </c>
      <c r="U25" s="4">
        <f t="shared" si="1"/>
        <v>1</v>
      </c>
      <c r="V25" s="4">
        <v>5.6</v>
      </c>
      <c r="W25" s="18">
        <f t="shared" si="2"/>
        <v>0</v>
      </c>
      <c r="X25" s="4">
        <v>3.2</v>
      </c>
      <c r="Y25" s="4">
        <f t="shared" si="3"/>
        <v>0</v>
      </c>
      <c r="Z25" s="4">
        <v>2.2000000000000002</v>
      </c>
      <c r="AA25" s="15">
        <f t="shared" si="4"/>
        <v>0</v>
      </c>
      <c r="AB25" s="15">
        <f t="shared" si="5"/>
        <v>-7.8</v>
      </c>
      <c r="AC25" s="4">
        <v>-2.8</v>
      </c>
      <c r="AD25" s="21">
        <f t="shared" si="6"/>
        <v>0</v>
      </c>
      <c r="AE25" s="4">
        <v>-6.8</v>
      </c>
      <c r="AF25" s="4">
        <f t="shared" si="7"/>
        <v>1</v>
      </c>
      <c r="AG25" s="4">
        <v>-0.74778368602464684</v>
      </c>
      <c r="AH25" s="4">
        <f t="shared" si="8"/>
        <v>0</v>
      </c>
      <c r="AI25" s="4">
        <v>0.66894709612620495</v>
      </c>
      <c r="AJ25" s="12">
        <f t="shared" si="9"/>
        <v>0</v>
      </c>
      <c r="AK25" s="12">
        <f t="shared" si="10"/>
        <v>-3.3020477494760692</v>
      </c>
      <c r="AL25" s="4">
        <v>1.6979522505239308</v>
      </c>
      <c r="AM25" s="4">
        <f t="shared" si="11"/>
        <v>1</v>
      </c>
      <c r="AN25" s="4">
        <v>-1.2129613178724612</v>
      </c>
      <c r="AO25" s="4">
        <f t="shared" si="12"/>
        <v>1</v>
      </c>
      <c r="AP25" s="4">
        <v>5.7501750106102385</v>
      </c>
      <c r="AQ25" s="4">
        <f t="shared" si="13"/>
        <v>0</v>
      </c>
      <c r="AR25" s="4">
        <v>1.3784346143603701</v>
      </c>
      <c r="AS25" s="4">
        <f t="shared" si="14"/>
        <v>0</v>
      </c>
      <c r="AT25" s="4">
        <v>0.89449956203728709</v>
      </c>
      <c r="AU25" s="4">
        <f t="shared" si="15"/>
        <v>0</v>
      </c>
      <c r="AV25" s="4">
        <v>2.9703075128379961</v>
      </c>
      <c r="AW25" s="10">
        <f t="shared" si="16"/>
        <v>1</v>
      </c>
      <c r="AX25" s="4">
        <v>6.5181466174865239</v>
      </c>
      <c r="AY25" s="4">
        <f t="shared" si="17"/>
        <v>1</v>
      </c>
      <c r="AZ25" s="4">
        <v>4.2481483898979802</v>
      </c>
      <c r="BA25" s="4">
        <f t="shared" si="18"/>
        <v>1</v>
      </c>
      <c r="BB25" s="4">
        <v>5.0630789426015586</v>
      </c>
      <c r="BC25" s="4">
        <f t="shared" si="19"/>
        <v>1</v>
      </c>
      <c r="BD25" s="4">
        <v>3.2902742676209953</v>
      </c>
      <c r="BE25" s="4">
        <f t="shared" si="20"/>
        <v>1</v>
      </c>
      <c r="BF25" s="4">
        <v>8.7710619806355972</v>
      </c>
      <c r="BG25" s="18">
        <f t="shared" si="21"/>
        <v>1</v>
      </c>
      <c r="BH25" s="4">
        <v>5.7778827936790709</v>
      </c>
      <c r="BI25" s="4">
        <f t="shared" si="22"/>
        <v>1</v>
      </c>
      <c r="BJ25" s="4">
        <v>6.3703956258916792</v>
      </c>
      <c r="BK25" s="4">
        <f t="shared" si="23"/>
        <v>0</v>
      </c>
      <c r="BL25" s="4">
        <v>0.46030953168039401</v>
      </c>
      <c r="BM25" s="4">
        <f t="shared" si="24"/>
        <v>0</v>
      </c>
      <c r="BN25" s="4">
        <v>-6.0565437392340993</v>
      </c>
      <c r="BO25" s="4">
        <f t="shared" si="25"/>
        <v>1</v>
      </c>
      <c r="BP25" s="4">
        <v>1.9541248785585843</v>
      </c>
      <c r="BQ25" s="4">
        <f t="shared" si="26"/>
        <v>1</v>
      </c>
      <c r="BR25" s="4">
        <v>3.7926689896734813</v>
      </c>
      <c r="BS25" s="4">
        <f t="shared" si="27"/>
        <v>0</v>
      </c>
      <c r="BT25" s="4">
        <v>-0.26901617920509135</v>
      </c>
      <c r="BU25" s="10">
        <f t="shared" si="28"/>
        <v>1</v>
      </c>
      <c r="BV25" s="10">
        <f t="shared" si="29"/>
        <v>6.2304382309078683</v>
      </c>
      <c r="BW25" s="4">
        <v>2.2304382309078683</v>
      </c>
      <c r="BX25" s="4">
        <f t="shared" si="30"/>
        <v>0</v>
      </c>
      <c r="BY25" s="4">
        <v>-1.9231320257623841</v>
      </c>
      <c r="BZ25" s="4">
        <f t="shared" si="31"/>
        <v>0</v>
      </c>
      <c r="CA25" s="4">
        <v>-3.2563695116427809</v>
      </c>
      <c r="CB25" s="4">
        <f t="shared" si="32"/>
        <v>1</v>
      </c>
      <c r="CC25" s="4">
        <v>2.3870607976359768</v>
      </c>
      <c r="CD25" s="4">
        <f t="shared" si="33"/>
        <v>0</v>
      </c>
      <c r="CE25" s="4">
        <v>0.71108352698065902</v>
      </c>
      <c r="CF25" s="4">
        <f t="shared" si="34"/>
        <v>1</v>
      </c>
      <c r="CG25" s="4">
        <v>1.7730436252257711</v>
      </c>
      <c r="CH25" s="4">
        <f t="shared" si="35"/>
        <v>1</v>
      </c>
      <c r="CI25" s="4">
        <v>3.4085782869783792</v>
      </c>
      <c r="CJ25" s="4">
        <f t="shared" si="36"/>
        <v>0</v>
      </c>
      <c r="CK25" s="4">
        <v>-2.1199593377669181</v>
      </c>
      <c r="CL25" s="4">
        <f t="shared" si="37"/>
        <v>0</v>
      </c>
      <c r="CM25" s="4">
        <v>-6.2554458968988413</v>
      </c>
      <c r="CN25" s="4">
        <f t="shared" si="38"/>
        <v>0</v>
      </c>
      <c r="CO25" s="4">
        <v>-1.6590855769263726</v>
      </c>
      <c r="CP25" s="4">
        <f t="shared" si="39"/>
        <v>0</v>
      </c>
      <c r="CQ25" s="4">
        <v>-7.4627703486977648</v>
      </c>
      <c r="CR25" s="4">
        <f t="shared" si="40"/>
        <v>1</v>
      </c>
      <c r="CS25" s="4">
        <v>1.0257257226555687</v>
      </c>
      <c r="CT25" s="4">
        <f t="shared" si="41"/>
        <v>1</v>
      </c>
      <c r="CU25" s="4">
        <v>3.9426434887280841</v>
      </c>
      <c r="CV25" s="10">
        <f t="shared" si="42"/>
        <v>1</v>
      </c>
      <c r="CW25" s="10">
        <f t="shared" si="43"/>
        <v>6.2636432991692974</v>
      </c>
      <c r="CX25" s="4">
        <v>1.2636432991692974</v>
      </c>
    </row>
    <row r="26" spans="1:102" x14ac:dyDescent="0.3">
      <c r="A26" s="2">
        <v>12.263999999999999</v>
      </c>
      <c r="B26" s="2">
        <v>1</v>
      </c>
      <c r="C26" s="2">
        <v>1</v>
      </c>
      <c r="D26" s="2">
        <v>3.0649999999999999</v>
      </c>
      <c r="E26" s="2">
        <v>0</v>
      </c>
      <c r="F26" s="2">
        <v>1</v>
      </c>
      <c r="G26" s="2">
        <v>0</v>
      </c>
      <c r="H26" s="2">
        <v>1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3">
        <v>1</v>
      </c>
      <c r="S26" s="8">
        <f t="shared" si="0"/>
        <v>1</v>
      </c>
      <c r="T26" s="4">
        <v>6</v>
      </c>
      <c r="U26" s="4">
        <f t="shared" si="1"/>
        <v>1</v>
      </c>
      <c r="V26" s="4">
        <v>5.3</v>
      </c>
      <c r="W26" s="18">
        <f t="shared" si="2"/>
        <v>1</v>
      </c>
      <c r="X26" s="4">
        <v>7.8</v>
      </c>
      <c r="Y26" s="4">
        <f t="shared" si="3"/>
        <v>1</v>
      </c>
      <c r="Z26" s="4">
        <v>6.8</v>
      </c>
      <c r="AA26" s="15">
        <f t="shared" si="4"/>
        <v>0</v>
      </c>
      <c r="AB26" s="15">
        <f t="shared" si="5"/>
        <v>-4</v>
      </c>
      <c r="AC26" s="4">
        <v>1</v>
      </c>
      <c r="AD26" s="21">
        <f t="shared" si="6"/>
        <v>1</v>
      </c>
      <c r="AE26" s="4">
        <v>2.4</v>
      </c>
      <c r="AF26" s="4">
        <f t="shared" si="7"/>
        <v>1</v>
      </c>
      <c r="AG26" s="4">
        <v>0.74851680438157819</v>
      </c>
      <c r="AH26" s="4">
        <f t="shared" si="8"/>
        <v>0</v>
      </c>
      <c r="AI26" s="4">
        <v>2.2492967141482438</v>
      </c>
      <c r="AJ26" s="12">
        <f t="shared" si="9"/>
        <v>1</v>
      </c>
      <c r="AK26" s="12">
        <f t="shared" si="10"/>
        <v>3.1426100543780553</v>
      </c>
      <c r="AL26" s="4">
        <v>8.1426100543780553</v>
      </c>
      <c r="AM26" s="4">
        <f t="shared" si="11"/>
        <v>1</v>
      </c>
      <c r="AN26" s="4">
        <v>-1.6234386920614909</v>
      </c>
      <c r="AO26" s="4">
        <f t="shared" si="12"/>
        <v>0</v>
      </c>
      <c r="AP26" s="4">
        <v>1.9329634239411593</v>
      </c>
      <c r="AQ26" s="4">
        <f t="shared" si="13"/>
        <v>0</v>
      </c>
      <c r="AR26" s="4">
        <v>1.6894126502386135</v>
      </c>
      <c r="AS26" s="4">
        <f t="shared" si="14"/>
        <v>0</v>
      </c>
      <c r="AT26" s="4">
        <v>-2.0824715194152126</v>
      </c>
      <c r="AU26" s="4">
        <f t="shared" si="15"/>
        <v>0</v>
      </c>
      <c r="AV26" s="4">
        <v>0.73623758506675763</v>
      </c>
      <c r="AW26" s="10">
        <f t="shared" si="16"/>
        <v>1</v>
      </c>
      <c r="AX26" s="4">
        <v>7.2966396378457041</v>
      </c>
      <c r="AY26" s="4">
        <f t="shared" si="17"/>
        <v>0</v>
      </c>
      <c r="AZ26" s="4">
        <v>0.23003712206271398</v>
      </c>
      <c r="BA26" s="4">
        <f t="shared" si="18"/>
        <v>0</v>
      </c>
      <c r="BB26" s="4">
        <v>2.8190381729338272</v>
      </c>
      <c r="BC26" s="4">
        <f t="shared" si="19"/>
        <v>1</v>
      </c>
      <c r="BD26" s="4">
        <v>7.5224358211160833</v>
      </c>
      <c r="BE26" s="4">
        <f t="shared" si="20"/>
        <v>1</v>
      </c>
      <c r="BF26" s="4">
        <v>5.616627312846636</v>
      </c>
      <c r="BG26" s="18">
        <f t="shared" si="21"/>
        <v>0</v>
      </c>
      <c r="BH26" s="4">
        <v>0.1074627922931537</v>
      </c>
      <c r="BI26" s="4">
        <f t="shared" si="22"/>
        <v>0</v>
      </c>
      <c r="BJ26" s="4">
        <v>-1.4549914292107071</v>
      </c>
      <c r="BK26" s="4">
        <f t="shared" si="23"/>
        <v>1</v>
      </c>
      <c r="BL26" s="4">
        <v>5.1019388185435641</v>
      </c>
      <c r="BM26" s="4">
        <f t="shared" si="24"/>
        <v>1</v>
      </c>
      <c r="BN26" s="4">
        <v>2.0267460648292257</v>
      </c>
      <c r="BO26" s="4">
        <f t="shared" si="25"/>
        <v>0</v>
      </c>
      <c r="BP26" s="4">
        <v>-6.6576830433229954</v>
      </c>
      <c r="BQ26" s="4">
        <f t="shared" si="26"/>
        <v>1</v>
      </c>
      <c r="BR26" s="4">
        <v>6.3998298012882753</v>
      </c>
      <c r="BS26" s="4">
        <f t="shared" si="27"/>
        <v>0</v>
      </c>
      <c r="BT26" s="4">
        <v>-5.8842739795593291</v>
      </c>
      <c r="BU26" s="10">
        <f t="shared" si="28"/>
        <v>1</v>
      </c>
      <c r="BV26" s="10">
        <f t="shared" si="29"/>
        <v>4.1136784045649328</v>
      </c>
      <c r="BW26" s="4">
        <v>0.11367840456493283</v>
      </c>
      <c r="BX26" s="4">
        <f t="shared" si="30"/>
        <v>1</v>
      </c>
      <c r="BY26" s="4">
        <v>0.46123147549004528</v>
      </c>
      <c r="BZ26" s="4">
        <f t="shared" si="31"/>
        <v>1</v>
      </c>
      <c r="CA26" s="4">
        <v>2.0017843409881344</v>
      </c>
      <c r="CB26" s="4">
        <f t="shared" si="32"/>
        <v>1</v>
      </c>
      <c r="CC26" s="4">
        <v>3.4330828364351866</v>
      </c>
      <c r="CD26" s="4">
        <f t="shared" si="33"/>
        <v>1</v>
      </c>
      <c r="CE26" s="4">
        <v>6.5254007937906291</v>
      </c>
      <c r="CF26" s="4">
        <f t="shared" si="34"/>
        <v>1</v>
      </c>
      <c r="CG26" s="4">
        <v>0.85482663217729637</v>
      </c>
      <c r="CH26" s="4">
        <f t="shared" si="35"/>
        <v>0</v>
      </c>
      <c r="CI26" s="4">
        <v>-3.1207508192217341</v>
      </c>
      <c r="CJ26" s="4">
        <f t="shared" si="36"/>
        <v>0</v>
      </c>
      <c r="CK26" s="4">
        <v>-3.2793380144065987</v>
      </c>
      <c r="CL26" s="4">
        <f t="shared" si="37"/>
        <v>1</v>
      </c>
      <c r="CM26" s="4">
        <v>0.39032953842399198</v>
      </c>
      <c r="CN26" s="4">
        <f t="shared" si="38"/>
        <v>1</v>
      </c>
      <c r="CO26" s="4">
        <v>2.6403067387600085</v>
      </c>
      <c r="CP26" s="4">
        <f t="shared" si="39"/>
        <v>0</v>
      </c>
      <c r="CQ26" s="4">
        <v>-6.3533065206345167</v>
      </c>
      <c r="CR26" s="4">
        <f t="shared" si="40"/>
        <v>0</v>
      </c>
      <c r="CS26" s="4">
        <v>-2.1076446290787145</v>
      </c>
      <c r="CT26" s="4">
        <f t="shared" si="41"/>
        <v>0</v>
      </c>
      <c r="CU26" s="4">
        <v>-5.4932963193507831</v>
      </c>
      <c r="CV26" s="10">
        <f t="shared" si="42"/>
        <v>0</v>
      </c>
      <c r="CW26" s="10">
        <f t="shared" si="43"/>
        <v>3.3939397544975662</v>
      </c>
      <c r="CX26" s="4">
        <v>-1.6060602455024338</v>
      </c>
    </row>
    <row r="27" spans="1:102" x14ac:dyDescent="0.3">
      <c r="A27" s="2">
        <v>11.896000000000001</v>
      </c>
      <c r="B27" s="2">
        <v>0</v>
      </c>
      <c r="C27" s="2">
        <v>1</v>
      </c>
      <c r="D27" s="2">
        <v>2.9750000000000001</v>
      </c>
      <c r="E27" s="2">
        <v>0</v>
      </c>
      <c r="F27" s="2">
        <v>0</v>
      </c>
      <c r="G27" s="2">
        <v>1</v>
      </c>
      <c r="H27" s="2">
        <v>1</v>
      </c>
      <c r="I27" s="2">
        <v>1</v>
      </c>
      <c r="J27" s="2">
        <v>1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1</v>
      </c>
      <c r="R27" s="3">
        <v>1</v>
      </c>
      <c r="S27" s="8">
        <f t="shared" si="0"/>
        <v>0</v>
      </c>
      <c r="T27" s="4">
        <v>4.2</v>
      </c>
      <c r="U27" s="4">
        <f t="shared" si="1"/>
        <v>1</v>
      </c>
      <c r="V27" s="4">
        <v>6.6</v>
      </c>
      <c r="W27" s="18">
        <f t="shared" si="2"/>
        <v>1</v>
      </c>
      <c r="X27" s="4">
        <v>8.6</v>
      </c>
      <c r="Y27" s="4">
        <f t="shared" si="3"/>
        <v>1</v>
      </c>
      <c r="Z27" s="4">
        <v>5.8</v>
      </c>
      <c r="AA27" s="15">
        <f t="shared" si="4"/>
        <v>0</v>
      </c>
      <c r="AB27" s="15">
        <f t="shared" si="5"/>
        <v>-7</v>
      </c>
      <c r="AC27" s="4">
        <v>-2</v>
      </c>
      <c r="AD27" s="21">
        <f t="shared" si="6"/>
        <v>1</v>
      </c>
      <c r="AE27" s="4">
        <v>3.6</v>
      </c>
      <c r="AF27" s="4">
        <f t="shared" si="7"/>
        <v>1</v>
      </c>
      <c r="AG27" s="4">
        <v>8.077388999982027E-2</v>
      </c>
      <c r="AH27" s="4">
        <f t="shared" si="8"/>
        <v>0</v>
      </c>
      <c r="AI27" s="4">
        <v>2.0340289121173711</v>
      </c>
      <c r="AJ27" s="12">
        <f t="shared" si="9"/>
        <v>0</v>
      </c>
      <c r="AK27" s="12">
        <f t="shared" si="10"/>
        <v>-3.1741268414785102</v>
      </c>
      <c r="AL27" s="4">
        <v>1.8258731585214896</v>
      </c>
      <c r="AM27" s="4">
        <f t="shared" si="11"/>
        <v>0</v>
      </c>
      <c r="AN27" s="4">
        <v>-5.6130205039383263</v>
      </c>
      <c r="AO27" s="4">
        <f t="shared" si="12"/>
        <v>0</v>
      </c>
      <c r="AP27" s="4">
        <v>0.70847241391043858</v>
      </c>
      <c r="AQ27" s="4">
        <f t="shared" si="13"/>
        <v>0</v>
      </c>
      <c r="AR27" s="4">
        <v>1.2333061136678474</v>
      </c>
      <c r="AS27" s="4">
        <f t="shared" si="14"/>
        <v>1</v>
      </c>
      <c r="AT27" s="4">
        <v>3.3407117039166598</v>
      </c>
      <c r="AU27" s="4">
        <f t="shared" si="15"/>
        <v>1</v>
      </c>
      <c r="AV27" s="4">
        <v>4.7468838092359258</v>
      </c>
      <c r="AW27" s="10">
        <f t="shared" si="16"/>
        <v>0</v>
      </c>
      <c r="AX27" s="4">
        <v>2.0033408872798999</v>
      </c>
      <c r="AY27" s="4">
        <f t="shared" si="17"/>
        <v>0</v>
      </c>
      <c r="AZ27" s="4">
        <v>2.0068836888223682</v>
      </c>
      <c r="BA27" s="4">
        <f t="shared" si="18"/>
        <v>0</v>
      </c>
      <c r="BB27" s="4">
        <v>3.5427165672815573</v>
      </c>
      <c r="BC27" s="4">
        <f t="shared" si="19"/>
        <v>0</v>
      </c>
      <c r="BD27" s="4">
        <v>-1.4221296919824835</v>
      </c>
      <c r="BE27" s="4">
        <f t="shared" si="20"/>
        <v>1</v>
      </c>
      <c r="BF27" s="4">
        <v>5.1500557343257265</v>
      </c>
      <c r="BG27" s="18">
        <f t="shared" si="21"/>
        <v>1</v>
      </c>
      <c r="BH27" s="4">
        <v>5.8340193400364413</v>
      </c>
      <c r="BI27" s="4">
        <f t="shared" si="22"/>
        <v>1</v>
      </c>
      <c r="BJ27" s="4">
        <v>4.7412814666631986</v>
      </c>
      <c r="BK27" s="4">
        <f t="shared" si="23"/>
        <v>1</v>
      </c>
      <c r="BL27" s="4">
        <v>4.2516884320770849</v>
      </c>
      <c r="BM27" s="4">
        <f t="shared" si="24"/>
        <v>1</v>
      </c>
      <c r="BN27" s="4">
        <v>1.3395719808580004</v>
      </c>
      <c r="BO27" s="4">
        <f t="shared" si="25"/>
        <v>1</v>
      </c>
      <c r="BP27" s="4">
        <v>-1.2574051125096108</v>
      </c>
      <c r="BQ27" s="4">
        <f t="shared" si="26"/>
        <v>0</v>
      </c>
      <c r="BR27" s="4">
        <v>2.5859843208736666</v>
      </c>
      <c r="BS27" s="4">
        <f t="shared" si="27"/>
        <v>1</v>
      </c>
      <c r="BT27" s="4">
        <v>4.3641746601892244</v>
      </c>
      <c r="BU27" s="10">
        <f t="shared" si="28"/>
        <v>1</v>
      </c>
      <c r="BV27" s="10">
        <f t="shared" si="29"/>
        <v>6.5919134239570631</v>
      </c>
      <c r="BW27" s="4">
        <v>2.5919134239570631</v>
      </c>
      <c r="BX27" s="4">
        <f t="shared" si="30"/>
        <v>1</v>
      </c>
      <c r="BY27" s="4">
        <v>0.54303153062580378</v>
      </c>
      <c r="BZ27" s="4">
        <f t="shared" si="31"/>
        <v>0</v>
      </c>
      <c r="CA27" s="4">
        <v>0.72865634091658116</v>
      </c>
      <c r="CB27" s="4">
        <f t="shared" si="32"/>
        <v>0</v>
      </c>
      <c r="CC27" s="4">
        <v>-1.278583976017714</v>
      </c>
      <c r="CD27" s="4">
        <f t="shared" si="33"/>
        <v>0</v>
      </c>
      <c r="CE27" s="4">
        <v>1.5814551575835787</v>
      </c>
      <c r="CF27" s="4">
        <f t="shared" si="34"/>
        <v>0</v>
      </c>
      <c r="CG27" s="4">
        <v>-6.8450885532678605</v>
      </c>
      <c r="CH27" s="4">
        <f t="shared" si="35"/>
        <v>1</v>
      </c>
      <c r="CI27" s="4">
        <v>0.28004203696509045</v>
      </c>
      <c r="CJ27" s="4">
        <f t="shared" si="36"/>
        <v>1</v>
      </c>
      <c r="CK27" s="4">
        <v>3.3963128517283607</v>
      </c>
      <c r="CL27" s="4">
        <f t="shared" si="37"/>
        <v>1</v>
      </c>
      <c r="CM27" s="4">
        <v>1.7042064421950975</v>
      </c>
      <c r="CN27" s="4">
        <f t="shared" si="38"/>
        <v>0</v>
      </c>
      <c r="CO27" s="4">
        <v>-5.1854498158996307</v>
      </c>
      <c r="CP27" s="4">
        <f t="shared" si="39"/>
        <v>0</v>
      </c>
      <c r="CQ27" s="4">
        <v>-6.4140627764932034</v>
      </c>
      <c r="CR27" s="4">
        <f t="shared" si="40"/>
        <v>0</v>
      </c>
      <c r="CS27" s="4">
        <v>-1.5921822641618046</v>
      </c>
      <c r="CT27" s="4">
        <f t="shared" si="41"/>
        <v>0</v>
      </c>
      <c r="CU27" s="4">
        <v>-3.9846448868144764</v>
      </c>
      <c r="CV27" s="10">
        <f t="shared" si="42"/>
        <v>1</v>
      </c>
      <c r="CW27" s="10">
        <f t="shared" si="43"/>
        <v>6.4255043860716095</v>
      </c>
      <c r="CX27" s="4">
        <v>1.4255043860716095</v>
      </c>
    </row>
    <row r="28" spans="1:102" x14ac:dyDescent="0.3">
      <c r="A28" s="2">
        <v>12.135999999999999</v>
      </c>
      <c r="B28" s="2">
        <v>1</v>
      </c>
      <c r="C28" s="2">
        <v>1</v>
      </c>
      <c r="D28" s="2">
        <v>3.0350000000000001</v>
      </c>
      <c r="E28" s="2">
        <v>0</v>
      </c>
      <c r="F28" s="2">
        <v>1</v>
      </c>
      <c r="G28" s="2">
        <v>0</v>
      </c>
      <c r="H28" s="2">
        <v>1</v>
      </c>
      <c r="I28" s="2">
        <v>1</v>
      </c>
      <c r="J28" s="2">
        <v>0</v>
      </c>
      <c r="K28" s="2">
        <v>0</v>
      </c>
      <c r="L28" s="2">
        <v>0</v>
      </c>
      <c r="M28" s="2">
        <v>1</v>
      </c>
      <c r="N28" s="2">
        <v>0</v>
      </c>
      <c r="O28" s="2">
        <v>0</v>
      </c>
      <c r="P28" s="2">
        <v>0</v>
      </c>
      <c r="Q28" s="2">
        <v>0</v>
      </c>
      <c r="R28" s="3">
        <v>1</v>
      </c>
      <c r="S28" s="8">
        <f t="shared" si="0"/>
        <v>0</v>
      </c>
      <c r="T28" s="4">
        <v>3.2</v>
      </c>
      <c r="U28" s="4">
        <f t="shared" si="1"/>
        <v>1</v>
      </c>
      <c r="V28" s="4">
        <v>4</v>
      </c>
      <c r="W28" s="18">
        <f t="shared" si="2"/>
        <v>1</v>
      </c>
      <c r="X28" s="4">
        <v>8</v>
      </c>
      <c r="Y28" s="4">
        <f t="shared" si="3"/>
        <v>0</v>
      </c>
      <c r="Z28" s="4">
        <v>2.8</v>
      </c>
      <c r="AA28" s="15">
        <f t="shared" si="4"/>
        <v>0</v>
      </c>
      <c r="AB28" s="15">
        <f t="shared" si="5"/>
        <v>-8</v>
      </c>
      <c r="AC28" s="4">
        <v>-3</v>
      </c>
      <c r="AD28" s="21">
        <f t="shared" si="6"/>
        <v>1</v>
      </c>
      <c r="AE28" s="4">
        <v>2.8</v>
      </c>
      <c r="AF28" s="4">
        <f t="shared" si="7"/>
        <v>1</v>
      </c>
      <c r="AG28" s="4">
        <v>2.977530530243949</v>
      </c>
      <c r="AH28" s="4">
        <f t="shared" si="8"/>
        <v>1</v>
      </c>
      <c r="AI28" s="4">
        <v>6.2677340844081053</v>
      </c>
      <c r="AJ28" s="12">
        <f t="shared" si="9"/>
        <v>0</v>
      </c>
      <c r="AK28" s="12">
        <f t="shared" si="10"/>
        <v>-2.6208709871547216</v>
      </c>
      <c r="AL28" s="4">
        <v>2.3791290128452784</v>
      </c>
      <c r="AM28" s="4">
        <f t="shared" si="11"/>
        <v>1</v>
      </c>
      <c r="AN28" s="4">
        <v>-1.1649129864954428</v>
      </c>
      <c r="AO28" s="4">
        <f t="shared" si="12"/>
        <v>1</v>
      </c>
      <c r="AP28" s="4">
        <v>6.1114560907305613</v>
      </c>
      <c r="AQ28" s="4">
        <f t="shared" si="13"/>
        <v>1</v>
      </c>
      <c r="AR28" s="4">
        <v>5.5548417846616127</v>
      </c>
      <c r="AS28" s="4">
        <f t="shared" si="14"/>
        <v>1</v>
      </c>
      <c r="AT28" s="4">
        <v>6.2348959934036481</v>
      </c>
      <c r="AU28" s="4">
        <f t="shared" si="15"/>
        <v>1</v>
      </c>
      <c r="AV28" s="4">
        <v>6.4256671134419081</v>
      </c>
      <c r="AW28" s="10">
        <f t="shared" si="16"/>
        <v>1</v>
      </c>
      <c r="AX28" s="4">
        <v>6.9571906525380589</v>
      </c>
      <c r="AY28" s="4">
        <f t="shared" si="17"/>
        <v>0</v>
      </c>
      <c r="AZ28" s="4">
        <v>0.11520419008118088</v>
      </c>
      <c r="BA28" s="4">
        <f t="shared" si="18"/>
        <v>1</v>
      </c>
      <c r="BB28" s="4">
        <v>5.1410808185781507</v>
      </c>
      <c r="BC28" s="4">
        <f t="shared" si="19"/>
        <v>0</v>
      </c>
      <c r="BD28" s="4">
        <v>-1.3338444085380392</v>
      </c>
      <c r="BE28" s="4">
        <f t="shared" si="20"/>
        <v>1</v>
      </c>
      <c r="BF28" s="4">
        <v>4.3337482141062207</v>
      </c>
      <c r="BG28" s="18">
        <f t="shared" si="21"/>
        <v>0</v>
      </c>
      <c r="BH28" s="4">
        <v>-2.0910436048682621</v>
      </c>
      <c r="BI28" s="4">
        <f t="shared" si="22"/>
        <v>1</v>
      </c>
      <c r="BJ28" s="4">
        <v>5.0308557003726273</v>
      </c>
      <c r="BK28" s="4">
        <f t="shared" si="23"/>
        <v>1</v>
      </c>
      <c r="BL28" s="4">
        <v>4.6347700698525465</v>
      </c>
      <c r="BM28" s="4">
        <f t="shared" si="24"/>
        <v>0</v>
      </c>
      <c r="BN28" s="4">
        <v>-5.8415714322115342</v>
      </c>
      <c r="BO28" s="4">
        <f t="shared" si="25"/>
        <v>0</v>
      </c>
      <c r="BP28" s="4">
        <v>-3.4447352070059791</v>
      </c>
      <c r="BQ28" s="4">
        <f t="shared" si="26"/>
        <v>0</v>
      </c>
      <c r="BR28" s="4">
        <v>-0.83294007439117923</v>
      </c>
      <c r="BS28" s="4">
        <f t="shared" si="27"/>
        <v>1</v>
      </c>
      <c r="BT28" s="4">
        <v>4.465196860194542</v>
      </c>
      <c r="BU28" s="10">
        <f t="shared" si="28"/>
        <v>0</v>
      </c>
      <c r="BV28" s="10">
        <f t="shared" si="29"/>
        <v>3.2302001078286464</v>
      </c>
      <c r="BW28" s="4">
        <v>-0.76979989217135358</v>
      </c>
      <c r="BX28" s="4">
        <f t="shared" si="30"/>
        <v>1</v>
      </c>
      <c r="BY28" s="4">
        <v>4.6883497447562359</v>
      </c>
      <c r="BZ28" s="4">
        <f t="shared" si="31"/>
        <v>0</v>
      </c>
      <c r="CA28" s="4">
        <v>-3.666104633614911</v>
      </c>
      <c r="CB28" s="4">
        <f t="shared" si="32"/>
        <v>0</v>
      </c>
      <c r="CC28" s="4">
        <v>-4.8347501013817489</v>
      </c>
      <c r="CD28" s="4">
        <f t="shared" si="33"/>
        <v>1</v>
      </c>
      <c r="CE28" s="4">
        <v>6.9291900384286489</v>
      </c>
      <c r="CF28" s="4">
        <f t="shared" si="34"/>
        <v>0</v>
      </c>
      <c r="CG28" s="4">
        <v>-7.8975818181177448</v>
      </c>
      <c r="CH28" s="4">
        <f t="shared" si="35"/>
        <v>1</v>
      </c>
      <c r="CI28" s="4">
        <v>3.3674850427221026</v>
      </c>
      <c r="CJ28" s="4">
        <f t="shared" si="36"/>
        <v>1</v>
      </c>
      <c r="CK28" s="4">
        <v>2.3438019771738716</v>
      </c>
      <c r="CL28" s="4">
        <f t="shared" si="37"/>
        <v>0</v>
      </c>
      <c r="CM28" s="4">
        <v>-5.9893908746270741</v>
      </c>
      <c r="CN28" s="4">
        <f t="shared" si="38"/>
        <v>0</v>
      </c>
      <c r="CO28" s="4">
        <v>-1.6319071885086736</v>
      </c>
      <c r="CP28" s="4">
        <f t="shared" si="39"/>
        <v>1</v>
      </c>
      <c r="CQ28" s="4">
        <v>-1.8243977915550458</v>
      </c>
      <c r="CR28" s="4">
        <f t="shared" si="40"/>
        <v>1</v>
      </c>
      <c r="CS28" s="4">
        <v>1.699332840590106</v>
      </c>
      <c r="CT28" s="4">
        <f t="shared" si="41"/>
        <v>0</v>
      </c>
      <c r="CU28" s="4">
        <v>-3.0847050534838605</v>
      </c>
      <c r="CV28" s="10">
        <f t="shared" si="42"/>
        <v>1</v>
      </c>
      <c r="CW28" s="10">
        <f t="shared" si="43"/>
        <v>7.6821939543069302</v>
      </c>
      <c r="CX28" s="4">
        <v>2.6821939543069302</v>
      </c>
    </row>
    <row r="29" spans="1:102" x14ac:dyDescent="0.3">
      <c r="A29" s="2">
        <v>13.2</v>
      </c>
      <c r="B29" s="2">
        <v>1</v>
      </c>
      <c r="C29" s="2">
        <v>1</v>
      </c>
      <c r="D29" s="2">
        <v>3.3</v>
      </c>
      <c r="E29" s="2">
        <v>1</v>
      </c>
      <c r="F29" s="2">
        <v>1</v>
      </c>
      <c r="G29" s="2">
        <v>1</v>
      </c>
      <c r="H29" s="2">
        <v>1</v>
      </c>
      <c r="I29" s="2">
        <v>0</v>
      </c>
      <c r="J29" s="2">
        <v>1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1</v>
      </c>
      <c r="Q29" s="2">
        <v>0</v>
      </c>
      <c r="R29" s="3">
        <v>1</v>
      </c>
      <c r="S29" s="8">
        <f t="shared" si="0"/>
        <v>0</v>
      </c>
      <c r="T29" s="4">
        <v>3</v>
      </c>
      <c r="U29" s="4">
        <f t="shared" si="1"/>
        <v>0</v>
      </c>
      <c r="V29" s="4">
        <v>2</v>
      </c>
      <c r="W29" s="18">
        <f t="shared" si="2"/>
        <v>0</v>
      </c>
      <c r="X29" s="4">
        <v>1.6</v>
      </c>
      <c r="Y29" s="4">
        <f t="shared" si="3"/>
        <v>0</v>
      </c>
      <c r="Z29" s="4">
        <v>1</v>
      </c>
      <c r="AA29" s="15">
        <f t="shared" si="4"/>
        <v>1</v>
      </c>
      <c r="AB29" s="15">
        <f t="shared" si="5"/>
        <v>-0.20000000000000018</v>
      </c>
      <c r="AC29" s="4">
        <v>4.8</v>
      </c>
      <c r="AD29" s="21">
        <f t="shared" si="6"/>
        <v>1</v>
      </c>
      <c r="AE29" s="4">
        <v>4.4000000000000004</v>
      </c>
      <c r="AF29" s="4">
        <f t="shared" si="7"/>
        <v>0</v>
      </c>
      <c r="AG29" s="4">
        <v>7.0515172341402135</v>
      </c>
      <c r="AH29" s="4">
        <f t="shared" si="8"/>
        <v>1</v>
      </c>
      <c r="AI29" s="4">
        <v>4.2030727033886084</v>
      </c>
      <c r="AJ29" s="12">
        <f t="shared" si="9"/>
        <v>0</v>
      </c>
      <c r="AK29" s="12">
        <f t="shared" si="10"/>
        <v>-3.5807993225167762</v>
      </c>
      <c r="AL29" s="4">
        <v>1.4192006774832238</v>
      </c>
      <c r="AM29" s="4">
        <f t="shared" si="11"/>
        <v>0</v>
      </c>
      <c r="AN29" s="4">
        <v>-5.1389644474884228</v>
      </c>
      <c r="AO29" s="4">
        <f t="shared" si="12"/>
        <v>0</v>
      </c>
      <c r="AP29" s="4">
        <v>3.0834452878468905</v>
      </c>
      <c r="AQ29" s="4">
        <f t="shared" si="13"/>
        <v>0</v>
      </c>
      <c r="AR29" s="4">
        <v>2.23065483502742</v>
      </c>
      <c r="AS29" s="4">
        <f t="shared" si="14"/>
        <v>0</v>
      </c>
      <c r="AT29" s="4">
        <v>2.1188045239799331</v>
      </c>
      <c r="AU29" s="4">
        <f t="shared" si="15"/>
        <v>0</v>
      </c>
      <c r="AV29" s="4">
        <v>3.6718234885511767</v>
      </c>
      <c r="AW29" s="10">
        <f t="shared" si="16"/>
        <v>1</v>
      </c>
      <c r="AX29" s="4">
        <v>7.680540684514213</v>
      </c>
      <c r="AY29" s="4">
        <f t="shared" si="17"/>
        <v>1</v>
      </c>
      <c r="AZ29" s="4">
        <v>8.7699054971201544</v>
      </c>
      <c r="BA29" s="4">
        <f t="shared" si="18"/>
        <v>0</v>
      </c>
      <c r="BB29" s="4">
        <v>3.4470370155695269</v>
      </c>
      <c r="BC29" s="4">
        <f t="shared" si="19"/>
        <v>0</v>
      </c>
      <c r="BD29" s="4">
        <v>0.83227417718921837</v>
      </c>
      <c r="BE29" s="4">
        <f t="shared" si="20"/>
        <v>1</v>
      </c>
      <c r="BF29" s="4">
        <v>8.5096179220726569</v>
      </c>
      <c r="BG29" s="18">
        <f t="shared" si="21"/>
        <v>0</v>
      </c>
      <c r="BH29" s="4">
        <v>1.9834728360827043</v>
      </c>
      <c r="BI29" s="4">
        <f t="shared" si="22"/>
        <v>0</v>
      </c>
      <c r="BJ29" s="4">
        <v>-3.4247553853818715</v>
      </c>
      <c r="BK29" s="4">
        <f t="shared" si="23"/>
        <v>0</v>
      </c>
      <c r="BL29" s="4">
        <v>-2.3462899331150346</v>
      </c>
      <c r="BM29" s="4">
        <f t="shared" si="24"/>
        <v>0</v>
      </c>
      <c r="BN29" s="4">
        <v>-1.8373215362306041</v>
      </c>
      <c r="BO29" s="4">
        <f t="shared" si="25"/>
        <v>0</v>
      </c>
      <c r="BP29" s="4">
        <v>-2.8983924042226805</v>
      </c>
      <c r="BQ29" s="4">
        <f t="shared" si="26"/>
        <v>0</v>
      </c>
      <c r="BR29" s="4">
        <v>0.65136561769521295</v>
      </c>
      <c r="BS29" s="4">
        <f t="shared" si="27"/>
        <v>1</v>
      </c>
      <c r="BT29" s="4">
        <v>2.6028599065560609</v>
      </c>
      <c r="BU29" s="10">
        <f t="shared" si="28"/>
        <v>0</v>
      </c>
      <c r="BV29" s="10">
        <f t="shared" si="29"/>
        <v>-1.1243367286957735</v>
      </c>
      <c r="BW29" s="4">
        <v>-5.1243367286957735</v>
      </c>
      <c r="BX29" s="4">
        <f t="shared" si="30"/>
        <v>0</v>
      </c>
      <c r="BY29" s="4">
        <v>-4.167833129613193</v>
      </c>
      <c r="BZ29" s="4">
        <f t="shared" si="31"/>
        <v>0</v>
      </c>
      <c r="CA29" s="4">
        <v>-1.7166289816455684</v>
      </c>
      <c r="CB29" s="4">
        <f t="shared" si="32"/>
        <v>0</v>
      </c>
      <c r="CC29" s="4">
        <v>-5.2807327455108437</v>
      </c>
      <c r="CD29" s="4">
        <f t="shared" si="33"/>
        <v>0</v>
      </c>
      <c r="CE29" s="4">
        <v>-0.37314251079434291</v>
      </c>
      <c r="CF29" s="4">
        <f t="shared" si="34"/>
        <v>1</v>
      </c>
      <c r="CG29" s="4">
        <v>3.0444669232651638</v>
      </c>
      <c r="CH29" s="4">
        <f t="shared" si="35"/>
        <v>1</v>
      </c>
      <c r="CI29" s="4">
        <v>1.5493525249047684</v>
      </c>
      <c r="CJ29" s="4">
        <f t="shared" si="36"/>
        <v>1</v>
      </c>
      <c r="CK29" s="4">
        <v>0.38199577237959925</v>
      </c>
      <c r="CL29" s="4">
        <f t="shared" si="37"/>
        <v>1</v>
      </c>
      <c r="CM29" s="4">
        <v>2.7596632432817412</v>
      </c>
      <c r="CN29" s="4">
        <f t="shared" si="38"/>
        <v>1</v>
      </c>
      <c r="CO29" s="4">
        <v>2.0600341573482126</v>
      </c>
      <c r="CP29" s="4">
        <f t="shared" si="39"/>
        <v>1</v>
      </c>
      <c r="CQ29" s="4">
        <v>4.6239735675347919</v>
      </c>
      <c r="CR29" s="4">
        <f t="shared" si="40"/>
        <v>0</v>
      </c>
      <c r="CS29" s="4">
        <v>-3.9344802646488679</v>
      </c>
      <c r="CT29" s="4">
        <f t="shared" si="41"/>
        <v>1</v>
      </c>
      <c r="CU29" s="4">
        <v>1.5505037873847183</v>
      </c>
      <c r="CV29" s="10">
        <f t="shared" si="42"/>
        <v>1</v>
      </c>
      <c r="CW29" s="10">
        <f t="shared" si="43"/>
        <v>6.2753360640090543</v>
      </c>
      <c r="CX29" s="4">
        <v>1.2753360640090543</v>
      </c>
    </row>
    <row r="30" spans="1:102" x14ac:dyDescent="0.3">
      <c r="A30" s="2">
        <v>13.92</v>
      </c>
      <c r="B30" s="2">
        <v>1</v>
      </c>
      <c r="C30" s="2">
        <v>1</v>
      </c>
      <c r="D30" s="2">
        <v>3.48</v>
      </c>
      <c r="E30" s="2">
        <v>1</v>
      </c>
      <c r="F30" s="2">
        <v>1</v>
      </c>
      <c r="G30" s="2">
        <v>1</v>
      </c>
      <c r="H30" s="2">
        <v>0</v>
      </c>
      <c r="I30" s="2">
        <v>0</v>
      </c>
      <c r="J30" s="2">
        <v>1</v>
      </c>
      <c r="K30" s="2">
        <v>0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0</v>
      </c>
      <c r="R30" s="3">
        <v>1</v>
      </c>
      <c r="S30" s="8">
        <f t="shared" si="0"/>
        <v>0</v>
      </c>
      <c r="T30" s="4">
        <v>2</v>
      </c>
      <c r="U30" s="4">
        <f t="shared" si="1"/>
        <v>0</v>
      </c>
      <c r="V30" s="4">
        <v>3.6</v>
      </c>
      <c r="W30" s="18">
        <f t="shared" si="2"/>
        <v>0</v>
      </c>
      <c r="X30" s="4">
        <v>1.2</v>
      </c>
      <c r="Y30" s="4">
        <f t="shared" si="3"/>
        <v>0</v>
      </c>
      <c r="Z30" s="4">
        <v>1.6</v>
      </c>
      <c r="AA30" s="15">
        <f t="shared" si="4"/>
        <v>1</v>
      </c>
      <c r="AB30" s="15">
        <f t="shared" si="5"/>
        <v>-2.4</v>
      </c>
      <c r="AC30" s="4">
        <v>2.6</v>
      </c>
      <c r="AD30" s="21">
        <f t="shared" si="6"/>
        <v>1</v>
      </c>
      <c r="AE30" s="4">
        <v>2.6</v>
      </c>
      <c r="AF30" s="4">
        <f t="shared" si="7"/>
        <v>1</v>
      </c>
      <c r="AG30" s="4">
        <v>-0.75222872301034949</v>
      </c>
      <c r="AH30" s="4">
        <f t="shared" si="8"/>
        <v>0</v>
      </c>
      <c r="AI30" s="4">
        <v>1.5601441347078289</v>
      </c>
      <c r="AJ30" s="12">
        <f t="shared" si="9"/>
        <v>1</v>
      </c>
      <c r="AK30" s="12">
        <f t="shared" si="10"/>
        <v>1.5267155101811802</v>
      </c>
      <c r="AL30" s="4">
        <v>6.5267155101811802</v>
      </c>
      <c r="AM30" s="4">
        <f t="shared" si="11"/>
        <v>1</v>
      </c>
      <c r="AN30" s="4">
        <v>-2.8683743545235689</v>
      </c>
      <c r="AO30" s="4">
        <f t="shared" si="12"/>
        <v>1</v>
      </c>
      <c r="AP30" s="4">
        <v>4.024039815613615</v>
      </c>
      <c r="AQ30" s="4">
        <f t="shared" si="13"/>
        <v>0</v>
      </c>
      <c r="AR30" s="4">
        <v>2.5048295814810659</v>
      </c>
      <c r="AS30" s="4">
        <f t="shared" si="14"/>
        <v>0</v>
      </c>
      <c r="AT30" s="4">
        <v>1.7476934523080976</v>
      </c>
      <c r="AU30" s="4">
        <f t="shared" si="15"/>
        <v>1</v>
      </c>
      <c r="AV30" s="4">
        <v>7.2721266217298481</v>
      </c>
      <c r="AW30" s="10">
        <f t="shared" si="16"/>
        <v>1</v>
      </c>
      <c r="AX30" s="4">
        <v>4.5458142733714766</v>
      </c>
      <c r="AY30" s="4">
        <f t="shared" si="17"/>
        <v>0</v>
      </c>
      <c r="AZ30" s="4">
        <v>-0.99411153381794326</v>
      </c>
      <c r="BA30" s="4">
        <f t="shared" si="18"/>
        <v>0</v>
      </c>
      <c r="BB30" s="4">
        <v>3.5249890894102576</v>
      </c>
      <c r="BC30" s="4">
        <f t="shared" si="19"/>
        <v>1</v>
      </c>
      <c r="BD30" s="4">
        <v>6.0540462582973635</v>
      </c>
      <c r="BE30" s="4">
        <f t="shared" si="20"/>
        <v>1</v>
      </c>
      <c r="BF30" s="4">
        <v>4.6944063923231685</v>
      </c>
      <c r="BG30" s="18">
        <f t="shared" si="21"/>
        <v>0</v>
      </c>
      <c r="BH30" s="4">
        <v>8.1645622537066309E-2</v>
      </c>
      <c r="BI30" s="4">
        <f t="shared" si="22"/>
        <v>1</v>
      </c>
      <c r="BJ30" s="4">
        <v>3.2287580968680567</v>
      </c>
      <c r="BK30" s="4">
        <f t="shared" si="23"/>
        <v>0</v>
      </c>
      <c r="BL30" s="4">
        <v>0.9116356866346238</v>
      </c>
      <c r="BM30" s="4">
        <f t="shared" si="24"/>
        <v>1</v>
      </c>
      <c r="BN30" s="4">
        <v>-0.96187611588182431</v>
      </c>
      <c r="BO30" s="4">
        <f t="shared" si="25"/>
        <v>1</v>
      </c>
      <c r="BP30" s="4">
        <v>1.9238127078287324</v>
      </c>
      <c r="BQ30" s="4">
        <f t="shared" si="26"/>
        <v>0</v>
      </c>
      <c r="BR30" s="4">
        <v>1.5816186483407519</v>
      </c>
      <c r="BS30" s="4">
        <f t="shared" si="27"/>
        <v>0</v>
      </c>
      <c r="BT30" s="4">
        <v>0.25858859783350852</v>
      </c>
      <c r="BU30" s="10">
        <f t="shared" si="28"/>
        <v>0</v>
      </c>
      <c r="BV30" s="10">
        <f t="shared" si="29"/>
        <v>-0.7765289880438413</v>
      </c>
      <c r="BW30" s="4">
        <v>-4.7765289880438413</v>
      </c>
      <c r="BX30" s="4">
        <f t="shared" si="30"/>
        <v>1</v>
      </c>
      <c r="BY30" s="4">
        <v>1.3450256550774249</v>
      </c>
      <c r="BZ30" s="4">
        <f t="shared" si="31"/>
        <v>0</v>
      </c>
      <c r="CA30" s="4">
        <v>1.5146676258287606</v>
      </c>
      <c r="CB30" s="4">
        <f t="shared" si="32"/>
        <v>0</v>
      </c>
      <c r="CC30" s="4">
        <v>-0.97786607264152536</v>
      </c>
      <c r="CD30" s="4">
        <f t="shared" si="33"/>
        <v>0</v>
      </c>
      <c r="CE30" s="4">
        <v>0.92506826673028764</v>
      </c>
      <c r="CF30" s="4">
        <f t="shared" si="34"/>
        <v>0</v>
      </c>
      <c r="CG30" s="4">
        <v>-6.3566383487553146</v>
      </c>
      <c r="CH30" s="4">
        <f t="shared" si="35"/>
        <v>1</v>
      </c>
      <c r="CI30" s="4">
        <v>-0.45103959359798562</v>
      </c>
      <c r="CJ30" s="4">
        <f t="shared" si="36"/>
        <v>1</v>
      </c>
      <c r="CK30" s="4">
        <v>-0.42888962232054517</v>
      </c>
      <c r="CL30" s="4">
        <f t="shared" si="37"/>
        <v>0</v>
      </c>
      <c r="CM30" s="4">
        <v>-1.0866935837785903</v>
      </c>
      <c r="CN30" s="4">
        <f t="shared" si="38"/>
        <v>0</v>
      </c>
      <c r="CO30" s="4">
        <v>-1.4456183269855654</v>
      </c>
      <c r="CP30" s="4">
        <f t="shared" si="39"/>
        <v>1</v>
      </c>
      <c r="CQ30" s="4">
        <v>2.7698297518364097</v>
      </c>
      <c r="CR30" s="4">
        <f t="shared" si="40"/>
        <v>1</v>
      </c>
      <c r="CS30" s="4">
        <v>3.527669825692282</v>
      </c>
      <c r="CT30" s="4">
        <f t="shared" si="41"/>
        <v>1</v>
      </c>
      <c r="CU30" s="4">
        <v>0.14171459406745246</v>
      </c>
      <c r="CV30" s="10">
        <f t="shared" si="42"/>
        <v>1</v>
      </c>
      <c r="CW30" s="10">
        <f t="shared" si="43"/>
        <v>6.4186781933332888</v>
      </c>
      <c r="CX30" s="4">
        <v>1.4186781933332888</v>
      </c>
    </row>
    <row r="31" spans="1:102" x14ac:dyDescent="0.3">
      <c r="A31" s="2">
        <v>14.32</v>
      </c>
      <c r="B31" s="2">
        <v>1</v>
      </c>
      <c r="C31" s="2">
        <v>1</v>
      </c>
      <c r="D31" s="2">
        <v>3.58</v>
      </c>
      <c r="E31" s="2">
        <v>1</v>
      </c>
      <c r="F31" s="2">
        <v>1</v>
      </c>
      <c r="G31" s="2">
        <v>1</v>
      </c>
      <c r="H31" s="2">
        <v>1</v>
      </c>
      <c r="I31" s="2">
        <v>0</v>
      </c>
      <c r="J31" s="2">
        <v>1</v>
      </c>
      <c r="K31" s="2">
        <v>0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  <c r="R31" s="3">
        <v>1</v>
      </c>
      <c r="S31" s="8">
        <f t="shared" si="0"/>
        <v>1</v>
      </c>
      <c r="T31" s="4">
        <v>4.8</v>
      </c>
      <c r="U31" s="4">
        <f t="shared" si="1"/>
        <v>0</v>
      </c>
      <c r="V31" s="4">
        <v>1.4</v>
      </c>
      <c r="W31" s="18">
        <f t="shared" si="2"/>
        <v>0</v>
      </c>
      <c r="X31" s="4">
        <v>3</v>
      </c>
      <c r="Y31" s="4">
        <f t="shared" si="3"/>
        <v>0</v>
      </c>
      <c r="Z31" s="4">
        <v>2.6</v>
      </c>
      <c r="AA31" s="15">
        <f t="shared" si="4"/>
        <v>1</v>
      </c>
      <c r="AB31" s="15">
        <f t="shared" si="5"/>
        <v>0.40000000000000036</v>
      </c>
      <c r="AC31" s="4">
        <v>5.4</v>
      </c>
      <c r="AD31" s="21">
        <f t="shared" si="6"/>
        <v>0</v>
      </c>
      <c r="AE31" s="4">
        <v>1.8</v>
      </c>
      <c r="AF31" s="4">
        <f t="shared" si="7"/>
        <v>0</v>
      </c>
      <c r="AG31" s="4">
        <v>4.5445273446840124</v>
      </c>
      <c r="AH31" s="4">
        <f t="shared" si="8"/>
        <v>0</v>
      </c>
      <c r="AI31" s="4">
        <v>0.60428857493402299</v>
      </c>
      <c r="AJ31" s="12">
        <f t="shared" si="9"/>
        <v>1</v>
      </c>
      <c r="AK31" s="12">
        <f t="shared" si="10"/>
        <v>2.0984329550840881</v>
      </c>
      <c r="AL31" s="4">
        <v>7.0984329550840881</v>
      </c>
      <c r="AM31" s="4">
        <f t="shared" si="11"/>
        <v>0</v>
      </c>
      <c r="AN31" s="4">
        <v>-5.9912429469411759</v>
      </c>
      <c r="AO31" s="4">
        <f t="shared" si="12"/>
        <v>1</v>
      </c>
      <c r="AP31" s="4">
        <v>6.3990591496822269</v>
      </c>
      <c r="AQ31" s="4">
        <f t="shared" si="13"/>
        <v>1</v>
      </c>
      <c r="AR31" s="4">
        <v>6.4369589006158403</v>
      </c>
      <c r="AS31" s="4">
        <f t="shared" si="14"/>
        <v>0</v>
      </c>
      <c r="AT31" s="4">
        <v>-0.59430285845248831</v>
      </c>
      <c r="AU31" s="4">
        <f t="shared" si="15"/>
        <v>0</v>
      </c>
      <c r="AV31" s="4">
        <v>0.27663854682287903</v>
      </c>
      <c r="AW31" s="10">
        <f t="shared" si="16"/>
        <v>1</v>
      </c>
      <c r="AX31" s="4">
        <v>6.535278439900809</v>
      </c>
      <c r="AY31" s="4">
        <f t="shared" si="17"/>
        <v>0</v>
      </c>
      <c r="AZ31" s="4">
        <v>3.1778383133338233</v>
      </c>
      <c r="BA31" s="4">
        <f t="shared" si="18"/>
        <v>0</v>
      </c>
      <c r="BB31" s="4">
        <v>1.5871853956620887</v>
      </c>
      <c r="BC31" s="4">
        <f t="shared" si="19"/>
        <v>1</v>
      </c>
      <c r="BD31" s="4">
        <v>7.2860525874432849</v>
      </c>
      <c r="BE31" s="4">
        <f t="shared" si="20"/>
        <v>0</v>
      </c>
      <c r="BF31" s="4">
        <v>-0.85449142493484231</v>
      </c>
      <c r="BG31" s="18">
        <f t="shared" si="21"/>
        <v>0</v>
      </c>
      <c r="BH31" s="4">
        <v>-2.7444610628947483</v>
      </c>
      <c r="BI31" s="4">
        <f t="shared" si="22"/>
        <v>0</v>
      </c>
      <c r="BJ31" s="4">
        <v>-0.21632165365750122</v>
      </c>
      <c r="BK31" s="4">
        <f t="shared" si="23"/>
        <v>0</v>
      </c>
      <c r="BL31" s="4">
        <v>1.5330702896795985</v>
      </c>
      <c r="BM31" s="4">
        <f t="shared" si="24"/>
        <v>0</v>
      </c>
      <c r="BN31" s="4">
        <v>-3.8738887285065844</v>
      </c>
      <c r="BO31" s="4">
        <f t="shared" si="25"/>
        <v>1</v>
      </c>
      <c r="BP31" s="4">
        <v>-0.49442909180723227</v>
      </c>
      <c r="BQ31" s="4">
        <f t="shared" si="26"/>
        <v>1</v>
      </c>
      <c r="BR31" s="4">
        <v>3.5295580770423345</v>
      </c>
      <c r="BS31" s="4">
        <f t="shared" si="27"/>
        <v>0</v>
      </c>
      <c r="BT31" s="4">
        <v>0.75611594948557759</v>
      </c>
      <c r="BU31" s="10">
        <f t="shared" si="28"/>
        <v>1</v>
      </c>
      <c r="BV31" s="10">
        <f t="shared" si="29"/>
        <v>3.8716914532571458</v>
      </c>
      <c r="BW31" s="4">
        <v>-0.12830854674285419</v>
      </c>
      <c r="BX31" s="4">
        <f t="shared" si="30"/>
        <v>1</v>
      </c>
      <c r="BY31" s="4">
        <v>2.7789947079663406</v>
      </c>
      <c r="BZ31" s="4">
        <f t="shared" si="31"/>
        <v>1</v>
      </c>
      <c r="CA31" s="4">
        <v>6.7151840544997006</v>
      </c>
      <c r="CB31" s="4">
        <f t="shared" si="32"/>
        <v>0</v>
      </c>
      <c r="CC31" s="4">
        <v>-2.6262872108330075</v>
      </c>
      <c r="CD31" s="4">
        <f t="shared" si="33"/>
        <v>0</v>
      </c>
      <c r="CE31" s="4">
        <v>-2.4751227769814168</v>
      </c>
      <c r="CF31" s="4">
        <f t="shared" si="34"/>
        <v>1</v>
      </c>
      <c r="CG31" s="4">
        <v>0.27806737410018911</v>
      </c>
      <c r="CH31" s="4">
        <f t="shared" si="35"/>
        <v>1</v>
      </c>
      <c r="CI31" s="4">
        <v>1.0914767980094968</v>
      </c>
      <c r="CJ31" s="4">
        <f t="shared" si="36"/>
        <v>1</v>
      </c>
      <c r="CK31" s="4">
        <v>-1.4534782301400329</v>
      </c>
      <c r="CL31" s="4">
        <f t="shared" si="37"/>
        <v>1</v>
      </c>
      <c r="CM31" s="4">
        <v>-3.5851205321996815E-2</v>
      </c>
      <c r="CN31" s="4">
        <f t="shared" si="38"/>
        <v>0</v>
      </c>
      <c r="CO31" s="4">
        <v>-0.53084920919153866</v>
      </c>
      <c r="CP31" s="4">
        <f t="shared" si="39"/>
        <v>0</v>
      </c>
      <c r="CQ31" s="4">
        <v>-5.9209244897152011</v>
      </c>
      <c r="CR31" s="4">
        <f t="shared" si="40"/>
        <v>0</v>
      </c>
      <c r="CS31" s="4">
        <v>-1.7808746178737489</v>
      </c>
      <c r="CT31" s="4">
        <f t="shared" si="41"/>
        <v>1</v>
      </c>
      <c r="CU31" s="4">
        <v>0.19404292644516996</v>
      </c>
      <c r="CV31" s="10">
        <f t="shared" si="42"/>
        <v>0</v>
      </c>
      <c r="CW31" s="10">
        <f t="shared" si="43"/>
        <v>1.5822508457811164</v>
      </c>
      <c r="CX31" s="4">
        <v>-3.4177491542188836</v>
      </c>
    </row>
    <row r="32" spans="1:102" x14ac:dyDescent="0.3">
      <c r="A32" s="2">
        <v>14.664</v>
      </c>
      <c r="B32" s="2">
        <v>1</v>
      </c>
      <c r="C32" s="2">
        <v>1</v>
      </c>
      <c r="D32" s="2">
        <v>3.665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3">
        <v>1</v>
      </c>
      <c r="S32" s="8">
        <f t="shared" si="0"/>
        <v>1</v>
      </c>
      <c r="T32" s="4">
        <v>6.8</v>
      </c>
      <c r="U32" s="4">
        <f t="shared" si="1"/>
        <v>1</v>
      </c>
      <c r="V32" s="4">
        <v>5.6</v>
      </c>
      <c r="W32" s="18">
        <f t="shared" si="2"/>
        <v>1</v>
      </c>
      <c r="X32" s="4">
        <v>4.5999999999999996</v>
      </c>
      <c r="Y32" s="4">
        <f t="shared" si="3"/>
        <v>1</v>
      </c>
      <c r="Z32" s="4">
        <v>4.8</v>
      </c>
      <c r="AA32" s="15">
        <f t="shared" si="4"/>
        <v>1</v>
      </c>
      <c r="AB32" s="15">
        <f t="shared" si="5"/>
        <v>-1.6</v>
      </c>
      <c r="AC32" s="4">
        <v>3.4</v>
      </c>
      <c r="AD32" s="21">
        <f t="shared" si="6"/>
        <v>0</v>
      </c>
      <c r="AE32" s="4">
        <v>1</v>
      </c>
      <c r="AF32" s="4">
        <f t="shared" si="7"/>
        <v>0</v>
      </c>
      <c r="AG32" s="4">
        <v>4.6000165696522881</v>
      </c>
      <c r="AH32" s="4">
        <f t="shared" si="8"/>
        <v>1</v>
      </c>
      <c r="AI32" s="4">
        <v>3.7664459311320728</v>
      </c>
      <c r="AJ32" s="12">
        <f t="shared" si="9"/>
        <v>1</v>
      </c>
      <c r="AK32" s="12">
        <f t="shared" si="10"/>
        <v>1.2170176578415042</v>
      </c>
      <c r="AL32" s="4">
        <v>6.2170176578415042</v>
      </c>
      <c r="AM32" s="4">
        <f t="shared" si="11"/>
        <v>1</v>
      </c>
      <c r="AN32" s="4">
        <v>-1.3918608846075793</v>
      </c>
      <c r="AO32" s="4">
        <f t="shared" si="12"/>
        <v>1</v>
      </c>
      <c r="AP32" s="4">
        <v>5.5722542884354063</v>
      </c>
      <c r="AQ32" s="4">
        <f t="shared" si="13"/>
        <v>0</v>
      </c>
      <c r="AR32" s="4">
        <v>1.9624920243104171</v>
      </c>
      <c r="AS32" s="4">
        <f t="shared" si="14"/>
        <v>1</v>
      </c>
      <c r="AT32" s="4">
        <v>6.7146532763131139</v>
      </c>
      <c r="AU32" s="4">
        <f t="shared" si="15"/>
        <v>0</v>
      </c>
      <c r="AV32" s="4">
        <v>1.0907536496669028</v>
      </c>
      <c r="AW32" s="10">
        <f t="shared" si="16"/>
        <v>1</v>
      </c>
      <c r="AX32" s="4">
        <v>7.6791049993053608</v>
      </c>
      <c r="AY32" s="4">
        <f t="shared" si="17"/>
        <v>1</v>
      </c>
      <c r="AZ32" s="4">
        <v>4.2150779573760104</v>
      </c>
      <c r="BA32" s="4">
        <f t="shared" si="18"/>
        <v>1</v>
      </c>
      <c r="BB32" s="4">
        <v>5.1698270171171909</v>
      </c>
      <c r="BC32" s="4">
        <f t="shared" si="19"/>
        <v>0</v>
      </c>
      <c r="BD32" s="4">
        <v>1.364896065154392</v>
      </c>
      <c r="BE32" s="4">
        <f t="shared" si="20"/>
        <v>0</v>
      </c>
      <c r="BF32" s="4">
        <v>-1.4163203678439906</v>
      </c>
      <c r="BG32" s="18">
        <f t="shared" si="21"/>
        <v>1</v>
      </c>
      <c r="BH32" s="4">
        <v>7.6751915342638899</v>
      </c>
      <c r="BI32" s="4">
        <f t="shared" si="22"/>
        <v>0</v>
      </c>
      <c r="BJ32" s="4">
        <v>1.2313647082991803</v>
      </c>
      <c r="BK32" s="4">
        <f t="shared" si="23"/>
        <v>0</v>
      </c>
      <c r="BL32" s="4">
        <v>0.61191818123531228</v>
      </c>
      <c r="BM32" s="4">
        <f t="shared" si="24"/>
        <v>1</v>
      </c>
      <c r="BN32" s="4">
        <v>0.52882025896407114</v>
      </c>
      <c r="BO32" s="4">
        <f t="shared" si="25"/>
        <v>0</v>
      </c>
      <c r="BP32" s="4">
        <v>-3.6666586425969916</v>
      </c>
      <c r="BQ32" s="4">
        <f t="shared" si="26"/>
        <v>0</v>
      </c>
      <c r="BR32" s="4">
        <v>2.1877682729157102</v>
      </c>
      <c r="BS32" s="4">
        <f t="shared" si="27"/>
        <v>1</v>
      </c>
      <c r="BT32" s="4">
        <v>7.5746828705686813</v>
      </c>
      <c r="BU32" s="10">
        <f t="shared" si="28"/>
        <v>1</v>
      </c>
      <c r="BV32" s="10">
        <f t="shared" si="29"/>
        <v>8.0223386021457177</v>
      </c>
      <c r="BW32" s="4">
        <v>4.0223386021457177</v>
      </c>
      <c r="BX32" s="4">
        <f t="shared" si="30"/>
        <v>0</v>
      </c>
      <c r="BY32" s="4">
        <v>-3.5251061719443073</v>
      </c>
      <c r="BZ32" s="4">
        <f t="shared" si="31"/>
        <v>0</v>
      </c>
      <c r="CA32" s="4">
        <v>-4.0633469775490054</v>
      </c>
      <c r="CB32" s="4">
        <f t="shared" si="32"/>
        <v>0</v>
      </c>
      <c r="CC32" s="4">
        <v>-1.5818725458284262</v>
      </c>
      <c r="CD32" s="4">
        <f t="shared" si="33"/>
        <v>1</v>
      </c>
      <c r="CE32" s="4">
        <v>5.5278582711088493</v>
      </c>
      <c r="CF32" s="4">
        <f t="shared" si="34"/>
        <v>0</v>
      </c>
      <c r="CG32" s="4">
        <v>-6.9123248185249819</v>
      </c>
      <c r="CH32" s="4">
        <f t="shared" si="35"/>
        <v>1</v>
      </c>
      <c r="CI32" s="4">
        <v>1.68738797525008</v>
      </c>
      <c r="CJ32" s="4">
        <f t="shared" si="36"/>
        <v>0</v>
      </c>
      <c r="CK32" s="4">
        <v>-3.9701996773008186</v>
      </c>
      <c r="CL32" s="4">
        <f t="shared" si="37"/>
        <v>1</v>
      </c>
      <c r="CM32" s="4">
        <v>3.9596653044066112</v>
      </c>
      <c r="CN32" s="4">
        <f t="shared" si="38"/>
        <v>0</v>
      </c>
      <c r="CO32" s="4">
        <v>-2.6203630241041931</v>
      </c>
      <c r="CP32" s="4">
        <f t="shared" si="39"/>
        <v>1</v>
      </c>
      <c r="CQ32" s="4">
        <v>0.59095526295632972</v>
      </c>
      <c r="CR32" s="4">
        <f t="shared" si="40"/>
        <v>0</v>
      </c>
      <c r="CS32" s="4">
        <v>-3.8360583135701267</v>
      </c>
      <c r="CT32" s="4">
        <f t="shared" si="41"/>
        <v>0</v>
      </c>
      <c r="CU32" s="4">
        <v>-4.3107767050331383</v>
      </c>
      <c r="CV32" s="10">
        <f t="shared" si="42"/>
        <v>1</v>
      </c>
      <c r="CW32" s="10">
        <f t="shared" si="43"/>
        <v>4.9764714812350626</v>
      </c>
      <c r="CX32" s="4">
        <v>-2.3528518764937445E-2</v>
      </c>
    </row>
    <row r="33" spans="1:102" x14ac:dyDescent="0.3">
      <c r="A33" s="2">
        <v>4.2960000000000003</v>
      </c>
      <c r="B33" s="2">
        <v>1</v>
      </c>
      <c r="C33" s="2">
        <v>1</v>
      </c>
      <c r="D33" s="2">
        <v>1.7350000000000001</v>
      </c>
      <c r="E33" s="2">
        <v>0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0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0</v>
      </c>
      <c r="R33" s="3">
        <v>1</v>
      </c>
      <c r="S33" s="8">
        <f t="shared" si="0"/>
        <v>1</v>
      </c>
      <c r="T33" s="4">
        <v>7.8</v>
      </c>
      <c r="U33" s="4">
        <f t="shared" si="1"/>
        <v>1</v>
      </c>
      <c r="V33" s="4">
        <v>8.4</v>
      </c>
      <c r="W33" s="18">
        <f t="shared" si="2"/>
        <v>1</v>
      </c>
      <c r="X33" s="4">
        <v>6</v>
      </c>
      <c r="Y33" s="4">
        <f t="shared" si="3"/>
        <v>1</v>
      </c>
      <c r="Z33" s="4">
        <v>8.4</v>
      </c>
      <c r="AA33" s="15">
        <f t="shared" si="4"/>
        <v>0</v>
      </c>
      <c r="AB33" s="15">
        <f t="shared" si="5"/>
        <v>-11</v>
      </c>
      <c r="AC33" s="4">
        <v>-6</v>
      </c>
      <c r="AD33" s="21">
        <f t="shared" si="6"/>
        <v>0</v>
      </c>
      <c r="AE33" s="4">
        <v>-4.4000000000000004</v>
      </c>
      <c r="AF33" s="4">
        <f t="shared" si="7"/>
        <v>0</v>
      </c>
      <c r="AG33" s="4">
        <v>7.0866464965616469</v>
      </c>
      <c r="AH33" s="4">
        <f t="shared" si="8"/>
        <v>0</v>
      </c>
      <c r="AI33" s="4">
        <v>2.0852396224796559</v>
      </c>
      <c r="AJ33" s="12">
        <f t="shared" si="9"/>
        <v>0</v>
      </c>
      <c r="AK33" s="12">
        <f t="shared" si="10"/>
        <v>-4.0934506286414454</v>
      </c>
      <c r="AL33" s="4">
        <v>0.90654937135855462</v>
      </c>
      <c r="AM33" s="4">
        <f t="shared" si="11"/>
        <v>1</v>
      </c>
      <c r="AN33" s="4">
        <v>-3.3927102187301044</v>
      </c>
      <c r="AO33" s="4">
        <f t="shared" si="12"/>
        <v>1</v>
      </c>
      <c r="AP33" s="4">
        <v>3.4610335249919855</v>
      </c>
      <c r="AQ33" s="4">
        <f t="shared" si="13"/>
        <v>0</v>
      </c>
      <c r="AR33" s="4">
        <v>2.3675509048099599</v>
      </c>
      <c r="AS33" s="4">
        <f t="shared" si="14"/>
        <v>0</v>
      </c>
      <c r="AT33" s="4">
        <v>1.9931255462195878</v>
      </c>
      <c r="AU33" s="4">
        <f t="shared" si="15"/>
        <v>1</v>
      </c>
      <c r="AV33" s="4">
        <v>6.8235606987448776</v>
      </c>
      <c r="AW33" s="10">
        <f t="shared" si="16"/>
        <v>0</v>
      </c>
      <c r="AX33" s="4">
        <v>0.63404789505208592</v>
      </c>
      <c r="AY33" s="4">
        <f t="shared" si="17"/>
        <v>1</v>
      </c>
      <c r="AZ33" s="4">
        <v>5.8713408146014636</v>
      </c>
      <c r="BA33" s="4">
        <f t="shared" si="18"/>
        <v>0</v>
      </c>
      <c r="BB33" s="4">
        <v>1.3345389189889953</v>
      </c>
      <c r="BC33" s="4">
        <f t="shared" si="19"/>
        <v>0</v>
      </c>
      <c r="BD33" s="4">
        <v>2.7309893852006044</v>
      </c>
      <c r="BE33" s="4">
        <f t="shared" si="20"/>
        <v>1</v>
      </c>
      <c r="BF33" s="4">
        <v>7.1417963738197558</v>
      </c>
      <c r="BG33" s="18">
        <f t="shared" si="21"/>
        <v>1</v>
      </c>
      <c r="BH33" s="4">
        <v>6.7253270741910818</v>
      </c>
      <c r="BI33" s="4">
        <f t="shared" si="22"/>
        <v>0</v>
      </c>
      <c r="BJ33" s="4">
        <v>1.8465259228377144</v>
      </c>
      <c r="BK33" s="4">
        <f t="shared" si="23"/>
        <v>0</v>
      </c>
      <c r="BL33" s="4">
        <v>-0.17136802501374238</v>
      </c>
      <c r="BM33" s="4">
        <f t="shared" si="24"/>
        <v>0</v>
      </c>
      <c r="BN33" s="4">
        <v>-4.3265927250181457</v>
      </c>
      <c r="BO33" s="4">
        <f t="shared" si="25"/>
        <v>1</v>
      </c>
      <c r="BP33" s="4">
        <v>-0.77280268938224683</v>
      </c>
      <c r="BQ33" s="4">
        <f t="shared" si="26"/>
        <v>0</v>
      </c>
      <c r="BR33" s="4">
        <v>0.26839852165222622</v>
      </c>
      <c r="BS33" s="4">
        <f t="shared" si="27"/>
        <v>1</v>
      </c>
      <c r="BT33" s="4">
        <v>2.1124771178513484</v>
      </c>
      <c r="BU33" s="10">
        <f t="shared" si="28"/>
        <v>0</v>
      </c>
      <c r="BV33" s="10">
        <f t="shared" si="29"/>
        <v>2.9494673127890936</v>
      </c>
      <c r="BW33" s="4">
        <v>-1.0505326872109064</v>
      </c>
      <c r="BX33" s="4">
        <f t="shared" si="30"/>
        <v>1</v>
      </c>
      <c r="BY33" s="4">
        <v>1.6443438417668208</v>
      </c>
      <c r="BZ33" s="4">
        <f t="shared" si="31"/>
        <v>1</v>
      </c>
      <c r="CA33" s="4">
        <v>4.5048724588206559</v>
      </c>
      <c r="CB33" s="4">
        <f t="shared" si="32"/>
        <v>1</v>
      </c>
      <c r="CC33" s="4">
        <v>0.95773658281958784</v>
      </c>
      <c r="CD33" s="4">
        <f t="shared" si="33"/>
        <v>0</v>
      </c>
      <c r="CE33" s="4">
        <v>0.79376830659189901</v>
      </c>
      <c r="CF33" s="4">
        <f t="shared" si="34"/>
        <v>1</v>
      </c>
      <c r="CG33" s="4">
        <v>3.1658291257429791</v>
      </c>
      <c r="CH33" s="4">
        <f t="shared" si="35"/>
        <v>0</v>
      </c>
      <c r="CI33" s="4">
        <v>-0.49292985622225505</v>
      </c>
      <c r="CJ33" s="4">
        <f t="shared" si="36"/>
        <v>1</v>
      </c>
      <c r="CK33" s="4">
        <v>1.505856667334406</v>
      </c>
      <c r="CL33" s="4">
        <f t="shared" si="37"/>
        <v>0</v>
      </c>
      <c r="CM33" s="4">
        <v>-6.2783680082040298</v>
      </c>
      <c r="CN33" s="4">
        <f t="shared" si="38"/>
        <v>1</v>
      </c>
      <c r="CO33" s="4">
        <v>1.1595572909261609</v>
      </c>
      <c r="CP33" s="4">
        <f t="shared" si="39"/>
        <v>1</v>
      </c>
      <c r="CQ33" s="4">
        <v>1.3990554839900344</v>
      </c>
      <c r="CR33" s="4">
        <f t="shared" si="40"/>
        <v>0</v>
      </c>
      <c r="CS33" s="4">
        <v>-3.8374181849691782</v>
      </c>
      <c r="CT33" s="4">
        <f t="shared" si="41"/>
        <v>0</v>
      </c>
      <c r="CU33" s="4">
        <v>-5.6490482613631805</v>
      </c>
      <c r="CV33" s="10">
        <f t="shared" si="42"/>
        <v>1</v>
      </c>
      <c r="CW33" s="10">
        <f t="shared" si="43"/>
        <v>4.4695962168731898</v>
      </c>
      <c r="CX33" s="4">
        <v>-0.53040378312681025</v>
      </c>
    </row>
    <row r="34" spans="1:102" x14ac:dyDescent="0.3">
      <c r="A34" s="2">
        <v>4.7439999999999998</v>
      </c>
      <c r="B34" s="2">
        <v>1</v>
      </c>
      <c r="C34" s="2">
        <v>1</v>
      </c>
      <c r="D34" s="2">
        <v>1.7549999999999999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0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0</v>
      </c>
      <c r="R34" s="3">
        <v>1</v>
      </c>
      <c r="S34" s="8">
        <f t="shared" si="0"/>
        <v>1</v>
      </c>
      <c r="T34" s="4">
        <v>7.6</v>
      </c>
      <c r="U34" s="4">
        <f t="shared" si="1"/>
        <v>1</v>
      </c>
      <c r="V34" s="4">
        <v>9.1999999999999993</v>
      </c>
      <c r="W34" s="18">
        <f t="shared" si="2"/>
        <v>1</v>
      </c>
      <c r="X34" s="4">
        <v>8</v>
      </c>
      <c r="Y34" s="4">
        <f t="shared" si="3"/>
        <v>1</v>
      </c>
      <c r="Z34" s="4">
        <v>9.1999999999999993</v>
      </c>
      <c r="AA34" s="15">
        <f t="shared" si="4"/>
        <v>0</v>
      </c>
      <c r="AB34" s="15">
        <f t="shared" si="5"/>
        <v>-10.199999999999999</v>
      </c>
      <c r="AC34" s="4">
        <v>-5.2</v>
      </c>
      <c r="AD34" s="21">
        <f t="shared" si="6"/>
        <v>0</v>
      </c>
      <c r="AE34" s="4">
        <v>-3.8</v>
      </c>
      <c r="AF34" s="4">
        <f t="shared" si="7"/>
        <v>1</v>
      </c>
      <c r="AG34" s="4">
        <v>7.6911725011389542E-2</v>
      </c>
      <c r="AH34" s="4">
        <f t="shared" si="8"/>
        <v>1</v>
      </c>
      <c r="AI34" s="4">
        <v>7.7215934117133438</v>
      </c>
      <c r="AJ34" s="12">
        <f t="shared" si="9"/>
        <v>1</v>
      </c>
      <c r="AK34" s="12">
        <f t="shared" si="10"/>
        <v>1.294307555222896</v>
      </c>
      <c r="AL34" s="4">
        <v>6.294307555222896</v>
      </c>
      <c r="AM34" s="4">
        <f t="shared" si="11"/>
        <v>0</v>
      </c>
      <c r="AN34" s="4">
        <v>-5.732933452844577</v>
      </c>
      <c r="AO34" s="4">
        <f t="shared" si="12"/>
        <v>0</v>
      </c>
      <c r="AP34" s="4">
        <v>2.2100531647869852</v>
      </c>
      <c r="AQ34" s="4">
        <f t="shared" si="13"/>
        <v>1</v>
      </c>
      <c r="AR34" s="4">
        <v>5.2986427544293413</v>
      </c>
      <c r="AS34" s="4">
        <f t="shared" si="14"/>
        <v>0</v>
      </c>
      <c r="AT34" s="4">
        <v>-1.596304210245632</v>
      </c>
      <c r="AU34" s="4">
        <f t="shared" si="15"/>
        <v>0</v>
      </c>
      <c r="AV34" s="4">
        <v>1.1405603594823308</v>
      </c>
      <c r="AW34" s="10">
        <f t="shared" si="16"/>
        <v>0</v>
      </c>
      <c r="AX34" s="4">
        <v>2.7867816232454206</v>
      </c>
      <c r="AY34" s="4">
        <f t="shared" si="17"/>
        <v>0</v>
      </c>
      <c r="AZ34" s="4">
        <v>0.95158915736366745</v>
      </c>
      <c r="BA34" s="4">
        <f t="shared" si="18"/>
        <v>0</v>
      </c>
      <c r="BB34" s="4">
        <v>2.9882000760620784</v>
      </c>
      <c r="BC34" s="4">
        <f t="shared" si="19"/>
        <v>0</v>
      </c>
      <c r="BD34" s="4">
        <v>2.4088467194239951</v>
      </c>
      <c r="BE34" s="4">
        <f t="shared" si="20"/>
        <v>0</v>
      </c>
      <c r="BF34" s="4">
        <v>0.71321858716389364</v>
      </c>
      <c r="BG34" s="18">
        <f t="shared" si="21"/>
        <v>0</v>
      </c>
      <c r="BH34" s="4">
        <v>-2.9310026238317253</v>
      </c>
      <c r="BI34" s="4">
        <f t="shared" si="22"/>
        <v>0</v>
      </c>
      <c r="BJ34" s="4">
        <v>0.73141298382243836</v>
      </c>
      <c r="BK34" s="4">
        <f t="shared" si="23"/>
        <v>1</v>
      </c>
      <c r="BL34" s="4">
        <v>4.5055103434361374</v>
      </c>
      <c r="BM34" s="4">
        <f t="shared" si="24"/>
        <v>1</v>
      </c>
      <c r="BN34" s="4">
        <v>2.7931914731752894</v>
      </c>
      <c r="BO34" s="4">
        <f t="shared" si="25"/>
        <v>1</v>
      </c>
      <c r="BP34" s="4">
        <v>-1.2743175428271876</v>
      </c>
      <c r="BQ34" s="4">
        <f t="shared" si="26"/>
        <v>0</v>
      </c>
      <c r="BR34" s="4">
        <v>1.5658265058594174</v>
      </c>
      <c r="BS34" s="4">
        <f t="shared" si="27"/>
        <v>0</v>
      </c>
      <c r="BT34" s="4">
        <v>-3.4661274780313911</v>
      </c>
      <c r="BU34" s="10">
        <f t="shared" si="28"/>
        <v>1</v>
      </c>
      <c r="BV34" s="10">
        <f t="shared" si="29"/>
        <v>7.6687008986666729</v>
      </c>
      <c r="BW34" s="4">
        <v>3.6687008986666729</v>
      </c>
      <c r="BX34" s="4">
        <f t="shared" si="30"/>
        <v>0</v>
      </c>
      <c r="BY34" s="4">
        <v>-1.2677872047450052</v>
      </c>
      <c r="BZ34" s="4">
        <f t="shared" si="31"/>
        <v>1</v>
      </c>
      <c r="CA34" s="4">
        <v>6.7498334039992658</v>
      </c>
      <c r="CB34" s="4">
        <f t="shared" si="32"/>
        <v>0</v>
      </c>
      <c r="CC34" s="4">
        <v>-1.0111664169858381</v>
      </c>
      <c r="CD34" s="4">
        <f t="shared" si="33"/>
        <v>1</v>
      </c>
      <c r="CE34" s="4">
        <v>3.7759617569232353</v>
      </c>
      <c r="CF34" s="4">
        <f t="shared" si="34"/>
        <v>0</v>
      </c>
      <c r="CG34" s="4">
        <v>-2.8592711950979295</v>
      </c>
      <c r="CH34" s="4">
        <f t="shared" si="35"/>
        <v>1</v>
      </c>
      <c r="CI34" s="4">
        <v>2.9842405686382545</v>
      </c>
      <c r="CJ34" s="4">
        <f t="shared" si="36"/>
        <v>1</v>
      </c>
      <c r="CK34" s="4">
        <v>-0.72533847133202833</v>
      </c>
      <c r="CL34" s="4">
        <f t="shared" si="37"/>
        <v>1</v>
      </c>
      <c r="CM34" s="4">
        <v>4.0648458713283357</v>
      </c>
      <c r="CN34" s="4">
        <f t="shared" si="38"/>
        <v>0</v>
      </c>
      <c r="CO34" s="4">
        <v>-4.8243170354179243</v>
      </c>
      <c r="CP34" s="4">
        <f t="shared" si="39"/>
        <v>1</v>
      </c>
      <c r="CQ34" s="4">
        <v>1.8786980023381883</v>
      </c>
      <c r="CR34" s="4">
        <f t="shared" si="40"/>
        <v>1</v>
      </c>
      <c r="CS34" s="4">
        <v>1.1917496544420301</v>
      </c>
      <c r="CT34" s="4">
        <f t="shared" si="41"/>
        <v>1</v>
      </c>
      <c r="CU34" s="4">
        <v>1.4912774681176639</v>
      </c>
      <c r="CV34" s="10">
        <f t="shared" si="42"/>
        <v>0</v>
      </c>
      <c r="CW34" s="10">
        <f t="shared" si="43"/>
        <v>1.593089200795224</v>
      </c>
      <c r="CX34" s="4">
        <v>-3.406910799204776</v>
      </c>
    </row>
    <row r="35" spans="1:102" x14ac:dyDescent="0.3">
      <c r="A35" s="2">
        <v>7.1440000000000001</v>
      </c>
      <c r="B35" s="2">
        <v>1</v>
      </c>
      <c r="C35" s="2">
        <v>1</v>
      </c>
      <c r="D35" s="2">
        <v>2.1800000000000002</v>
      </c>
      <c r="E35" s="2">
        <v>0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0</v>
      </c>
      <c r="R35" s="3">
        <v>1</v>
      </c>
      <c r="S35" s="8">
        <f t="shared" si="0"/>
        <v>1</v>
      </c>
      <c r="T35" s="4">
        <v>5.8</v>
      </c>
      <c r="U35" s="4">
        <f t="shared" si="1"/>
        <v>1</v>
      </c>
      <c r="V35" s="4">
        <v>9</v>
      </c>
      <c r="W35" s="18">
        <f t="shared" si="2"/>
        <v>1</v>
      </c>
      <c r="X35" s="4">
        <v>8.4</v>
      </c>
      <c r="Y35" s="4">
        <f t="shared" si="3"/>
        <v>1</v>
      </c>
      <c r="Z35" s="4">
        <v>6.8</v>
      </c>
      <c r="AA35" s="15">
        <f t="shared" si="4"/>
        <v>0</v>
      </c>
      <c r="AB35" s="15">
        <f t="shared" si="5"/>
        <v>-8.8000000000000007</v>
      </c>
      <c r="AC35" s="4">
        <v>-3.8</v>
      </c>
      <c r="AD35" s="21">
        <f t="shared" si="6"/>
        <v>0</v>
      </c>
      <c r="AE35" s="4">
        <v>-2.6</v>
      </c>
      <c r="AF35" s="4">
        <f t="shared" si="7"/>
        <v>1</v>
      </c>
      <c r="AG35" s="4">
        <v>2.7680035033482313</v>
      </c>
      <c r="AH35" s="4">
        <f t="shared" si="8"/>
        <v>0</v>
      </c>
      <c r="AI35" s="4">
        <v>0.78016657362278385</v>
      </c>
      <c r="AJ35" s="12">
        <f t="shared" si="9"/>
        <v>1</v>
      </c>
      <c r="AK35" s="12">
        <f t="shared" si="10"/>
        <v>2.2675915198176488</v>
      </c>
      <c r="AL35" s="4">
        <v>7.2675915198176488</v>
      </c>
      <c r="AM35" s="4">
        <f t="shared" si="11"/>
        <v>0</v>
      </c>
      <c r="AN35" s="4">
        <v>-5.0582858288138297</v>
      </c>
      <c r="AO35" s="4">
        <f t="shared" si="12"/>
        <v>0</v>
      </c>
      <c r="AP35" s="4">
        <v>0.56945246785449988</v>
      </c>
      <c r="AQ35" s="4">
        <f t="shared" si="13"/>
        <v>1</v>
      </c>
      <c r="AR35" s="4">
        <v>5.8678823519298646</v>
      </c>
      <c r="AS35" s="4">
        <f t="shared" si="14"/>
        <v>0</v>
      </c>
      <c r="AT35" s="4">
        <v>-2.1815831369517475</v>
      </c>
      <c r="AU35" s="4">
        <f t="shared" si="15"/>
        <v>1</v>
      </c>
      <c r="AV35" s="4">
        <v>6.2023932014505538</v>
      </c>
      <c r="AW35" s="10">
        <f t="shared" si="16"/>
        <v>0</v>
      </c>
      <c r="AX35" s="4">
        <v>3.8496362731353058</v>
      </c>
      <c r="AY35" s="4">
        <f t="shared" si="17"/>
        <v>1</v>
      </c>
      <c r="AZ35" s="4">
        <v>5.5323191732761678</v>
      </c>
      <c r="BA35" s="4">
        <f t="shared" si="18"/>
        <v>1</v>
      </c>
      <c r="BB35" s="4">
        <v>6.687601492133683</v>
      </c>
      <c r="BC35" s="4">
        <f t="shared" si="19"/>
        <v>0</v>
      </c>
      <c r="BD35" s="4">
        <v>2.2124529030185252</v>
      </c>
      <c r="BE35" s="4">
        <f t="shared" si="20"/>
        <v>1</v>
      </c>
      <c r="BF35" s="4">
        <v>5.1444497814915735</v>
      </c>
      <c r="BG35" s="18">
        <f t="shared" si="21"/>
        <v>0</v>
      </c>
      <c r="BH35" s="4">
        <v>1.6908152284719318</v>
      </c>
      <c r="BI35" s="4">
        <f t="shared" si="22"/>
        <v>1</v>
      </c>
      <c r="BJ35" s="4">
        <v>6.5166461073229831</v>
      </c>
      <c r="BK35" s="4">
        <f t="shared" si="23"/>
        <v>1</v>
      </c>
      <c r="BL35" s="4">
        <v>2.5143511840364146</v>
      </c>
      <c r="BM35" s="4">
        <f t="shared" si="24"/>
        <v>0</v>
      </c>
      <c r="BN35" s="4">
        <v>-7.3790090634985113</v>
      </c>
      <c r="BO35" s="4">
        <f t="shared" si="25"/>
        <v>1</v>
      </c>
      <c r="BP35" s="4">
        <v>-2.6915510724695517</v>
      </c>
      <c r="BQ35" s="4">
        <f t="shared" si="26"/>
        <v>1</v>
      </c>
      <c r="BR35" s="4">
        <v>7.9763956407274019</v>
      </c>
      <c r="BS35" s="4">
        <f t="shared" si="27"/>
        <v>0</v>
      </c>
      <c r="BT35" s="4">
        <v>-0.19758628133852074</v>
      </c>
      <c r="BU35" s="10">
        <f t="shared" si="28"/>
        <v>1</v>
      </c>
      <c r="BV35" s="10">
        <f t="shared" si="29"/>
        <v>4.4746694416038535</v>
      </c>
      <c r="BW35" s="4">
        <v>0.47466944160385349</v>
      </c>
      <c r="BX35" s="4">
        <f t="shared" si="30"/>
        <v>1</v>
      </c>
      <c r="BY35" s="4">
        <v>0.11559810945125193</v>
      </c>
      <c r="BZ35" s="4">
        <f t="shared" si="31"/>
        <v>1</v>
      </c>
      <c r="CA35" s="4">
        <v>6.1484950561831857</v>
      </c>
      <c r="CB35" s="4">
        <f t="shared" si="32"/>
        <v>1</v>
      </c>
      <c r="CC35" s="4">
        <v>-0.42104448905940295</v>
      </c>
      <c r="CD35" s="4">
        <f t="shared" si="33"/>
        <v>0</v>
      </c>
      <c r="CE35" s="4">
        <v>-0.66447883151738663</v>
      </c>
      <c r="CF35" s="4">
        <f t="shared" si="34"/>
        <v>1</v>
      </c>
      <c r="CG35" s="4">
        <v>0.43642650806424754</v>
      </c>
      <c r="CH35" s="4">
        <f t="shared" si="35"/>
        <v>0</v>
      </c>
      <c r="CI35" s="4">
        <v>-4.4310097344773958</v>
      </c>
      <c r="CJ35" s="4">
        <f t="shared" si="36"/>
        <v>1</v>
      </c>
      <c r="CK35" s="4">
        <v>2.662409250774779</v>
      </c>
      <c r="CL35" s="4">
        <f t="shared" si="37"/>
        <v>0</v>
      </c>
      <c r="CM35" s="4">
        <v>-3.5061519272077857</v>
      </c>
      <c r="CN35" s="4">
        <f t="shared" si="38"/>
        <v>0</v>
      </c>
      <c r="CO35" s="4">
        <v>-5.5458291128850545</v>
      </c>
      <c r="CP35" s="4">
        <f t="shared" si="39"/>
        <v>1</v>
      </c>
      <c r="CQ35" s="4">
        <v>4.5832136040713003</v>
      </c>
      <c r="CR35" s="4">
        <f t="shared" si="40"/>
        <v>0</v>
      </c>
      <c r="CS35" s="4">
        <v>-4.6427192015863721</v>
      </c>
      <c r="CT35" s="4">
        <f t="shared" si="41"/>
        <v>1</v>
      </c>
      <c r="CU35" s="4">
        <v>1.8747189194436658</v>
      </c>
      <c r="CV35" s="10">
        <f t="shared" si="42"/>
        <v>1</v>
      </c>
      <c r="CW35" s="10">
        <f t="shared" si="43"/>
        <v>7.3813477470998965</v>
      </c>
      <c r="CX35" s="4">
        <v>2.3813477470998965</v>
      </c>
    </row>
    <row r="36" spans="1:102" x14ac:dyDescent="0.3">
      <c r="A36" s="2">
        <v>8.08</v>
      </c>
      <c r="B36" s="2">
        <v>1</v>
      </c>
      <c r="C36" s="2">
        <v>1</v>
      </c>
      <c r="D36" s="2">
        <v>2.02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0</v>
      </c>
      <c r="R36" s="3">
        <v>1</v>
      </c>
      <c r="S36" s="8">
        <f t="shared" si="0"/>
        <v>1</v>
      </c>
      <c r="T36" s="4">
        <v>6.4</v>
      </c>
      <c r="U36" s="4">
        <f t="shared" si="1"/>
        <v>1</v>
      </c>
      <c r="V36" s="4">
        <v>6.2</v>
      </c>
      <c r="W36" s="18">
        <f t="shared" si="2"/>
        <v>1</v>
      </c>
      <c r="X36" s="4">
        <v>5.6</v>
      </c>
      <c r="Y36" s="4">
        <f t="shared" si="3"/>
        <v>1</v>
      </c>
      <c r="Z36" s="4">
        <v>6.8</v>
      </c>
      <c r="AA36" s="15">
        <f t="shared" si="4"/>
        <v>0</v>
      </c>
      <c r="AB36" s="15">
        <f t="shared" si="5"/>
        <v>-7.2</v>
      </c>
      <c r="AC36" s="4">
        <v>-2.2000000000000002</v>
      </c>
      <c r="AD36" s="21">
        <f t="shared" si="6"/>
        <v>0</v>
      </c>
      <c r="AE36" s="4">
        <v>-4.8</v>
      </c>
      <c r="AF36" s="4">
        <f t="shared" si="7"/>
        <v>0</v>
      </c>
      <c r="AG36" s="4">
        <v>4.9727776331717495</v>
      </c>
      <c r="AH36" s="4">
        <f t="shared" si="8"/>
        <v>1</v>
      </c>
      <c r="AI36" s="4">
        <v>6.8911855579533379</v>
      </c>
      <c r="AJ36" s="12">
        <f t="shared" si="9"/>
        <v>0</v>
      </c>
      <c r="AK36" s="12">
        <f t="shared" si="10"/>
        <v>-4.2908110291342307</v>
      </c>
      <c r="AL36" s="4">
        <v>0.70918897086576971</v>
      </c>
      <c r="AM36" s="4">
        <f t="shared" si="11"/>
        <v>0</v>
      </c>
      <c r="AN36" s="4">
        <v>-6.1941572219343755</v>
      </c>
      <c r="AO36" s="4">
        <f t="shared" si="12"/>
        <v>1</v>
      </c>
      <c r="AP36" s="4">
        <v>4.1119846718965096</v>
      </c>
      <c r="AQ36" s="4">
        <f t="shared" si="13"/>
        <v>1</v>
      </c>
      <c r="AR36" s="4">
        <v>7.6911926021597816</v>
      </c>
      <c r="AS36" s="4">
        <f t="shared" si="14"/>
        <v>1</v>
      </c>
      <c r="AT36" s="4">
        <v>2.532257384391313</v>
      </c>
      <c r="AU36" s="4">
        <f t="shared" si="15"/>
        <v>1</v>
      </c>
      <c r="AV36" s="4">
        <v>6.0945224861439593</v>
      </c>
      <c r="AW36" s="10">
        <f t="shared" si="16"/>
        <v>1</v>
      </c>
      <c r="AX36" s="4">
        <v>4.5961657088203758</v>
      </c>
      <c r="AY36" s="4">
        <f t="shared" si="17"/>
        <v>1</v>
      </c>
      <c r="AZ36" s="4">
        <v>5.4937547473284569</v>
      </c>
      <c r="BA36" s="4">
        <f t="shared" si="18"/>
        <v>1</v>
      </c>
      <c r="BB36" s="4">
        <v>7.2689753246332822</v>
      </c>
      <c r="BC36" s="4">
        <f t="shared" si="19"/>
        <v>1</v>
      </c>
      <c r="BD36" s="4">
        <v>4.7742811225616606</v>
      </c>
      <c r="BE36" s="4">
        <f t="shared" si="20"/>
        <v>0</v>
      </c>
      <c r="BF36" s="4">
        <v>2.1799035880760487</v>
      </c>
      <c r="BG36" s="18">
        <f t="shared" si="21"/>
        <v>1</v>
      </c>
      <c r="BH36" s="4">
        <v>6.1520586640847323</v>
      </c>
      <c r="BI36" s="4">
        <f t="shared" si="22"/>
        <v>1</v>
      </c>
      <c r="BJ36" s="4">
        <v>5.696861598187021</v>
      </c>
      <c r="BK36" s="4">
        <f t="shared" si="23"/>
        <v>0</v>
      </c>
      <c r="BL36" s="4">
        <v>-1.7254795559021965</v>
      </c>
      <c r="BM36" s="4">
        <f t="shared" si="24"/>
        <v>0</v>
      </c>
      <c r="BN36" s="4">
        <v>-4.4827496292784375</v>
      </c>
      <c r="BO36" s="4">
        <f t="shared" si="25"/>
        <v>1</v>
      </c>
      <c r="BP36" s="4">
        <v>-2.2146564547989858</v>
      </c>
      <c r="BQ36" s="4">
        <f t="shared" si="26"/>
        <v>0</v>
      </c>
      <c r="BR36" s="4">
        <v>-0.66777745686662238</v>
      </c>
      <c r="BS36" s="4">
        <f t="shared" si="27"/>
        <v>0</v>
      </c>
      <c r="BT36" s="4">
        <v>-1.5298539298532958</v>
      </c>
      <c r="BU36" s="10">
        <f t="shared" si="28"/>
        <v>1</v>
      </c>
      <c r="BV36" s="10">
        <f t="shared" si="29"/>
        <v>4.6037741336641975</v>
      </c>
      <c r="BW36" s="4">
        <v>0.60377413366419752</v>
      </c>
      <c r="BX36" s="4">
        <f t="shared" si="30"/>
        <v>1</v>
      </c>
      <c r="BY36" s="4">
        <v>4.5580142109862969</v>
      </c>
      <c r="BZ36" s="4">
        <f t="shared" si="31"/>
        <v>1</v>
      </c>
      <c r="CA36" s="4">
        <v>5.9288303534826499</v>
      </c>
      <c r="CB36" s="4">
        <f t="shared" si="32"/>
        <v>0</v>
      </c>
      <c r="CC36" s="4">
        <v>-1.550287678847313</v>
      </c>
      <c r="CD36" s="4">
        <f t="shared" si="33"/>
        <v>0</v>
      </c>
      <c r="CE36" s="4">
        <v>-1.8743580086916933</v>
      </c>
      <c r="CF36" s="4">
        <f t="shared" si="34"/>
        <v>1</v>
      </c>
      <c r="CG36" s="4">
        <v>-2.3370122622569598</v>
      </c>
      <c r="CH36" s="4">
        <f t="shared" si="35"/>
        <v>1</v>
      </c>
      <c r="CI36" s="4">
        <v>0.72787628325929887</v>
      </c>
      <c r="CJ36" s="4">
        <f t="shared" si="36"/>
        <v>0</v>
      </c>
      <c r="CK36" s="4">
        <v>-7.219602042838515</v>
      </c>
      <c r="CL36" s="4">
        <f t="shared" si="37"/>
        <v>0</v>
      </c>
      <c r="CM36" s="4">
        <v>-4.5472056821038009</v>
      </c>
      <c r="CN36" s="4">
        <f t="shared" si="38"/>
        <v>0</v>
      </c>
      <c r="CO36" s="4">
        <v>-0.59175820279985825</v>
      </c>
      <c r="CP36" s="4">
        <f t="shared" si="39"/>
        <v>1</v>
      </c>
      <c r="CQ36" s="4">
        <v>0.86069042460168177</v>
      </c>
      <c r="CR36" s="4">
        <f t="shared" si="40"/>
        <v>1</v>
      </c>
      <c r="CS36" s="4">
        <v>3.040160669270076</v>
      </c>
      <c r="CT36" s="4">
        <f t="shared" si="41"/>
        <v>0</v>
      </c>
      <c r="CU36" s="4">
        <v>-4.252016060360079</v>
      </c>
      <c r="CV36" s="10">
        <f t="shared" si="42"/>
        <v>0</v>
      </c>
      <c r="CW36" s="10">
        <f t="shared" si="43"/>
        <v>2.0860436381748206</v>
      </c>
      <c r="CX36" s="4">
        <v>-2.9139563618251794</v>
      </c>
    </row>
    <row r="37" spans="1:102" x14ac:dyDescent="0.3">
      <c r="A37" s="2">
        <v>9.0640000000000001</v>
      </c>
      <c r="B37" s="2">
        <v>1</v>
      </c>
      <c r="C37" s="2">
        <v>1</v>
      </c>
      <c r="D37" s="2">
        <v>2.2650000000000001</v>
      </c>
      <c r="E37" s="2">
        <v>0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0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0</v>
      </c>
      <c r="R37" s="3">
        <v>1</v>
      </c>
      <c r="S37" s="8">
        <f t="shared" si="0"/>
        <v>1</v>
      </c>
      <c r="T37" s="4">
        <v>4.8</v>
      </c>
      <c r="U37" s="4">
        <f t="shared" si="1"/>
        <v>1</v>
      </c>
      <c r="V37" s="4">
        <v>3.8</v>
      </c>
      <c r="W37" s="18">
        <f t="shared" si="2"/>
        <v>1</v>
      </c>
      <c r="X37" s="4">
        <v>5</v>
      </c>
      <c r="Y37" s="4">
        <f t="shared" si="3"/>
        <v>0</v>
      </c>
      <c r="Z37" s="4">
        <v>2.8</v>
      </c>
      <c r="AA37" s="15">
        <f t="shared" si="4"/>
        <v>0</v>
      </c>
      <c r="AB37" s="15">
        <f t="shared" si="5"/>
        <v>-6</v>
      </c>
      <c r="AC37" s="4">
        <v>-1</v>
      </c>
      <c r="AD37" s="21">
        <f t="shared" si="6"/>
        <v>0</v>
      </c>
      <c r="AE37" s="4">
        <v>-1.8</v>
      </c>
      <c r="AF37" s="4">
        <f t="shared" si="7"/>
        <v>0</v>
      </c>
      <c r="AG37" s="4">
        <v>6.4771783206582576</v>
      </c>
      <c r="AH37" s="4">
        <f t="shared" si="8"/>
        <v>0</v>
      </c>
      <c r="AI37" s="4">
        <v>1.6667378194832787</v>
      </c>
      <c r="AJ37" s="12">
        <f t="shared" si="9"/>
        <v>1</v>
      </c>
      <c r="AK37" s="12">
        <f t="shared" si="10"/>
        <v>2.019244852493185</v>
      </c>
      <c r="AL37" s="4">
        <v>7.019244852493185</v>
      </c>
      <c r="AM37" s="4">
        <f t="shared" si="11"/>
        <v>0</v>
      </c>
      <c r="AN37" s="4">
        <v>-7.236536105606219</v>
      </c>
      <c r="AO37" s="4">
        <f t="shared" si="12"/>
        <v>0</v>
      </c>
      <c r="AP37" s="4">
        <v>0.985821914903658</v>
      </c>
      <c r="AQ37" s="4">
        <f t="shared" si="13"/>
        <v>0</v>
      </c>
      <c r="AR37" s="4">
        <v>3.3399293576899023</v>
      </c>
      <c r="AS37" s="4">
        <f t="shared" si="14"/>
        <v>0</v>
      </c>
      <c r="AT37" s="4">
        <v>1.4983268980726989</v>
      </c>
      <c r="AU37" s="4">
        <f t="shared" si="15"/>
        <v>0</v>
      </c>
      <c r="AV37" s="4">
        <v>3.8058863585244072</v>
      </c>
      <c r="AW37" s="10">
        <f t="shared" si="16"/>
        <v>0</v>
      </c>
      <c r="AX37" s="4">
        <v>2.2397394699686863</v>
      </c>
      <c r="AY37" s="4">
        <f t="shared" si="17"/>
        <v>1</v>
      </c>
      <c r="AZ37" s="4">
        <v>4.5505224232782702</v>
      </c>
      <c r="BA37" s="4">
        <f t="shared" si="18"/>
        <v>1</v>
      </c>
      <c r="BB37" s="4">
        <v>7.8045095984280941</v>
      </c>
      <c r="BC37" s="4">
        <f t="shared" si="19"/>
        <v>1</v>
      </c>
      <c r="BD37" s="4">
        <v>3.7453823933613823</v>
      </c>
      <c r="BE37" s="4">
        <f t="shared" si="20"/>
        <v>0</v>
      </c>
      <c r="BF37" s="4">
        <v>-0.11101710496423478</v>
      </c>
      <c r="BG37" s="18">
        <f t="shared" si="21"/>
        <v>1</v>
      </c>
      <c r="BH37" s="4">
        <v>3.5381231684136214</v>
      </c>
      <c r="BI37" s="4">
        <f t="shared" si="22"/>
        <v>0</v>
      </c>
      <c r="BJ37" s="4">
        <v>-2.8599459506946308</v>
      </c>
      <c r="BK37" s="4">
        <f t="shared" si="23"/>
        <v>1</v>
      </c>
      <c r="BL37" s="4">
        <v>4.2972619918467494</v>
      </c>
      <c r="BM37" s="4">
        <f t="shared" si="24"/>
        <v>0</v>
      </c>
      <c r="BN37" s="4">
        <v>-7.1005680653231638</v>
      </c>
      <c r="BO37" s="4">
        <f t="shared" si="25"/>
        <v>1</v>
      </c>
      <c r="BP37" s="4">
        <v>-0.52625096153669482</v>
      </c>
      <c r="BQ37" s="4">
        <f t="shared" si="26"/>
        <v>0</v>
      </c>
      <c r="BR37" s="4">
        <v>-0.61623734952633935</v>
      </c>
      <c r="BS37" s="4">
        <f t="shared" si="27"/>
        <v>0</v>
      </c>
      <c r="BT37" s="4">
        <v>-1.3259828205266624</v>
      </c>
      <c r="BU37" s="10">
        <f t="shared" si="28"/>
        <v>1</v>
      </c>
      <c r="BV37" s="10">
        <f t="shared" si="29"/>
        <v>6.4114684646312075</v>
      </c>
      <c r="BW37" s="4">
        <v>2.4114684646312075</v>
      </c>
      <c r="BX37" s="4">
        <f t="shared" si="30"/>
        <v>0</v>
      </c>
      <c r="BY37" s="4">
        <v>-0.31671523244640198</v>
      </c>
      <c r="BZ37" s="4">
        <f t="shared" si="31"/>
        <v>1</v>
      </c>
      <c r="CA37" s="4">
        <v>1.9351676851639175</v>
      </c>
      <c r="CB37" s="4">
        <f t="shared" si="32"/>
        <v>0</v>
      </c>
      <c r="CC37" s="4">
        <v>-2.6766360515035998</v>
      </c>
      <c r="CD37" s="4">
        <f t="shared" si="33"/>
        <v>1</v>
      </c>
      <c r="CE37" s="4">
        <v>5.4682554389871587</v>
      </c>
      <c r="CF37" s="4">
        <f t="shared" si="34"/>
        <v>1</v>
      </c>
      <c r="CG37" s="4">
        <v>2.7242400249690135</v>
      </c>
      <c r="CH37" s="4">
        <f t="shared" si="35"/>
        <v>1</v>
      </c>
      <c r="CI37" s="4">
        <v>0.79488288442595056</v>
      </c>
      <c r="CJ37" s="4">
        <f t="shared" si="36"/>
        <v>1</v>
      </c>
      <c r="CK37" s="4">
        <v>1.2932474358745445</v>
      </c>
      <c r="CL37" s="4">
        <f t="shared" si="37"/>
        <v>1</v>
      </c>
      <c r="CM37" s="4">
        <v>3.8031578403807131</v>
      </c>
      <c r="CN37" s="4">
        <f t="shared" si="38"/>
        <v>1</v>
      </c>
      <c r="CO37" s="4">
        <v>-0.11833571253585617</v>
      </c>
      <c r="CP37" s="4">
        <f t="shared" si="39"/>
        <v>1</v>
      </c>
      <c r="CQ37" s="4">
        <v>1.4610100287868892</v>
      </c>
      <c r="CR37" s="4">
        <f t="shared" si="40"/>
        <v>0</v>
      </c>
      <c r="CS37" s="4">
        <v>-3.4950222014180277</v>
      </c>
      <c r="CT37" s="4">
        <f t="shared" si="41"/>
        <v>0</v>
      </c>
      <c r="CU37" s="4">
        <v>-5.1190158950937548</v>
      </c>
      <c r="CV37" s="10">
        <f t="shared" si="42"/>
        <v>1</v>
      </c>
      <c r="CW37" s="10">
        <f t="shared" si="43"/>
        <v>8.6629154507734114</v>
      </c>
      <c r="CX37" s="4">
        <v>3.6629154507734114</v>
      </c>
    </row>
    <row r="38" spans="1:102" x14ac:dyDescent="0.3">
      <c r="A38" s="2">
        <v>16.423999999999999</v>
      </c>
      <c r="B38" s="2">
        <v>1</v>
      </c>
      <c r="C38" s="2">
        <v>1</v>
      </c>
      <c r="D38" s="2">
        <v>2.2599999999999998</v>
      </c>
      <c r="E38" s="2">
        <v>0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0</v>
      </c>
      <c r="R38" s="3">
        <v>1</v>
      </c>
      <c r="S38" s="8">
        <f t="shared" si="0"/>
        <v>1</v>
      </c>
      <c r="T38" s="6">
        <v>5</v>
      </c>
      <c r="U38" s="4">
        <f t="shared" si="1"/>
        <v>0</v>
      </c>
      <c r="V38" s="6">
        <v>0.8</v>
      </c>
      <c r="W38" s="18">
        <f t="shared" si="2"/>
        <v>0</v>
      </c>
      <c r="X38" s="6">
        <v>2.8</v>
      </c>
      <c r="Y38" s="4">
        <f t="shared" si="3"/>
        <v>0</v>
      </c>
      <c r="Z38" s="6">
        <v>1.6</v>
      </c>
      <c r="AA38" s="15">
        <f t="shared" si="4"/>
        <v>1</v>
      </c>
      <c r="AB38" s="15">
        <f t="shared" si="5"/>
        <v>-2.2000000000000002</v>
      </c>
      <c r="AC38" s="6">
        <v>2.8</v>
      </c>
      <c r="AD38" s="21">
        <f t="shared" si="6"/>
        <v>1</v>
      </c>
      <c r="AE38" s="6">
        <v>3.6</v>
      </c>
      <c r="AF38" s="4">
        <f t="shared" si="7"/>
        <v>1</v>
      </c>
      <c r="AG38" s="6">
        <v>2.458342333126927</v>
      </c>
      <c r="AH38" s="4">
        <f t="shared" si="8"/>
        <v>0</v>
      </c>
      <c r="AI38" s="6">
        <v>3.3618584909624945</v>
      </c>
      <c r="AJ38" s="12">
        <f t="shared" si="9"/>
        <v>0</v>
      </c>
      <c r="AK38" s="12">
        <f t="shared" si="10"/>
        <v>-3.3181049837171672</v>
      </c>
      <c r="AL38" s="6">
        <v>1.681895016282833</v>
      </c>
      <c r="AM38" s="4">
        <f t="shared" si="11"/>
        <v>0</v>
      </c>
      <c r="AN38" s="6">
        <v>-7.5913562196497635</v>
      </c>
      <c r="AO38" s="4">
        <f t="shared" si="12"/>
        <v>1</v>
      </c>
      <c r="AP38" s="6">
        <v>3.6865363246132947</v>
      </c>
      <c r="AQ38" s="4">
        <f t="shared" si="13"/>
        <v>1</v>
      </c>
      <c r="AR38" s="6">
        <v>7.3768709920415771</v>
      </c>
      <c r="AS38" s="4">
        <f t="shared" si="14"/>
        <v>0</v>
      </c>
      <c r="AT38" s="6">
        <v>-1.2448124546695776</v>
      </c>
      <c r="AU38" s="4">
        <f t="shared" si="15"/>
        <v>1</v>
      </c>
      <c r="AV38" s="6">
        <v>6.7050238601666736</v>
      </c>
      <c r="AW38" s="10">
        <f t="shared" si="16"/>
        <v>0</v>
      </c>
      <c r="AX38" s="6">
        <v>1.5613647094022687</v>
      </c>
      <c r="AY38" s="4">
        <f t="shared" si="17"/>
        <v>0</v>
      </c>
      <c r="AZ38" s="6">
        <v>0.35326168284442394</v>
      </c>
      <c r="BA38" s="4">
        <f t="shared" si="18"/>
        <v>0</v>
      </c>
      <c r="BB38" s="6">
        <v>1.2736307255595938</v>
      </c>
      <c r="BC38" s="4">
        <f t="shared" si="19"/>
        <v>0</v>
      </c>
      <c r="BD38" s="6">
        <v>0.52621653848455185</v>
      </c>
      <c r="BE38" s="4">
        <f t="shared" si="20"/>
        <v>1</v>
      </c>
      <c r="BF38" s="6">
        <v>8.5463502343311095</v>
      </c>
      <c r="BG38" s="18">
        <f t="shared" si="21"/>
        <v>0</v>
      </c>
      <c r="BH38" s="6">
        <v>-2.8269681505580122</v>
      </c>
      <c r="BI38" s="4">
        <f t="shared" si="22"/>
        <v>1</v>
      </c>
      <c r="BJ38" s="6">
        <v>3.9079408698392628</v>
      </c>
      <c r="BK38" s="4">
        <f t="shared" si="23"/>
        <v>0</v>
      </c>
      <c r="BL38" s="6">
        <v>1.6044011273349237</v>
      </c>
      <c r="BM38" s="4">
        <f t="shared" si="24"/>
        <v>1</v>
      </c>
      <c r="BN38" s="6">
        <v>2.1867142817767213</v>
      </c>
      <c r="BO38" s="4">
        <f t="shared" si="25"/>
        <v>1</v>
      </c>
      <c r="BP38" s="6">
        <v>1.1528865584818107</v>
      </c>
      <c r="BQ38" s="4">
        <f t="shared" si="26"/>
        <v>1</v>
      </c>
      <c r="BR38" s="6">
        <v>6.7982191056240122</v>
      </c>
      <c r="BS38" s="4">
        <f t="shared" si="27"/>
        <v>1</v>
      </c>
      <c r="BT38" s="6">
        <v>3.2046953115682264</v>
      </c>
      <c r="BU38" s="10">
        <f t="shared" si="28"/>
        <v>0</v>
      </c>
      <c r="BV38" s="10">
        <f t="shared" si="29"/>
        <v>-1.3678428008716192</v>
      </c>
      <c r="BW38" s="6">
        <v>-5.3678428008716192</v>
      </c>
      <c r="BX38" s="4">
        <f t="shared" si="30"/>
        <v>0</v>
      </c>
      <c r="BY38" s="6">
        <v>-0.76951413208093289</v>
      </c>
      <c r="BZ38" s="4">
        <f t="shared" si="31"/>
        <v>1</v>
      </c>
      <c r="CA38" s="6">
        <v>7.8699582301571001</v>
      </c>
      <c r="CB38" s="4">
        <f t="shared" si="32"/>
        <v>1</v>
      </c>
      <c r="CC38" s="6">
        <v>2.5901199195105331</v>
      </c>
      <c r="CD38" s="4">
        <f t="shared" si="33"/>
        <v>1</v>
      </c>
      <c r="CE38" s="6">
        <v>6.3957228141708953</v>
      </c>
      <c r="CF38" s="4">
        <f t="shared" si="34"/>
        <v>0</v>
      </c>
      <c r="CG38" s="6">
        <v>-6.2674168543954734</v>
      </c>
      <c r="CH38" s="4">
        <f t="shared" si="35"/>
        <v>0</v>
      </c>
      <c r="CI38" s="6">
        <v>-4.3481644458070665</v>
      </c>
      <c r="CJ38" s="4">
        <f t="shared" si="36"/>
        <v>0</v>
      </c>
      <c r="CK38" s="6">
        <v>-5.0023795312670156</v>
      </c>
      <c r="CL38" s="4">
        <f t="shared" si="37"/>
        <v>1</v>
      </c>
      <c r="CM38" s="6">
        <v>-0.43564720866894646</v>
      </c>
      <c r="CN38" s="4">
        <f t="shared" si="38"/>
        <v>0</v>
      </c>
      <c r="CO38" s="6">
        <v>-2.4115158047178116</v>
      </c>
      <c r="CP38" s="4">
        <f t="shared" si="39"/>
        <v>1</v>
      </c>
      <c r="CQ38" s="6">
        <v>3.8903795343248522</v>
      </c>
      <c r="CR38" s="4">
        <f t="shared" si="40"/>
        <v>0</v>
      </c>
      <c r="CS38" s="6">
        <v>-5.2493874447301545</v>
      </c>
      <c r="CT38" s="4">
        <f t="shared" si="41"/>
        <v>1</v>
      </c>
      <c r="CU38" s="6">
        <v>-0.71810226181608972</v>
      </c>
      <c r="CV38" s="10">
        <f t="shared" si="42"/>
        <v>0</v>
      </c>
      <c r="CW38" s="10">
        <f t="shared" si="43"/>
        <v>1.7156432807593607</v>
      </c>
      <c r="CX38" s="6">
        <v>-3.2843567192406393</v>
      </c>
    </row>
    <row r="39" spans="1:102" x14ac:dyDescent="0.3">
      <c r="A39" s="2">
        <v>16.88</v>
      </c>
      <c r="B39" s="2">
        <v>1</v>
      </c>
      <c r="C39" s="2">
        <v>1</v>
      </c>
      <c r="D39" s="2">
        <v>2.2599999999999998</v>
      </c>
      <c r="E39" s="2">
        <v>0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0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3">
        <v>1</v>
      </c>
      <c r="S39" s="8">
        <f t="shared" si="0"/>
        <v>1</v>
      </c>
      <c r="T39" s="6">
        <v>5.2</v>
      </c>
      <c r="U39" s="4">
        <f t="shared" si="1"/>
        <v>0</v>
      </c>
      <c r="V39" s="6">
        <v>0.6</v>
      </c>
      <c r="W39" s="18">
        <f t="shared" si="2"/>
        <v>0</v>
      </c>
      <c r="X39" s="6">
        <v>3</v>
      </c>
      <c r="Y39" s="4">
        <f t="shared" si="3"/>
        <v>0</v>
      </c>
      <c r="Z39" s="6">
        <v>2.6</v>
      </c>
      <c r="AA39" s="15">
        <f t="shared" si="4"/>
        <v>1</v>
      </c>
      <c r="AB39" s="15">
        <f t="shared" si="5"/>
        <v>-1.4</v>
      </c>
      <c r="AC39" s="6">
        <v>3.6</v>
      </c>
      <c r="AD39" s="21">
        <f t="shared" si="6"/>
        <v>1</v>
      </c>
      <c r="AE39" s="6">
        <v>2.4</v>
      </c>
      <c r="AF39" s="4">
        <f t="shared" si="7"/>
        <v>0</v>
      </c>
      <c r="AG39" s="6">
        <v>6.4032858042705714</v>
      </c>
      <c r="AH39" s="4">
        <f t="shared" si="8"/>
        <v>0</v>
      </c>
      <c r="AI39" s="6">
        <v>-3.4416260589663183E-2</v>
      </c>
      <c r="AJ39" s="12">
        <f t="shared" si="9"/>
        <v>0</v>
      </c>
      <c r="AK39" s="12">
        <f t="shared" si="10"/>
        <v>-4.2327425597627943</v>
      </c>
      <c r="AL39" s="6">
        <v>0.76725744023720521</v>
      </c>
      <c r="AM39" s="4">
        <f t="shared" si="11"/>
        <v>0</v>
      </c>
      <c r="AN39" s="6">
        <v>-6.6886982151345311</v>
      </c>
      <c r="AO39" s="4">
        <f t="shared" si="12"/>
        <v>1</v>
      </c>
      <c r="AP39" s="6">
        <v>6.626059223272641</v>
      </c>
      <c r="AQ39" s="4">
        <f t="shared" si="13"/>
        <v>1</v>
      </c>
      <c r="AR39" s="6">
        <v>5.6656698161373118</v>
      </c>
      <c r="AS39" s="4">
        <f t="shared" si="14"/>
        <v>0</v>
      </c>
      <c r="AT39" s="6">
        <v>-0.66628766465562972</v>
      </c>
      <c r="AU39" s="4">
        <f t="shared" si="15"/>
        <v>1</v>
      </c>
      <c r="AV39" s="6">
        <v>4.5262291475380962</v>
      </c>
      <c r="AW39" s="10">
        <f t="shared" si="16"/>
        <v>0</v>
      </c>
      <c r="AX39" s="6">
        <v>2.2566825781478794</v>
      </c>
      <c r="AY39" s="4">
        <f t="shared" si="17"/>
        <v>0</v>
      </c>
      <c r="AZ39" s="6">
        <v>3.0754649073194997</v>
      </c>
      <c r="BA39" s="4">
        <f t="shared" si="18"/>
        <v>0</v>
      </c>
      <c r="BB39" s="6">
        <v>1.1613018336066689</v>
      </c>
      <c r="BC39" s="4">
        <f t="shared" si="19"/>
        <v>0</v>
      </c>
      <c r="BD39" s="6">
        <v>0.7716401112101714</v>
      </c>
      <c r="BE39" s="4">
        <f t="shared" si="20"/>
        <v>0</v>
      </c>
      <c r="BF39" s="6">
        <v>3.1006299808101607</v>
      </c>
      <c r="BG39" s="18">
        <f t="shared" si="21"/>
        <v>1</v>
      </c>
      <c r="BH39" s="6">
        <v>7.5373419493306422</v>
      </c>
      <c r="BI39" s="4">
        <f t="shared" si="22"/>
        <v>0</v>
      </c>
      <c r="BJ39" s="6">
        <v>-1.8892837839745067</v>
      </c>
      <c r="BK39" s="4">
        <f t="shared" si="23"/>
        <v>0</v>
      </c>
      <c r="BL39" s="6">
        <v>0.14371585603675019</v>
      </c>
      <c r="BM39" s="4">
        <f t="shared" si="24"/>
        <v>1</v>
      </c>
      <c r="BN39" s="6">
        <v>-1.0001934193448188</v>
      </c>
      <c r="BO39" s="4">
        <f t="shared" si="25"/>
        <v>1</v>
      </c>
      <c r="BP39" s="6">
        <v>-0.82480063979846907</v>
      </c>
      <c r="BQ39" s="4">
        <f t="shared" si="26"/>
        <v>0</v>
      </c>
      <c r="BR39" s="6">
        <v>-0.77611652154187016</v>
      </c>
      <c r="BS39" s="4">
        <f t="shared" si="27"/>
        <v>1</v>
      </c>
      <c r="BT39" s="6">
        <v>2.1545776699254748</v>
      </c>
      <c r="BU39" s="10">
        <f t="shared" si="28"/>
        <v>1</v>
      </c>
      <c r="BV39" s="10">
        <f t="shared" si="29"/>
        <v>6.6853293073477111</v>
      </c>
      <c r="BW39" s="6">
        <v>2.6853293073477111</v>
      </c>
      <c r="BX39" s="4">
        <f t="shared" si="30"/>
        <v>1</v>
      </c>
      <c r="BY39" s="6">
        <v>1.6026462676911546</v>
      </c>
      <c r="BZ39" s="4">
        <f t="shared" si="31"/>
        <v>0</v>
      </c>
      <c r="CA39" s="6">
        <v>1.0463377177852582</v>
      </c>
      <c r="CB39" s="4">
        <f t="shared" si="32"/>
        <v>1</v>
      </c>
      <c r="CC39" s="6">
        <v>1.9252136661098609</v>
      </c>
      <c r="CD39" s="4">
        <f t="shared" si="33"/>
        <v>1</v>
      </c>
      <c r="CE39" s="6">
        <v>7.1771607149630423</v>
      </c>
      <c r="CF39" s="4">
        <f t="shared" si="34"/>
        <v>1</v>
      </c>
      <c r="CG39" s="6">
        <v>1.5358052355133989</v>
      </c>
      <c r="CH39" s="4">
        <f t="shared" si="35"/>
        <v>0</v>
      </c>
      <c r="CI39" s="6">
        <v>-3.8965301666354621</v>
      </c>
      <c r="CJ39" s="4">
        <f t="shared" si="36"/>
        <v>0</v>
      </c>
      <c r="CK39" s="6">
        <v>-2.1828334610713478</v>
      </c>
      <c r="CL39" s="4">
        <f t="shared" si="37"/>
        <v>0</v>
      </c>
      <c r="CM39" s="6">
        <v>-6.3214928395416061</v>
      </c>
      <c r="CN39" s="4">
        <f t="shared" si="38"/>
        <v>0</v>
      </c>
      <c r="CO39" s="6">
        <v>-5.5905010289275134</v>
      </c>
      <c r="CP39" s="4">
        <f t="shared" si="39"/>
        <v>0</v>
      </c>
      <c r="CQ39" s="6">
        <v>-7.2810414416567903</v>
      </c>
      <c r="CR39" s="4">
        <f t="shared" si="40"/>
        <v>0</v>
      </c>
      <c r="CS39" s="6">
        <v>-2.9491726479050855</v>
      </c>
      <c r="CT39" s="4">
        <f t="shared" si="41"/>
        <v>0</v>
      </c>
      <c r="CU39" s="6">
        <v>-1.2373636773775631</v>
      </c>
      <c r="CV39" s="10">
        <f t="shared" si="42"/>
        <v>0</v>
      </c>
      <c r="CW39" s="10">
        <f t="shared" si="43"/>
        <v>4.0452549648700256</v>
      </c>
      <c r="CX39" s="6">
        <v>-0.95474503512997488</v>
      </c>
    </row>
    <row r="40" spans="1:102" x14ac:dyDescent="0.3">
      <c r="A40" s="2">
        <v>1.784</v>
      </c>
      <c r="B40" s="2">
        <v>1</v>
      </c>
      <c r="C40" s="2">
        <v>1</v>
      </c>
      <c r="D40" s="2">
        <v>2.2400000000000002</v>
      </c>
      <c r="E40" s="2">
        <v>1</v>
      </c>
      <c r="F40" s="2">
        <v>0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0</v>
      </c>
      <c r="R40" s="3">
        <v>1</v>
      </c>
      <c r="S40" s="8">
        <f t="shared" si="0"/>
        <v>1</v>
      </c>
      <c r="T40" s="6">
        <v>8</v>
      </c>
      <c r="U40" s="4">
        <f t="shared" si="1"/>
        <v>0</v>
      </c>
      <c r="V40" s="6">
        <v>2.8</v>
      </c>
      <c r="W40" s="18">
        <f t="shared" si="2"/>
        <v>1</v>
      </c>
      <c r="X40" s="6">
        <v>6</v>
      </c>
      <c r="Y40" s="4">
        <f t="shared" si="3"/>
        <v>1</v>
      </c>
      <c r="Z40" s="6">
        <v>5.8</v>
      </c>
      <c r="AA40" s="15">
        <f t="shared" si="4"/>
        <v>0</v>
      </c>
      <c r="AB40" s="15">
        <f t="shared" si="5"/>
        <v>-9.4</v>
      </c>
      <c r="AC40" s="6">
        <v>-4.4000000000000004</v>
      </c>
      <c r="AD40" s="21">
        <f t="shared" si="6"/>
        <v>0</v>
      </c>
      <c r="AE40" s="6">
        <v>-6</v>
      </c>
      <c r="AF40" s="4">
        <f t="shared" si="7"/>
        <v>0</v>
      </c>
      <c r="AG40" s="6">
        <v>5.1989119135317958</v>
      </c>
      <c r="AH40" s="4">
        <f t="shared" si="8"/>
        <v>1</v>
      </c>
      <c r="AI40" s="6">
        <v>4.2167705359610146</v>
      </c>
      <c r="AJ40" s="12">
        <f t="shared" si="9"/>
        <v>0</v>
      </c>
      <c r="AK40" s="12">
        <f t="shared" si="10"/>
        <v>-1.4459380957931467</v>
      </c>
      <c r="AL40" s="6">
        <v>3.5540619042068533</v>
      </c>
      <c r="AM40" s="4">
        <f t="shared" si="11"/>
        <v>1</v>
      </c>
      <c r="AN40" s="6">
        <v>-2.5212524870268345</v>
      </c>
      <c r="AO40" s="4">
        <f t="shared" si="12"/>
        <v>0</v>
      </c>
      <c r="AP40" s="6">
        <v>-0.32389265396104805</v>
      </c>
      <c r="AQ40" s="4">
        <f t="shared" si="13"/>
        <v>0</v>
      </c>
      <c r="AR40" s="6">
        <v>3.7342385492939503</v>
      </c>
      <c r="AS40" s="4">
        <f t="shared" si="14"/>
        <v>1</v>
      </c>
      <c r="AT40" s="6">
        <v>4.1188925316141498</v>
      </c>
      <c r="AU40" s="4">
        <f t="shared" si="15"/>
        <v>0</v>
      </c>
      <c r="AV40" s="6">
        <v>2.2244315567135353E-2</v>
      </c>
      <c r="AW40" s="10">
        <f t="shared" si="16"/>
        <v>1</v>
      </c>
      <c r="AX40" s="6">
        <v>7.1145254241022373</v>
      </c>
      <c r="AY40" s="4">
        <f t="shared" si="17"/>
        <v>1</v>
      </c>
      <c r="AZ40" s="6">
        <v>7.3532140354712272</v>
      </c>
      <c r="BA40" s="4">
        <f t="shared" si="18"/>
        <v>0</v>
      </c>
      <c r="BB40" s="6">
        <v>3.8421054803084846</v>
      </c>
      <c r="BC40" s="4">
        <f t="shared" si="19"/>
        <v>1</v>
      </c>
      <c r="BD40" s="6">
        <v>4.8778951839343012</v>
      </c>
      <c r="BE40" s="4">
        <f t="shared" si="20"/>
        <v>1</v>
      </c>
      <c r="BF40" s="6">
        <v>4.3172505268498975</v>
      </c>
      <c r="BG40" s="18">
        <f t="shared" si="21"/>
        <v>0</v>
      </c>
      <c r="BH40" s="6">
        <v>-0.12797796542811835</v>
      </c>
      <c r="BI40" s="4">
        <f t="shared" si="22"/>
        <v>1</v>
      </c>
      <c r="BJ40" s="6">
        <v>5.3681842754873683</v>
      </c>
      <c r="BK40" s="4">
        <f t="shared" si="23"/>
        <v>1</v>
      </c>
      <c r="BL40" s="6">
        <v>4.1230812193424971</v>
      </c>
      <c r="BM40" s="4">
        <f t="shared" si="24"/>
        <v>1</v>
      </c>
      <c r="BN40" s="6">
        <v>7.1136317050258135E-2</v>
      </c>
      <c r="BO40" s="4">
        <f t="shared" si="25"/>
        <v>1</v>
      </c>
      <c r="BP40" s="6">
        <v>1.8291115176711941</v>
      </c>
      <c r="BQ40" s="4">
        <f t="shared" si="26"/>
        <v>0</v>
      </c>
      <c r="BR40" s="6">
        <v>1.5245846282159348</v>
      </c>
      <c r="BS40" s="4">
        <f t="shared" si="27"/>
        <v>0</v>
      </c>
      <c r="BT40" s="6">
        <v>-4.243678753309883</v>
      </c>
      <c r="BU40" s="10">
        <f t="shared" si="28"/>
        <v>0</v>
      </c>
      <c r="BV40" s="10">
        <f t="shared" si="29"/>
        <v>1.9571686777859147</v>
      </c>
      <c r="BW40" s="6">
        <v>-2.0428313222140853</v>
      </c>
      <c r="BX40" s="4">
        <f t="shared" si="30"/>
        <v>0</v>
      </c>
      <c r="BY40" s="6">
        <v>-4.8078034470577071</v>
      </c>
      <c r="BZ40" s="4">
        <f t="shared" si="31"/>
        <v>0</v>
      </c>
      <c r="CA40" s="6">
        <v>-1.3423849674882513</v>
      </c>
      <c r="CB40" s="4">
        <f t="shared" si="32"/>
        <v>1</v>
      </c>
      <c r="CC40" s="6">
        <v>0.4886186416915379</v>
      </c>
      <c r="CD40" s="4">
        <f t="shared" si="33"/>
        <v>0</v>
      </c>
      <c r="CE40" s="6">
        <v>-1.0777686515152396</v>
      </c>
      <c r="CF40" s="4">
        <f t="shared" si="34"/>
        <v>0</v>
      </c>
      <c r="CG40" s="6">
        <v>-8.3449808025793324</v>
      </c>
      <c r="CH40" s="4">
        <f t="shared" si="35"/>
        <v>1</v>
      </c>
      <c r="CI40" s="6">
        <v>1.5735151967080556</v>
      </c>
      <c r="CJ40" s="4">
        <f t="shared" si="36"/>
        <v>1</v>
      </c>
      <c r="CK40" s="6">
        <v>2.0058353946256222</v>
      </c>
      <c r="CL40" s="4">
        <f t="shared" si="37"/>
        <v>0</v>
      </c>
      <c r="CM40" s="6">
        <v>-5.7350932392365053</v>
      </c>
      <c r="CN40" s="4">
        <f t="shared" si="38"/>
        <v>1</v>
      </c>
      <c r="CO40" s="6">
        <v>3.3844269703489012</v>
      </c>
      <c r="CP40" s="4">
        <f t="shared" si="39"/>
        <v>1</v>
      </c>
      <c r="CQ40" s="6">
        <v>4.3477698016550796</v>
      </c>
      <c r="CR40" s="4">
        <f t="shared" si="40"/>
        <v>0</v>
      </c>
      <c r="CS40" s="6">
        <v>-2.6940258860240425</v>
      </c>
      <c r="CT40" s="4">
        <f t="shared" si="41"/>
        <v>1</v>
      </c>
      <c r="CU40" s="6">
        <v>0.24074751684424811</v>
      </c>
      <c r="CV40" s="10">
        <f t="shared" si="42"/>
        <v>1</v>
      </c>
      <c r="CW40" s="10">
        <f t="shared" si="43"/>
        <v>5.918405132399851</v>
      </c>
      <c r="CX40" s="6">
        <v>0.918405132399851</v>
      </c>
    </row>
    <row r="41" spans="1:102" x14ac:dyDescent="0.3">
      <c r="A41" s="2">
        <v>8.0559999999999992</v>
      </c>
      <c r="B41" s="2">
        <v>1</v>
      </c>
      <c r="C41" s="2">
        <v>1</v>
      </c>
      <c r="D41" s="2">
        <v>2.2850000000000001</v>
      </c>
      <c r="E41" s="2">
        <v>0</v>
      </c>
      <c r="F41" s="2">
        <v>1</v>
      </c>
      <c r="G41" s="2">
        <v>1</v>
      </c>
      <c r="H41" s="2">
        <v>0</v>
      </c>
      <c r="I41" s="2">
        <v>0</v>
      </c>
      <c r="J41" s="2">
        <v>1</v>
      </c>
      <c r="K41" s="2">
        <v>0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  <c r="R41" s="3">
        <v>1</v>
      </c>
      <c r="S41" s="8">
        <f t="shared" si="0"/>
        <v>1</v>
      </c>
      <c r="T41" s="6">
        <v>6.5</v>
      </c>
      <c r="U41" s="4">
        <f t="shared" si="1"/>
        <v>0</v>
      </c>
      <c r="V41" s="6">
        <v>2.6</v>
      </c>
      <c r="W41" s="18">
        <f t="shared" si="2"/>
        <v>1</v>
      </c>
      <c r="X41" s="6">
        <v>4.4000000000000004</v>
      </c>
      <c r="Y41" s="4">
        <f t="shared" si="3"/>
        <v>1</v>
      </c>
      <c r="Z41" s="6">
        <v>7.2</v>
      </c>
      <c r="AA41" s="15">
        <f t="shared" si="4"/>
        <v>1</v>
      </c>
      <c r="AB41" s="15">
        <f t="shared" si="5"/>
        <v>-1.2000000000000002</v>
      </c>
      <c r="AC41" s="6">
        <v>3.8</v>
      </c>
      <c r="AD41" s="21">
        <f t="shared" si="6"/>
        <v>0</v>
      </c>
      <c r="AE41" s="6">
        <v>-3</v>
      </c>
      <c r="AF41" s="4">
        <f t="shared" si="7"/>
        <v>1</v>
      </c>
      <c r="AG41" s="6">
        <v>5.8810932005459726E-2</v>
      </c>
      <c r="AH41" s="4">
        <f t="shared" si="8"/>
        <v>0</v>
      </c>
      <c r="AI41" s="6">
        <v>3.4757683423302668</v>
      </c>
      <c r="AJ41" s="12">
        <f t="shared" si="9"/>
        <v>0</v>
      </c>
      <c r="AK41" s="12">
        <f t="shared" si="10"/>
        <v>-2.5974651276054446</v>
      </c>
      <c r="AL41" s="6">
        <v>2.4025348723945554</v>
      </c>
      <c r="AM41" s="4">
        <f t="shared" si="11"/>
        <v>0</v>
      </c>
      <c r="AN41" s="6">
        <v>-7.3498090984565803</v>
      </c>
      <c r="AO41" s="4">
        <f t="shared" si="12"/>
        <v>1</v>
      </c>
      <c r="AP41" s="6">
        <v>4.8800187393036598</v>
      </c>
      <c r="AQ41" s="4">
        <f t="shared" si="13"/>
        <v>1</v>
      </c>
      <c r="AR41" s="6">
        <v>6.102875625098263</v>
      </c>
      <c r="AS41" s="4">
        <f t="shared" si="14"/>
        <v>1</v>
      </c>
      <c r="AT41" s="6">
        <v>5.0761061757790946</v>
      </c>
      <c r="AU41" s="4">
        <f t="shared" si="15"/>
        <v>0</v>
      </c>
      <c r="AV41" s="6">
        <v>5.4552356063985452E-2</v>
      </c>
      <c r="AW41" s="10">
        <f t="shared" si="16"/>
        <v>1</v>
      </c>
      <c r="AX41" s="6">
        <v>4.4342656718881637</v>
      </c>
      <c r="AY41" s="4">
        <f t="shared" si="17"/>
        <v>0</v>
      </c>
      <c r="AZ41" s="6">
        <v>1.6911426775624925</v>
      </c>
      <c r="BA41" s="4">
        <f t="shared" si="18"/>
        <v>0</v>
      </c>
      <c r="BB41" s="6">
        <v>0.82793902375122141</v>
      </c>
      <c r="BC41" s="4">
        <f t="shared" si="19"/>
        <v>0</v>
      </c>
      <c r="BD41" s="6">
        <v>0.14238942594782511</v>
      </c>
      <c r="BE41" s="4">
        <f t="shared" si="20"/>
        <v>1</v>
      </c>
      <c r="BF41" s="6">
        <v>7.6678742139660985</v>
      </c>
      <c r="BG41" s="18">
        <f t="shared" si="21"/>
        <v>1</v>
      </c>
      <c r="BH41" s="6">
        <v>5.6212015824995945</v>
      </c>
      <c r="BI41" s="4">
        <f t="shared" si="22"/>
        <v>1</v>
      </c>
      <c r="BJ41" s="6">
        <v>6.9090183116128374</v>
      </c>
      <c r="BK41" s="4">
        <f t="shared" si="23"/>
        <v>0</v>
      </c>
      <c r="BL41" s="6">
        <v>1.1325131051970669</v>
      </c>
      <c r="BM41" s="4">
        <f t="shared" si="24"/>
        <v>0</v>
      </c>
      <c r="BN41" s="6">
        <v>-3.1794627454422093</v>
      </c>
      <c r="BO41" s="4">
        <f t="shared" si="25"/>
        <v>1</v>
      </c>
      <c r="BP41" s="6">
        <v>1.5175842325213011</v>
      </c>
      <c r="BQ41" s="4">
        <f t="shared" si="26"/>
        <v>1</v>
      </c>
      <c r="BR41" s="6">
        <v>3.5252474263702545</v>
      </c>
      <c r="BS41" s="4">
        <f t="shared" si="27"/>
        <v>1</v>
      </c>
      <c r="BT41" s="6">
        <v>3.4636956372851877</v>
      </c>
      <c r="BU41" s="10">
        <f t="shared" si="28"/>
        <v>1</v>
      </c>
      <c r="BV41" s="10">
        <f t="shared" si="29"/>
        <v>7.9764788912834703</v>
      </c>
      <c r="BW41" s="6">
        <v>3.9764788912834703</v>
      </c>
      <c r="BX41" s="4">
        <f t="shared" si="30"/>
        <v>0</v>
      </c>
      <c r="BY41" s="6">
        <v>-4.2045261830202501</v>
      </c>
      <c r="BZ41" s="4">
        <f t="shared" si="31"/>
        <v>1</v>
      </c>
      <c r="CA41" s="6">
        <v>7.2421179859890534</v>
      </c>
      <c r="CB41" s="4">
        <f t="shared" si="32"/>
        <v>1</v>
      </c>
      <c r="CC41" s="6">
        <v>2.3411880262114266</v>
      </c>
      <c r="CD41" s="4">
        <f t="shared" si="33"/>
        <v>0</v>
      </c>
      <c r="CE41" s="6">
        <v>-1.5063311417225822</v>
      </c>
      <c r="CF41" s="4">
        <f t="shared" si="34"/>
        <v>1</v>
      </c>
      <c r="CG41" s="6">
        <v>2.3376121595736041</v>
      </c>
      <c r="CH41" s="4">
        <f t="shared" si="35"/>
        <v>0</v>
      </c>
      <c r="CI41" s="6">
        <v>-0.99381479742821943</v>
      </c>
      <c r="CJ41" s="4">
        <f t="shared" si="36"/>
        <v>0</v>
      </c>
      <c r="CK41" s="6">
        <v>-4.833905238636321</v>
      </c>
      <c r="CL41" s="4">
        <f t="shared" si="37"/>
        <v>1</v>
      </c>
      <c r="CM41" s="6">
        <v>-0.5901833549255544</v>
      </c>
      <c r="CN41" s="4">
        <f t="shared" si="38"/>
        <v>0</v>
      </c>
      <c r="CO41" s="6">
        <v>-2.6024852745779694</v>
      </c>
      <c r="CP41" s="4">
        <f t="shared" si="39"/>
        <v>0</v>
      </c>
      <c r="CQ41" s="6">
        <v>-4.8096150661465771</v>
      </c>
      <c r="CR41" s="4">
        <f t="shared" si="40"/>
        <v>1</v>
      </c>
      <c r="CS41" s="6">
        <v>1.6774436446191388</v>
      </c>
      <c r="CT41" s="4">
        <f t="shared" si="41"/>
        <v>0</v>
      </c>
      <c r="CU41" s="6">
        <v>-5.9729630633967519</v>
      </c>
      <c r="CV41" s="10">
        <f t="shared" si="42"/>
        <v>0</v>
      </c>
      <c r="CW41" s="10">
        <f t="shared" si="43"/>
        <v>1.2192422872304363</v>
      </c>
      <c r="CX41" s="6">
        <v>-3.7807577127695637</v>
      </c>
    </row>
    <row r="42" spans="1:102" x14ac:dyDescent="0.3">
      <c r="A42" s="2">
        <v>8.0239999999999991</v>
      </c>
      <c r="B42" s="2">
        <v>1</v>
      </c>
      <c r="C42" s="2">
        <v>1</v>
      </c>
      <c r="D42" s="2">
        <v>2.3199999999999998</v>
      </c>
      <c r="E42" s="2">
        <v>0</v>
      </c>
      <c r="F42" s="2">
        <v>0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0</v>
      </c>
      <c r="R42" s="3">
        <v>1</v>
      </c>
      <c r="S42" s="8">
        <f t="shared" si="0"/>
        <v>0</v>
      </c>
      <c r="T42" s="6">
        <v>3</v>
      </c>
      <c r="U42" s="4">
        <f t="shared" si="1"/>
        <v>0</v>
      </c>
      <c r="V42" s="6">
        <v>1.5</v>
      </c>
      <c r="W42" s="18">
        <f t="shared" si="2"/>
        <v>0</v>
      </c>
      <c r="X42" s="6">
        <v>2.8</v>
      </c>
      <c r="Y42" s="4">
        <f t="shared" si="3"/>
        <v>0</v>
      </c>
      <c r="Z42" s="6">
        <v>3.8</v>
      </c>
      <c r="AA42" s="15">
        <f t="shared" si="4"/>
        <v>0</v>
      </c>
      <c r="AB42" s="15">
        <f t="shared" si="5"/>
        <v>-7.2</v>
      </c>
      <c r="AC42" s="6">
        <v>-2.2000000000000002</v>
      </c>
      <c r="AD42" s="21">
        <f t="shared" si="6"/>
        <v>0</v>
      </c>
      <c r="AE42" s="6">
        <v>-2</v>
      </c>
      <c r="AF42" s="4">
        <f t="shared" si="7"/>
        <v>0</v>
      </c>
      <c r="AG42" s="6">
        <v>5.072312350399339</v>
      </c>
      <c r="AH42" s="4">
        <f t="shared" si="8"/>
        <v>0</v>
      </c>
      <c r="AI42" s="6">
        <v>1.4882013682790431</v>
      </c>
      <c r="AJ42" s="12">
        <f t="shared" si="9"/>
        <v>0</v>
      </c>
      <c r="AK42" s="12">
        <f t="shared" si="10"/>
        <v>-3.1964709622998044</v>
      </c>
      <c r="AL42" s="6">
        <v>1.8035290377001956</v>
      </c>
      <c r="AM42" s="4">
        <f t="shared" si="11"/>
        <v>1</v>
      </c>
      <c r="AN42" s="6">
        <v>-1.5797222112152305</v>
      </c>
      <c r="AO42" s="4">
        <f t="shared" si="12"/>
        <v>1</v>
      </c>
      <c r="AP42" s="6">
        <v>4.8105283787707123</v>
      </c>
      <c r="AQ42" s="4">
        <f t="shared" si="13"/>
        <v>0</v>
      </c>
      <c r="AR42" s="6">
        <v>3.3583817236273132</v>
      </c>
      <c r="AS42" s="4">
        <f t="shared" si="14"/>
        <v>1</v>
      </c>
      <c r="AT42" s="6">
        <v>5.2428378310070665</v>
      </c>
      <c r="AU42" s="4">
        <f t="shared" si="15"/>
        <v>0</v>
      </c>
      <c r="AV42" s="6">
        <v>4.1930532279962911</v>
      </c>
      <c r="AW42" s="10">
        <f t="shared" si="16"/>
        <v>1</v>
      </c>
      <c r="AX42" s="6">
        <v>7.0752954587632102</v>
      </c>
      <c r="AY42" s="4">
        <f t="shared" si="17"/>
        <v>0</v>
      </c>
      <c r="AZ42" s="6">
        <v>3.8119563058745189</v>
      </c>
      <c r="BA42" s="4">
        <f t="shared" si="18"/>
        <v>1</v>
      </c>
      <c r="BB42" s="6">
        <v>5.4272378793786151</v>
      </c>
      <c r="BC42" s="4">
        <f t="shared" si="19"/>
        <v>0</v>
      </c>
      <c r="BD42" s="6">
        <v>-1.0516315980506787</v>
      </c>
      <c r="BE42" s="4">
        <f t="shared" si="20"/>
        <v>1</v>
      </c>
      <c r="BF42" s="6">
        <v>3.7778659694234378</v>
      </c>
      <c r="BG42" s="18">
        <f t="shared" si="21"/>
        <v>0</v>
      </c>
      <c r="BH42" s="6">
        <v>-2.755904376970042E-2</v>
      </c>
      <c r="BI42" s="4">
        <f t="shared" si="22"/>
        <v>1</v>
      </c>
      <c r="BJ42" s="6">
        <v>2.3755907210267511</v>
      </c>
      <c r="BK42" s="4">
        <f t="shared" si="23"/>
        <v>1</v>
      </c>
      <c r="BL42" s="6">
        <v>4.6777572344419518</v>
      </c>
      <c r="BM42" s="4">
        <f t="shared" si="24"/>
        <v>0</v>
      </c>
      <c r="BN42" s="6">
        <v>-5.3887493510067817</v>
      </c>
      <c r="BO42" s="4">
        <f t="shared" si="25"/>
        <v>0</v>
      </c>
      <c r="BP42" s="6">
        <v>-2.8642813188107921</v>
      </c>
      <c r="BQ42" s="4">
        <f t="shared" si="26"/>
        <v>0</v>
      </c>
      <c r="BR42" s="6">
        <v>-1.0089309730876392</v>
      </c>
      <c r="BS42" s="4">
        <f t="shared" si="27"/>
        <v>1</v>
      </c>
      <c r="BT42" s="6">
        <v>5.7570836890755501</v>
      </c>
      <c r="BU42" s="10">
        <f t="shared" si="28"/>
        <v>1</v>
      </c>
      <c r="BV42" s="10">
        <f t="shared" si="29"/>
        <v>7.2814945229844543</v>
      </c>
      <c r="BW42" s="6">
        <v>3.2814945229844543</v>
      </c>
      <c r="BX42" s="4">
        <f t="shared" si="30"/>
        <v>0</v>
      </c>
      <c r="BY42" s="6">
        <v>-0.77560311481990585</v>
      </c>
      <c r="BZ42" s="4">
        <f t="shared" si="31"/>
        <v>1</v>
      </c>
      <c r="CA42" s="6">
        <v>4.0344786645557447</v>
      </c>
      <c r="CB42" s="4">
        <f t="shared" si="32"/>
        <v>0</v>
      </c>
      <c r="CC42" s="6">
        <v>-1.6361553501909851</v>
      </c>
      <c r="CD42" s="4">
        <f t="shared" si="33"/>
        <v>1</v>
      </c>
      <c r="CE42" s="6">
        <v>5.106960710187824</v>
      </c>
      <c r="CF42" s="4">
        <f t="shared" si="34"/>
        <v>1</v>
      </c>
      <c r="CG42" s="6">
        <v>-1.0467821496563783</v>
      </c>
      <c r="CH42" s="4">
        <f t="shared" si="35"/>
        <v>0</v>
      </c>
      <c r="CI42" s="6">
        <v>-1.2005580517149488</v>
      </c>
      <c r="CJ42" s="4">
        <f t="shared" si="36"/>
        <v>0</v>
      </c>
      <c r="CK42" s="6">
        <v>-4.9528004832344408</v>
      </c>
      <c r="CL42" s="4">
        <f t="shared" si="37"/>
        <v>1</v>
      </c>
      <c r="CM42" s="6">
        <v>4.0711465964177211</v>
      </c>
      <c r="CN42" s="4">
        <f t="shared" si="38"/>
        <v>0</v>
      </c>
      <c r="CO42" s="6">
        <v>-4.8315582755860076</v>
      </c>
      <c r="CP42" s="4">
        <f t="shared" si="39"/>
        <v>0</v>
      </c>
      <c r="CQ42" s="6">
        <v>-4.6412146102829857</v>
      </c>
      <c r="CR42" s="4">
        <f t="shared" si="40"/>
        <v>0</v>
      </c>
      <c r="CS42" s="6">
        <v>-3.4299207057555479</v>
      </c>
      <c r="CT42" s="4">
        <f t="shared" si="41"/>
        <v>0</v>
      </c>
      <c r="CU42" s="6">
        <v>-3.3596232396830579</v>
      </c>
      <c r="CV42" s="10">
        <f t="shared" si="42"/>
        <v>0</v>
      </c>
      <c r="CW42" s="10">
        <f t="shared" si="43"/>
        <v>1.7902177149998924</v>
      </c>
      <c r="CX42" s="6">
        <v>-3.2097822850001076</v>
      </c>
    </row>
    <row r="43" spans="1:102" x14ac:dyDescent="0.3">
      <c r="A43" s="2">
        <v>17.68</v>
      </c>
      <c r="B43" s="2">
        <v>1</v>
      </c>
      <c r="C43" s="2">
        <v>0</v>
      </c>
      <c r="D43" s="2">
        <v>8.84</v>
      </c>
      <c r="E43" s="2">
        <v>1</v>
      </c>
      <c r="F43" s="2">
        <v>0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0</v>
      </c>
      <c r="Q43" s="2">
        <v>0</v>
      </c>
      <c r="R43" s="3">
        <v>1</v>
      </c>
      <c r="S43" s="8">
        <f t="shared" si="0"/>
        <v>1</v>
      </c>
      <c r="T43" s="6">
        <v>7</v>
      </c>
      <c r="U43" s="4">
        <f t="shared" si="1"/>
        <v>0</v>
      </c>
      <c r="V43" s="6">
        <v>1</v>
      </c>
      <c r="W43" s="18">
        <f t="shared" si="2"/>
        <v>1</v>
      </c>
      <c r="X43" s="6">
        <v>5</v>
      </c>
      <c r="Y43" s="4">
        <f t="shared" si="3"/>
        <v>0</v>
      </c>
      <c r="Z43" s="6">
        <v>4.2</v>
      </c>
      <c r="AA43" s="15">
        <f t="shared" si="4"/>
        <v>1</v>
      </c>
      <c r="AB43" s="15">
        <f t="shared" si="5"/>
        <v>-1.2000000000000002</v>
      </c>
      <c r="AC43" s="6">
        <v>3.8</v>
      </c>
      <c r="AD43" s="21">
        <f t="shared" si="6"/>
        <v>1</v>
      </c>
      <c r="AE43" s="6">
        <v>3.8</v>
      </c>
      <c r="AF43" s="4">
        <f t="shared" si="7"/>
        <v>1</v>
      </c>
      <c r="AG43" s="6">
        <v>0.68503668500010217</v>
      </c>
      <c r="AH43" s="4">
        <f t="shared" si="8"/>
        <v>0</v>
      </c>
      <c r="AI43" s="6">
        <v>2.1298050635090453</v>
      </c>
      <c r="AJ43" s="12">
        <f t="shared" si="9"/>
        <v>1</v>
      </c>
      <c r="AK43" s="12">
        <f t="shared" si="10"/>
        <v>0.37220428949198592</v>
      </c>
      <c r="AL43" s="6">
        <v>5.3722042894919859</v>
      </c>
      <c r="AM43" s="4">
        <f t="shared" si="11"/>
        <v>0</v>
      </c>
      <c r="AN43" s="6">
        <v>-7.1500812285363269</v>
      </c>
      <c r="AO43" s="4">
        <f t="shared" si="12"/>
        <v>1</v>
      </c>
      <c r="AP43" s="6">
        <v>5.2098981349910138</v>
      </c>
      <c r="AQ43" s="4">
        <f t="shared" si="13"/>
        <v>1</v>
      </c>
      <c r="AR43" s="6">
        <v>4.9598629351745034</v>
      </c>
      <c r="AS43" s="4">
        <f t="shared" si="14"/>
        <v>0</v>
      </c>
      <c r="AT43" s="6">
        <v>0.3099737198360657</v>
      </c>
      <c r="AU43" s="4">
        <f t="shared" si="15"/>
        <v>0</v>
      </c>
      <c r="AV43" s="6">
        <v>2.3935465975396375</v>
      </c>
      <c r="AW43" s="10">
        <f t="shared" si="16"/>
        <v>0</v>
      </c>
      <c r="AX43" s="6">
        <v>1.348469185394972</v>
      </c>
      <c r="AY43" s="4">
        <f t="shared" si="17"/>
        <v>0</v>
      </c>
      <c r="AZ43" s="6">
        <v>-0.68744394894230076</v>
      </c>
      <c r="BA43" s="4">
        <f t="shared" si="18"/>
        <v>0</v>
      </c>
      <c r="BB43" s="6">
        <v>2.3707854110900053</v>
      </c>
      <c r="BC43" s="4">
        <f t="shared" si="19"/>
        <v>1</v>
      </c>
      <c r="BD43" s="6">
        <v>7.5865029876344074</v>
      </c>
      <c r="BE43" s="4">
        <f t="shared" si="20"/>
        <v>0</v>
      </c>
      <c r="BF43" s="6">
        <v>3.0344071248306621</v>
      </c>
      <c r="BG43" s="18">
        <f t="shared" si="21"/>
        <v>0</v>
      </c>
      <c r="BH43" s="6">
        <v>-1.568260426085357</v>
      </c>
      <c r="BI43" s="4">
        <f t="shared" si="22"/>
        <v>1</v>
      </c>
      <c r="BJ43" s="6">
        <v>5.4955993747017891</v>
      </c>
      <c r="BK43" s="4">
        <f t="shared" si="23"/>
        <v>1</v>
      </c>
      <c r="BL43" s="6">
        <v>5.0540217078766272</v>
      </c>
      <c r="BM43" s="4">
        <f t="shared" si="24"/>
        <v>1</v>
      </c>
      <c r="BN43" s="6">
        <v>-0.14774067135709323</v>
      </c>
      <c r="BO43" s="4">
        <f t="shared" si="25"/>
        <v>0</v>
      </c>
      <c r="BP43" s="6">
        <v>-6.5882077147884441</v>
      </c>
      <c r="BQ43" s="4">
        <f t="shared" si="26"/>
        <v>1</v>
      </c>
      <c r="BR43" s="6">
        <v>7.8152107302738774</v>
      </c>
      <c r="BS43" s="4">
        <f t="shared" si="27"/>
        <v>0</v>
      </c>
      <c r="BT43" s="6">
        <v>-1.7620207912208903</v>
      </c>
      <c r="BU43" s="10">
        <f t="shared" si="28"/>
        <v>0</v>
      </c>
      <c r="BV43" s="10">
        <f t="shared" si="29"/>
        <v>-0.53968280847149686</v>
      </c>
      <c r="BW43" s="6">
        <v>-4.5396828084714969</v>
      </c>
      <c r="BX43" s="4">
        <f t="shared" si="30"/>
        <v>1</v>
      </c>
      <c r="BY43" s="6">
        <v>2.8757482461756716</v>
      </c>
      <c r="BZ43" s="4">
        <f t="shared" si="31"/>
        <v>1</v>
      </c>
      <c r="CA43" s="6">
        <v>2.1619284866539452</v>
      </c>
      <c r="CB43" s="4">
        <f t="shared" si="32"/>
        <v>0</v>
      </c>
      <c r="CC43" s="6">
        <v>-1.1564509200183606</v>
      </c>
      <c r="CD43" s="4">
        <f t="shared" si="33"/>
        <v>1</v>
      </c>
      <c r="CE43" s="6">
        <v>6.1211193137655862</v>
      </c>
      <c r="CF43" s="4">
        <f t="shared" si="34"/>
        <v>1</v>
      </c>
      <c r="CG43" s="6">
        <v>0.29823278770775907</v>
      </c>
      <c r="CH43" s="4">
        <f t="shared" si="35"/>
        <v>0</v>
      </c>
      <c r="CI43" s="6">
        <v>-2.7320132160522252</v>
      </c>
      <c r="CJ43" s="4">
        <f t="shared" si="36"/>
        <v>1</v>
      </c>
      <c r="CK43" s="6">
        <v>3.0045901175596939</v>
      </c>
      <c r="CL43" s="4">
        <f t="shared" si="37"/>
        <v>0</v>
      </c>
      <c r="CM43" s="6">
        <v>-1.74312151117425</v>
      </c>
      <c r="CN43" s="4">
        <f t="shared" si="38"/>
        <v>1</v>
      </c>
      <c r="CO43" s="6">
        <v>2.8568348705727615</v>
      </c>
      <c r="CP43" s="4">
        <f t="shared" si="39"/>
        <v>0</v>
      </c>
      <c r="CQ43" s="6">
        <v>-6.8985878983350162</v>
      </c>
      <c r="CR43" s="4">
        <f t="shared" si="40"/>
        <v>0</v>
      </c>
      <c r="CS43" s="6">
        <v>-4.8109087934018921</v>
      </c>
      <c r="CT43" s="4">
        <f t="shared" si="41"/>
        <v>0</v>
      </c>
      <c r="CU43" s="6">
        <v>-6.439985937721513</v>
      </c>
      <c r="CV43" s="10">
        <f t="shared" si="42"/>
        <v>0</v>
      </c>
      <c r="CW43" s="10">
        <f t="shared" si="43"/>
        <v>3.200375150173949</v>
      </c>
      <c r="CX43" s="6">
        <v>-1.799624849826051</v>
      </c>
    </row>
    <row r="44" spans="1:102" x14ac:dyDescent="0.3">
      <c r="A44" s="2">
        <v>2.3439999999999999</v>
      </c>
      <c r="B44" s="2">
        <v>1</v>
      </c>
      <c r="C44" s="2">
        <v>1</v>
      </c>
      <c r="D44" s="2">
        <v>1.0649999999999999</v>
      </c>
      <c r="E44" s="2">
        <v>0</v>
      </c>
      <c r="F44" s="2">
        <v>1</v>
      </c>
      <c r="G44" s="2">
        <v>1</v>
      </c>
      <c r="H44" s="2">
        <v>1</v>
      </c>
      <c r="I44" s="2">
        <v>1</v>
      </c>
      <c r="J44" s="2">
        <v>0</v>
      </c>
      <c r="K44" s="2">
        <v>0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0</v>
      </c>
      <c r="R44" s="3">
        <v>1</v>
      </c>
      <c r="S44" s="8">
        <f t="shared" si="0"/>
        <v>1</v>
      </c>
      <c r="T44" s="6">
        <v>7.6</v>
      </c>
      <c r="U44" s="4">
        <f t="shared" si="1"/>
        <v>0</v>
      </c>
      <c r="V44" s="6">
        <v>2.2000000000000002</v>
      </c>
      <c r="W44" s="18">
        <f t="shared" si="2"/>
        <v>1</v>
      </c>
      <c r="X44" s="6">
        <v>4.8</v>
      </c>
      <c r="Y44" s="4">
        <f t="shared" si="3"/>
        <v>1</v>
      </c>
      <c r="Z44" s="6">
        <v>5.2</v>
      </c>
      <c r="AA44" s="15">
        <f t="shared" si="4"/>
        <v>0</v>
      </c>
      <c r="AB44" s="15">
        <f t="shared" si="5"/>
        <v>-9.8000000000000007</v>
      </c>
      <c r="AC44" s="6">
        <v>-4.8</v>
      </c>
      <c r="AD44" s="21">
        <f t="shared" si="6"/>
        <v>0</v>
      </c>
      <c r="AE44" s="6">
        <v>-5</v>
      </c>
      <c r="AF44" s="4">
        <f t="shared" si="7"/>
        <v>0</v>
      </c>
      <c r="AG44" s="6">
        <v>3.968789135484573</v>
      </c>
      <c r="AH44" s="4">
        <f t="shared" si="8"/>
        <v>0</v>
      </c>
      <c r="AI44" s="6">
        <v>2.1361122376556878</v>
      </c>
      <c r="AJ44" s="12">
        <f t="shared" si="9"/>
        <v>0</v>
      </c>
      <c r="AK44" s="12">
        <f t="shared" si="10"/>
        <v>-2.5867947562840947</v>
      </c>
      <c r="AL44" s="6">
        <v>2.4132052437159053</v>
      </c>
      <c r="AM44" s="4">
        <f t="shared" si="11"/>
        <v>1</v>
      </c>
      <c r="AN44" s="6">
        <v>-3.802425850488385</v>
      </c>
      <c r="AO44" s="4">
        <f t="shared" si="12"/>
        <v>1</v>
      </c>
      <c r="AP44" s="6">
        <v>5.2246651844637295</v>
      </c>
      <c r="AQ44" s="4">
        <f t="shared" si="13"/>
        <v>0</v>
      </c>
      <c r="AR44" s="6">
        <v>2.5245972013595415</v>
      </c>
      <c r="AS44" s="4">
        <f t="shared" si="14"/>
        <v>0</v>
      </c>
      <c r="AT44" s="6">
        <v>-1.2863084338575619</v>
      </c>
      <c r="AU44" s="4">
        <f t="shared" si="15"/>
        <v>1</v>
      </c>
      <c r="AV44" s="6">
        <v>4.8332502139981326</v>
      </c>
      <c r="AW44" s="10">
        <f t="shared" si="16"/>
        <v>0</v>
      </c>
      <c r="AX44" s="6">
        <v>4.0565628119066162</v>
      </c>
      <c r="AY44" s="4">
        <f t="shared" si="17"/>
        <v>1</v>
      </c>
      <c r="AZ44" s="6">
        <v>5.4099277739856833</v>
      </c>
      <c r="BA44" s="4">
        <f t="shared" si="18"/>
        <v>1</v>
      </c>
      <c r="BB44" s="6">
        <v>6.1514636116694721</v>
      </c>
      <c r="BC44" s="4">
        <f t="shared" si="19"/>
        <v>0</v>
      </c>
      <c r="BD44" s="6">
        <v>0.25442407887083762</v>
      </c>
      <c r="BE44" s="4">
        <f t="shared" si="20"/>
        <v>0</v>
      </c>
      <c r="BF44" s="6">
        <v>0.69857163387529364</v>
      </c>
      <c r="BG44" s="18">
        <f t="shared" si="21"/>
        <v>0</v>
      </c>
      <c r="BH44" s="6">
        <v>0.72805734177605608</v>
      </c>
      <c r="BI44" s="4">
        <f t="shared" si="22"/>
        <v>0</v>
      </c>
      <c r="BJ44" s="6">
        <v>-2.6127202694508984</v>
      </c>
      <c r="BK44" s="4">
        <f t="shared" si="23"/>
        <v>1</v>
      </c>
      <c r="BL44" s="6">
        <v>4.4588809799939355</v>
      </c>
      <c r="BM44" s="4">
        <f t="shared" si="24"/>
        <v>1</v>
      </c>
      <c r="BN44" s="6">
        <v>0.32525291237805387</v>
      </c>
      <c r="BO44" s="4">
        <f t="shared" si="25"/>
        <v>0</v>
      </c>
      <c r="BP44" s="6">
        <v>-6.8339914482957571</v>
      </c>
      <c r="BQ44" s="4">
        <f t="shared" si="26"/>
        <v>1</v>
      </c>
      <c r="BR44" s="6">
        <v>8.0191435345623958</v>
      </c>
      <c r="BS44" s="4">
        <f t="shared" si="27"/>
        <v>0</v>
      </c>
      <c r="BT44" s="6">
        <v>-4.3127547022005919</v>
      </c>
      <c r="BU44" s="10">
        <f t="shared" si="28"/>
        <v>1</v>
      </c>
      <c r="BV44" s="10">
        <f t="shared" si="29"/>
        <v>8.3486672943111859</v>
      </c>
      <c r="BW44" s="6">
        <v>4.3486672943111859</v>
      </c>
      <c r="BX44" s="4">
        <f t="shared" si="30"/>
        <v>1</v>
      </c>
      <c r="BY44" s="6">
        <v>1.2493512666939628</v>
      </c>
      <c r="BZ44" s="4">
        <f t="shared" si="31"/>
        <v>1</v>
      </c>
      <c r="CA44" s="6">
        <v>7.6927940562830246</v>
      </c>
      <c r="CB44" s="4">
        <f t="shared" si="32"/>
        <v>0</v>
      </c>
      <c r="CC44" s="6">
        <v>-1.5536121517786992</v>
      </c>
      <c r="CD44" s="4">
        <f t="shared" si="33"/>
        <v>0</v>
      </c>
      <c r="CE44" s="6">
        <v>-0.8281267821625149</v>
      </c>
      <c r="CF44" s="4">
        <f t="shared" si="34"/>
        <v>0</v>
      </c>
      <c r="CG44" s="6">
        <v>-5.4190941331510567</v>
      </c>
      <c r="CH44" s="4">
        <f t="shared" si="35"/>
        <v>0</v>
      </c>
      <c r="CI44" s="6">
        <v>-3.5665520492178677</v>
      </c>
      <c r="CJ44" s="4">
        <f t="shared" si="36"/>
        <v>0</v>
      </c>
      <c r="CK44" s="6">
        <v>-7.4964323256640313</v>
      </c>
      <c r="CL44" s="4">
        <f t="shared" si="37"/>
        <v>0</v>
      </c>
      <c r="CM44" s="6">
        <v>-3.1048516118090173</v>
      </c>
      <c r="CN44" s="4">
        <f t="shared" si="38"/>
        <v>0</v>
      </c>
      <c r="CO44" s="6">
        <v>-4.4584493149958115</v>
      </c>
      <c r="CP44" s="4">
        <f t="shared" si="39"/>
        <v>0</v>
      </c>
      <c r="CQ44" s="6">
        <v>-6.9302909303703508</v>
      </c>
      <c r="CR44" s="4">
        <f t="shared" si="40"/>
        <v>1</v>
      </c>
      <c r="CS44" s="6">
        <v>-1.1453775053104893</v>
      </c>
      <c r="CT44" s="4">
        <f t="shared" si="41"/>
        <v>0</v>
      </c>
      <c r="CU44" s="6">
        <v>-6.4644891458023928</v>
      </c>
      <c r="CV44" s="10">
        <f t="shared" si="42"/>
        <v>1</v>
      </c>
      <c r="CW44" s="10">
        <f t="shared" si="43"/>
        <v>6.6145352534963875</v>
      </c>
      <c r="CX44" s="6">
        <v>1.6145352534963875</v>
      </c>
    </row>
    <row r="45" spans="1:102" x14ac:dyDescent="0.3">
      <c r="A45" s="2">
        <v>5.04</v>
      </c>
      <c r="B45" s="2">
        <v>1</v>
      </c>
      <c r="C45" s="2">
        <v>0</v>
      </c>
      <c r="D45" s="2">
        <v>2.52</v>
      </c>
      <c r="E45" s="2">
        <v>0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3">
        <v>1</v>
      </c>
      <c r="S45" s="8">
        <f t="shared" si="0"/>
        <v>1</v>
      </c>
      <c r="T45" s="6">
        <v>6.8</v>
      </c>
      <c r="U45" s="4">
        <f t="shared" si="1"/>
        <v>0</v>
      </c>
      <c r="V45" s="6">
        <v>3.2</v>
      </c>
      <c r="W45" s="18">
        <f t="shared" si="2"/>
        <v>1</v>
      </c>
      <c r="X45" s="6">
        <v>4.8</v>
      </c>
      <c r="Y45" s="4">
        <f t="shared" si="3"/>
        <v>1</v>
      </c>
      <c r="Z45" s="6">
        <v>4.8</v>
      </c>
      <c r="AA45" s="15">
        <f t="shared" si="4"/>
        <v>0</v>
      </c>
      <c r="AB45" s="15">
        <f t="shared" si="5"/>
        <v>-10.8</v>
      </c>
      <c r="AC45" s="6">
        <v>-5.8</v>
      </c>
      <c r="AD45" s="21">
        <f t="shared" si="6"/>
        <v>0</v>
      </c>
      <c r="AE45" s="6">
        <v>-5.5</v>
      </c>
      <c r="AF45" s="4">
        <f t="shared" si="7"/>
        <v>1</v>
      </c>
      <c r="AG45" s="6">
        <v>2.8494860245634301</v>
      </c>
      <c r="AH45" s="4">
        <f t="shared" si="8"/>
        <v>1</v>
      </c>
      <c r="AI45" s="6">
        <v>5.5603880245664374</v>
      </c>
      <c r="AJ45" s="12">
        <f t="shared" si="9"/>
        <v>0</v>
      </c>
      <c r="AK45" s="12">
        <f t="shared" si="10"/>
        <v>-1.3195544569024498</v>
      </c>
      <c r="AL45" s="6">
        <v>3.6804455430975502</v>
      </c>
      <c r="AM45" s="4">
        <f t="shared" si="11"/>
        <v>0</v>
      </c>
      <c r="AN45" s="6">
        <v>-6.5093835515656311</v>
      </c>
      <c r="AO45" s="4">
        <f t="shared" si="12"/>
        <v>0</v>
      </c>
      <c r="AP45" s="6">
        <v>0.87018275653386179</v>
      </c>
      <c r="AQ45" s="4">
        <f t="shared" si="13"/>
        <v>1</v>
      </c>
      <c r="AR45" s="6">
        <v>6.0025927290662251</v>
      </c>
      <c r="AS45" s="4">
        <f t="shared" si="14"/>
        <v>0</v>
      </c>
      <c r="AT45" s="6">
        <v>-0.68954581776059665</v>
      </c>
      <c r="AU45" s="4">
        <f t="shared" si="15"/>
        <v>1</v>
      </c>
      <c r="AV45" s="6">
        <v>7.4018248310359454</v>
      </c>
      <c r="AW45" s="10">
        <f t="shared" si="16"/>
        <v>0</v>
      </c>
      <c r="AX45" s="6">
        <v>3.5818158701576372</v>
      </c>
      <c r="AY45" s="4">
        <f t="shared" si="17"/>
        <v>1</v>
      </c>
      <c r="AZ45" s="6">
        <v>6.8291270953610024</v>
      </c>
      <c r="BA45" s="4">
        <f t="shared" si="18"/>
        <v>0</v>
      </c>
      <c r="BB45" s="6">
        <v>2.5245556111265537</v>
      </c>
      <c r="BC45" s="4">
        <f t="shared" si="19"/>
        <v>1</v>
      </c>
      <c r="BD45" s="6">
        <v>3.1679715236456985</v>
      </c>
      <c r="BE45" s="4">
        <f t="shared" si="20"/>
        <v>1</v>
      </c>
      <c r="BF45" s="6">
        <v>7.0651105015562772</v>
      </c>
      <c r="BG45" s="18">
        <f t="shared" si="21"/>
        <v>1</v>
      </c>
      <c r="BH45" s="6">
        <v>6.4820885792387006</v>
      </c>
      <c r="BI45" s="4">
        <f t="shared" si="22"/>
        <v>1</v>
      </c>
      <c r="BJ45" s="6">
        <v>3.6163885126902553</v>
      </c>
      <c r="BK45" s="4">
        <f t="shared" si="23"/>
        <v>1</v>
      </c>
      <c r="BL45" s="6">
        <v>3.4208171946057386</v>
      </c>
      <c r="BM45" s="4">
        <f t="shared" si="24"/>
        <v>1</v>
      </c>
      <c r="BN45" s="6">
        <v>0.4529039931426464</v>
      </c>
      <c r="BO45" s="4">
        <f t="shared" si="25"/>
        <v>1</v>
      </c>
      <c r="BP45" s="6">
        <v>-1.8301995071402892</v>
      </c>
      <c r="BQ45" s="4">
        <f t="shared" si="26"/>
        <v>0</v>
      </c>
      <c r="BR45" s="6">
        <v>-2.1111877925439178</v>
      </c>
      <c r="BS45" s="4">
        <f t="shared" si="27"/>
        <v>1</v>
      </c>
      <c r="BT45" s="6">
        <v>7.3476008998563369</v>
      </c>
      <c r="BU45" s="10">
        <f t="shared" si="28"/>
        <v>0</v>
      </c>
      <c r="BV45" s="10">
        <f t="shared" si="29"/>
        <v>3.5435049368638767</v>
      </c>
      <c r="BW45" s="6">
        <v>-0.45649506313612331</v>
      </c>
      <c r="BX45" s="4">
        <f t="shared" si="30"/>
        <v>1</v>
      </c>
      <c r="BY45" s="6">
        <v>1.0656580241960505</v>
      </c>
      <c r="BZ45" s="4">
        <f t="shared" si="31"/>
        <v>0</v>
      </c>
      <c r="CA45" s="6">
        <v>-0.67716942256623724</v>
      </c>
      <c r="CB45" s="4">
        <f t="shared" si="32"/>
        <v>1</v>
      </c>
      <c r="CC45" s="6">
        <v>1.5120440793461611</v>
      </c>
      <c r="CD45" s="4">
        <f t="shared" si="33"/>
        <v>0</v>
      </c>
      <c r="CE45" s="6">
        <v>0.83258175266615497</v>
      </c>
      <c r="CF45" s="4">
        <f t="shared" si="34"/>
        <v>0</v>
      </c>
      <c r="CG45" s="6">
        <v>-2.6561289130942249</v>
      </c>
      <c r="CH45" s="4">
        <f t="shared" si="35"/>
        <v>0</v>
      </c>
      <c r="CI45" s="6">
        <v>-1.34744982787078</v>
      </c>
      <c r="CJ45" s="4">
        <f t="shared" si="36"/>
        <v>1</v>
      </c>
      <c r="CK45" s="6">
        <v>0.40737825244928416</v>
      </c>
      <c r="CL45" s="4">
        <f t="shared" si="37"/>
        <v>1</v>
      </c>
      <c r="CM45" s="6">
        <v>1.0069764090612461</v>
      </c>
      <c r="CN45" s="4">
        <f t="shared" si="38"/>
        <v>0</v>
      </c>
      <c r="CO45" s="6">
        <v>-2.348932869003785</v>
      </c>
      <c r="CP45" s="4">
        <f t="shared" si="39"/>
        <v>1</v>
      </c>
      <c r="CQ45" s="6">
        <v>-0.38496026344441958</v>
      </c>
      <c r="CR45" s="4">
        <f t="shared" si="40"/>
        <v>0</v>
      </c>
      <c r="CS45" s="6">
        <v>-2.1832700543634558</v>
      </c>
      <c r="CT45" s="4">
        <f t="shared" si="41"/>
        <v>0</v>
      </c>
      <c r="CU45" s="6">
        <v>-5.1844700571987019</v>
      </c>
      <c r="CV45" s="10">
        <f t="shared" si="42"/>
        <v>0</v>
      </c>
      <c r="CW45" s="10">
        <f t="shared" si="43"/>
        <v>2.0114789310942625</v>
      </c>
      <c r="CX45" s="6">
        <v>-2.9885210689057375</v>
      </c>
    </row>
    <row r="46" spans="1:102" x14ac:dyDescent="0.3">
      <c r="A46" s="2">
        <v>7.36</v>
      </c>
      <c r="B46" s="2">
        <v>1</v>
      </c>
      <c r="C46" s="2">
        <v>1</v>
      </c>
      <c r="D46" s="2">
        <v>2.9849999999999999</v>
      </c>
      <c r="E46" s="2">
        <v>0</v>
      </c>
      <c r="F46" s="2">
        <v>1</v>
      </c>
      <c r="G46" s="2">
        <v>0</v>
      </c>
      <c r="H46" s="2">
        <v>1</v>
      </c>
      <c r="I46" s="2">
        <v>0</v>
      </c>
      <c r="J46" s="2">
        <v>1</v>
      </c>
      <c r="K46" s="2">
        <v>1</v>
      </c>
      <c r="L46" s="2">
        <v>0</v>
      </c>
      <c r="M46" s="2">
        <v>1</v>
      </c>
      <c r="N46" s="2">
        <v>1</v>
      </c>
      <c r="O46" s="2">
        <v>0</v>
      </c>
      <c r="P46" s="2">
        <v>0</v>
      </c>
      <c r="Q46" s="2">
        <v>0</v>
      </c>
      <c r="R46" s="3">
        <v>1</v>
      </c>
      <c r="S46" s="8">
        <f t="shared" si="0"/>
        <v>1</v>
      </c>
      <c r="T46" s="6">
        <v>5.4</v>
      </c>
      <c r="U46" s="4">
        <f t="shared" si="1"/>
        <v>0</v>
      </c>
      <c r="V46" s="6">
        <v>0.6</v>
      </c>
      <c r="W46" s="18">
        <f t="shared" si="2"/>
        <v>0</v>
      </c>
      <c r="X46" s="6">
        <v>3.4</v>
      </c>
      <c r="Y46" s="4">
        <f t="shared" si="3"/>
        <v>0</v>
      </c>
      <c r="Z46" s="6">
        <v>1.8</v>
      </c>
      <c r="AA46" s="15">
        <f t="shared" si="4"/>
        <v>0</v>
      </c>
      <c r="AB46" s="15">
        <f t="shared" si="5"/>
        <v>-6.4</v>
      </c>
      <c r="AC46" s="6">
        <v>-1.4</v>
      </c>
      <c r="AD46" s="21">
        <f t="shared" si="6"/>
        <v>0</v>
      </c>
      <c r="AE46" s="6">
        <v>-1.8</v>
      </c>
      <c r="AF46" s="4">
        <f t="shared" si="7"/>
        <v>1</v>
      </c>
      <c r="AG46" s="6">
        <v>1.5027431570972358</v>
      </c>
      <c r="AH46" s="4">
        <f t="shared" si="8"/>
        <v>0</v>
      </c>
      <c r="AI46" s="6">
        <v>2.591127901589326</v>
      </c>
      <c r="AJ46" s="12">
        <f t="shared" si="9"/>
        <v>1</v>
      </c>
      <c r="AK46" s="12">
        <f t="shared" si="10"/>
        <v>3.7906476078609241</v>
      </c>
      <c r="AL46" s="6">
        <v>8.7906476078609241</v>
      </c>
      <c r="AM46" s="4">
        <f t="shared" si="11"/>
        <v>0</v>
      </c>
      <c r="AN46" s="6">
        <v>-7.1720243285304113</v>
      </c>
      <c r="AO46" s="4">
        <f t="shared" si="12"/>
        <v>0</v>
      </c>
      <c r="AP46" s="6">
        <v>1.0778715702998418</v>
      </c>
      <c r="AQ46" s="4">
        <f t="shared" si="13"/>
        <v>0</v>
      </c>
      <c r="AR46" s="6">
        <v>4.141663272616114</v>
      </c>
      <c r="AS46" s="4">
        <f t="shared" si="14"/>
        <v>0</v>
      </c>
      <c r="AT46" s="6">
        <v>-0.66613330653458025</v>
      </c>
      <c r="AU46" s="4">
        <f t="shared" si="15"/>
        <v>1</v>
      </c>
      <c r="AV46" s="6">
        <v>8.1392773993839835</v>
      </c>
      <c r="AW46" s="10">
        <f t="shared" si="16"/>
        <v>0</v>
      </c>
      <c r="AX46" s="6">
        <v>1.8985282145067557</v>
      </c>
      <c r="AY46" s="4">
        <f t="shared" si="17"/>
        <v>1</v>
      </c>
      <c r="AZ46" s="6">
        <v>8.7954839175127137</v>
      </c>
      <c r="BA46" s="4">
        <f t="shared" si="18"/>
        <v>0</v>
      </c>
      <c r="BB46" s="6">
        <v>0.92340549379566428</v>
      </c>
      <c r="BC46" s="4">
        <f t="shared" si="19"/>
        <v>0</v>
      </c>
      <c r="BD46" s="6">
        <v>1.3013674879200265</v>
      </c>
      <c r="BE46" s="4">
        <f t="shared" si="20"/>
        <v>0</v>
      </c>
      <c r="BF46" s="6">
        <v>2.8278396922761369</v>
      </c>
      <c r="BG46" s="18">
        <f t="shared" si="21"/>
        <v>0</v>
      </c>
      <c r="BH46" s="6">
        <v>-2.7034214084434049</v>
      </c>
      <c r="BI46" s="4">
        <f t="shared" si="22"/>
        <v>1</v>
      </c>
      <c r="BJ46" s="6">
        <v>2.4760991425451193</v>
      </c>
      <c r="BK46" s="4">
        <f t="shared" si="23"/>
        <v>0</v>
      </c>
      <c r="BL46" s="6">
        <v>-2.3257678254377816</v>
      </c>
      <c r="BM46" s="4">
        <f t="shared" si="24"/>
        <v>1</v>
      </c>
      <c r="BN46" s="6">
        <v>3.0181429637648307</v>
      </c>
      <c r="BO46" s="4">
        <f t="shared" si="25"/>
        <v>1</v>
      </c>
      <c r="BP46" s="6">
        <v>2.3100359534670236</v>
      </c>
      <c r="BQ46" s="4">
        <f t="shared" si="26"/>
        <v>1</v>
      </c>
      <c r="BR46" s="6">
        <v>3.67576698047719</v>
      </c>
      <c r="BS46" s="4">
        <f t="shared" si="27"/>
        <v>1</v>
      </c>
      <c r="BT46" s="6">
        <v>6.663113778781879</v>
      </c>
      <c r="BU46" s="10">
        <f t="shared" si="28"/>
        <v>1</v>
      </c>
      <c r="BV46" s="10">
        <f t="shared" si="29"/>
        <v>6.1732787404898213</v>
      </c>
      <c r="BW46" s="6">
        <v>2.1732787404898213</v>
      </c>
      <c r="BX46" s="4">
        <f t="shared" si="30"/>
        <v>0</v>
      </c>
      <c r="BY46" s="6">
        <v>-4.7996511227279957</v>
      </c>
      <c r="BZ46" s="4">
        <f t="shared" si="31"/>
        <v>1</v>
      </c>
      <c r="CA46" s="6">
        <v>4.0427918451487512</v>
      </c>
      <c r="CB46" s="4">
        <f t="shared" si="32"/>
        <v>0</v>
      </c>
      <c r="CC46" s="6">
        <v>-1.6725035890017459</v>
      </c>
      <c r="CD46" s="4">
        <f t="shared" si="33"/>
        <v>1</v>
      </c>
      <c r="CE46" s="6">
        <v>6.9072045829047966</v>
      </c>
      <c r="CF46" s="4">
        <f t="shared" si="34"/>
        <v>1</v>
      </c>
      <c r="CG46" s="6">
        <v>-0.9063857470473522</v>
      </c>
      <c r="CH46" s="4">
        <f t="shared" si="35"/>
        <v>1</v>
      </c>
      <c r="CI46" s="6">
        <v>2.0359640535464516</v>
      </c>
      <c r="CJ46" s="4">
        <f t="shared" si="36"/>
        <v>1</v>
      </c>
      <c r="CK46" s="6">
        <v>1.9642644256782553</v>
      </c>
      <c r="CL46" s="4">
        <f t="shared" si="37"/>
        <v>0</v>
      </c>
      <c r="CM46" s="6">
        <v>-6.3005880243258829</v>
      </c>
      <c r="CN46" s="4">
        <f t="shared" si="38"/>
        <v>1</v>
      </c>
      <c r="CO46" s="6">
        <v>2.1926052450995321</v>
      </c>
      <c r="CP46" s="4">
        <f t="shared" si="39"/>
        <v>0</v>
      </c>
      <c r="CQ46" s="6">
        <v>-6.7518764663130124</v>
      </c>
      <c r="CR46" s="4">
        <f t="shared" si="40"/>
        <v>0</v>
      </c>
      <c r="CS46" s="6">
        <v>-5.4196475880014798</v>
      </c>
      <c r="CT46" s="4">
        <f t="shared" si="41"/>
        <v>1</v>
      </c>
      <c r="CU46" s="6">
        <v>2.2689572006675043</v>
      </c>
      <c r="CV46" s="10">
        <f t="shared" si="42"/>
        <v>0</v>
      </c>
      <c r="CW46" s="10">
        <f t="shared" si="43"/>
        <v>2.5730723547547134</v>
      </c>
      <c r="CX46" s="6">
        <v>-2.4269276452452866</v>
      </c>
    </row>
    <row r="47" spans="1:102" x14ac:dyDescent="0.3">
      <c r="A47" s="2">
        <v>19.544</v>
      </c>
      <c r="B47" s="2">
        <v>1</v>
      </c>
      <c r="C47" s="2">
        <v>1</v>
      </c>
      <c r="D47" s="2">
        <v>4.8849999999999998</v>
      </c>
      <c r="E47" s="2">
        <v>1</v>
      </c>
      <c r="F47" s="2">
        <v>1</v>
      </c>
      <c r="G47" s="2">
        <v>0</v>
      </c>
      <c r="H47" s="2">
        <v>0</v>
      </c>
      <c r="I47" s="2">
        <v>1</v>
      </c>
      <c r="J47" s="2">
        <v>0</v>
      </c>
      <c r="K47" s="2">
        <v>0</v>
      </c>
      <c r="L47" s="2">
        <v>0</v>
      </c>
      <c r="M47" s="2">
        <v>1</v>
      </c>
      <c r="N47" s="2">
        <v>0</v>
      </c>
      <c r="O47" s="2">
        <v>0</v>
      </c>
      <c r="P47" s="2">
        <v>0</v>
      </c>
      <c r="Q47" s="2">
        <v>0</v>
      </c>
      <c r="R47" s="3">
        <v>1</v>
      </c>
      <c r="S47" s="8">
        <f t="shared" si="0"/>
        <v>1</v>
      </c>
      <c r="T47" s="6">
        <v>4.8</v>
      </c>
      <c r="U47" s="4">
        <f t="shared" si="1"/>
        <v>0</v>
      </c>
      <c r="V47" s="6">
        <v>0.4</v>
      </c>
      <c r="W47" s="18">
        <f t="shared" si="2"/>
        <v>1</v>
      </c>
      <c r="X47" s="6">
        <v>4.8</v>
      </c>
      <c r="Y47" s="4">
        <f t="shared" si="3"/>
        <v>0</v>
      </c>
      <c r="Z47" s="6">
        <v>2</v>
      </c>
      <c r="AA47" s="15">
        <f t="shared" si="4"/>
        <v>1</v>
      </c>
      <c r="AB47" s="15">
        <f t="shared" si="5"/>
        <v>0.59999999999999964</v>
      </c>
      <c r="AC47" s="6">
        <v>5.6</v>
      </c>
      <c r="AD47" s="21">
        <f t="shared" si="6"/>
        <v>1</v>
      </c>
      <c r="AE47" s="6">
        <v>4.8</v>
      </c>
      <c r="AF47" s="4">
        <f t="shared" si="7"/>
        <v>1</v>
      </c>
      <c r="AG47" s="6">
        <v>0.93985127741688879</v>
      </c>
      <c r="AH47" s="4">
        <f t="shared" si="8"/>
        <v>1</v>
      </c>
      <c r="AI47" s="6">
        <v>3.8211454736651467</v>
      </c>
      <c r="AJ47" s="12">
        <f t="shared" si="9"/>
        <v>1</v>
      </c>
      <c r="AK47" s="12">
        <f t="shared" si="10"/>
        <v>3.6430301479468117</v>
      </c>
      <c r="AL47" s="6">
        <v>8.6430301479468117</v>
      </c>
      <c r="AM47" s="4">
        <f t="shared" si="11"/>
        <v>0</v>
      </c>
      <c r="AN47" s="6">
        <v>-5.7547301865089233</v>
      </c>
      <c r="AO47" s="4">
        <f t="shared" si="12"/>
        <v>0</v>
      </c>
      <c r="AP47" s="6">
        <v>2.0805888650241924</v>
      </c>
      <c r="AQ47" s="4">
        <f t="shared" si="13"/>
        <v>1</v>
      </c>
      <c r="AR47" s="6">
        <v>7.4101135743788502</v>
      </c>
      <c r="AS47" s="4">
        <f t="shared" si="14"/>
        <v>1</v>
      </c>
      <c r="AT47" s="6">
        <v>5.9745243611807224</v>
      </c>
      <c r="AU47" s="4">
        <f t="shared" si="15"/>
        <v>0</v>
      </c>
      <c r="AV47" s="6">
        <v>3.9043949949893917</v>
      </c>
      <c r="AW47" s="10">
        <f t="shared" si="16"/>
        <v>0</v>
      </c>
      <c r="AX47" s="6">
        <v>1.0986418528181408</v>
      </c>
      <c r="AY47" s="4">
        <f t="shared" si="17"/>
        <v>0</v>
      </c>
      <c r="AZ47" s="6">
        <v>1.8008398851605043</v>
      </c>
      <c r="BA47" s="4">
        <f t="shared" si="18"/>
        <v>0</v>
      </c>
      <c r="BB47" s="6">
        <v>3.8787960315576884</v>
      </c>
      <c r="BC47" s="4">
        <f t="shared" si="19"/>
        <v>1</v>
      </c>
      <c r="BD47" s="6">
        <v>6.4749606172133785</v>
      </c>
      <c r="BE47" s="4">
        <f t="shared" si="20"/>
        <v>0</v>
      </c>
      <c r="BF47" s="6">
        <v>3.0245531657874851</v>
      </c>
      <c r="BG47" s="18">
        <f t="shared" si="21"/>
        <v>1</v>
      </c>
      <c r="BH47" s="6">
        <v>6.1798933847614972</v>
      </c>
      <c r="BI47" s="4">
        <f t="shared" si="22"/>
        <v>1</v>
      </c>
      <c r="BJ47" s="6">
        <v>3.6084987459858491</v>
      </c>
      <c r="BK47" s="4">
        <f t="shared" si="23"/>
        <v>1</v>
      </c>
      <c r="BL47" s="6">
        <v>2.8153659038944423</v>
      </c>
      <c r="BM47" s="4">
        <f t="shared" si="24"/>
        <v>0</v>
      </c>
      <c r="BN47" s="6">
        <v>-7.3394965174333153</v>
      </c>
      <c r="BO47" s="4">
        <f t="shared" si="25"/>
        <v>0</v>
      </c>
      <c r="BP47" s="6">
        <v>-3.4488042901098668</v>
      </c>
      <c r="BQ47" s="4">
        <f t="shared" si="26"/>
        <v>1</v>
      </c>
      <c r="BR47" s="6">
        <v>6.3711338755245279</v>
      </c>
      <c r="BS47" s="4">
        <f t="shared" si="27"/>
        <v>0</v>
      </c>
      <c r="BT47" s="6">
        <v>-1.456802545161529</v>
      </c>
      <c r="BU47" s="10">
        <f t="shared" si="28"/>
        <v>1</v>
      </c>
      <c r="BV47" s="10">
        <f t="shared" si="29"/>
        <v>4.4669100450217778</v>
      </c>
      <c r="BW47" s="6">
        <v>0.4669100450217778</v>
      </c>
      <c r="BX47" s="4">
        <f t="shared" si="30"/>
        <v>1</v>
      </c>
      <c r="BY47" s="6">
        <v>4.0287604461877713</v>
      </c>
      <c r="BZ47" s="4">
        <f t="shared" si="31"/>
        <v>0</v>
      </c>
      <c r="CA47" s="6">
        <v>-4.5906985505122204</v>
      </c>
      <c r="CB47" s="4">
        <f t="shared" si="32"/>
        <v>1</v>
      </c>
      <c r="CC47" s="6">
        <v>-0.24355059259153578</v>
      </c>
      <c r="CD47" s="4">
        <f t="shared" si="33"/>
        <v>1</v>
      </c>
      <c r="CE47" s="6">
        <v>4.6200081911148931</v>
      </c>
      <c r="CF47" s="4">
        <f t="shared" si="34"/>
        <v>1</v>
      </c>
      <c r="CG47" s="6">
        <v>-1.4586900460207595</v>
      </c>
      <c r="CH47" s="4">
        <f t="shared" si="35"/>
        <v>0</v>
      </c>
      <c r="CI47" s="6">
        <v>-3.573576622591581</v>
      </c>
      <c r="CJ47" s="4">
        <f t="shared" si="36"/>
        <v>0</v>
      </c>
      <c r="CK47" s="6">
        <v>-6.17961540877576</v>
      </c>
      <c r="CL47" s="4">
        <f t="shared" si="37"/>
        <v>1</v>
      </c>
      <c r="CM47" s="6">
        <v>0.94585768568122131</v>
      </c>
      <c r="CN47" s="4">
        <f t="shared" si="38"/>
        <v>0</v>
      </c>
      <c r="CO47" s="6">
        <v>-1.2131183957529137</v>
      </c>
      <c r="CP47" s="4">
        <f t="shared" si="39"/>
        <v>0</v>
      </c>
      <c r="CQ47" s="6">
        <v>-4.2880792317260914</v>
      </c>
      <c r="CR47" s="4">
        <f t="shared" si="40"/>
        <v>1</v>
      </c>
      <c r="CS47" s="6">
        <v>8.6113023012150514E-2</v>
      </c>
      <c r="CT47" s="4">
        <f t="shared" si="41"/>
        <v>1</v>
      </c>
      <c r="CU47" s="6">
        <v>3.7641800138837826</v>
      </c>
      <c r="CV47" s="10">
        <f t="shared" si="42"/>
        <v>0</v>
      </c>
      <c r="CW47" s="10">
        <f t="shared" si="43"/>
        <v>2.0890992364823093</v>
      </c>
      <c r="CX47" s="6">
        <v>-2.9109007635176907</v>
      </c>
    </row>
    <row r="48" spans="1:102" x14ac:dyDescent="0.3">
      <c r="A48" s="2">
        <v>7.36</v>
      </c>
      <c r="B48" s="2">
        <v>1</v>
      </c>
      <c r="C48" s="2">
        <v>1</v>
      </c>
      <c r="D48" s="2">
        <v>2.9049999999999998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0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0</v>
      </c>
      <c r="R48" s="3">
        <v>1</v>
      </c>
      <c r="S48" s="8">
        <f t="shared" si="0"/>
        <v>0</v>
      </c>
      <c r="T48" s="6">
        <v>4</v>
      </c>
      <c r="U48" s="4">
        <f t="shared" si="1"/>
        <v>0</v>
      </c>
      <c r="V48" s="6">
        <v>1.2</v>
      </c>
      <c r="W48" s="18">
        <f t="shared" si="2"/>
        <v>0</v>
      </c>
      <c r="X48" s="6">
        <v>2.8</v>
      </c>
      <c r="Y48" s="4">
        <f t="shared" si="3"/>
        <v>1</v>
      </c>
      <c r="Z48" s="6">
        <v>4.8</v>
      </c>
      <c r="AA48" s="15">
        <f t="shared" si="4"/>
        <v>1</v>
      </c>
      <c r="AB48" s="15">
        <f t="shared" si="5"/>
        <v>-1.2000000000000002</v>
      </c>
      <c r="AC48" s="6">
        <v>3.8</v>
      </c>
      <c r="AD48" s="21">
        <f t="shared" si="6"/>
        <v>1</v>
      </c>
      <c r="AE48" s="6">
        <v>3</v>
      </c>
      <c r="AF48" s="4">
        <f t="shared" si="7"/>
        <v>0</v>
      </c>
      <c r="AG48" s="6">
        <v>6.2410217589389845</v>
      </c>
      <c r="AH48" s="4">
        <f t="shared" si="8"/>
        <v>0</v>
      </c>
      <c r="AI48" s="6">
        <v>2.1315667093568624</v>
      </c>
      <c r="AJ48" s="12">
        <f t="shared" si="9"/>
        <v>0</v>
      </c>
      <c r="AK48" s="12">
        <f t="shared" si="10"/>
        <v>-1.3187397579189892</v>
      </c>
      <c r="AL48" s="6">
        <v>3.6812602420810108</v>
      </c>
      <c r="AM48" s="4">
        <f t="shared" si="11"/>
        <v>0</v>
      </c>
      <c r="AN48" s="6">
        <v>-7.2459169568023203</v>
      </c>
      <c r="AO48" s="4">
        <f t="shared" si="12"/>
        <v>1</v>
      </c>
      <c r="AP48" s="6">
        <v>5.5320194925418367</v>
      </c>
      <c r="AQ48" s="4">
        <f t="shared" si="13"/>
        <v>0</v>
      </c>
      <c r="AR48" s="6">
        <v>2.6763185507109366</v>
      </c>
      <c r="AS48" s="4">
        <f t="shared" si="14"/>
        <v>1</v>
      </c>
      <c r="AT48" s="6">
        <v>5.4422612003058752</v>
      </c>
      <c r="AU48" s="4">
        <f t="shared" si="15"/>
        <v>1</v>
      </c>
      <c r="AV48" s="6">
        <v>7.9555820940167798</v>
      </c>
      <c r="AW48" s="10">
        <f t="shared" si="16"/>
        <v>1</v>
      </c>
      <c r="AX48" s="6">
        <v>7.394622192514487</v>
      </c>
      <c r="AY48" s="4">
        <f t="shared" si="17"/>
        <v>0</v>
      </c>
      <c r="AZ48" s="6">
        <v>-0.70244851917129791</v>
      </c>
      <c r="BA48" s="4">
        <f t="shared" si="18"/>
        <v>0</v>
      </c>
      <c r="BB48" s="6">
        <v>2.8178739065105827</v>
      </c>
      <c r="BC48" s="4">
        <f t="shared" si="19"/>
        <v>0</v>
      </c>
      <c r="BD48" s="6">
        <v>-1.0733161579502004</v>
      </c>
      <c r="BE48" s="4">
        <f t="shared" si="20"/>
        <v>1</v>
      </c>
      <c r="BF48" s="6">
        <v>3.5638853687544811</v>
      </c>
      <c r="BG48" s="18">
        <f t="shared" si="21"/>
        <v>0</v>
      </c>
      <c r="BH48" s="6">
        <v>-0.64206363677543266</v>
      </c>
      <c r="BI48" s="4">
        <f t="shared" si="22"/>
        <v>0</v>
      </c>
      <c r="BJ48" s="6">
        <v>1.2775942894867471</v>
      </c>
      <c r="BK48" s="4">
        <f t="shared" si="23"/>
        <v>0</v>
      </c>
      <c r="BL48" s="6">
        <v>0.68535865201944857</v>
      </c>
      <c r="BM48" s="4">
        <f t="shared" si="24"/>
        <v>1</v>
      </c>
      <c r="BN48" s="6">
        <v>-1.4693690783942328</v>
      </c>
      <c r="BO48" s="4">
        <f t="shared" si="25"/>
        <v>0</v>
      </c>
      <c r="BP48" s="6">
        <v>-7.0387401435304353</v>
      </c>
      <c r="BQ48" s="4">
        <f t="shared" si="26"/>
        <v>0</v>
      </c>
      <c r="BR48" s="6">
        <v>-2.344422543905107</v>
      </c>
      <c r="BS48" s="4">
        <f t="shared" si="27"/>
        <v>1</v>
      </c>
      <c r="BT48" s="6">
        <v>6.0358143992339972</v>
      </c>
      <c r="BU48" s="10">
        <f t="shared" si="28"/>
        <v>1</v>
      </c>
      <c r="BV48" s="10">
        <f t="shared" si="29"/>
        <v>4.526484403729949</v>
      </c>
      <c r="BW48" s="6">
        <v>0.52648440372994898</v>
      </c>
      <c r="BX48" s="4">
        <f t="shared" si="30"/>
        <v>0</v>
      </c>
      <c r="BY48" s="6">
        <v>-2.8196078255376347</v>
      </c>
      <c r="BZ48" s="4">
        <f t="shared" si="31"/>
        <v>0</v>
      </c>
      <c r="CA48" s="6">
        <v>-4.7475797386015799</v>
      </c>
      <c r="CB48" s="4">
        <f t="shared" si="32"/>
        <v>1</v>
      </c>
      <c r="CC48" s="6">
        <v>0.34902244567859242</v>
      </c>
      <c r="CD48" s="4">
        <f t="shared" si="33"/>
        <v>1</v>
      </c>
      <c r="CE48" s="6">
        <v>4.9596409458797783</v>
      </c>
      <c r="CF48" s="4">
        <f t="shared" si="34"/>
        <v>1</v>
      </c>
      <c r="CG48" s="6">
        <v>2.1125898012753268</v>
      </c>
      <c r="CH48" s="4">
        <f t="shared" si="35"/>
        <v>1</v>
      </c>
      <c r="CI48" s="6">
        <v>0.95125274775371693</v>
      </c>
      <c r="CJ48" s="4">
        <f t="shared" si="36"/>
        <v>0</v>
      </c>
      <c r="CK48" s="6">
        <v>-6.2421714284987981</v>
      </c>
      <c r="CL48" s="4">
        <f t="shared" si="37"/>
        <v>0</v>
      </c>
      <c r="CM48" s="6">
        <v>-6.3731922984607685</v>
      </c>
      <c r="CN48" s="4">
        <f t="shared" si="38"/>
        <v>1</v>
      </c>
      <c r="CO48" s="6">
        <v>4.0870250853151529</v>
      </c>
      <c r="CP48" s="4">
        <f t="shared" si="39"/>
        <v>1</v>
      </c>
      <c r="CQ48" s="6">
        <v>4.1801915031349015</v>
      </c>
      <c r="CR48" s="4">
        <f t="shared" si="40"/>
        <v>1</v>
      </c>
      <c r="CS48" s="6">
        <v>1.1266587850709335</v>
      </c>
      <c r="CT48" s="4">
        <f t="shared" si="41"/>
        <v>0</v>
      </c>
      <c r="CU48" s="6">
        <v>-1.0596667390212966</v>
      </c>
      <c r="CV48" s="10">
        <f t="shared" si="42"/>
        <v>0</v>
      </c>
      <c r="CW48" s="10">
        <f t="shared" si="43"/>
        <v>3.9863434450872695</v>
      </c>
      <c r="CX48" s="6">
        <v>-1.0136565549127305</v>
      </c>
    </row>
    <row r="49" spans="1:102" x14ac:dyDescent="0.3">
      <c r="A49" s="2">
        <v>4.0640000000000001</v>
      </c>
      <c r="B49" s="2">
        <v>1</v>
      </c>
      <c r="C49" s="2">
        <v>1</v>
      </c>
      <c r="D49" s="2">
        <v>0.95499999999999996</v>
      </c>
      <c r="E49" s="2">
        <v>0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0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3">
        <v>1</v>
      </c>
      <c r="S49" s="8">
        <f t="shared" si="0"/>
        <v>0</v>
      </c>
      <c r="T49" s="6">
        <v>3.2</v>
      </c>
      <c r="U49" s="4">
        <f t="shared" si="1"/>
        <v>0</v>
      </c>
      <c r="V49" s="6">
        <v>1.4</v>
      </c>
      <c r="W49" s="18">
        <f t="shared" si="2"/>
        <v>1</v>
      </c>
      <c r="X49" s="6">
        <v>4.4000000000000004</v>
      </c>
      <c r="Y49" s="4">
        <f t="shared" si="3"/>
        <v>0</v>
      </c>
      <c r="Z49" s="6">
        <v>3</v>
      </c>
      <c r="AA49" s="15">
        <f t="shared" si="4"/>
        <v>0</v>
      </c>
      <c r="AB49" s="15">
        <f t="shared" si="5"/>
        <v>-3</v>
      </c>
      <c r="AC49" s="6">
        <v>2</v>
      </c>
      <c r="AD49" s="21">
        <f t="shared" si="6"/>
        <v>1</v>
      </c>
      <c r="AE49" s="6">
        <v>2.2000000000000002</v>
      </c>
      <c r="AF49" s="4">
        <f t="shared" si="7"/>
        <v>1</v>
      </c>
      <c r="AG49" s="6">
        <v>1.4460937439050694</v>
      </c>
      <c r="AH49" s="4">
        <f t="shared" si="8"/>
        <v>0</v>
      </c>
      <c r="AI49" s="6">
        <v>1.0011067437586143</v>
      </c>
      <c r="AJ49" s="12">
        <f t="shared" si="9"/>
        <v>1</v>
      </c>
      <c r="AK49" s="12">
        <f t="shared" si="10"/>
        <v>1.4307799528934897</v>
      </c>
      <c r="AL49" s="6">
        <v>6.4307799528934897</v>
      </c>
      <c r="AM49" s="4">
        <f t="shared" si="11"/>
        <v>1</v>
      </c>
      <c r="AN49" s="6">
        <v>-1.3438708710979963</v>
      </c>
      <c r="AO49" s="4">
        <f t="shared" si="12"/>
        <v>0</v>
      </c>
      <c r="AP49" s="6">
        <v>0.28376331547586608</v>
      </c>
      <c r="AQ49" s="4">
        <f t="shared" si="13"/>
        <v>0</v>
      </c>
      <c r="AR49" s="6">
        <v>1.1876015806584528</v>
      </c>
      <c r="AS49" s="4">
        <f t="shared" si="14"/>
        <v>0</v>
      </c>
      <c r="AT49" s="6">
        <v>2.0611064162955426</v>
      </c>
      <c r="AU49" s="4">
        <f t="shared" si="15"/>
        <v>1</v>
      </c>
      <c r="AV49" s="6">
        <v>7.4057124666104333</v>
      </c>
      <c r="AW49" s="10">
        <f t="shared" si="16"/>
        <v>1</v>
      </c>
      <c r="AX49" s="6">
        <v>7.4457591513880628</v>
      </c>
      <c r="AY49" s="4">
        <f t="shared" si="17"/>
        <v>1</v>
      </c>
      <c r="AZ49" s="6">
        <v>8.5136166700663995</v>
      </c>
      <c r="BA49" s="4">
        <f t="shared" si="18"/>
        <v>0</v>
      </c>
      <c r="BB49" s="6">
        <v>3.8668983526929326</v>
      </c>
      <c r="BC49" s="4">
        <f t="shared" si="19"/>
        <v>0</v>
      </c>
      <c r="BD49" s="6">
        <v>-0.18883437709670314</v>
      </c>
      <c r="BE49" s="4">
        <f t="shared" si="20"/>
        <v>1</v>
      </c>
      <c r="BF49" s="6">
        <v>8.5401915506745798</v>
      </c>
      <c r="BG49" s="18">
        <f t="shared" si="21"/>
        <v>1</v>
      </c>
      <c r="BH49" s="6">
        <v>2.3120525069046627</v>
      </c>
      <c r="BI49" s="4">
        <f t="shared" si="22"/>
        <v>0</v>
      </c>
      <c r="BJ49" s="6">
        <v>-2.2876028182238661</v>
      </c>
      <c r="BK49" s="4">
        <f t="shared" si="23"/>
        <v>1</v>
      </c>
      <c r="BL49" s="6">
        <v>4.2591063820018285</v>
      </c>
      <c r="BM49" s="4">
        <f t="shared" si="24"/>
        <v>1</v>
      </c>
      <c r="BN49" s="6">
        <v>-0.87036877676670255</v>
      </c>
      <c r="BO49" s="4">
        <f t="shared" si="25"/>
        <v>1</v>
      </c>
      <c r="BP49" s="6">
        <v>0.86119546398520264</v>
      </c>
      <c r="BQ49" s="4">
        <f t="shared" si="26"/>
        <v>1</v>
      </c>
      <c r="BR49" s="6">
        <v>2.7079794983691499</v>
      </c>
      <c r="BS49" s="4">
        <f t="shared" si="27"/>
        <v>0</v>
      </c>
      <c r="BT49" s="6">
        <v>-1.2820408727446866</v>
      </c>
      <c r="BU49" s="10">
        <f t="shared" si="28"/>
        <v>0</v>
      </c>
      <c r="BV49" s="10">
        <f t="shared" si="29"/>
        <v>-0.78948387407491349</v>
      </c>
      <c r="BW49" s="6">
        <v>-4.7894838740749135</v>
      </c>
      <c r="BX49" s="4">
        <f t="shared" si="30"/>
        <v>0</v>
      </c>
      <c r="BY49" s="6">
        <v>-4.8632751559747645</v>
      </c>
      <c r="BZ49" s="4">
        <f t="shared" si="31"/>
        <v>0</v>
      </c>
      <c r="CA49" s="6">
        <v>0.70281943040581396</v>
      </c>
      <c r="CB49" s="4">
        <f t="shared" si="32"/>
        <v>1</v>
      </c>
      <c r="CC49" s="6">
        <v>0.20475738540376565</v>
      </c>
      <c r="CD49" s="4">
        <f t="shared" si="33"/>
        <v>0</v>
      </c>
      <c r="CE49" s="6">
        <v>0.80488527104670782</v>
      </c>
      <c r="CF49" s="4">
        <f t="shared" si="34"/>
        <v>1</v>
      </c>
      <c r="CG49" s="6">
        <v>-0.97206424920132406</v>
      </c>
      <c r="CH49" s="4">
        <f t="shared" si="35"/>
        <v>1</v>
      </c>
      <c r="CI49" s="6">
        <v>3.6431101189463426</v>
      </c>
      <c r="CJ49" s="4">
        <f t="shared" si="36"/>
        <v>1</v>
      </c>
      <c r="CK49" s="6">
        <v>1.5317025437913063</v>
      </c>
      <c r="CL49" s="4">
        <f t="shared" si="37"/>
        <v>1</v>
      </c>
      <c r="CM49" s="6">
        <v>1.3610720557719738</v>
      </c>
      <c r="CN49" s="4">
        <f t="shared" si="38"/>
        <v>1</v>
      </c>
      <c r="CO49" s="6">
        <v>2.3752169816105075</v>
      </c>
      <c r="CP49" s="4">
        <f t="shared" si="39"/>
        <v>1</v>
      </c>
      <c r="CQ49" s="6">
        <v>2.9502841129897135</v>
      </c>
      <c r="CR49" s="4">
        <f t="shared" si="40"/>
        <v>1</v>
      </c>
      <c r="CS49" s="6">
        <v>3.2063186398231132</v>
      </c>
      <c r="CT49" s="4">
        <f t="shared" si="41"/>
        <v>0</v>
      </c>
      <c r="CU49" s="6">
        <v>-3.7863606036154782</v>
      </c>
      <c r="CV49" s="10">
        <f t="shared" si="42"/>
        <v>1</v>
      </c>
      <c r="CW49" s="10">
        <f t="shared" si="43"/>
        <v>6.1092082212756029</v>
      </c>
      <c r="CX49" s="6">
        <v>1.1092082212756029</v>
      </c>
    </row>
    <row r="50" spans="1:102" x14ac:dyDescent="0.3">
      <c r="A50" s="2">
        <v>7.52</v>
      </c>
      <c r="B50" s="2">
        <v>1</v>
      </c>
      <c r="C50" s="2">
        <v>0</v>
      </c>
      <c r="D50" s="2">
        <v>1.76</v>
      </c>
      <c r="E50" s="2">
        <v>0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0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3">
        <v>1</v>
      </c>
      <c r="S50" s="8">
        <f t="shared" si="0"/>
        <v>0</v>
      </c>
      <c r="T50" s="6">
        <v>2.6</v>
      </c>
      <c r="U50" s="4">
        <f t="shared" si="1"/>
        <v>1</v>
      </c>
      <c r="V50" s="6">
        <v>3.8</v>
      </c>
      <c r="W50" s="18">
        <f t="shared" si="2"/>
        <v>1</v>
      </c>
      <c r="X50" s="6">
        <v>5</v>
      </c>
      <c r="Y50" s="4">
        <f t="shared" si="3"/>
        <v>1</v>
      </c>
      <c r="Z50" s="6">
        <v>5.6</v>
      </c>
      <c r="AA50" s="15">
        <f t="shared" si="4"/>
        <v>0</v>
      </c>
      <c r="AB50" s="15">
        <f t="shared" si="5"/>
        <v>-4.4000000000000004</v>
      </c>
      <c r="AC50" s="6">
        <v>0.6</v>
      </c>
      <c r="AD50" s="21">
        <f t="shared" si="6"/>
        <v>1</v>
      </c>
      <c r="AE50" s="6">
        <v>4.8</v>
      </c>
      <c r="AF50" s="4">
        <f t="shared" si="7"/>
        <v>0</v>
      </c>
      <c r="AG50" s="6">
        <v>3.8681331427714261</v>
      </c>
      <c r="AH50" s="4">
        <f t="shared" si="8"/>
        <v>1</v>
      </c>
      <c r="AI50" s="6">
        <v>5.0896462654191081</v>
      </c>
      <c r="AJ50" s="12">
        <f t="shared" si="9"/>
        <v>1</v>
      </c>
      <c r="AK50" s="12">
        <f t="shared" si="10"/>
        <v>2.6575252553818025</v>
      </c>
      <c r="AL50" s="6">
        <v>7.6575252553818025</v>
      </c>
      <c r="AM50" s="4">
        <f t="shared" si="11"/>
        <v>0</v>
      </c>
      <c r="AN50" s="6">
        <v>-5.8714908025866901</v>
      </c>
      <c r="AO50" s="4">
        <f t="shared" si="12"/>
        <v>0</v>
      </c>
      <c r="AP50" s="6">
        <v>1.7724696862071327</v>
      </c>
      <c r="AQ50" s="4">
        <f t="shared" si="13"/>
        <v>0</v>
      </c>
      <c r="AR50" s="6">
        <v>3.820562804992055</v>
      </c>
      <c r="AS50" s="4">
        <f t="shared" si="14"/>
        <v>0</v>
      </c>
      <c r="AT50" s="6">
        <v>1.7080273869431437</v>
      </c>
      <c r="AU50" s="4">
        <f t="shared" si="15"/>
        <v>0</v>
      </c>
      <c r="AV50" s="6">
        <v>4.0266088185317841</v>
      </c>
      <c r="AW50" s="10">
        <f t="shared" si="16"/>
        <v>1</v>
      </c>
      <c r="AX50" s="6">
        <v>7.0663445214563065</v>
      </c>
      <c r="AY50" s="4">
        <f t="shared" si="17"/>
        <v>0</v>
      </c>
      <c r="AZ50" s="6">
        <v>0.70359704073184748</v>
      </c>
      <c r="BA50" s="4">
        <f t="shared" si="18"/>
        <v>0</v>
      </c>
      <c r="BB50" s="6">
        <v>4.0191001887895759</v>
      </c>
      <c r="BC50" s="4">
        <f t="shared" si="19"/>
        <v>1</v>
      </c>
      <c r="BD50" s="6">
        <v>7.2432421512339076</v>
      </c>
      <c r="BE50" s="4">
        <f t="shared" si="20"/>
        <v>0</v>
      </c>
      <c r="BF50" s="6">
        <v>0.44019460340167282</v>
      </c>
      <c r="BG50" s="18">
        <f t="shared" si="21"/>
        <v>0</v>
      </c>
      <c r="BH50" s="6">
        <v>1.1155282518537906</v>
      </c>
      <c r="BI50" s="4">
        <f t="shared" si="22"/>
        <v>0</v>
      </c>
      <c r="BJ50" s="6">
        <v>-1.0971307851937917</v>
      </c>
      <c r="BK50" s="4">
        <f t="shared" si="23"/>
        <v>0</v>
      </c>
      <c r="BL50" s="6">
        <v>0.14392480332473623</v>
      </c>
      <c r="BM50" s="4">
        <f t="shared" si="24"/>
        <v>0</v>
      </c>
      <c r="BN50" s="6">
        <v>-6.5249548288669112</v>
      </c>
      <c r="BO50" s="4">
        <f t="shared" si="25"/>
        <v>0</v>
      </c>
      <c r="BP50" s="6">
        <v>-4.0623064555653698</v>
      </c>
      <c r="BQ50" s="4">
        <f t="shared" si="26"/>
        <v>1</v>
      </c>
      <c r="BR50" s="6">
        <v>6.948020184604065</v>
      </c>
      <c r="BS50" s="4">
        <f t="shared" si="27"/>
        <v>1</v>
      </c>
      <c r="BT50" s="6">
        <v>6.6287049451741034</v>
      </c>
      <c r="BU50" s="10">
        <f t="shared" si="28"/>
        <v>0</v>
      </c>
      <c r="BV50" s="10">
        <f t="shared" si="29"/>
        <v>0.45140856640539129</v>
      </c>
      <c r="BW50" s="6">
        <v>-3.5485914335946087</v>
      </c>
      <c r="BX50" s="4">
        <f t="shared" si="30"/>
        <v>0</v>
      </c>
      <c r="BY50" s="6">
        <v>-2.7371190131351875</v>
      </c>
      <c r="BZ50" s="4">
        <f t="shared" si="31"/>
        <v>0</v>
      </c>
      <c r="CA50" s="6">
        <v>-3.3413472084680516</v>
      </c>
      <c r="CB50" s="4">
        <f t="shared" si="32"/>
        <v>1</v>
      </c>
      <c r="CC50" s="6">
        <v>2.8492095512183937</v>
      </c>
      <c r="CD50" s="4">
        <f t="shared" si="33"/>
        <v>0</v>
      </c>
      <c r="CE50" s="6">
        <v>1.0174914075497541</v>
      </c>
      <c r="CF50" s="4">
        <f t="shared" si="34"/>
        <v>1</v>
      </c>
      <c r="CG50" s="6">
        <v>2.6901500222307124</v>
      </c>
      <c r="CH50" s="4">
        <f t="shared" si="35"/>
        <v>1</v>
      </c>
      <c r="CI50" s="6">
        <v>0.81077629338475088</v>
      </c>
      <c r="CJ50" s="4">
        <f t="shared" si="36"/>
        <v>0</v>
      </c>
      <c r="CK50" s="6">
        <v>-6.549746404160798</v>
      </c>
      <c r="CL50" s="4">
        <f t="shared" si="37"/>
        <v>0</v>
      </c>
      <c r="CM50" s="6">
        <v>-2.0432055088752943</v>
      </c>
      <c r="CN50" s="4">
        <f t="shared" si="38"/>
        <v>1</v>
      </c>
      <c r="CO50" s="6">
        <v>3.9671491594898178</v>
      </c>
      <c r="CP50" s="4">
        <f t="shared" si="39"/>
        <v>0</v>
      </c>
      <c r="CQ50" s="6">
        <v>-6.918196132563601</v>
      </c>
      <c r="CR50" s="4">
        <f t="shared" si="40"/>
        <v>1</v>
      </c>
      <c r="CS50" s="6">
        <v>1.6175741085808326</v>
      </c>
      <c r="CT50" s="4">
        <f t="shared" si="41"/>
        <v>0</v>
      </c>
      <c r="CU50" s="6">
        <v>-6.2374495046816545</v>
      </c>
      <c r="CV50" s="10">
        <f t="shared" si="42"/>
        <v>1</v>
      </c>
      <c r="CW50" s="10">
        <f t="shared" si="43"/>
        <v>7.3580440729310759</v>
      </c>
      <c r="CX50" s="6">
        <v>2.3580440729310759</v>
      </c>
    </row>
    <row r="51" spans="1:102" x14ac:dyDescent="0.3">
      <c r="A51" s="2">
        <v>19.975999999999999</v>
      </c>
      <c r="B51" s="2">
        <v>1</v>
      </c>
      <c r="C51" s="2">
        <v>1</v>
      </c>
      <c r="D51" s="2">
        <v>4.9950000000000001</v>
      </c>
      <c r="E51" s="2">
        <v>1</v>
      </c>
      <c r="F51" s="2">
        <v>0</v>
      </c>
      <c r="G51" s="2">
        <v>1</v>
      </c>
      <c r="H51" s="2">
        <v>1</v>
      </c>
      <c r="I51" s="2">
        <v>1</v>
      </c>
      <c r="J51" s="2">
        <v>1</v>
      </c>
      <c r="K51" s="2">
        <v>0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  <c r="R51" s="3">
        <v>1</v>
      </c>
      <c r="S51" s="8">
        <f t="shared" si="0"/>
        <v>0</v>
      </c>
      <c r="T51" s="6">
        <v>1.4</v>
      </c>
      <c r="U51" s="4">
        <f t="shared" si="1"/>
        <v>0</v>
      </c>
      <c r="V51" s="6">
        <v>2.6</v>
      </c>
      <c r="W51" s="18">
        <f t="shared" si="2"/>
        <v>0</v>
      </c>
      <c r="X51" s="6">
        <v>3.6</v>
      </c>
      <c r="Y51" s="4">
        <f t="shared" si="3"/>
        <v>0</v>
      </c>
      <c r="Z51" s="6">
        <v>0.6</v>
      </c>
      <c r="AA51" s="15">
        <f t="shared" si="4"/>
        <v>0</v>
      </c>
      <c r="AB51" s="15">
        <f t="shared" si="5"/>
        <v>-8.1999999999999993</v>
      </c>
      <c r="AC51" s="6">
        <v>-3.2</v>
      </c>
      <c r="AD51" s="21">
        <f t="shared" si="6"/>
        <v>1</v>
      </c>
      <c r="AE51" s="6">
        <v>5.6</v>
      </c>
      <c r="AF51" s="4">
        <f t="shared" si="7"/>
        <v>1</v>
      </c>
      <c r="AG51" s="6">
        <v>1.3176206350767545</v>
      </c>
      <c r="AH51" s="4">
        <f t="shared" si="8"/>
        <v>1</v>
      </c>
      <c r="AI51" s="6">
        <v>4.7091546459870788</v>
      </c>
      <c r="AJ51" s="12">
        <f t="shared" si="9"/>
        <v>0</v>
      </c>
      <c r="AK51" s="12">
        <f t="shared" si="10"/>
        <v>-1.9933233876106731</v>
      </c>
      <c r="AL51" s="6">
        <v>3.0066766123893269</v>
      </c>
      <c r="AM51" s="4">
        <f t="shared" si="11"/>
        <v>1</v>
      </c>
      <c r="AN51" s="6">
        <v>-3.0408923254014368</v>
      </c>
      <c r="AO51" s="4">
        <f t="shared" si="12"/>
        <v>0</v>
      </c>
      <c r="AP51" s="6">
        <v>2.0194436996887211</v>
      </c>
      <c r="AQ51" s="4">
        <f t="shared" si="13"/>
        <v>0</v>
      </c>
      <c r="AR51" s="6">
        <v>4.3928035310716664</v>
      </c>
      <c r="AS51" s="4">
        <f t="shared" si="14"/>
        <v>0</v>
      </c>
      <c r="AT51" s="6">
        <v>2.1417145346825253</v>
      </c>
      <c r="AU51" s="4">
        <f t="shared" si="15"/>
        <v>0</v>
      </c>
      <c r="AV51" s="6">
        <v>2.6420479561056873</v>
      </c>
      <c r="AW51" s="10">
        <f t="shared" si="16"/>
        <v>0</v>
      </c>
      <c r="AX51" s="6">
        <v>1.587542032033415</v>
      </c>
      <c r="AY51" s="4">
        <f t="shared" si="17"/>
        <v>1</v>
      </c>
      <c r="AZ51" s="6">
        <v>8.4681451322773942</v>
      </c>
      <c r="BA51" s="4">
        <f t="shared" si="18"/>
        <v>0</v>
      </c>
      <c r="BB51" s="6">
        <v>4.2868716890875866</v>
      </c>
      <c r="BC51" s="4">
        <f t="shared" si="19"/>
        <v>0</v>
      </c>
      <c r="BD51" s="6">
        <v>1.8230158819601137</v>
      </c>
      <c r="BE51" s="4">
        <f t="shared" si="20"/>
        <v>1</v>
      </c>
      <c r="BF51" s="6">
        <v>6.3696860179068571</v>
      </c>
      <c r="BG51" s="18">
        <f t="shared" si="21"/>
        <v>0</v>
      </c>
      <c r="BH51" s="6">
        <v>-1.4966884001844387</v>
      </c>
      <c r="BI51" s="4">
        <f t="shared" si="22"/>
        <v>1</v>
      </c>
      <c r="BJ51" s="6">
        <v>5.5707378598848267</v>
      </c>
      <c r="BK51" s="4">
        <f t="shared" si="23"/>
        <v>0</v>
      </c>
      <c r="BL51" s="6">
        <v>-2.1965261622567911</v>
      </c>
      <c r="BM51" s="4">
        <f t="shared" si="24"/>
        <v>1</v>
      </c>
      <c r="BN51" s="6">
        <v>-0.53010929561312103</v>
      </c>
      <c r="BO51" s="4">
        <f t="shared" si="25"/>
        <v>0</v>
      </c>
      <c r="BP51" s="6">
        <v>-6.4078502371765982</v>
      </c>
      <c r="BQ51" s="4">
        <f t="shared" si="26"/>
        <v>0</v>
      </c>
      <c r="BR51" s="6">
        <v>1.6869541088134947</v>
      </c>
      <c r="BS51" s="4">
        <f t="shared" si="27"/>
        <v>1</v>
      </c>
      <c r="BT51" s="6">
        <v>3.0913050709491401</v>
      </c>
      <c r="BU51" s="10">
        <f t="shared" si="28"/>
        <v>1</v>
      </c>
      <c r="BV51" s="10">
        <f t="shared" si="29"/>
        <v>6.2234071018079131</v>
      </c>
      <c r="BW51" s="6">
        <v>2.2234071018079131</v>
      </c>
      <c r="BX51" s="4">
        <f t="shared" si="30"/>
        <v>1</v>
      </c>
      <c r="BY51" s="6">
        <v>1.7126532242833381</v>
      </c>
      <c r="BZ51" s="4">
        <f t="shared" si="31"/>
        <v>1</v>
      </c>
      <c r="CA51" s="6">
        <v>6.4915482239289828</v>
      </c>
      <c r="CB51" s="4">
        <f t="shared" si="32"/>
        <v>0</v>
      </c>
      <c r="CC51" s="6">
        <v>-3.3948954505739422</v>
      </c>
      <c r="CD51" s="4">
        <f t="shared" si="33"/>
        <v>1</v>
      </c>
      <c r="CE51" s="6">
        <v>4.2363802801419883</v>
      </c>
      <c r="CF51" s="4">
        <f t="shared" si="34"/>
        <v>0</v>
      </c>
      <c r="CG51" s="6">
        <v>-3.5637527883326108</v>
      </c>
      <c r="CH51" s="4">
        <f t="shared" si="35"/>
        <v>0</v>
      </c>
      <c r="CI51" s="6">
        <v>-2.7019043655452686</v>
      </c>
      <c r="CJ51" s="4">
        <f t="shared" si="36"/>
        <v>1</v>
      </c>
      <c r="CK51" s="6">
        <v>-1.9551432240383786</v>
      </c>
      <c r="CL51" s="4">
        <f t="shared" si="37"/>
        <v>0</v>
      </c>
      <c r="CM51" s="6">
        <v>-3.7602340075639882</v>
      </c>
      <c r="CN51" s="4">
        <f t="shared" si="38"/>
        <v>1</v>
      </c>
      <c r="CO51" s="6">
        <v>1.7486645256951148</v>
      </c>
      <c r="CP51" s="4">
        <f t="shared" si="39"/>
        <v>0</v>
      </c>
      <c r="CQ51" s="6">
        <v>-5.5405219620777277</v>
      </c>
      <c r="CR51" s="4">
        <f t="shared" si="40"/>
        <v>1</v>
      </c>
      <c r="CS51" s="6">
        <v>2.8569935401745266</v>
      </c>
      <c r="CT51" s="4">
        <f t="shared" si="41"/>
        <v>1</v>
      </c>
      <c r="CU51" s="6">
        <v>4.0016900012532108</v>
      </c>
      <c r="CV51" s="10">
        <f t="shared" si="42"/>
        <v>0</v>
      </c>
      <c r="CW51" s="10">
        <f t="shared" si="43"/>
        <v>2.6665699338963784</v>
      </c>
      <c r="CX51" s="6">
        <v>-2.3334300661036216</v>
      </c>
    </row>
    <row r="52" spans="1:102" x14ac:dyDescent="0.3">
      <c r="A52" s="2">
        <v>20.456</v>
      </c>
      <c r="B52" s="2">
        <v>1</v>
      </c>
      <c r="C52" s="2">
        <v>1</v>
      </c>
      <c r="D52" s="2">
        <v>5.1150000000000002</v>
      </c>
      <c r="E52" s="2">
        <v>0</v>
      </c>
      <c r="F52" s="2">
        <v>1</v>
      </c>
      <c r="G52" s="2">
        <v>0</v>
      </c>
      <c r="H52" s="2">
        <v>1</v>
      </c>
      <c r="I52" s="2">
        <v>1</v>
      </c>
      <c r="J52" s="2">
        <v>1</v>
      </c>
      <c r="K52" s="2">
        <v>0</v>
      </c>
      <c r="L52" s="2">
        <v>1</v>
      </c>
      <c r="M52" s="2">
        <v>1</v>
      </c>
      <c r="N52" s="2">
        <v>1</v>
      </c>
      <c r="O52" s="2">
        <v>0</v>
      </c>
      <c r="P52" s="2">
        <v>0</v>
      </c>
      <c r="Q52" s="2">
        <v>0</v>
      </c>
      <c r="R52" s="3">
        <v>1</v>
      </c>
      <c r="S52" s="8">
        <f t="shared" si="0"/>
        <v>0</v>
      </c>
      <c r="T52" s="6">
        <v>0.5</v>
      </c>
      <c r="U52" s="4">
        <f t="shared" si="1"/>
        <v>0</v>
      </c>
      <c r="V52" s="6">
        <v>1</v>
      </c>
      <c r="W52" s="18">
        <f t="shared" si="2"/>
        <v>0</v>
      </c>
      <c r="X52" s="6">
        <v>0.8</v>
      </c>
      <c r="Y52" s="4">
        <f t="shared" si="3"/>
        <v>0</v>
      </c>
      <c r="Z52" s="6">
        <v>0.8</v>
      </c>
      <c r="AA52" s="15">
        <f t="shared" si="4"/>
        <v>0</v>
      </c>
      <c r="AB52" s="15">
        <f t="shared" si="5"/>
        <v>-6.8</v>
      </c>
      <c r="AC52" s="6">
        <v>-1.8</v>
      </c>
      <c r="AD52" s="21">
        <f t="shared" si="6"/>
        <v>1</v>
      </c>
      <c r="AE52" s="6">
        <v>5</v>
      </c>
      <c r="AF52" s="4">
        <f t="shared" si="7"/>
        <v>1</v>
      </c>
      <c r="AG52" s="6">
        <v>1.753696211888248</v>
      </c>
      <c r="AH52" s="4">
        <f t="shared" si="8"/>
        <v>1</v>
      </c>
      <c r="AI52" s="6">
        <v>5.3902197609121858</v>
      </c>
      <c r="AJ52" s="12">
        <f t="shared" si="9"/>
        <v>1</v>
      </c>
      <c r="AK52" s="12">
        <f t="shared" si="10"/>
        <v>1.8496785303853418</v>
      </c>
      <c r="AL52" s="6">
        <v>6.8496785303853418</v>
      </c>
      <c r="AM52" s="4">
        <f t="shared" si="11"/>
        <v>1</v>
      </c>
      <c r="AN52" s="6">
        <v>-3.4322022787826403</v>
      </c>
      <c r="AO52" s="4">
        <f t="shared" si="12"/>
        <v>1</v>
      </c>
      <c r="AP52" s="6">
        <v>6.3167091210333988</v>
      </c>
      <c r="AQ52" s="4">
        <f t="shared" si="13"/>
        <v>1</v>
      </c>
      <c r="AR52" s="6">
        <v>5.0660463278078716</v>
      </c>
      <c r="AS52" s="4">
        <f t="shared" si="14"/>
        <v>0</v>
      </c>
      <c r="AT52" s="6">
        <v>1.5838165883510928</v>
      </c>
      <c r="AU52" s="4">
        <f t="shared" si="15"/>
        <v>1</v>
      </c>
      <c r="AV52" s="6">
        <v>4.4856879133415841</v>
      </c>
      <c r="AW52" s="10">
        <f t="shared" si="16"/>
        <v>0</v>
      </c>
      <c r="AX52" s="6">
        <v>1.2691820087584103</v>
      </c>
      <c r="AY52" s="4">
        <f t="shared" si="17"/>
        <v>1</v>
      </c>
      <c r="AZ52" s="6">
        <v>8.6713368949684764</v>
      </c>
      <c r="BA52" s="4">
        <f t="shared" si="18"/>
        <v>1</v>
      </c>
      <c r="BB52" s="6">
        <v>7.1568397168257381</v>
      </c>
      <c r="BC52" s="4">
        <f t="shared" si="19"/>
        <v>1</v>
      </c>
      <c r="BD52" s="6">
        <v>5.7589277645761747</v>
      </c>
      <c r="BE52" s="4">
        <f t="shared" si="20"/>
        <v>1</v>
      </c>
      <c r="BF52" s="6">
        <v>7.305866890824098</v>
      </c>
      <c r="BG52" s="18">
        <f t="shared" si="21"/>
        <v>1</v>
      </c>
      <c r="BH52" s="6">
        <v>7.0915992126742893</v>
      </c>
      <c r="BI52" s="4">
        <f t="shared" si="22"/>
        <v>1</v>
      </c>
      <c r="BJ52" s="6">
        <v>3.7949156448504775</v>
      </c>
      <c r="BK52" s="4">
        <f t="shared" si="23"/>
        <v>1</v>
      </c>
      <c r="BL52" s="6">
        <v>3.1178251446139984</v>
      </c>
      <c r="BM52" s="4">
        <f t="shared" si="24"/>
        <v>1</v>
      </c>
      <c r="BN52" s="6">
        <v>-1.2160963330896024</v>
      </c>
      <c r="BO52" s="4">
        <f t="shared" si="25"/>
        <v>0</v>
      </c>
      <c r="BP52" s="6">
        <v>-3.6881862571903667</v>
      </c>
      <c r="BQ52" s="4">
        <f t="shared" si="26"/>
        <v>0</v>
      </c>
      <c r="BR52" s="6">
        <v>-3.4632737972932675</v>
      </c>
      <c r="BS52" s="4">
        <f t="shared" si="27"/>
        <v>0</v>
      </c>
      <c r="BT52" s="6">
        <v>-2.2929904927620699</v>
      </c>
      <c r="BU52" s="10">
        <f t="shared" si="28"/>
        <v>0</v>
      </c>
      <c r="BV52" s="10">
        <f t="shared" si="29"/>
        <v>-0.64185807876746193</v>
      </c>
      <c r="BW52" s="6">
        <v>-4.6418580787674619</v>
      </c>
      <c r="BX52" s="4">
        <f t="shared" si="30"/>
        <v>1</v>
      </c>
      <c r="BY52" s="6">
        <v>0.75245731647466307</v>
      </c>
      <c r="BZ52" s="4">
        <f t="shared" si="31"/>
        <v>0</v>
      </c>
      <c r="CA52" s="6">
        <v>0.50669205153592767</v>
      </c>
      <c r="CB52" s="4">
        <f t="shared" si="32"/>
        <v>0</v>
      </c>
      <c r="CC52" s="6">
        <v>-1.7226300977335809</v>
      </c>
      <c r="CD52" s="4">
        <f t="shared" si="33"/>
        <v>1</v>
      </c>
      <c r="CE52" s="6">
        <v>4.9802855166185012</v>
      </c>
      <c r="CF52" s="4">
        <f t="shared" si="34"/>
        <v>1</v>
      </c>
      <c r="CG52" s="6">
        <v>2.503376188496695</v>
      </c>
      <c r="CH52" s="4">
        <f t="shared" si="35"/>
        <v>1</v>
      </c>
      <c r="CI52" s="6">
        <v>0.97550633377527785</v>
      </c>
      <c r="CJ52" s="4">
        <f t="shared" si="36"/>
        <v>1</v>
      </c>
      <c r="CK52" s="6">
        <v>1.1736990810067329</v>
      </c>
      <c r="CL52" s="4">
        <f t="shared" si="37"/>
        <v>0</v>
      </c>
      <c r="CM52" s="6">
        <v>-1.1092803887449829</v>
      </c>
      <c r="CN52" s="4">
        <f t="shared" si="38"/>
        <v>0</v>
      </c>
      <c r="CO52" s="6">
        <v>-2.163354085747224</v>
      </c>
      <c r="CP52" s="4">
        <f t="shared" si="39"/>
        <v>1</v>
      </c>
      <c r="CQ52" s="6">
        <v>1.9237382023251577</v>
      </c>
      <c r="CR52" s="4">
        <f t="shared" si="40"/>
        <v>0</v>
      </c>
      <c r="CS52" s="6">
        <v>-4.834923219172838</v>
      </c>
      <c r="CT52" s="4">
        <f t="shared" si="41"/>
        <v>0</v>
      </c>
      <c r="CU52" s="6">
        <v>-1.4817897750342972</v>
      </c>
      <c r="CV52" s="10">
        <f t="shared" si="42"/>
        <v>1</v>
      </c>
      <c r="CW52" s="10">
        <f t="shared" si="43"/>
        <v>8.5185773476689413</v>
      </c>
      <c r="CX52" s="6">
        <v>3.5185773476689413</v>
      </c>
    </row>
    <row r="53" spans="1:102" x14ac:dyDescent="0.3">
      <c r="A53" s="2">
        <v>20.984000000000002</v>
      </c>
      <c r="B53" s="2">
        <v>0</v>
      </c>
      <c r="C53" s="2">
        <v>1</v>
      </c>
      <c r="D53" s="2">
        <v>16.899999999999999</v>
      </c>
      <c r="E53" s="2">
        <v>1</v>
      </c>
      <c r="F53" s="2">
        <v>0</v>
      </c>
      <c r="G53" s="2">
        <v>1</v>
      </c>
      <c r="H53" s="2">
        <v>1</v>
      </c>
      <c r="I53" s="2">
        <v>1</v>
      </c>
      <c r="J53" s="2">
        <v>1</v>
      </c>
      <c r="K53" s="2">
        <v>0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0</v>
      </c>
      <c r="R53" s="3">
        <v>1</v>
      </c>
      <c r="S53" s="8">
        <f t="shared" si="0"/>
        <v>0</v>
      </c>
      <c r="T53" s="6">
        <v>0.8</v>
      </c>
      <c r="U53" s="4">
        <f t="shared" si="1"/>
        <v>0</v>
      </c>
      <c r="V53" s="6">
        <v>1.8</v>
      </c>
      <c r="W53" s="18">
        <f t="shared" si="2"/>
        <v>0</v>
      </c>
      <c r="X53" s="6">
        <v>1.22</v>
      </c>
      <c r="Y53" s="4">
        <f t="shared" si="3"/>
        <v>0</v>
      </c>
      <c r="Z53" s="6">
        <v>2.8</v>
      </c>
      <c r="AA53" s="15">
        <f t="shared" si="4"/>
        <v>0</v>
      </c>
      <c r="AB53" s="15">
        <f t="shared" si="5"/>
        <v>-9.8000000000000007</v>
      </c>
      <c r="AC53" s="6">
        <v>-4.8</v>
      </c>
      <c r="AD53" s="21">
        <f t="shared" si="6"/>
        <v>1</v>
      </c>
      <c r="AE53" s="6">
        <v>4.8</v>
      </c>
      <c r="AF53" s="4">
        <f t="shared" si="7"/>
        <v>0</v>
      </c>
      <c r="AG53" s="6">
        <v>3.5853212860341035</v>
      </c>
      <c r="AH53" s="4">
        <f t="shared" si="8"/>
        <v>0</v>
      </c>
      <c r="AI53" s="6">
        <v>1.4947387835746653</v>
      </c>
      <c r="AJ53" s="12">
        <f t="shared" si="9"/>
        <v>0</v>
      </c>
      <c r="AK53" s="12">
        <f t="shared" si="10"/>
        <v>-1.749645684177449</v>
      </c>
      <c r="AL53" s="6">
        <v>3.250354315822551</v>
      </c>
      <c r="AM53" s="4">
        <f t="shared" si="11"/>
        <v>1</v>
      </c>
      <c r="AN53" s="6">
        <v>-4.0183834487768797</v>
      </c>
      <c r="AO53" s="4">
        <f t="shared" si="12"/>
        <v>0</v>
      </c>
      <c r="AP53" s="6">
        <v>2.0818285281272324</v>
      </c>
      <c r="AQ53" s="4">
        <f t="shared" si="13"/>
        <v>1</v>
      </c>
      <c r="AR53" s="6">
        <v>7.0497700658473361</v>
      </c>
      <c r="AS53" s="4">
        <f t="shared" si="14"/>
        <v>1</v>
      </c>
      <c r="AT53" s="6">
        <v>5.3299829809772765</v>
      </c>
      <c r="AU53" s="4">
        <f t="shared" si="15"/>
        <v>1</v>
      </c>
      <c r="AV53" s="6">
        <v>8.1725201359315616</v>
      </c>
      <c r="AW53" s="10">
        <f t="shared" si="16"/>
        <v>1</v>
      </c>
      <c r="AX53" s="6">
        <v>5.977870810750737</v>
      </c>
      <c r="AY53" s="4">
        <f t="shared" si="17"/>
        <v>0</v>
      </c>
      <c r="AZ53" s="6">
        <v>2.6172722350836919</v>
      </c>
      <c r="BA53" s="4">
        <f t="shared" si="18"/>
        <v>0</v>
      </c>
      <c r="BB53" s="6">
        <v>2.928827460065178</v>
      </c>
      <c r="BC53" s="4">
        <f t="shared" si="19"/>
        <v>0</v>
      </c>
      <c r="BD53" s="6">
        <v>1.5910999111232731</v>
      </c>
      <c r="BE53" s="4">
        <f t="shared" si="20"/>
        <v>1</v>
      </c>
      <c r="BF53" s="6">
        <v>8.6347211787395253</v>
      </c>
      <c r="BG53" s="18">
        <f t="shared" si="21"/>
        <v>0</v>
      </c>
      <c r="BH53" s="6">
        <v>1.9651231188751277</v>
      </c>
      <c r="BI53" s="4">
        <f t="shared" si="22"/>
        <v>1</v>
      </c>
      <c r="BJ53" s="6">
        <v>6.2727547019336241</v>
      </c>
      <c r="BK53" s="4">
        <f t="shared" si="23"/>
        <v>0</v>
      </c>
      <c r="BL53" s="6">
        <v>0.11662559020354335</v>
      </c>
      <c r="BM53" s="4">
        <f t="shared" si="24"/>
        <v>1</v>
      </c>
      <c r="BN53" s="6">
        <v>2.9530655419903091</v>
      </c>
      <c r="BO53" s="4">
        <f t="shared" si="25"/>
        <v>0</v>
      </c>
      <c r="BP53" s="6">
        <v>-3.8546957770082644</v>
      </c>
      <c r="BQ53" s="4">
        <f t="shared" si="26"/>
        <v>0</v>
      </c>
      <c r="BR53" s="6">
        <v>1.7046377791901119</v>
      </c>
      <c r="BS53" s="4">
        <f t="shared" si="27"/>
        <v>0</v>
      </c>
      <c r="BT53" s="6">
        <v>-1.7214080963934739</v>
      </c>
      <c r="BU53" s="10">
        <f t="shared" si="28"/>
        <v>0</v>
      </c>
      <c r="BV53" s="10">
        <f t="shared" si="29"/>
        <v>-0.73707863017921582</v>
      </c>
      <c r="BW53" s="6">
        <v>-4.7370786301792158</v>
      </c>
      <c r="BX53" s="4">
        <f t="shared" si="30"/>
        <v>1</v>
      </c>
      <c r="BY53" s="6">
        <v>3.7130968746730684</v>
      </c>
      <c r="BZ53" s="4">
        <f t="shared" si="31"/>
        <v>1</v>
      </c>
      <c r="CA53" s="6">
        <v>5.1205925326910213</v>
      </c>
      <c r="CB53" s="4">
        <f t="shared" si="32"/>
        <v>0</v>
      </c>
      <c r="CC53" s="6">
        <v>-5.1152324552429</v>
      </c>
      <c r="CD53" s="4">
        <f t="shared" si="33"/>
        <v>0</v>
      </c>
      <c r="CE53" s="6">
        <v>-0.45551300522273186</v>
      </c>
      <c r="CF53" s="4">
        <f t="shared" si="34"/>
        <v>1</v>
      </c>
      <c r="CG53" s="6">
        <v>1.3117915130952191</v>
      </c>
      <c r="CH53" s="4">
        <f t="shared" si="35"/>
        <v>0</v>
      </c>
      <c r="CI53" s="6">
        <v>-2.9699899789284769</v>
      </c>
      <c r="CJ53" s="4">
        <f t="shared" si="36"/>
        <v>0</v>
      </c>
      <c r="CK53" s="6">
        <v>-5.6077213146272351</v>
      </c>
      <c r="CL53" s="4">
        <f t="shared" si="37"/>
        <v>0</v>
      </c>
      <c r="CM53" s="6">
        <v>-4.2290033577799324</v>
      </c>
      <c r="CN53" s="4">
        <f t="shared" si="38"/>
        <v>0</v>
      </c>
      <c r="CO53" s="6">
        <v>-1.6843541237494026</v>
      </c>
      <c r="CP53" s="4">
        <f t="shared" si="39"/>
        <v>1</v>
      </c>
      <c r="CQ53" s="6">
        <v>0.40784683389489729</v>
      </c>
      <c r="CR53" s="4">
        <f t="shared" si="40"/>
        <v>1</v>
      </c>
      <c r="CS53" s="6">
        <v>3.2863012232289428</v>
      </c>
      <c r="CT53" s="4">
        <f t="shared" si="41"/>
        <v>1</v>
      </c>
      <c r="CU53" s="6">
        <v>3.3769460092034222</v>
      </c>
      <c r="CV53" s="10">
        <f t="shared" si="42"/>
        <v>0</v>
      </c>
      <c r="CW53" s="10">
        <f t="shared" si="43"/>
        <v>1.4758942866776534</v>
      </c>
      <c r="CX53" s="6">
        <v>-3.5241057133223466</v>
      </c>
    </row>
    <row r="54" spans="1:102" x14ac:dyDescent="0.3">
      <c r="A54" s="2">
        <v>21.6</v>
      </c>
      <c r="B54" s="2">
        <v>1</v>
      </c>
      <c r="C54" s="2">
        <v>0</v>
      </c>
      <c r="D54" s="2">
        <v>10.8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0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0</v>
      </c>
      <c r="R54" s="3">
        <v>1</v>
      </c>
      <c r="S54" s="8">
        <f t="shared" si="0"/>
        <v>0</v>
      </c>
      <c r="T54" s="6">
        <v>1.4</v>
      </c>
      <c r="U54" s="4">
        <f t="shared" si="1"/>
        <v>0</v>
      </c>
      <c r="V54" s="6">
        <v>2.4</v>
      </c>
      <c r="W54" s="18">
        <f t="shared" si="2"/>
        <v>0</v>
      </c>
      <c r="X54" s="6">
        <v>2</v>
      </c>
      <c r="Y54" s="4">
        <f t="shared" si="3"/>
        <v>0</v>
      </c>
      <c r="Z54" s="6">
        <v>0.8</v>
      </c>
      <c r="AA54" s="15">
        <f t="shared" si="4"/>
        <v>0</v>
      </c>
      <c r="AB54" s="15">
        <f t="shared" si="5"/>
        <v>-8</v>
      </c>
      <c r="AC54" s="6">
        <v>-3</v>
      </c>
      <c r="AD54" s="21">
        <f t="shared" si="6"/>
        <v>1</v>
      </c>
      <c r="AE54" s="6">
        <v>3</v>
      </c>
      <c r="AF54" s="4">
        <f t="shared" si="7"/>
        <v>0</v>
      </c>
      <c r="AG54" s="6">
        <v>4.3113808041831643</v>
      </c>
      <c r="AH54" s="4">
        <f t="shared" si="8"/>
        <v>0</v>
      </c>
      <c r="AI54" s="6">
        <v>1.968215679897354</v>
      </c>
      <c r="AJ54" s="12">
        <f t="shared" si="9"/>
        <v>1</v>
      </c>
      <c r="AK54" s="12">
        <f t="shared" si="10"/>
        <v>0.72114901787640573</v>
      </c>
      <c r="AL54" s="6">
        <v>5.7211490178764057</v>
      </c>
      <c r="AM54" s="4">
        <f t="shared" si="11"/>
        <v>1</v>
      </c>
      <c r="AN54" s="6">
        <v>-3.6719280885342083</v>
      </c>
      <c r="AO54" s="4">
        <f t="shared" si="12"/>
        <v>0</v>
      </c>
      <c r="AP54" s="6">
        <v>2.8105504477007095</v>
      </c>
      <c r="AQ54" s="4">
        <f t="shared" si="13"/>
        <v>0</v>
      </c>
      <c r="AR54" s="6">
        <v>0.87472426515304436</v>
      </c>
      <c r="AS54" s="4">
        <f t="shared" si="14"/>
        <v>0</v>
      </c>
      <c r="AT54" s="6">
        <v>2.1862124956372151</v>
      </c>
      <c r="AU54" s="4">
        <f t="shared" si="15"/>
        <v>1</v>
      </c>
      <c r="AV54" s="6">
        <v>5.3591002488403321</v>
      </c>
      <c r="AW54" s="10">
        <f t="shared" si="16"/>
        <v>0</v>
      </c>
      <c r="AX54" s="6">
        <v>1.1209952627077493</v>
      </c>
      <c r="AY54" s="4">
        <f t="shared" si="17"/>
        <v>0</v>
      </c>
      <c r="AZ54" s="6">
        <v>0.23623185143171477</v>
      </c>
      <c r="BA54" s="4">
        <f t="shared" si="18"/>
        <v>1</v>
      </c>
      <c r="BB54" s="6">
        <v>5.0983509825394213</v>
      </c>
      <c r="BC54" s="4">
        <f t="shared" si="19"/>
        <v>1</v>
      </c>
      <c r="BD54" s="6">
        <v>5.4478414678422205</v>
      </c>
      <c r="BE54" s="4">
        <f t="shared" si="20"/>
        <v>0</v>
      </c>
      <c r="BF54" s="6">
        <v>0.40467362978482657</v>
      </c>
      <c r="BG54" s="18">
        <f t="shared" si="21"/>
        <v>0</v>
      </c>
      <c r="BH54" s="6">
        <v>-1.4477675801501764</v>
      </c>
      <c r="BI54" s="4">
        <f t="shared" si="22"/>
        <v>0</v>
      </c>
      <c r="BJ54" s="6">
        <v>-2.4244745430869314</v>
      </c>
      <c r="BK54" s="4">
        <f t="shared" si="23"/>
        <v>1</v>
      </c>
      <c r="BL54" s="6">
        <v>2.7089258281565569</v>
      </c>
      <c r="BM54" s="4">
        <f t="shared" si="24"/>
        <v>0</v>
      </c>
      <c r="BN54" s="6">
        <v>-5.9868742563673134</v>
      </c>
      <c r="BO54" s="4">
        <f t="shared" si="25"/>
        <v>0</v>
      </c>
      <c r="BP54" s="6">
        <v>-3.8535571832215432</v>
      </c>
      <c r="BQ54" s="4">
        <f t="shared" si="26"/>
        <v>0</v>
      </c>
      <c r="BR54" s="6">
        <v>-2.3740816292516653</v>
      </c>
      <c r="BS54" s="4">
        <f t="shared" si="27"/>
        <v>1</v>
      </c>
      <c r="BT54" s="6">
        <v>3.2473480122487572</v>
      </c>
      <c r="BU54" s="10">
        <f t="shared" si="28"/>
        <v>1</v>
      </c>
      <c r="BV54" s="10">
        <f t="shared" si="29"/>
        <v>4.6260595912653173</v>
      </c>
      <c r="BW54" s="6">
        <v>0.62605959126531729</v>
      </c>
      <c r="BX54" s="4">
        <f t="shared" si="30"/>
        <v>1</v>
      </c>
      <c r="BY54" s="6">
        <v>2.6184885196046164</v>
      </c>
      <c r="BZ54" s="4">
        <f t="shared" si="31"/>
        <v>1</v>
      </c>
      <c r="CA54" s="6">
        <v>7.9621178294110342</v>
      </c>
      <c r="CB54" s="4">
        <f t="shared" si="32"/>
        <v>0</v>
      </c>
      <c r="CC54" s="6">
        <v>-3.9082358699330033</v>
      </c>
      <c r="CD54" s="4">
        <f t="shared" si="33"/>
        <v>0</v>
      </c>
      <c r="CE54" s="6">
        <v>-1.3737738242929065</v>
      </c>
      <c r="CF54" s="4">
        <f t="shared" si="34"/>
        <v>0</v>
      </c>
      <c r="CG54" s="6">
        <v>-4.5716830832972626</v>
      </c>
      <c r="CH54" s="4">
        <f t="shared" si="35"/>
        <v>1</v>
      </c>
      <c r="CI54" s="6">
        <v>0.50415651171871279</v>
      </c>
      <c r="CJ54" s="4">
        <f t="shared" si="36"/>
        <v>1</v>
      </c>
      <c r="CK54" s="6">
        <v>-0.74545355429036597</v>
      </c>
      <c r="CL54" s="4">
        <f t="shared" si="37"/>
        <v>0</v>
      </c>
      <c r="CM54" s="6">
        <v>-2.8575772643387229</v>
      </c>
      <c r="CN54" s="4">
        <f t="shared" si="38"/>
        <v>1</v>
      </c>
      <c r="CO54" s="6">
        <v>0.80044753906081745</v>
      </c>
      <c r="CP54" s="4">
        <f t="shared" si="39"/>
        <v>0</v>
      </c>
      <c r="CQ54" s="6">
        <v>-4.3314521584524872</v>
      </c>
      <c r="CR54" s="4">
        <f t="shared" si="40"/>
        <v>0</v>
      </c>
      <c r="CS54" s="6">
        <v>-3.3262596893097771</v>
      </c>
      <c r="CT54" s="4">
        <f t="shared" si="41"/>
        <v>1</v>
      </c>
      <c r="CU54" s="6">
        <v>-0.87780320862414918</v>
      </c>
      <c r="CV54" s="10">
        <f t="shared" si="42"/>
        <v>0</v>
      </c>
      <c r="CW54" s="10">
        <f t="shared" si="43"/>
        <v>1.7956054668067258</v>
      </c>
      <c r="CX54" s="6">
        <v>-3.2043945331932742</v>
      </c>
    </row>
    <row r="55" spans="1:102" x14ac:dyDescent="0.3">
      <c r="A55" s="2">
        <v>4.056</v>
      </c>
      <c r="B55" s="2">
        <v>1</v>
      </c>
      <c r="C55" s="2">
        <v>1</v>
      </c>
      <c r="D55" s="2">
        <v>1.915</v>
      </c>
      <c r="E55" s="2">
        <v>0</v>
      </c>
      <c r="F55" s="2">
        <v>0</v>
      </c>
      <c r="G55" s="2">
        <v>1</v>
      </c>
      <c r="H55" s="2">
        <v>1</v>
      </c>
      <c r="I55" s="2">
        <v>0</v>
      </c>
      <c r="J55" s="2">
        <v>0</v>
      </c>
      <c r="K55" s="2">
        <v>1</v>
      </c>
      <c r="L55" s="2">
        <v>1</v>
      </c>
      <c r="M55" s="2">
        <v>1</v>
      </c>
      <c r="N55" s="2">
        <v>0</v>
      </c>
      <c r="O55" s="2">
        <v>0</v>
      </c>
      <c r="P55" s="2">
        <v>1</v>
      </c>
      <c r="Q55" s="2">
        <v>1</v>
      </c>
      <c r="R55" s="3">
        <v>1</v>
      </c>
      <c r="S55" s="8">
        <f t="shared" si="0"/>
        <v>0</v>
      </c>
      <c r="T55" s="6">
        <v>1.7</v>
      </c>
      <c r="U55" s="4">
        <f t="shared" si="1"/>
        <v>0</v>
      </c>
      <c r="V55" s="6">
        <v>1.2</v>
      </c>
      <c r="W55" s="18">
        <f t="shared" si="2"/>
        <v>0</v>
      </c>
      <c r="X55" s="6">
        <v>1</v>
      </c>
      <c r="Y55" s="4">
        <f t="shared" si="3"/>
        <v>0</v>
      </c>
      <c r="Z55" s="6">
        <v>2.8</v>
      </c>
      <c r="AA55" s="15">
        <f t="shared" si="4"/>
        <v>1</v>
      </c>
      <c r="AB55" s="15">
        <f t="shared" si="5"/>
        <v>-2.2000000000000002</v>
      </c>
      <c r="AC55" s="6">
        <v>2.8</v>
      </c>
      <c r="AD55" s="21">
        <f t="shared" si="6"/>
        <v>0</v>
      </c>
      <c r="AE55" s="6">
        <v>-3</v>
      </c>
      <c r="AF55" s="4">
        <f t="shared" si="7"/>
        <v>1</v>
      </c>
      <c r="AG55" s="6">
        <v>-0.87914213814398245</v>
      </c>
      <c r="AH55" s="4">
        <f t="shared" si="8"/>
        <v>0</v>
      </c>
      <c r="AI55" s="6">
        <v>1.7014625081463566</v>
      </c>
      <c r="AJ55" s="12">
        <f t="shared" si="9"/>
        <v>0</v>
      </c>
      <c r="AK55" s="12">
        <f t="shared" si="10"/>
        <v>-4.3426268926042662</v>
      </c>
      <c r="AL55" s="6">
        <v>0.65737310739573362</v>
      </c>
      <c r="AM55" s="4">
        <f t="shared" si="11"/>
        <v>1</v>
      </c>
      <c r="AN55" s="6">
        <v>-3.9346171897983102</v>
      </c>
      <c r="AO55" s="4">
        <f t="shared" si="12"/>
        <v>1</v>
      </c>
      <c r="AP55" s="6">
        <v>4.0911933872825834</v>
      </c>
      <c r="AQ55" s="4">
        <f t="shared" si="13"/>
        <v>1</v>
      </c>
      <c r="AR55" s="6">
        <v>5.7717153001407766</v>
      </c>
      <c r="AS55" s="4">
        <f t="shared" si="14"/>
        <v>1</v>
      </c>
      <c r="AT55" s="6">
        <v>5.3574772399431003</v>
      </c>
      <c r="AU55" s="4">
        <f t="shared" si="15"/>
        <v>1</v>
      </c>
      <c r="AV55" s="6">
        <v>5.2194610033711468</v>
      </c>
      <c r="AW55" s="10">
        <f t="shared" si="16"/>
        <v>0</v>
      </c>
      <c r="AX55" s="6">
        <v>1.6258855026091972</v>
      </c>
      <c r="AY55" s="4">
        <f t="shared" si="17"/>
        <v>0</v>
      </c>
      <c r="AZ55" s="6">
        <v>2.0020135406251325</v>
      </c>
      <c r="BA55" s="4">
        <f t="shared" si="18"/>
        <v>1</v>
      </c>
      <c r="BB55" s="6">
        <v>6.5306998651447286</v>
      </c>
      <c r="BC55" s="4">
        <f t="shared" si="19"/>
        <v>0</v>
      </c>
      <c r="BD55" s="6">
        <v>-1.4754116846725833</v>
      </c>
      <c r="BE55" s="4">
        <f t="shared" si="20"/>
        <v>0</v>
      </c>
      <c r="BF55" s="6">
        <v>2.9876422860876168</v>
      </c>
      <c r="BG55" s="18">
        <f t="shared" si="21"/>
        <v>0</v>
      </c>
      <c r="BH55" s="6">
        <v>-2.1729565491730902</v>
      </c>
      <c r="BI55" s="4">
        <f t="shared" si="22"/>
        <v>1</v>
      </c>
      <c r="BJ55" s="6">
        <v>2.6010773655673312</v>
      </c>
      <c r="BK55" s="4">
        <f t="shared" si="23"/>
        <v>0</v>
      </c>
      <c r="BL55" s="6">
        <v>-2.0653361090998135</v>
      </c>
      <c r="BM55" s="4">
        <f t="shared" si="24"/>
        <v>0</v>
      </c>
      <c r="BN55" s="6">
        <v>-6.1119084815420077</v>
      </c>
      <c r="BO55" s="4">
        <f t="shared" si="25"/>
        <v>0</v>
      </c>
      <c r="BP55" s="6">
        <v>-5.7691841616503368</v>
      </c>
      <c r="BQ55" s="4">
        <f t="shared" si="26"/>
        <v>1</v>
      </c>
      <c r="BR55" s="6">
        <v>7.4971411911113606</v>
      </c>
      <c r="BS55" s="4">
        <f t="shared" si="27"/>
        <v>0</v>
      </c>
      <c r="BT55" s="6">
        <v>-4.3131080126883541</v>
      </c>
      <c r="BU55" s="10">
        <f t="shared" si="28"/>
        <v>0</v>
      </c>
      <c r="BV55" s="10">
        <f t="shared" si="29"/>
        <v>2.5758852591323258</v>
      </c>
      <c r="BW55" s="6">
        <v>-1.4241147408676742</v>
      </c>
      <c r="BX55" s="4">
        <f t="shared" si="30"/>
        <v>0</v>
      </c>
      <c r="BY55" s="6">
        <v>-0.60438897482145126</v>
      </c>
      <c r="BZ55" s="4">
        <f t="shared" si="31"/>
        <v>1</v>
      </c>
      <c r="CA55" s="6">
        <v>4.9002490834717021</v>
      </c>
      <c r="CB55" s="4">
        <f t="shared" si="32"/>
        <v>1</v>
      </c>
      <c r="CC55" s="6">
        <v>4.776720885182506E-2</v>
      </c>
      <c r="CD55" s="4">
        <f t="shared" si="33"/>
        <v>0</v>
      </c>
      <c r="CE55" s="6">
        <v>-0.767057902545073</v>
      </c>
      <c r="CF55" s="4">
        <f t="shared" si="34"/>
        <v>1</v>
      </c>
      <c r="CG55" s="6">
        <v>1.2078903610110014</v>
      </c>
      <c r="CH55" s="4">
        <f t="shared" si="35"/>
        <v>0</v>
      </c>
      <c r="CI55" s="6">
        <v>-3.1541038338578651</v>
      </c>
      <c r="CJ55" s="4">
        <f t="shared" si="36"/>
        <v>0</v>
      </c>
      <c r="CK55" s="6">
        <v>-5.6961050848243051</v>
      </c>
      <c r="CL55" s="4">
        <f t="shared" si="37"/>
        <v>0</v>
      </c>
      <c r="CM55" s="6">
        <v>-3.8513974566561457</v>
      </c>
      <c r="CN55" s="4">
        <f t="shared" si="38"/>
        <v>1</v>
      </c>
      <c r="CO55" s="6">
        <v>2.247706322835513</v>
      </c>
      <c r="CP55" s="4">
        <f t="shared" si="39"/>
        <v>1</v>
      </c>
      <c r="CQ55" s="6">
        <v>1.6258113437233952</v>
      </c>
      <c r="CR55" s="4">
        <f t="shared" si="40"/>
        <v>0</v>
      </c>
      <c r="CS55" s="6">
        <v>-2.1056595207874924</v>
      </c>
      <c r="CT55" s="4">
        <f t="shared" si="41"/>
        <v>1</v>
      </c>
      <c r="CU55" s="6">
        <v>1.8535341806057879</v>
      </c>
      <c r="CV55" s="10">
        <f t="shared" si="42"/>
        <v>1</v>
      </c>
      <c r="CW55" s="10">
        <f t="shared" si="43"/>
        <v>5.3522730603890771</v>
      </c>
      <c r="CX55" s="6">
        <v>0.35227306038907713</v>
      </c>
    </row>
    <row r="56" spans="1:102" x14ac:dyDescent="0.3">
      <c r="A56" s="2">
        <v>21.783999999999999</v>
      </c>
      <c r="B56" s="2">
        <v>0</v>
      </c>
      <c r="C56" s="2">
        <v>1</v>
      </c>
      <c r="D56" s="2">
        <v>15.4</v>
      </c>
      <c r="E56" s="2">
        <v>1</v>
      </c>
      <c r="F56" s="2">
        <v>1</v>
      </c>
      <c r="G56" s="2">
        <v>1</v>
      </c>
      <c r="H56" s="2">
        <v>0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0</v>
      </c>
      <c r="R56" s="3">
        <v>1</v>
      </c>
      <c r="S56" s="8">
        <f t="shared" si="0"/>
        <v>0</v>
      </c>
      <c r="T56" s="6">
        <v>1.2</v>
      </c>
      <c r="U56" s="4">
        <f t="shared" si="1"/>
        <v>0</v>
      </c>
      <c r="V56" s="6">
        <v>1.8</v>
      </c>
      <c r="W56" s="18">
        <f t="shared" si="2"/>
        <v>0</v>
      </c>
      <c r="X56" s="6">
        <v>1.4</v>
      </c>
      <c r="Y56" s="4">
        <f t="shared" si="3"/>
        <v>0</v>
      </c>
      <c r="Z56" s="6">
        <v>1</v>
      </c>
      <c r="AA56" s="15">
        <f t="shared" si="4"/>
        <v>0</v>
      </c>
      <c r="AB56" s="15">
        <f t="shared" si="5"/>
        <v>-7.2</v>
      </c>
      <c r="AC56" s="6">
        <v>-2.2000000000000002</v>
      </c>
      <c r="AD56" s="21">
        <f t="shared" si="6"/>
        <v>0</v>
      </c>
      <c r="AE56" s="6">
        <v>1</v>
      </c>
      <c r="AF56" s="4">
        <f t="shared" si="7"/>
        <v>0</v>
      </c>
      <c r="AG56" s="6">
        <v>6.0290706118781525</v>
      </c>
      <c r="AH56" s="4">
        <f t="shared" si="8"/>
        <v>0</v>
      </c>
      <c r="AI56" s="6">
        <v>0.24330679838194524</v>
      </c>
      <c r="AJ56" s="12">
        <f t="shared" si="9"/>
        <v>0</v>
      </c>
      <c r="AK56" s="12">
        <f t="shared" si="10"/>
        <v>-2.7963146428464181</v>
      </c>
      <c r="AL56" s="6">
        <v>2.2036853571535819</v>
      </c>
      <c r="AM56" s="4">
        <f t="shared" si="11"/>
        <v>1</v>
      </c>
      <c r="AN56" s="6">
        <v>-1.1877696024302249</v>
      </c>
      <c r="AO56" s="4">
        <f t="shared" si="12"/>
        <v>0</v>
      </c>
      <c r="AP56" s="6">
        <v>0.75113205631139013</v>
      </c>
      <c r="AQ56" s="4">
        <f t="shared" si="13"/>
        <v>1</v>
      </c>
      <c r="AR56" s="6">
        <v>4.631566319241756</v>
      </c>
      <c r="AS56" s="4">
        <f t="shared" si="14"/>
        <v>0</v>
      </c>
      <c r="AT56" s="6">
        <v>0.87202485658019091</v>
      </c>
      <c r="AU56" s="4">
        <f t="shared" si="15"/>
        <v>0</v>
      </c>
      <c r="AV56" s="6">
        <v>2.6469955616287604</v>
      </c>
      <c r="AW56" s="10">
        <f t="shared" si="16"/>
        <v>1</v>
      </c>
      <c r="AX56" s="6">
        <v>6.2863735425588718</v>
      </c>
      <c r="AY56" s="4">
        <f t="shared" si="17"/>
        <v>0</v>
      </c>
      <c r="AZ56" s="6">
        <v>2.3067195135541501</v>
      </c>
      <c r="BA56" s="4">
        <f t="shared" si="18"/>
        <v>1</v>
      </c>
      <c r="BB56" s="6">
        <v>5.4086465903751568</v>
      </c>
      <c r="BC56" s="4">
        <f t="shared" si="19"/>
        <v>1</v>
      </c>
      <c r="BD56" s="6">
        <v>5.3558692029370167</v>
      </c>
      <c r="BE56" s="4">
        <f t="shared" si="20"/>
        <v>0</v>
      </c>
      <c r="BF56" s="6">
        <v>3.3194374008970344</v>
      </c>
      <c r="BG56" s="18">
        <f t="shared" si="21"/>
        <v>0</v>
      </c>
      <c r="BH56" s="6">
        <v>0.46897969840696252</v>
      </c>
      <c r="BI56" s="4">
        <f t="shared" si="22"/>
        <v>1</v>
      </c>
      <c r="BJ56" s="6">
        <v>4.5684233490556396</v>
      </c>
      <c r="BK56" s="4">
        <f t="shared" si="23"/>
        <v>0</v>
      </c>
      <c r="BL56" s="6">
        <v>1.6626126212835479</v>
      </c>
      <c r="BM56" s="4">
        <f t="shared" si="24"/>
        <v>1</v>
      </c>
      <c r="BN56" s="6">
        <v>2.3350566631988237</v>
      </c>
      <c r="BO56" s="4">
        <f t="shared" si="25"/>
        <v>0</v>
      </c>
      <c r="BP56" s="6">
        <v>-3.2000874276295743</v>
      </c>
      <c r="BQ56" s="4">
        <f t="shared" si="26"/>
        <v>1</v>
      </c>
      <c r="BR56" s="6">
        <v>5.0422883650843193</v>
      </c>
      <c r="BS56" s="4">
        <f t="shared" si="27"/>
        <v>0</v>
      </c>
      <c r="BT56" s="6">
        <v>-0.42002182217135786</v>
      </c>
      <c r="BU56" s="10">
        <f t="shared" si="28"/>
        <v>0</v>
      </c>
      <c r="BV56" s="10">
        <f t="shared" si="29"/>
        <v>1.1481013210686761</v>
      </c>
      <c r="BW56" s="6">
        <v>-2.8518986789313239</v>
      </c>
      <c r="BX56" s="4">
        <f t="shared" si="30"/>
        <v>0</v>
      </c>
      <c r="BY56" s="6">
        <v>-1.6474477616380785</v>
      </c>
      <c r="BZ56" s="4">
        <f t="shared" si="31"/>
        <v>0</v>
      </c>
      <c r="CA56" s="6">
        <v>-1.2499613072604814</v>
      </c>
      <c r="CB56" s="4">
        <f t="shared" si="32"/>
        <v>1</v>
      </c>
      <c r="CC56" s="6">
        <v>1.5721059992792892</v>
      </c>
      <c r="CD56" s="4">
        <f t="shared" si="33"/>
        <v>1</v>
      </c>
      <c r="CE56" s="6">
        <v>3.4286599135545628</v>
      </c>
      <c r="CF56" s="4">
        <f t="shared" si="34"/>
        <v>1</v>
      </c>
      <c r="CG56" s="6">
        <v>-1.5004929317892133</v>
      </c>
      <c r="CH56" s="4">
        <f t="shared" si="35"/>
        <v>1</v>
      </c>
      <c r="CI56" s="6">
        <v>2.3865162145424605</v>
      </c>
      <c r="CJ56" s="4">
        <f t="shared" si="36"/>
        <v>1</v>
      </c>
      <c r="CK56" s="6">
        <v>-0.18940410448315248</v>
      </c>
      <c r="CL56" s="4">
        <f t="shared" si="37"/>
        <v>0</v>
      </c>
      <c r="CM56" s="6">
        <v>-5.8391280236356167</v>
      </c>
      <c r="CN56" s="4">
        <f t="shared" si="38"/>
        <v>1</v>
      </c>
      <c r="CO56" s="6">
        <v>3.4277115121999042</v>
      </c>
      <c r="CP56" s="4">
        <f t="shared" si="39"/>
        <v>1</v>
      </c>
      <c r="CQ56" s="6">
        <v>-3.0433603080619722</v>
      </c>
      <c r="CR56" s="4">
        <f t="shared" si="40"/>
        <v>1</v>
      </c>
      <c r="CS56" s="6">
        <v>3.4689323615667469</v>
      </c>
      <c r="CT56" s="4">
        <f t="shared" si="41"/>
        <v>0</v>
      </c>
      <c r="CU56" s="6">
        <v>-2.4486609375756085</v>
      </c>
      <c r="CV56" s="10">
        <f t="shared" si="42"/>
        <v>0</v>
      </c>
      <c r="CW56" s="10">
        <f t="shared" si="43"/>
        <v>0.81811954858079705</v>
      </c>
      <c r="CX56" s="6">
        <v>-4.1818804514192029</v>
      </c>
    </row>
    <row r="57" spans="1:102" x14ac:dyDescent="0.3">
      <c r="A57" s="2">
        <v>21.84</v>
      </c>
      <c r="B57" s="2">
        <v>1</v>
      </c>
      <c r="C57" s="2">
        <v>1</v>
      </c>
      <c r="D57" s="2">
        <v>5.46</v>
      </c>
      <c r="E57" s="2">
        <v>0</v>
      </c>
      <c r="F57" s="2">
        <v>1</v>
      </c>
      <c r="G57" s="2">
        <v>1</v>
      </c>
      <c r="H57" s="2">
        <v>1</v>
      </c>
      <c r="I57" s="2">
        <v>1</v>
      </c>
      <c r="J57" s="2">
        <v>0</v>
      </c>
      <c r="K57" s="2">
        <v>0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0</v>
      </c>
      <c r="R57" s="3">
        <v>1</v>
      </c>
      <c r="S57" s="8">
        <f t="shared" si="0"/>
        <v>0</v>
      </c>
      <c r="T57" s="6">
        <v>2</v>
      </c>
      <c r="U57" s="4">
        <f t="shared" si="1"/>
        <v>0</v>
      </c>
      <c r="V57" s="6">
        <v>3.6</v>
      </c>
      <c r="W57" s="18">
        <f t="shared" si="2"/>
        <v>1</v>
      </c>
      <c r="X57" s="6">
        <v>5</v>
      </c>
      <c r="Y57" s="4">
        <f t="shared" si="3"/>
        <v>1</v>
      </c>
      <c r="Z57" s="6">
        <v>6.8</v>
      </c>
      <c r="AA57" s="15">
        <f t="shared" si="4"/>
        <v>0</v>
      </c>
      <c r="AB57" s="15">
        <f t="shared" si="5"/>
        <v>-4.5999999999999996</v>
      </c>
      <c r="AC57" s="6">
        <v>0.4</v>
      </c>
      <c r="AD57" s="21">
        <f t="shared" si="6"/>
        <v>0</v>
      </c>
      <c r="AE57" s="6">
        <v>1.8</v>
      </c>
      <c r="AF57" s="4">
        <f t="shared" si="7"/>
        <v>0</v>
      </c>
      <c r="AG57" s="6">
        <v>4.8952638132631678</v>
      </c>
      <c r="AH57" s="4">
        <f t="shared" si="8"/>
        <v>0</v>
      </c>
      <c r="AI57" s="6">
        <v>0.94416946578999839</v>
      </c>
      <c r="AJ57" s="12">
        <f t="shared" si="9"/>
        <v>1</v>
      </c>
      <c r="AK57" s="12">
        <f t="shared" si="10"/>
        <v>0.11449072591842047</v>
      </c>
      <c r="AL57" s="6">
        <v>5.1144907259184205</v>
      </c>
      <c r="AM57" s="4">
        <f t="shared" si="11"/>
        <v>1</v>
      </c>
      <c r="AN57" s="6">
        <v>-3.0884952921789504</v>
      </c>
      <c r="AO57" s="4">
        <f t="shared" si="12"/>
        <v>1</v>
      </c>
      <c r="AP57" s="6">
        <v>5.1087692050654567</v>
      </c>
      <c r="AQ57" s="4">
        <f t="shared" si="13"/>
        <v>1</v>
      </c>
      <c r="AR57" s="6">
        <v>7.3320239871841713</v>
      </c>
      <c r="AS57" s="4">
        <f t="shared" si="14"/>
        <v>0</v>
      </c>
      <c r="AT57" s="6">
        <v>-2.0382632435351771</v>
      </c>
      <c r="AU57" s="4">
        <f t="shared" si="15"/>
        <v>0</v>
      </c>
      <c r="AV57" s="6">
        <v>3.7297867046134772</v>
      </c>
      <c r="AW57" s="10">
        <f t="shared" si="16"/>
        <v>0</v>
      </c>
      <c r="AX57" s="6">
        <v>2.6759555487950033</v>
      </c>
      <c r="AY57" s="4">
        <f t="shared" si="17"/>
        <v>0</v>
      </c>
      <c r="AZ57" s="6">
        <v>2.2823640448013873</v>
      </c>
      <c r="BA57" s="4">
        <f t="shared" si="18"/>
        <v>0</v>
      </c>
      <c r="BB57" s="6">
        <v>1.6997465477915576</v>
      </c>
      <c r="BC57" s="4">
        <f t="shared" si="19"/>
        <v>1</v>
      </c>
      <c r="BD57" s="6">
        <v>5.8925687959144355</v>
      </c>
      <c r="BE57" s="4">
        <f t="shared" si="20"/>
        <v>1</v>
      </c>
      <c r="BF57" s="6">
        <v>4.2314439489650697</v>
      </c>
      <c r="BG57" s="18">
        <f t="shared" si="21"/>
        <v>0</v>
      </c>
      <c r="BH57" s="6">
        <v>0.78623808410887897</v>
      </c>
      <c r="BI57" s="4">
        <f t="shared" si="22"/>
        <v>1</v>
      </c>
      <c r="BJ57" s="6">
        <v>3.3647255420956323</v>
      </c>
      <c r="BK57" s="4">
        <f t="shared" si="23"/>
        <v>0</v>
      </c>
      <c r="BL57" s="6">
        <v>-2.2807405577186941</v>
      </c>
      <c r="BM57" s="4">
        <f t="shared" si="24"/>
        <v>0</v>
      </c>
      <c r="BN57" s="6">
        <v>-6.0668840387128773</v>
      </c>
      <c r="BO57" s="4">
        <f t="shared" si="25"/>
        <v>0</v>
      </c>
      <c r="BP57" s="6">
        <v>-7.72040745166262</v>
      </c>
      <c r="BQ57" s="4">
        <f t="shared" si="26"/>
        <v>1</v>
      </c>
      <c r="BR57" s="6">
        <v>2.7612162365189037</v>
      </c>
      <c r="BS57" s="4">
        <f t="shared" si="27"/>
        <v>0</v>
      </c>
      <c r="BT57" s="6">
        <v>-6.4583493274601169</v>
      </c>
      <c r="BU57" s="10">
        <f t="shared" si="28"/>
        <v>0</v>
      </c>
      <c r="BV57" s="10">
        <f t="shared" si="29"/>
        <v>5.3977859191350674E-2</v>
      </c>
      <c r="BW57" s="6">
        <v>-3.9460221408086493</v>
      </c>
      <c r="BX57" s="4">
        <f t="shared" si="30"/>
        <v>0</v>
      </c>
      <c r="BY57" s="6">
        <v>-3.3456105666304623</v>
      </c>
      <c r="BZ57" s="4">
        <f t="shared" si="31"/>
        <v>0</v>
      </c>
      <c r="CA57" s="6">
        <v>-4.7117688107840303</v>
      </c>
      <c r="CB57" s="4">
        <f t="shared" si="32"/>
        <v>0</v>
      </c>
      <c r="CC57" s="6">
        <v>-3.6522471607236815</v>
      </c>
      <c r="CD57" s="4">
        <f t="shared" si="33"/>
        <v>1</v>
      </c>
      <c r="CE57" s="6">
        <v>5.1293184190839654</v>
      </c>
      <c r="CF57" s="4">
        <f t="shared" si="34"/>
        <v>1</v>
      </c>
      <c r="CG57" s="6">
        <v>-5.9407314933908495E-2</v>
      </c>
      <c r="CH57" s="4">
        <f t="shared" si="35"/>
        <v>0</v>
      </c>
      <c r="CI57" s="6">
        <v>-2.7622889059279574</v>
      </c>
      <c r="CJ57" s="4">
        <f t="shared" si="36"/>
        <v>0</v>
      </c>
      <c r="CK57" s="6">
        <v>-3.3446906517585022</v>
      </c>
      <c r="CL57" s="4">
        <f t="shared" si="37"/>
        <v>1</v>
      </c>
      <c r="CM57" s="6">
        <v>3.4142004047603578</v>
      </c>
      <c r="CN57" s="4">
        <f t="shared" si="38"/>
        <v>1</v>
      </c>
      <c r="CO57" s="6">
        <v>2.1527569874412968</v>
      </c>
      <c r="CP57" s="4">
        <f t="shared" si="39"/>
        <v>1</v>
      </c>
      <c r="CQ57" s="6">
        <v>4.7858308822293996</v>
      </c>
      <c r="CR57" s="4">
        <f t="shared" si="40"/>
        <v>0</v>
      </c>
      <c r="CS57" s="6">
        <v>-1.5443743177262377</v>
      </c>
      <c r="CT57" s="4">
        <f t="shared" si="41"/>
        <v>0</v>
      </c>
      <c r="CU57" s="6">
        <v>-1.9908279008052769</v>
      </c>
      <c r="CV57" s="10">
        <f t="shared" si="42"/>
        <v>0</v>
      </c>
      <c r="CW57" s="10">
        <f t="shared" si="43"/>
        <v>1.5209463238458563</v>
      </c>
      <c r="CX57" s="6">
        <v>-3.4790536761541437</v>
      </c>
    </row>
    <row r="58" spans="1:102" x14ac:dyDescent="0.3">
      <c r="A58" s="2">
        <v>21.943999999999999</v>
      </c>
      <c r="B58" s="2">
        <v>1</v>
      </c>
      <c r="C58" s="2">
        <v>1</v>
      </c>
      <c r="D58" s="2">
        <v>5.4850000000000003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0</v>
      </c>
      <c r="K58" s="2">
        <v>0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0</v>
      </c>
      <c r="R58" s="3">
        <v>1</v>
      </c>
      <c r="S58" s="8">
        <f t="shared" si="0"/>
        <v>0</v>
      </c>
      <c r="T58" s="6">
        <v>0.5</v>
      </c>
      <c r="U58" s="4">
        <f t="shared" si="1"/>
        <v>0</v>
      </c>
      <c r="V58" s="6">
        <v>0.8</v>
      </c>
      <c r="W58" s="18">
        <f t="shared" si="2"/>
        <v>0</v>
      </c>
      <c r="X58" s="6">
        <v>0.8</v>
      </c>
      <c r="Y58" s="4">
        <f t="shared" si="3"/>
        <v>0</v>
      </c>
      <c r="Z58" s="6">
        <v>0.6</v>
      </c>
      <c r="AA58" s="15">
        <f t="shared" si="4"/>
        <v>0</v>
      </c>
      <c r="AB58" s="15">
        <f t="shared" si="5"/>
        <v>-4.2</v>
      </c>
      <c r="AC58" s="6">
        <v>0.8</v>
      </c>
      <c r="AD58" s="21">
        <f t="shared" si="6"/>
        <v>1</v>
      </c>
      <c r="AE58" s="6">
        <v>3.8</v>
      </c>
      <c r="AF58" s="4">
        <f t="shared" si="7"/>
        <v>0</v>
      </c>
      <c r="AG58" s="6">
        <v>6.2563878402227981</v>
      </c>
      <c r="AH58" s="4">
        <f t="shared" si="8"/>
        <v>1</v>
      </c>
      <c r="AI58" s="6">
        <v>7.800048974142018</v>
      </c>
      <c r="AJ58" s="12">
        <f t="shared" si="9"/>
        <v>0</v>
      </c>
      <c r="AK58" s="12">
        <f t="shared" si="10"/>
        <v>-1.956945224770041</v>
      </c>
      <c r="AL58" s="6">
        <v>3.043054775229959</v>
      </c>
      <c r="AM58" s="4">
        <f t="shared" si="11"/>
        <v>0</v>
      </c>
      <c r="AN58" s="6">
        <v>-4.9557956879517251</v>
      </c>
      <c r="AO58" s="4">
        <f t="shared" si="12"/>
        <v>0</v>
      </c>
      <c r="AP58" s="6">
        <v>-0.77347117847546465</v>
      </c>
      <c r="AQ58" s="4">
        <f t="shared" si="13"/>
        <v>0</v>
      </c>
      <c r="AR58" s="6">
        <v>3.4875822140676149</v>
      </c>
      <c r="AS58" s="4">
        <f t="shared" si="14"/>
        <v>1</v>
      </c>
      <c r="AT58" s="6">
        <v>6.9196451448986656</v>
      </c>
      <c r="AU58" s="4">
        <f t="shared" si="15"/>
        <v>1</v>
      </c>
      <c r="AV58" s="6">
        <v>5.5975746438228846</v>
      </c>
      <c r="AW58" s="10">
        <f t="shared" si="16"/>
        <v>1</v>
      </c>
      <c r="AX58" s="6">
        <v>6.6006490314372721</v>
      </c>
      <c r="AY58" s="4">
        <f t="shared" si="17"/>
        <v>1</v>
      </c>
      <c r="AZ58" s="6">
        <v>4.0347705739257247</v>
      </c>
      <c r="BA58" s="4">
        <f t="shared" si="18"/>
        <v>1</v>
      </c>
      <c r="BB58" s="6">
        <v>7.559262702708887</v>
      </c>
      <c r="BC58" s="4">
        <f t="shared" si="19"/>
        <v>0</v>
      </c>
      <c r="BD58" s="6">
        <v>2.1876046503899427</v>
      </c>
      <c r="BE58" s="4">
        <f t="shared" si="20"/>
        <v>1</v>
      </c>
      <c r="BF58" s="6">
        <v>5.7629485370012983</v>
      </c>
      <c r="BG58" s="18">
        <f t="shared" si="21"/>
        <v>0</v>
      </c>
      <c r="BH58" s="6">
        <v>0.30212149556239343</v>
      </c>
      <c r="BI58" s="4">
        <f t="shared" si="22"/>
        <v>1</v>
      </c>
      <c r="BJ58" s="6">
        <v>6.3927390088364975</v>
      </c>
      <c r="BK58" s="4">
        <f t="shared" si="23"/>
        <v>0</v>
      </c>
      <c r="BL58" s="6">
        <v>-0.57292893080085183</v>
      </c>
      <c r="BM58" s="4">
        <f t="shared" si="24"/>
        <v>0</v>
      </c>
      <c r="BN58" s="6">
        <v>-4.5882873769519268</v>
      </c>
      <c r="BO58" s="4">
        <f t="shared" si="25"/>
        <v>0</v>
      </c>
      <c r="BP58" s="6">
        <v>-7.2688141625695835</v>
      </c>
      <c r="BQ58" s="4">
        <f t="shared" si="26"/>
        <v>0</v>
      </c>
      <c r="BR58" s="6">
        <v>-3.2155841888764467</v>
      </c>
      <c r="BS58" s="4">
        <f t="shared" si="27"/>
        <v>1</v>
      </c>
      <c r="BT58" s="6">
        <v>5.1850137730364843</v>
      </c>
      <c r="BU58" s="10">
        <f t="shared" si="28"/>
        <v>0</v>
      </c>
      <c r="BV58" s="10">
        <f t="shared" si="29"/>
        <v>-1.4106830830366039</v>
      </c>
      <c r="BW58" s="6">
        <v>-5.4106830830366039</v>
      </c>
      <c r="BX58" s="4">
        <f t="shared" si="30"/>
        <v>1</v>
      </c>
      <c r="BY58" s="6">
        <v>4.9305570045217006</v>
      </c>
      <c r="BZ58" s="4">
        <f t="shared" si="31"/>
        <v>1</v>
      </c>
      <c r="CA58" s="6">
        <v>5.2503254644457256</v>
      </c>
      <c r="CB58" s="4">
        <f t="shared" si="32"/>
        <v>1</v>
      </c>
      <c r="CC58" s="6">
        <v>1.6113361848408303</v>
      </c>
      <c r="CD58" s="4">
        <f t="shared" si="33"/>
        <v>1</v>
      </c>
      <c r="CE58" s="6">
        <v>4.1890989514362165</v>
      </c>
      <c r="CF58" s="4">
        <f t="shared" si="34"/>
        <v>1</v>
      </c>
      <c r="CG58" s="6">
        <v>1.7241834173696979</v>
      </c>
      <c r="CH58" s="4">
        <f t="shared" si="35"/>
        <v>0</v>
      </c>
      <c r="CI58" s="6">
        <v>-2.5041262479304081</v>
      </c>
      <c r="CJ58" s="4">
        <f t="shared" si="36"/>
        <v>0</v>
      </c>
      <c r="CK58" s="6">
        <v>-3.0939948821667844</v>
      </c>
      <c r="CL58" s="4">
        <f t="shared" si="37"/>
        <v>1</v>
      </c>
      <c r="CM58" s="6">
        <v>2.2265378694916667</v>
      </c>
      <c r="CN58" s="4">
        <f t="shared" si="38"/>
        <v>1</v>
      </c>
      <c r="CO58" s="6">
        <v>3.7099692545272038</v>
      </c>
      <c r="CP58" s="4">
        <f t="shared" si="39"/>
        <v>0</v>
      </c>
      <c r="CQ58" s="6">
        <v>-8.5244351780640883</v>
      </c>
      <c r="CR58" s="4">
        <f t="shared" si="40"/>
        <v>1</v>
      </c>
      <c r="CS58" s="6">
        <v>2.3754483003471281</v>
      </c>
      <c r="CT58" s="4">
        <f t="shared" si="41"/>
        <v>0</v>
      </c>
      <c r="CU58" s="6">
        <v>-4.2057616257301369</v>
      </c>
      <c r="CV58" s="10">
        <f t="shared" si="42"/>
        <v>1</v>
      </c>
      <c r="CW58" s="10">
        <f t="shared" si="43"/>
        <v>7.0291313621970017</v>
      </c>
      <c r="CX58" s="6">
        <v>2.0291313621970017</v>
      </c>
    </row>
    <row r="59" spans="1:102" x14ac:dyDescent="0.3">
      <c r="A59" s="2">
        <v>10.64</v>
      </c>
      <c r="B59" s="2">
        <v>1</v>
      </c>
      <c r="C59" s="2">
        <v>1</v>
      </c>
      <c r="D59" s="2">
        <v>3.6</v>
      </c>
      <c r="E59" s="2">
        <v>0</v>
      </c>
      <c r="F59" s="2">
        <v>1</v>
      </c>
      <c r="G59" s="2">
        <v>1</v>
      </c>
      <c r="H59" s="2">
        <v>0</v>
      </c>
      <c r="I59" s="2">
        <v>1</v>
      </c>
      <c r="J59" s="2">
        <v>0</v>
      </c>
      <c r="K59" s="2">
        <v>0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0</v>
      </c>
      <c r="R59" s="3">
        <v>1</v>
      </c>
      <c r="S59" s="8">
        <f t="shared" si="0"/>
        <v>0</v>
      </c>
      <c r="T59" s="6">
        <v>0.8</v>
      </c>
      <c r="U59" s="4">
        <f t="shared" si="1"/>
        <v>0</v>
      </c>
      <c r="V59" s="6">
        <v>1.6</v>
      </c>
      <c r="W59" s="18">
        <f t="shared" si="2"/>
        <v>0</v>
      </c>
      <c r="X59" s="6">
        <v>1</v>
      </c>
      <c r="Y59" s="4">
        <f t="shared" si="3"/>
        <v>0</v>
      </c>
      <c r="Z59" s="6">
        <v>0.4</v>
      </c>
      <c r="AA59" s="15">
        <f t="shared" si="4"/>
        <v>0</v>
      </c>
      <c r="AB59" s="15">
        <f t="shared" si="5"/>
        <v>-5.6</v>
      </c>
      <c r="AC59" s="6">
        <v>-0.6</v>
      </c>
      <c r="AD59" s="21">
        <f t="shared" si="6"/>
        <v>0</v>
      </c>
      <c r="AE59" s="6">
        <v>-2.6</v>
      </c>
      <c r="AF59" s="4">
        <f t="shared" si="7"/>
        <v>1</v>
      </c>
      <c r="AG59" s="6">
        <v>-0.39663708566760969</v>
      </c>
      <c r="AH59" s="4">
        <f t="shared" si="8"/>
        <v>1</v>
      </c>
      <c r="AI59" s="6">
        <v>5.304915745575963</v>
      </c>
      <c r="AJ59" s="12">
        <f t="shared" si="9"/>
        <v>0</v>
      </c>
      <c r="AK59" s="12">
        <f t="shared" si="10"/>
        <v>-3.6917197515901914</v>
      </c>
      <c r="AL59" s="6">
        <v>1.3082802484098086</v>
      </c>
      <c r="AM59" s="4">
        <f t="shared" si="11"/>
        <v>1</v>
      </c>
      <c r="AN59" s="6">
        <v>-3.5241392137678647</v>
      </c>
      <c r="AO59" s="4">
        <f t="shared" si="12"/>
        <v>0</v>
      </c>
      <c r="AP59" s="6">
        <v>-0.68351779283932079</v>
      </c>
      <c r="AQ59" s="4">
        <f t="shared" si="13"/>
        <v>1</v>
      </c>
      <c r="AR59" s="6">
        <v>6.1649799106113408</v>
      </c>
      <c r="AS59" s="4">
        <f t="shared" si="14"/>
        <v>0</v>
      </c>
      <c r="AT59" s="6">
        <v>-8.0819303841242363E-2</v>
      </c>
      <c r="AU59" s="4">
        <f t="shared" si="15"/>
        <v>0</v>
      </c>
      <c r="AV59" s="6">
        <v>3.7412524961062759</v>
      </c>
      <c r="AW59" s="10">
        <f t="shared" si="16"/>
        <v>1</v>
      </c>
      <c r="AX59" s="6">
        <v>7.5790420799068157</v>
      </c>
      <c r="AY59" s="4">
        <f t="shared" si="17"/>
        <v>1</v>
      </c>
      <c r="AZ59" s="6">
        <v>8.4533999867084919</v>
      </c>
      <c r="BA59" s="4">
        <f t="shared" si="18"/>
        <v>1</v>
      </c>
      <c r="BB59" s="6">
        <v>5.0779851969627918</v>
      </c>
      <c r="BC59" s="4">
        <f t="shared" si="19"/>
        <v>0</v>
      </c>
      <c r="BD59" s="6">
        <v>-1.5850976195967963</v>
      </c>
      <c r="BE59" s="4">
        <f t="shared" si="20"/>
        <v>0</v>
      </c>
      <c r="BF59" s="6">
        <v>1.3080345064212133</v>
      </c>
      <c r="BG59" s="18">
        <f t="shared" si="21"/>
        <v>1</v>
      </c>
      <c r="BH59" s="6">
        <v>4.5661176359941837</v>
      </c>
      <c r="BI59" s="4">
        <f t="shared" si="22"/>
        <v>1</v>
      </c>
      <c r="BJ59" s="6">
        <v>6.694661131764561</v>
      </c>
      <c r="BK59" s="4">
        <f t="shared" si="23"/>
        <v>1</v>
      </c>
      <c r="BL59" s="6">
        <v>2.2925698524153888</v>
      </c>
      <c r="BM59" s="4">
        <f t="shared" si="24"/>
        <v>1</v>
      </c>
      <c r="BN59" s="6">
        <v>-1.2045045816933815</v>
      </c>
      <c r="BO59" s="4">
        <f t="shared" si="25"/>
        <v>0</v>
      </c>
      <c r="BP59" s="6">
        <v>-3.0508807931740805</v>
      </c>
      <c r="BQ59" s="4">
        <f t="shared" si="26"/>
        <v>0</v>
      </c>
      <c r="BR59" s="6">
        <v>1.0889886000165796</v>
      </c>
      <c r="BS59" s="4">
        <f t="shared" si="27"/>
        <v>1</v>
      </c>
      <c r="BT59" s="6">
        <v>7.4101689107512598</v>
      </c>
      <c r="BU59" s="10">
        <f t="shared" si="28"/>
        <v>0</v>
      </c>
      <c r="BV59" s="10">
        <f t="shared" si="29"/>
        <v>0.5750164058915086</v>
      </c>
      <c r="BW59" s="6">
        <v>-3.4249835941084914</v>
      </c>
      <c r="BX59" s="4">
        <f t="shared" si="30"/>
        <v>1</v>
      </c>
      <c r="BY59" s="6">
        <v>4.6516320513974545</v>
      </c>
      <c r="BZ59" s="4">
        <f t="shared" si="31"/>
        <v>1</v>
      </c>
      <c r="CA59" s="6">
        <v>6.2623810098231667</v>
      </c>
      <c r="CB59" s="4">
        <f t="shared" si="32"/>
        <v>0</v>
      </c>
      <c r="CC59" s="6">
        <v>-2.5008158176252717</v>
      </c>
      <c r="CD59" s="4">
        <f t="shared" si="33"/>
        <v>1</v>
      </c>
      <c r="CE59" s="6">
        <v>3.1227736777909585</v>
      </c>
      <c r="CF59" s="4">
        <f t="shared" si="34"/>
        <v>0</v>
      </c>
      <c r="CG59" s="6">
        <v>-3.6642223851246003</v>
      </c>
      <c r="CH59" s="4">
        <f t="shared" si="35"/>
        <v>0</v>
      </c>
      <c r="CI59" s="6">
        <v>-4.4835838013980611</v>
      </c>
      <c r="CJ59" s="4">
        <f t="shared" si="36"/>
        <v>0</v>
      </c>
      <c r="CK59" s="6">
        <v>-4.4160316441303449</v>
      </c>
      <c r="CL59" s="4">
        <f t="shared" si="37"/>
        <v>0</v>
      </c>
      <c r="CM59" s="6">
        <v>-3.7239871143393941</v>
      </c>
      <c r="CN59" s="4">
        <f t="shared" si="38"/>
        <v>0</v>
      </c>
      <c r="CO59" s="6">
        <v>-4.6917068502298855</v>
      </c>
      <c r="CP59" s="4">
        <f t="shared" si="39"/>
        <v>1</v>
      </c>
      <c r="CQ59" s="6">
        <v>0.67996146493384835</v>
      </c>
      <c r="CR59" s="4">
        <f t="shared" si="40"/>
        <v>0</v>
      </c>
      <c r="CS59" s="6">
        <v>-1.6170472831779366</v>
      </c>
      <c r="CT59" s="4">
        <f t="shared" si="41"/>
        <v>0</v>
      </c>
      <c r="CU59" s="6">
        <v>-2.7266070187985902</v>
      </c>
      <c r="CV59" s="10">
        <f t="shared" si="42"/>
        <v>1</v>
      </c>
      <c r="CW59" s="10">
        <f t="shared" si="43"/>
        <v>6.6893333842754652</v>
      </c>
      <c r="CX59" s="6">
        <v>1.6893333842754652</v>
      </c>
    </row>
    <row r="60" spans="1:102" x14ac:dyDescent="0.3">
      <c r="A60" s="2">
        <v>14.56</v>
      </c>
      <c r="B60" s="2">
        <v>1</v>
      </c>
      <c r="C60" s="2">
        <v>1</v>
      </c>
      <c r="D60" s="2">
        <v>3.64</v>
      </c>
      <c r="E60" s="2">
        <v>0</v>
      </c>
      <c r="F60" s="2">
        <v>0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3">
        <v>1</v>
      </c>
      <c r="S60" s="8">
        <f t="shared" si="0"/>
        <v>0</v>
      </c>
      <c r="T60" s="6">
        <v>1.3</v>
      </c>
      <c r="U60" s="4">
        <f t="shared" si="1"/>
        <v>0</v>
      </c>
      <c r="V60" s="6">
        <v>0.5</v>
      </c>
      <c r="W60" s="18">
        <f t="shared" si="2"/>
        <v>0</v>
      </c>
      <c r="X60" s="6">
        <v>1</v>
      </c>
      <c r="Y60" s="4">
        <f t="shared" si="3"/>
        <v>0</v>
      </c>
      <c r="Z60" s="6">
        <v>2.5</v>
      </c>
      <c r="AA60" s="15">
        <f t="shared" si="4"/>
        <v>0</v>
      </c>
      <c r="AB60" s="15">
        <f t="shared" si="5"/>
        <v>-6.8</v>
      </c>
      <c r="AC60" s="6">
        <v>-1.8</v>
      </c>
      <c r="AD60" s="21">
        <f t="shared" si="6"/>
        <v>0</v>
      </c>
      <c r="AE60" s="6">
        <v>-0.5</v>
      </c>
      <c r="AF60" s="4">
        <f t="shared" si="7"/>
        <v>0</v>
      </c>
      <c r="AG60" s="6">
        <v>4.3397278855295509</v>
      </c>
      <c r="AH60" s="4">
        <f t="shared" si="8"/>
        <v>1</v>
      </c>
      <c r="AI60" s="6">
        <v>3.9542087542950135</v>
      </c>
      <c r="AJ60" s="12">
        <f t="shared" si="9"/>
        <v>0</v>
      </c>
      <c r="AK60" s="12">
        <f t="shared" si="10"/>
        <v>-4.7182111335892376</v>
      </c>
      <c r="AL60" s="6">
        <v>0.28178886641076206</v>
      </c>
      <c r="AM60" s="4">
        <f t="shared" si="11"/>
        <v>1</v>
      </c>
      <c r="AN60" s="6">
        <v>-2.1560472656561904</v>
      </c>
      <c r="AO60" s="4">
        <f t="shared" si="12"/>
        <v>1</v>
      </c>
      <c r="AP60" s="6">
        <v>5.6768544192501942</v>
      </c>
      <c r="AQ60" s="4">
        <f t="shared" si="13"/>
        <v>0</v>
      </c>
      <c r="AR60" s="6">
        <v>1.3572709896934692</v>
      </c>
      <c r="AS60" s="4">
        <f t="shared" si="14"/>
        <v>1</v>
      </c>
      <c r="AT60" s="6">
        <v>5.5314082976460828</v>
      </c>
      <c r="AU60" s="4">
        <f t="shared" si="15"/>
        <v>0</v>
      </c>
      <c r="AV60" s="6">
        <v>1.8928992550634689</v>
      </c>
      <c r="AW60" s="10">
        <f t="shared" si="16"/>
        <v>1</v>
      </c>
      <c r="AX60" s="6">
        <v>4.6235352595092918</v>
      </c>
      <c r="AY60" s="4">
        <f t="shared" si="17"/>
        <v>1</v>
      </c>
      <c r="AZ60" s="6">
        <v>6.8987671152753007</v>
      </c>
      <c r="BA60" s="4">
        <f t="shared" si="18"/>
        <v>1</v>
      </c>
      <c r="BB60" s="6">
        <v>6.2290922314892576</v>
      </c>
      <c r="BC60" s="4">
        <f t="shared" si="19"/>
        <v>0</v>
      </c>
      <c r="BD60" s="6">
        <v>-0.10335759395571431</v>
      </c>
      <c r="BE60" s="4">
        <f t="shared" si="20"/>
        <v>1</v>
      </c>
      <c r="BF60" s="6">
        <v>8.6273385429614624</v>
      </c>
      <c r="BG60" s="18">
        <f t="shared" si="21"/>
        <v>0</v>
      </c>
      <c r="BH60" s="6">
        <v>2.1375917387961731</v>
      </c>
      <c r="BI60" s="4">
        <f t="shared" si="22"/>
        <v>1</v>
      </c>
      <c r="BJ60" s="6">
        <v>6.8005791431773437</v>
      </c>
      <c r="BK60" s="4">
        <f t="shared" si="23"/>
        <v>1</v>
      </c>
      <c r="BL60" s="6">
        <v>3.4389884566319986</v>
      </c>
      <c r="BM60" s="4">
        <f t="shared" si="24"/>
        <v>1</v>
      </c>
      <c r="BN60" s="6">
        <v>0.99659777577155495</v>
      </c>
      <c r="BO60" s="4">
        <f t="shared" si="25"/>
        <v>0</v>
      </c>
      <c r="BP60" s="6">
        <v>-7.0032258150270028</v>
      </c>
      <c r="BQ60" s="4">
        <f t="shared" si="26"/>
        <v>1</v>
      </c>
      <c r="BR60" s="6">
        <v>5.8699483502155658</v>
      </c>
      <c r="BS60" s="4">
        <f t="shared" si="27"/>
        <v>1</v>
      </c>
      <c r="BT60" s="6">
        <v>2.6795263677025769</v>
      </c>
      <c r="BU60" s="10">
        <f t="shared" si="28"/>
        <v>0</v>
      </c>
      <c r="BV60" s="10">
        <f t="shared" si="29"/>
        <v>4.5846925158441465E-3</v>
      </c>
      <c r="BW60" s="6">
        <v>-3.9954153074841559</v>
      </c>
      <c r="BX60" s="4">
        <f t="shared" si="30"/>
        <v>1</v>
      </c>
      <c r="BY60" s="6">
        <v>6.1341212575164228E-2</v>
      </c>
      <c r="BZ60" s="4">
        <f t="shared" si="31"/>
        <v>1</v>
      </c>
      <c r="CA60" s="6">
        <v>4.5045360182752541</v>
      </c>
      <c r="CB60" s="4">
        <f t="shared" si="32"/>
        <v>1</v>
      </c>
      <c r="CC60" s="6">
        <v>-0.7614225366779106</v>
      </c>
      <c r="CD60" s="4">
        <f t="shared" si="33"/>
        <v>0</v>
      </c>
      <c r="CE60" s="6">
        <v>-2.495053397517788</v>
      </c>
      <c r="CF60" s="4">
        <f t="shared" si="34"/>
        <v>0</v>
      </c>
      <c r="CG60" s="6">
        <v>-6.159051426247748</v>
      </c>
      <c r="CH60" s="4">
        <f t="shared" si="35"/>
        <v>1</v>
      </c>
      <c r="CI60" s="6">
        <v>0.42313687029780844</v>
      </c>
      <c r="CJ60" s="4">
        <f t="shared" si="36"/>
        <v>1</v>
      </c>
      <c r="CK60" s="6">
        <v>-0.14746688748933856</v>
      </c>
      <c r="CL60" s="4">
        <f t="shared" si="37"/>
        <v>0</v>
      </c>
      <c r="CM60" s="6">
        <v>-5.7767891099138664</v>
      </c>
      <c r="CN60" s="4">
        <f t="shared" si="38"/>
        <v>0</v>
      </c>
      <c r="CO60" s="6">
        <v>-1.0436877272405045</v>
      </c>
      <c r="CP60" s="4">
        <f t="shared" si="39"/>
        <v>0</v>
      </c>
      <c r="CQ60" s="6">
        <v>-3.7757913296661751</v>
      </c>
      <c r="CR60" s="4">
        <f t="shared" si="40"/>
        <v>0</v>
      </c>
      <c r="CS60" s="6">
        <v>-3.2548361719309473</v>
      </c>
      <c r="CT60" s="4">
        <f t="shared" si="41"/>
        <v>0</v>
      </c>
      <c r="CU60" s="6">
        <v>-5.4182177288335556</v>
      </c>
      <c r="CV60" s="10">
        <f t="shared" si="42"/>
        <v>0</v>
      </c>
      <c r="CW60" s="10">
        <f t="shared" si="43"/>
        <v>0.97404867817301799</v>
      </c>
      <c r="CX60" s="6">
        <v>-4.025951321826982</v>
      </c>
    </row>
    <row r="61" spans="1:102" x14ac:dyDescent="0.3">
      <c r="A61" s="2">
        <v>15.224</v>
      </c>
      <c r="B61" s="2">
        <v>1</v>
      </c>
      <c r="C61" s="2">
        <v>1</v>
      </c>
      <c r="D61" s="2">
        <v>4.08</v>
      </c>
      <c r="E61" s="2">
        <v>1</v>
      </c>
      <c r="F61" s="2">
        <v>0</v>
      </c>
      <c r="G61" s="2">
        <v>1</v>
      </c>
      <c r="H61" s="2">
        <v>1</v>
      </c>
      <c r="I61" s="2">
        <v>1</v>
      </c>
      <c r="J61" s="2">
        <v>1</v>
      </c>
      <c r="K61" s="2">
        <v>0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0</v>
      </c>
      <c r="R61" s="3">
        <v>1</v>
      </c>
      <c r="S61" s="8">
        <f t="shared" si="0"/>
        <v>0</v>
      </c>
      <c r="T61" s="6">
        <v>0.6</v>
      </c>
      <c r="U61" s="4">
        <f t="shared" si="1"/>
        <v>0</v>
      </c>
      <c r="V61" s="6">
        <v>2</v>
      </c>
      <c r="W61" s="18">
        <f t="shared" si="2"/>
        <v>0</v>
      </c>
      <c r="X61" s="6">
        <v>1.6</v>
      </c>
      <c r="Y61" s="4">
        <f t="shared" si="3"/>
        <v>0</v>
      </c>
      <c r="Z61" s="6">
        <v>0.6</v>
      </c>
      <c r="AA61" s="15">
        <f t="shared" si="4"/>
        <v>0</v>
      </c>
      <c r="AB61" s="15">
        <f t="shared" si="5"/>
        <v>-7.6</v>
      </c>
      <c r="AC61" s="6">
        <v>-2.6</v>
      </c>
      <c r="AD61" s="21">
        <f t="shared" si="6"/>
        <v>0</v>
      </c>
      <c r="AE61" s="6">
        <v>-1</v>
      </c>
      <c r="AF61" s="4">
        <f t="shared" si="7"/>
        <v>1</v>
      </c>
      <c r="AG61" s="6">
        <v>2.2535855329059404</v>
      </c>
      <c r="AH61" s="4">
        <f t="shared" si="8"/>
        <v>1</v>
      </c>
      <c r="AI61" s="6">
        <v>7.9151069727882648</v>
      </c>
      <c r="AJ61" s="12">
        <f t="shared" si="9"/>
        <v>0</v>
      </c>
      <c r="AK61" s="12">
        <f t="shared" si="10"/>
        <v>-2.4544074750071303</v>
      </c>
      <c r="AL61" s="6">
        <v>2.5455925249928697</v>
      </c>
      <c r="AM61" s="4">
        <f t="shared" si="11"/>
        <v>0</v>
      </c>
      <c r="AN61" s="6">
        <v>-4.9146297627127815</v>
      </c>
      <c r="AO61" s="4">
        <f t="shared" si="12"/>
        <v>1</v>
      </c>
      <c r="AP61" s="6">
        <v>6.3880206178908612</v>
      </c>
      <c r="AQ61" s="4">
        <f t="shared" si="13"/>
        <v>0</v>
      </c>
      <c r="AR61" s="6">
        <v>3.4714972079422521</v>
      </c>
      <c r="AS61" s="4">
        <f t="shared" si="14"/>
        <v>1</v>
      </c>
      <c r="AT61" s="6">
        <v>7.6464767553733557</v>
      </c>
      <c r="AU61" s="4">
        <f t="shared" si="15"/>
        <v>0</v>
      </c>
      <c r="AV61" s="6">
        <v>-0.40579956642818527</v>
      </c>
      <c r="AW61" s="10">
        <f t="shared" si="16"/>
        <v>1</v>
      </c>
      <c r="AX61" s="6">
        <v>6.1420000115781228</v>
      </c>
      <c r="AY61" s="4">
        <f t="shared" si="17"/>
        <v>0</v>
      </c>
      <c r="AZ61" s="6">
        <v>1.4945919845766267</v>
      </c>
      <c r="BA61" s="4">
        <f t="shared" si="18"/>
        <v>1</v>
      </c>
      <c r="BB61" s="6">
        <v>7.3796276059624422</v>
      </c>
      <c r="BC61" s="4">
        <f t="shared" si="19"/>
        <v>0</v>
      </c>
      <c r="BD61" s="6">
        <v>1.8797229319625348</v>
      </c>
      <c r="BE61" s="4">
        <f t="shared" si="20"/>
        <v>0</v>
      </c>
      <c r="BF61" s="6">
        <v>2.0724489463883389</v>
      </c>
      <c r="BG61" s="18">
        <f t="shared" si="21"/>
        <v>1</v>
      </c>
      <c r="BH61" s="6">
        <v>7.5367894257984478</v>
      </c>
      <c r="BI61" s="4">
        <f t="shared" si="22"/>
        <v>0</v>
      </c>
      <c r="BJ61" s="6">
        <v>1.7891935668782422</v>
      </c>
      <c r="BK61" s="4">
        <f t="shared" si="23"/>
        <v>1</v>
      </c>
      <c r="BL61" s="6">
        <v>3.1389031063152291</v>
      </c>
      <c r="BM61" s="4">
        <f t="shared" si="24"/>
        <v>1</v>
      </c>
      <c r="BN61" s="6">
        <v>2.446276344212313</v>
      </c>
      <c r="BO61" s="4">
        <f t="shared" si="25"/>
        <v>0</v>
      </c>
      <c r="BP61" s="6">
        <v>-3.8099985690797</v>
      </c>
      <c r="BQ61" s="4">
        <f t="shared" si="26"/>
        <v>0</v>
      </c>
      <c r="BR61" s="6">
        <v>0.8440973329944943</v>
      </c>
      <c r="BS61" s="4">
        <f t="shared" si="27"/>
        <v>0</v>
      </c>
      <c r="BT61" s="6">
        <v>1.0091680226098623</v>
      </c>
      <c r="BU61" s="10">
        <f t="shared" si="28"/>
        <v>1</v>
      </c>
      <c r="BV61" s="10">
        <f t="shared" si="29"/>
        <v>8.7615129368084563</v>
      </c>
      <c r="BW61" s="6">
        <v>4.7615129368084563</v>
      </c>
      <c r="BX61" s="4">
        <f t="shared" si="30"/>
        <v>0</v>
      </c>
      <c r="BY61" s="6">
        <v>-4.7685944911014087</v>
      </c>
      <c r="BZ61" s="4">
        <f t="shared" si="31"/>
        <v>1</v>
      </c>
      <c r="CA61" s="6">
        <v>1.767701590593389</v>
      </c>
      <c r="CB61" s="4">
        <f t="shared" si="32"/>
        <v>1</v>
      </c>
      <c r="CC61" s="6">
        <v>3.0334825359245237</v>
      </c>
      <c r="CD61" s="4">
        <f t="shared" si="33"/>
        <v>1</v>
      </c>
      <c r="CE61" s="6">
        <v>5.9999248916315526</v>
      </c>
      <c r="CF61" s="4">
        <f t="shared" si="34"/>
        <v>1</v>
      </c>
      <c r="CG61" s="6">
        <v>-0.32337580746222372</v>
      </c>
      <c r="CH61" s="4">
        <f t="shared" si="35"/>
        <v>1</v>
      </c>
      <c r="CI61" s="6">
        <v>1.8016826311648737</v>
      </c>
      <c r="CJ61" s="4">
        <f t="shared" si="36"/>
        <v>0</v>
      </c>
      <c r="CK61" s="6">
        <v>-7.018998536940213</v>
      </c>
      <c r="CL61" s="4">
        <f t="shared" si="37"/>
        <v>0</v>
      </c>
      <c r="CM61" s="6">
        <v>-2.6963252312393258</v>
      </c>
      <c r="CN61" s="4">
        <f t="shared" si="38"/>
        <v>1</v>
      </c>
      <c r="CO61" s="6">
        <v>1.5690142650452339</v>
      </c>
      <c r="CP61" s="4">
        <f t="shared" si="39"/>
        <v>0</v>
      </c>
      <c r="CQ61" s="6">
        <v>-5.291805947682426</v>
      </c>
      <c r="CR61" s="4">
        <f t="shared" si="40"/>
        <v>0</v>
      </c>
      <c r="CS61" s="6">
        <v>-2.7898657317465703</v>
      </c>
      <c r="CT61" s="4">
        <f t="shared" si="41"/>
        <v>1</v>
      </c>
      <c r="CU61" s="6">
        <v>0.80680658850804576</v>
      </c>
      <c r="CV61" s="10">
        <f t="shared" si="42"/>
        <v>1</v>
      </c>
      <c r="CW61" s="10">
        <f t="shared" si="43"/>
        <v>4.2425334955570513</v>
      </c>
      <c r="CX61" s="6">
        <v>-0.75746650444294916</v>
      </c>
    </row>
    <row r="62" spans="1:102" x14ac:dyDescent="0.3">
      <c r="A62" s="2">
        <v>22.936</v>
      </c>
      <c r="B62" s="2">
        <v>1</v>
      </c>
      <c r="C62" s="2">
        <v>1</v>
      </c>
      <c r="D62" s="2">
        <v>5.7350000000000003</v>
      </c>
      <c r="E62" s="2">
        <v>1</v>
      </c>
      <c r="F62" s="2">
        <v>0</v>
      </c>
      <c r="G62" s="2">
        <v>1</v>
      </c>
      <c r="H62" s="2">
        <v>0</v>
      </c>
      <c r="I62" s="2">
        <v>1</v>
      </c>
      <c r="J62" s="2">
        <v>1</v>
      </c>
      <c r="K62" s="2">
        <v>0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3">
        <v>1</v>
      </c>
      <c r="S62" s="8">
        <f t="shared" si="0"/>
        <v>0</v>
      </c>
      <c r="T62" s="6">
        <v>3.6</v>
      </c>
      <c r="U62" s="4">
        <f t="shared" si="1"/>
        <v>0</v>
      </c>
      <c r="V62" s="6">
        <v>2.4</v>
      </c>
      <c r="W62" s="18">
        <f t="shared" si="2"/>
        <v>0</v>
      </c>
      <c r="X62" s="6">
        <v>2.8</v>
      </c>
      <c r="Y62" s="4">
        <f t="shared" si="3"/>
        <v>0</v>
      </c>
      <c r="Z62" s="6">
        <v>4</v>
      </c>
      <c r="AA62" s="15">
        <f t="shared" si="4"/>
        <v>0</v>
      </c>
      <c r="AB62" s="15">
        <f t="shared" si="5"/>
        <v>-8.4</v>
      </c>
      <c r="AC62" s="6">
        <v>-3.4</v>
      </c>
      <c r="AD62" s="21">
        <f t="shared" si="6"/>
        <v>1</v>
      </c>
      <c r="AE62" s="6">
        <v>2.8</v>
      </c>
      <c r="AF62" s="4">
        <f t="shared" si="7"/>
        <v>0</v>
      </c>
      <c r="AG62" s="6">
        <v>5.1689439034117139</v>
      </c>
      <c r="AH62" s="4">
        <f t="shared" si="8"/>
        <v>1</v>
      </c>
      <c r="AI62" s="6">
        <v>6.1457105595992365</v>
      </c>
      <c r="AJ62" s="12">
        <f t="shared" si="9"/>
        <v>1</v>
      </c>
      <c r="AK62" s="12">
        <f t="shared" si="10"/>
        <v>1.146502267829927</v>
      </c>
      <c r="AL62" s="6">
        <v>6.146502267829927</v>
      </c>
      <c r="AM62" s="4">
        <f t="shared" si="11"/>
        <v>0</v>
      </c>
      <c r="AN62" s="6">
        <v>-6.454921423507944</v>
      </c>
      <c r="AO62" s="4">
        <f t="shared" si="12"/>
        <v>1</v>
      </c>
      <c r="AP62" s="6">
        <v>6.6115197945892916</v>
      </c>
      <c r="AQ62" s="4">
        <f t="shared" si="13"/>
        <v>0</v>
      </c>
      <c r="AR62" s="6">
        <v>1.8297970644611266</v>
      </c>
      <c r="AS62" s="4">
        <f t="shared" si="14"/>
        <v>0</v>
      </c>
      <c r="AT62" s="6">
        <v>0.94292021165189821</v>
      </c>
      <c r="AU62" s="4">
        <f t="shared" si="15"/>
        <v>1</v>
      </c>
      <c r="AV62" s="6">
        <v>4.4359622849124598</v>
      </c>
      <c r="AW62" s="10">
        <f t="shared" si="16"/>
        <v>1</v>
      </c>
      <c r="AX62" s="6">
        <v>6.6165311622163516</v>
      </c>
      <c r="AY62" s="4">
        <f t="shared" si="17"/>
        <v>0</v>
      </c>
      <c r="AZ62" s="6">
        <v>3.6539203655440575</v>
      </c>
      <c r="BA62" s="4">
        <f t="shared" si="18"/>
        <v>0</v>
      </c>
      <c r="BB62" s="6">
        <v>2.8770204752403288</v>
      </c>
      <c r="BC62" s="4">
        <f t="shared" si="19"/>
        <v>1</v>
      </c>
      <c r="BD62" s="6">
        <v>7.1772332483871413</v>
      </c>
      <c r="BE62" s="4">
        <f t="shared" si="20"/>
        <v>1</v>
      </c>
      <c r="BF62" s="6">
        <v>7.4098216961292946</v>
      </c>
      <c r="BG62" s="18">
        <f t="shared" si="21"/>
        <v>1</v>
      </c>
      <c r="BH62" s="6">
        <v>7.5703178287542485</v>
      </c>
      <c r="BI62" s="4">
        <f t="shared" si="22"/>
        <v>0</v>
      </c>
      <c r="BJ62" s="6">
        <v>0.62382942564534982</v>
      </c>
      <c r="BK62" s="4">
        <f t="shared" si="23"/>
        <v>1</v>
      </c>
      <c r="BL62" s="6">
        <v>4.912505270200489</v>
      </c>
      <c r="BM62" s="4">
        <f t="shared" si="24"/>
        <v>0</v>
      </c>
      <c r="BN62" s="6">
        <v>-3.1879161020811875</v>
      </c>
      <c r="BO62" s="4">
        <f t="shared" si="25"/>
        <v>0</v>
      </c>
      <c r="BP62" s="6">
        <v>-7.6683502792658631</v>
      </c>
      <c r="BQ62" s="4">
        <f t="shared" si="26"/>
        <v>0</v>
      </c>
      <c r="BR62" s="6">
        <v>-1.4581439687670517</v>
      </c>
      <c r="BS62" s="4">
        <f t="shared" si="27"/>
        <v>1</v>
      </c>
      <c r="BT62" s="6">
        <v>6.8503179265950038</v>
      </c>
      <c r="BU62" s="10">
        <f t="shared" si="28"/>
        <v>0</v>
      </c>
      <c r="BV62" s="10">
        <f t="shared" si="29"/>
        <v>1.3635193048709193</v>
      </c>
      <c r="BW62" s="6">
        <v>-2.6364806951290807</v>
      </c>
      <c r="BX62" s="4">
        <f t="shared" si="30"/>
        <v>0</v>
      </c>
      <c r="BY62" s="6">
        <v>-1.3470308803858648</v>
      </c>
      <c r="BZ62" s="4">
        <f t="shared" si="31"/>
        <v>0</v>
      </c>
      <c r="CA62" s="6">
        <v>0.96717457297145337</v>
      </c>
      <c r="CB62" s="4">
        <f t="shared" si="32"/>
        <v>0</v>
      </c>
      <c r="CC62" s="6">
        <v>-2.4956963826439327</v>
      </c>
      <c r="CD62" s="4">
        <f t="shared" si="33"/>
        <v>0</v>
      </c>
      <c r="CE62" s="6">
        <v>0.64958507161792545</v>
      </c>
      <c r="CF62" s="4">
        <f t="shared" si="34"/>
        <v>0</v>
      </c>
      <c r="CG62" s="6">
        <v>-7.2824872652582915</v>
      </c>
      <c r="CH62" s="4">
        <f t="shared" si="35"/>
        <v>0</v>
      </c>
      <c r="CI62" s="6">
        <v>-3.0862929465448214</v>
      </c>
      <c r="CJ62" s="4">
        <f t="shared" si="36"/>
        <v>0</v>
      </c>
      <c r="CK62" s="6">
        <v>-5.1930610795228738</v>
      </c>
      <c r="CL62" s="4">
        <f t="shared" si="37"/>
        <v>0</v>
      </c>
      <c r="CM62" s="6">
        <v>-5.4101830659311458</v>
      </c>
      <c r="CN62" s="4">
        <f t="shared" si="38"/>
        <v>0</v>
      </c>
      <c r="CO62" s="6">
        <v>-2.935466535105252</v>
      </c>
      <c r="CP62" s="4">
        <f t="shared" si="39"/>
        <v>0</v>
      </c>
      <c r="CQ62" s="6">
        <v>-5.3622089974917859</v>
      </c>
      <c r="CR62" s="4">
        <f t="shared" si="40"/>
        <v>0</v>
      </c>
      <c r="CS62" s="6">
        <v>-3.4838151331367704</v>
      </c>
      <c r="CT62" s="4">
        <f t="shared" si="41"/>
        <v>1</v>
      </c>
      <c r="CU62" s="6">
        <v>2.8014216320639296</v>
      </c>
      <c r="CV62" s="10">
        <f t="shared" si="42"/>
        <v>1</v>
      </c>
      <c r="CW62" s="10">
        <f t="shared" si="43"/>
        <v>8.7100651586920037</v>
      </c>
      <c r="CX62" s="6">
        <v>3.7100651586920037</v>
      </c>
    </row>
    <row r="63" spans="1:102" x14ac:dyDescent="0.3">
      <c r="A63" s="2">
        <v>15.016</v>
      </c>
      <c r="B63" s="2">
        <v>1</v>
      </c>
      <c r="C63" s="2">
        <v>1</v>
      </c>
      <c r="D63" s="2">
        <v>4.2149999999999999</v>
      </c>
      <c r="E63" s="2">
        <v>0</v>
      </c>
      <c r="F63" s="2">
        <v>0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0</v>
      </c>
      <c r="R63" s="3">
        <v>1</v>
      </c>
      <c r="S63" s="8">
        <f t="shared" si="0"/>
        <v>0</v>
      </c>
      <c r="T63" s="6">
        <v>4</v>
      </c>
      <c r="U63" s="4">
        <f t="shared" si="1"/>
        <v>1</v>
      </c>
      <c r="V63" s="6">
        <v>5.6</v>
      </c>
      <c r="W63" s="18">
        <f t="shared" si="2"/>
        <v>1</v>
      </c>
      <c r="X63" s="6">
        <v>5</v>
      </c>
      <c r="Y63" s="4">
        <f t="shared" si="3"/>
        <v>0</v>
      </c>
      <c r="Z63" s="6">
        <v>3.8</v>
      </c>
      <c r="AA63" s="15">
        <f t="shared" si="4"/>
        <v>0</v>
      </c>
      <c r="AB63" s="15">
        <f t="shared" si="5"/>
        <v>-9.8000000000000007</v>
      </c>
      <c r="AC63" s="6">
        <v>-4.8</v>
      </c>
      <c r="AD63" s="21">
        <f t="shared" si="6"/>
        <v>0</v>
      </c>
      <c r="AE63" s="6">
        <v>-0.8</v>
      </c>
      <c r="AF63" s="4">
        <f t="shared" si="7"/>
        <v>1</v>
      </c>
      <c r="AG63" s="6">
        <v>3.1930744034631591</v>
      </c>
      <c r="AH63" s="4">
        <f t="shared" si="8"/>
        <v>0</v>
      </c>
      <c r="AI63" s="6">
        <v>2.0165434799004069</v>
      </c>
      <c r="AJ63" s="12">
        <f t="shared" si="9"/>
        <v>0</v>
      </c>
      <c r="AK63" s="12">
        <f t="shared" si="10"/>
        <v>-3.905155999815487</v>
      </c>
      <c r="AL63" s="6">
        <v>1.0948440001845128</v>
      </c>
      <c r="AM63" s="4">
        <f t="shared" si="11"/>
        <v>1</v>
      </c>
      <c r="AN63" s="6">
        <v>-1.3780623098353084</v>
      </c>
      <c r="AO63" s="4">
        <f t="shared" si="12"/>
        <v>0</v>
      </c>
      <c r="AP63" s="6">
        <v>2.8505029228452843</v>
      </c>
      <c r="AQ63" s="4">
        <f t="shared" si="13"/>
        <v>1</v>
      </c>
      <c r="AR63" s="6">
        <v>6.5175425811515586</v>
      </c>
      <c r="AS63" s="4">
        <f t="shared" si="14"/>
        <v>1</v>
      </c>
      <c r="AT63" s="6">
        <v>6.5440797567633782</v>
      </c>
      <c r="AU63" s="4">
        <f t="shared" si="15"/>
        <v>0</v>
      </c>
      <c r="AV63" s="6">
        <v>2.2331201879155924</v>
      </c>
      <c r="AW63" s="10">
        <f t="shared" si="16"/>
        <v>0</v>
      </c>
      <c r="AX63" s="6">
        <v>1.5696348632000365</v>
      </c>
      <c r="AY63" s="4">
        <f t="shared" si="17"/>
        <v>0</v>
      </c>
      <c r="AZ63" s="6">
        <v>2.8321885291809958</v>
      </c>
      <c r="BA63" s="4">
        <f t="shared" si="18"/>
        <v>0</v>
      </c>
      <c r="BB63" s="6">
        <v>3.0594102175679696</v>
      </c>
      <c r="BC63" s="4">
        <f t="shared" si="19"/>
        <v>1</v>
      </c>
      <c r="BD63" s="6">
        <v>4.4071632644392462</v>
      </c>
      <c r="BE63" s="4">
        <f t="shared" si="20"/>
        <v>0</v>
      </c>
      <c r="BF63" s="6">
        <v>1.1161068273541817</v>
      </c>
      <c r="BG63" s="18">
        <f t="shared" si="21"/>
        <v>0</v>
      </c>
      <c r="BH63" s="6">
        <v>0.58944675981538408</v>
      </c>
      <c r="BI63" s="4">
        <f t="shared" si="22"/>
        <v>0</v>
      </c>
      <c r="BJ63" s="6">
        <v>-1.9540336272773389</v>
      </c>
      <c r="BK63" s="4">
        <f t="shared" si="23"/>
        <v>1</v>
      </c>
      <c r="BL63" s="6">
        <v>5.3288022106895756</v>
      </c>
      <c r="BM63" s="4">
        <f t="shared" si="24"/>
        <v>0</v>
      </c>
      <c r="BN63" s="6">
        <v>-7.1529925387024109</v>
      </c>
      <c r="BO63" s="4">
        <f t="shared" si="25"/>
        <v>1</v>
      </c>
      <c r="BP63" s="6">
        <v>-2.4188343177588996</v>
      </c>
      <c r="BQ63" s="4">
        <f t="shared" si="26"/>
        <v>1</v>
      </c>
      <c r="BR63" s="6">
        <v>8.6349281975887475</v>
      </c>
      <c r="BS63" s="4">
        <f t="shared" si="27"/>
        <v>0</v>
      </c>
      <c r="BT63" s="6">
        <v>-3.5310911850478068</v>
      </c>
      <c r="BU63" s="10">
        <f t="shared" si="28"/>
        <v>1</v>
      </c>
      <c r="BV63" s="10">
        <f t="shared" si="29"/>
        <v>3.8938395354657809</v>
      </c>
      <c r="BW63" s="6">
        <v>-0.10616046453421912</v>
      </c>
      <c r="BX63" s="4">
        <f t="shared" si="30"/>
        <v>1</v>
      </c>
      <c r="BY63" s="6">
        <v>5.7499550483601691</v>
      </c>
      <c r="BZ63" s="4">
        <f t="shared" si="31"/>
        <v>1</v>
      </c>
      <c r="CA63" s="6">
        <v>7.8633892100428175</v>
      </c>
      <c r="CB63" s="4">
        <f t="shared" si="32"/>
        <v>0</v>
      </c>
      <c r="CC63" s="6">
        <v>-3.9960946860370461</v>
      </c>
      <c r="CD63" s="4">
        <f t="shared" si="33"/>
        <v>1</v>
      </c>
      <c r="CE63" s="6">
        <v>4.8468582130267279</v>
      </c>
      <c r="CF63" s="4">
        <f t="shared" si="34"/>
        <v>1</v>
      </c>
      <c r="CG63" s="6">
        <v>2.5419103468007904</v>
      </c>
      <c r="CH63" s="4">
        <f t="shared" si="35"/>
        <v>0</v>
      </c>
      <c r="CI63" s="6">
        <v>-3.6616872514081962</v>
      </c>
      <c r="CJ63" s="4">
        <f t="shared" si="36"/>
        <v>1</v>
      </c>
      <c r="CK63" s="6">
        <v>-0.65461488258159317</v>
      </c>
      <c r="CL63" s="4">
        <f t="shared" si="37"/>
        <v>0</v>
      </c>
      <c r="CM63" s="6">
        <v>-6.0432474968557752</v>
      </c>
      <c r="CN63" s="4">
        <f t="shared" si="38"/>
        <v>1</v>
      </c>
      <c r="CO63" s="6">
        <v>2.5938687781724568</v>
      </c>
      <c r="CP63" s="4">
        <f t="shared" si="39"/>
        <v>0</v>
      </c>
      <c r="CQ63" s="6">
        <v>-4.4765785102925273</v>
      </c>
      <c r="CR63" s="4">
        <f t="shared" si="40"/>
        <v>0</v>
      </c>
      <c r="CS63" s="6">
        <v>-5.2425722460743271</v>
      </c>
      <c r="CT63" s="4">
        <f t="shared" si="41"/>
        <v>1</v>
      </c>
      <c r="CU63" s="6">
        <v>2.8915932307954044</v>
      </c>
      <c r="CV63" s="10">
        <f t="shared" si="42"/>
        <v>1</v>
      </c>
      <c r="CW63" s="10">
        <f t="shared" si="43"/>
        <v>4.3443646884180049</v>
      </c>
      <c r="CX63" s="6">
        <v>-0.65563531158199506</v>
      </c>
    </row>
    <row r="64" spans="1:102" x14ac:dyDescent="0.3">
      <c r="A64" s="2">
        <v>9.1440000000000001</v>
      </c>
      <c r="B64" s="2">
        <v>1</v>
      </c>
      <c r="C64" s="2">
        <v>1</v>
      </c>
      <c r="D64" s="2">
        <v>2.8050000000000002</v>
      </c>
      <c r="E64" s="2">
        <v>0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0</v>
      </c>
      <c r="R64" s="3">
        <v>1</v>
      </c>
      <c r="S64" s="8">
        <f t="shared" si="0"/>
        <v>0</v>
      </c>
      <c r="T64" s="6">
        <v>3</v>
      </c>
      <c r="U64" s="4">
        <f t="shared" si="1"/>
        <v>1</v>
      </c>
      <c r="V64" s="6">
        <v>4.2</v>
      </c>
      <c r="W64" s="18">
        <f t="shared" si="2"/>
        <v>0</v>
      </c>
      <c r="X64" s="6">
        <v>3.8</v>
      </c>
      <c r="Y64" s="4">
        <f t="shared" si="3"/>
        <v>1</v>
      </c>
      <c r="Z64" s="6">
        <v>5</v>
      </c>
      <c r="AA64" s="15">
        <f t="shared" si="4"/>
        <v>1</v>
      </c>
      <c r="AB64" s="15">
        <f t="shared" si="5"/>
        <v>-2.2000000000000002</v>
      </c>
      <c r="AC64" s="6">
        <v>2.8</v>
      </c>
      <c r="AD64" s="21">
        <f t="shared" si="6"/>
        <v>0</v>
      </c>
      <c r="AE64" s="6">
        <v>-2.5</v>
      </c>
      <c r="AF64" s="4">
        <f t="shared" si="7"/>
        <v>1</v>
      </c>
      <c r="AG64" s="6">
        <v>0.33401728889285365</v>
      </c>
      <c r="AH64" s="4">
        <f t="shared" si="8"/>
        <v>1</v>
      </c>
      <c r="AI64" s="6">
        <v>7.5877592744042284</v>
      </c>
      <c r="AJ64" s="12">
        <f t="shared" si="9"/>
        <v>1</v>
      </c>
      <c r="AK64" s="12">
        <f t="shared" si="10"/>
        <v>0.22979835440279039</v>
      </c>
      <c r="AL64" s="6">
        <v>5.2297983544027904</v>
      </c>
      <c r="AM64" s="4">
        <f t="shared" si="11"/>
        <v>0</v>
      </c>
      <c r="AN64" s="6">
        <v>-5.2467313521447991</v>
      </c>
      <c r="AO64" s="4">
        <f t="shared" si="12"/>
        <v>1</v>
      </c>
      <c r="AP64" s="6">
        <v>6.0289037017744818</v>
      </c>
      <c r="AQ64" s="4">
        <f t="shared" si="13"/>
        <v>0</v>
      </c>
      <c r="AR64" s="6">
        <v>2.246186094116954</v>
      </c>
      <c r="AS64" s="4">
        <f t="shared" si="14"/>
        <v>0</v>
      </c>
      <c r="AT64" s="6">
        <v>1.6596747891955097</v>
      </c>
      <c r="AU64" s="4">
        <f t="shared" si="15"/>
        <v>0</v>
      </c>
      <c r="AV64" s="6">
        <v>3.7313266234306108</v>
      </c>
      <c r="AW64" s="10">
        <f t="shared" si="16"/>
        <v>0</v>
      </c>
      <c r="AX64" s="6">
        <v>1.1667032560821879</v>
      </c>
      <c r="AY64" s="4">
        <f t="shared" si="17"/>
        <v>1</v>
      </c>
      <c r="AZ64" s="6">
        <v>4.1386384612722136</v>
      </c>
      <c r="BA64" s="4">
        <f t="shared" si="18"/>
        <v>0</v>
      </c>
      <c r="BB64" s="6">
        <v>0.91947164821684479</v>
      </c>
      <c r="BC64" s="4">
        <f t="shared" si="19"/>
        <v>0</v>
      </c>
      <c r="BD64" s="6">
        <v>0.36710750123800873</v>
      </c>
      <c r="BE64" s="4">
        <f t="shared" si="20"/>
        <v>1</v>
      </c>
      <c r="BF64" s="6">
        <v>6.6851607797827883</v>
      </c>
      <c r="BG64" s="18">
        <f t="shared" si="21"/>
        <v>1</v>
      </c>
      <c r="BH64" s="6">
        <v>5.6193821815014342</v>
      </c>
      <c r="BI64" s="4">
        <f t="shared" si="22"/>
        <v>0</v>
      </c>
      <c r="BJ64" s="6">
        <v>-2.0014764184104972</v>
      </c>
      <c r="BK64" s="4">
        <f t="shared" si="23"/>
        <v>1</v>
      </c>
      <c r="BL64" s="6">
        <v>4.0025997306825722</v>
      </c>
      <c r="BM64" s="4">
        <f t="shared" si="24"/>
        <v>1</v>
      </c>
      <c r="BN64" s="6">
        <v>0.97753219328981977</v>
      </c>
      <c r="BO64" s="4">
        <f t="shared" si="25"/>
        <v>1</v>
      </c>
      <c r="BP64" s="6">
        <v>3.4855051557278429</v>
      </c>
      <c r="BQ64" s="4">
        <f t="shared" si="26"/>
        <v>1</v>
      </c>
      <c r="BR64" s="6">
        <v>4.7008233520255569</v>
      </c>
      <c r="BS64" s="4">
        <f t="shared" si="27"/>
        <v>1</v>
      </c>
      <c r="BT64" s="6">
        <v>3.7485817607257736</v>
      </c>
      <c r="BU64" s="10">
        <f t="shared" si="28"/>
        <v>1</v>
      </c>
      <c r="BV64" s="10">
        <f t="shared" si="29"/>
        <v>8.2922940040121293</v>
      </c>
      <c r="BW64" s="6">
        <v>4.2922940040121293</v>
      </c>
      <c r="BX64" s="4">
        <f t="shared" si="30"/>
        <v>0</v>
      </c>
      <c r="BY64" s="6">
        <v>-1.8293897284239176</v>
      </c>
      <c r="BZ64" s="4">
        <f t="shared" si="31"/>
        <v>1</v>
      </c>
      <c r="CA64" s="6">
        <v>7.6612441832041869</v>
      </c>
      <c r="CB64" s="4">
        <f t="shared" si="32"/>
        <v>0</v>
      </c>
      <c r="CC64" s="6">
        <v>-4.4320070351095646</v>
      </c>
      <c r="CD64" s="4">
        <f t="shared" si="33"/>
        <v>0</v>
      </c>
      <c r="CE64" s="6">
        <v>0.82234037141883265</v>
      </c>
      <c r="CF64" s="4">
        <f t="shared" si="34"/>
        <v>0</v>
      </c>
      <c r="CG64" s="6">
        <v>-7.6303787728129642</v>
      </c>
      <c r="CH64" s="4">
        <f t="shared" si="35"/>
        <v>0</v>
      </c>
      <c r="CI64" s="6">
        <v>-1.5761564849846192</v>
      </c>
      <c r="CJ64" s="4">
        <f t="shared" si="36"/>
        <v>1</v>
      </c>
      <c r="CK64" s="6">
        <v>-0.98777368229986173</v>
      </c>
      <c r="CL64" s="4">
        <f t="shared" si="37"/>
        <v>1</v>
      </c>
      <c r="CM64" s="6">
        <v>0.26908064322386238</v>
      </c>
      <c r="CN64" s="4">
        <f t="shared" si="38"/>
        <v>1</v>
      </c>
      <c r="CO64" s="6">
        <v>4.270102578731283</v>
      </c>
      <c r="CP64" s="4">
        <f t="shared" si="39"/>
        <v>0</v>
      </c>
      <c r="CQ64" s="6">
        <v>-7.343484590708365</v>
      </c>
      <c r="CR64" s="4">
        <f t="shared" si="40"/>
        <v>0</v>
      </c>
      <c r="CS64" s="6">
        <v>-3.2487062289906667</v>
      </c>
      <c r="CT64" s="4">
        <f t="shared" si="41"/>
        <v>0</v>
      </c>
      <c r="CU64" s="6">
        <v>-3.6516365342736119</v>
      </c>
      <c r="CV64" s="10">
        <f t="shared" si="42"/>
        <v>1</v>
      </c>
      <c r="CW64" s="10">
        <f t="shared" si="43"/>
        <v>8.2018542975120958</v>
      </c>
      <c r="CX64" s="6">
        <v>3.2018542975120949</v>
      </c>
    </row>
    <row r="65" spans="1:102" x14ac:dyDescent="0.3">
      <c r="A65" s="2">
        <v>23.623999999999999</v>
      </c>
      <c r="B65" s="2">
        <v>0</v>
      </c>
      <c r="C65" s="2">
        <v>0</v>
      </c>
      <c r="D65" s="2">
        <v>13.62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0</v>
      </c>
      <c r="R65" s="3">
        <v>1</v>
      </c>
      <c r="S65" s="8">
        <f t="shared" si="0"/>
        <v>0</v>
      </c>
      <c r="T65" s="6">
        <v>2</v>
      </c>
      <c r="U65" s="4">
        <f t="shared" si="1"/>
        <v>0</v>
      </c>
      <c r="V65" s="6">
        <v>3.6</v>
      </c>
      <c r="W65" s="18">
        <f t="shared" si="2"/>
        <v>0</v>
      </c>
      <c r="X65" s="6">
        <v>3</v>
      </c>
      <c r="Y65" s="4">
        <f t="shared" si="3"/>
        <v>1</v>
      </c>
      <c r="Z65" s="6">
        <v>4.8</v>
      </c>
      <c r="AA65" s="15">
        <f t="shared" si="4"/>
        <v>0</v>
      </c>
      <c r="AB65" s="15">
        <f t="shared" si="5"/>
        <v>-5.6</v>
      </c>
      <c r="AC65" s="6">
        <v>-0.6</v>
      </c>
      <c r="AD65" s="21">
        <f t="shared" si="6"/>
        <v>1</v>
      </c>
      <c r="AE65" s="6">
        <v>4</v>
      </c>
      <c r="AF65" s="4">
        <f t="shared" si="7"/>
        <v>0</v>
      </c>
      <c r="AG65" s="6">
        <v>7.71804676545025</v>
      </c>
      <c r="AH65" s="4">
        <f t="shared" si="8"/>
        <v>1</v>
      </c>
      <c r="AI65" s="6">
        <v>5.6996266862724978</v>
      </c>
      <c r="AJ65" s="12">
        <f t="shared" si="9"/>
        <v>0</v>
      </c>
      <c r="AK65" s="12">
        <f t="shared" si="10"/>
        <v>-2.6152678829299845</v>
      </c>
      <c r="AL65" s="6">
        <v>2.3847321170700155</v>
      </c>
      <c r="AM65" s="4">
        <f t="shared" si="11"/>
        <v>0</v>
      </c>
      <c r="AN65" s="6">
        <v>-7.2420062584927836</v>
      </c>
      <c r="AO65" s="4">
        <f t="shared" si="12"/>
        <v>0</v>
      </c>
      <c r="AP65" s="6">
        <v>0.78657486229548534</v>
      </c>
      <c r="AQ65" s="4">
        <f t="shared" si="13"/>
        <v>1</v>
      </c>
      <c r="AR65" s="6">
        <v>6.7152908178609838</v>
      </c>
      <c r="AS65" s="4">
        <f t="shared" si="14"/>
        <v>1</v>
      </c>
      <c r="AT65" s="6">
        <v>5.3992610442486528</v>
      </c>
      <c r="AU65" s="4">
        <f t="shared" si="15"/>
        <v>1</v>
      </c>
      <c r="AV65" s="6">
        <v>8.3890021635020293</v>
      </c>
      <c r="AW65" s="10">
        <f t="shared" si="16"/>
        <v>0</v>
      </c>
      <c r="AX65" s="6">
        <v>3.0047975424904676</v>
      </c>
      <c r="AY65" s="4">
        <f t="shared" si="17"/>
        <v>0</v>
      </c>
      <c r="AZ65" s="6">
        <v>0.91589616062935009</v>
      </c>
      <c r="BA65" s="4">
        <f t="shared" si="18"/>
        <v>0</v>
      </c>
      <c r="BB65" s="6">
        <v>1.4972349197659787</v>
      </c>
      <c r="BC65" s="4">
        <f t="shared" si="19"/>
        <v>0</v>
      </c>
      <c r="BD65" s="6">
        <v>0.72027472121971758</v>
      </c>
      <c r="BE65" s="4">
        <f t="shared" si="20"/>
        <v>1</v>
      </c>
      <c r="BF65" s="6">
        <v>3.8187428589383527</v>
      </c>
      <c r="BG65" s="18">
        <f t="shared" si="21"/>
        <v>0</v>
      </c>
      <c r="BH65" s="6">
        <v>0.99508672751392613</v>
      </c>
      <c r="BI65" s="4">
        <f t="shared" si="22"/>
        <v>1</v>
      </c>
      <c r="BJ65" s="6">
        <v>6.3427205411086467</v>
      </c>
      <c r="BK65" s="4">
        <f t="shared" si="23"/>
        <v>1</v>
      </c>
      <c r="BL65" s="6">
        <v>2.787341754693601</v>
      </c>
      <c r="BM65" s="4">
        <f t="shared" si="24"/>
        <v>1</v>
      </c>
      <c r="BN65" s="6">
        <v>-0.87498123514201787</v>
      </c>
      <c r="BO65" s="4">
        <f t="shared" si="25"/>
        <v>1</v>
      </c>
      <c r="BP65" s="6">
        <v>4.859960092295168E-3</v>
      </c>
      <c r="BQ65" s="4">
        <f t="shared" si="26"/>
        <v>1</v>
      </c>
      <c r="BR65" s="6">
        <v>6.5193756207626752</v>
      </c>
      <c r="BS65" s="4">
        <f t="shared" si="27"/>
        <v>1</v>
      </c>
      <c r="BT65" s="6">
        <v>5.4780264736893844</v>
      </c>
      <c r="BU65" s="10">
        <f t="shared" si="28"/>
        <v>0</v>
      </c>
      <c r="BV65" s="10">
        <f t="shared" si="29"/>
        <v>-1.4801982749411007</v>
      </c>
      <c r="BW65" s="6">
        <v>-5.4801982749411007</v>
      </c>
      <c r="BX65" s="4">
        <f t="shared" si="30"/>
        <v>1</v>
      </c>
      <c r="BY65" s="6">
        <v>3.6968604480865679</v>
      </c>
      <c r="BZ65" s="4">
        <f t="shared" si="31"/>
        <v>0</v>
      </c>
      <c r="CA65" s="6">
        <v>-4.5786418858523215</v>
      </c>
      <c r="CB65" s="4">
        <f t="shared" si="32"/>
        <v>0</v>
      </c>
      <c r="CC65" s="6">
        <v>-3.6268889601254228</v>
      </c>
      <c r="CD65" s="4">
        <f t="shared" si="33"/>
        <v>1</v>
      </c>
      <c r="CE65" s="6">
        <v>5.1739989766467911</v>
      </c>
      <c r="CF65" s="4">
        <f t="shared" si="34"/>
        <v>0</v>
      </c>
      <c r="CG65" s="6">
        <v>-6.7552737130947547</v>
      </c>
      <c r="CH65" s="4">
        <f t="shared" si="35"/>
        <v>0</v>
      </c>
      <c r="CI65" s="6">
        <v>-2.0475849649473621</v>
      </c>
      <c r="CJ65" s="4">
        <f t="shared" si="36"/>
        <v>1</v>
      </c>
      <c r="CK65" s="6">
        <v>0.97709083576505407</v>
      </c>
      <c r="CL65" s="4">
        <f t="shared" si="37"/>
        <v>0</v>
      </c>
      <c r="CM65" s="6">
        <v>-5.8016086205636359</v>
      </c>
      <c r="CN65" s="4">
        <f t="shared" si="38"/>
        <v>0</v>
      </c>
      <c r="CO65" s="6">
        <v>-4.3464803781317665</v>
      </c>
      <c r="CP65" s="4">
        <f t="shared" si="39"/>
        <v>1</v>
      </c>
      <c r="CQ65" s="6">
        <v>1.2720663791927684</v>
      </c>
      <c r="CR65" s="4">
        <f t="shared" si="40"/>
        <v>1</v>
      </c>
      <c r="CS65" s="6">
        <v>0.63244211039817344</v>
      </c>
      <c r="CT65" s="4">
        <f t="shared" si="41"/>
        <v>1</v>
      </c>
      <c r="CU65" s="6">
        <v>3.6927283658223882</v>
      </c>
      <c r="CV65" s="10">
        <f t="shared" si="42"/>
        <v>0</v>
      </c>
      <c r="CW65" s="10">
        <f t="shared" si="43"/>
        <v>1.0653513499959946</v>
      </c>
      <c r="CX65" s="6">
        <v>-3.9346486500040054</v>
      </c>
    </row>
    <row r="66" spans="1:102" x14ac:dyDescent="0.3">
      <c r="A66" s="2">
        <v>9.44</v>
      </c>
      <c r="B66" s="2">
        <v>1</v>
      </c>
      <c r="C66" s="2">
        <v>1</v>
      </c>
      <c r="D66" s="2">
        <v>4.0599999999999996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0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0</v>
      </c>
      <c r="R66" s="3">
        <v>1</v>
      </c>
      <c r="S66" s="8">
        <f t="shared" si="0"/>
        <v>1</v>
      </c>
      <c r="T66" s="6">
        <v>4.8</v>
      </c>
      <c r="U66" s="4">
        <f t="shared" si="1"/>
        <v>1</v>
      </c>
      <c r="V66" s="6">
        <v>5.6</v>
      </c>
      <c r="W66" s="18">
        <f t="shared" si="2"/>
        <v>1</v>
      </c>
      <c r="X66" s="6">
        <v>6</v>
      </c>
      <c r="Y66" s="4">
        <f t="shared" si="3"/>
        <v>0</v>
      </c>
      <c r="Z66" s="6">
        <v>2.8</v>
      </c>
      <c r="AA66" s="15">
        <f t="shared" si="4"/>
        <v>0</v>
      </c>
      <c r="AB66" s="15">
        <f t="shared" si="5"/>
        <v>-5.8</v>
      </c>
      <c r="AC66" s="6">
        <v>-0.8</v>
      </c>
      <c r="AD66" s="21">
        <f t="shared" si="6"/>
        <v>0</v>
      </c>
      <c r="AE66" s="6">
        <v>-0.4</v>
      </c>
      <c r="AF66" s="4">
        <f t="shared" si="7"/>
        <v>0</v>
      </c>
      <c r="AG66" s="6">
        <v>6.2869907314808335</v>
      </c>
      <c r="AH66" s="4">
        <f t="shared" si="8"/>
        <v>1</v>
      </c>
      <c r="AI66" s="6">
        <v>5.164194038126519</v>
      </c>
      <c r="AJ66" s="12">
        <f t="shared" si="9"/>
        <v>0</v>
      </c>
      <c r="AK66" s="12">
        <f t="shared" si="10"/>
        <v>-2.2112683334535315</v>
      </c>
      <c r="AL66" s="6">
        <v>2.7887316665464685</v>
      </c>
      <c r="AM66" s="4">
        <f t="shared" si="11"/>
        <v>1</v>
      </c>
      <c r="AN66" s="6">
        <v>-1.8244045200374255</v>
      </c>
      <c r="AO66" s="4">
        <f t="shared" si="12"/>
        <v>0</v>
      </c>
      <c r="AP66" s="6">
        <v>4.8605493464640714E-2</v>
      </c>
      <c r="AQ66" s="4">
        <f t="shared" si="13"/>
        <v>0</v>
      </c>
      <c r="AR66" s="6">
        <v>1.9748457247250613</v>
      </c>
      <c r="AS66" s="4">
        <f t="shared" si="14"/>
        <v>1</v>
      </c>
      <c r="AT66" s="6">
        <v>5.2044179736744089</v>
      </c>
      <c r="AU66" s="4">
        <f t="shared" si="15"/>
        <v>1</v>
      </c>
      <c r="AV66" s="6">
        <v>6.5367213087573512</v>
      </c>
      <c r="AW66" s="10">
        <f t="shared" si="16"/>
        <v>1</v>
      </c>
      <c r="AX66" s="6">
        <v>6.3107332861763092</v>
      </c>
      <c r="AY66" s="4">
        <f t="shared" si="17"/>
        <v>0</v>
      </c>
      <c r="AZ66" s="6">
        <v>2.8270414760122753</v>
      </c>
      <c r="BA66" s="4">
        <f t="shared" si="18"/>
        <v>0</v>
      </c>
      <c r="BB66" s="6">
        <v>3.6712027836743042</v>
      </c>
      <c r="BC66" s="4">
        <f t="shared" si="19"/>
        <v>0</v>
      </c>
      <c r="BD66" s="6">
        <v>0.49892628191812172</v>
      </c>
      <c r="BE66" s="4">
        <f t="shared" si="20"/>
        <v>1</v>
      </c>
      <c r="BF66" s="6">
        <v>3.3859483476312624</v>
      </c>
      <c r="BG66" s="18">
        <f t="shared" si="21"/>
        <v>1</v>
      </c>
      <c r="BH66" s="6">
        <v>5.8869668877196837</v>
      </c>
      <c r="BI66" s="4">
        <f t="shared" si="22"/>
        <v>1</v>
      </c>
      <c r="BJ66" s="6">
        <v>7.1649850504446926</v>
      </c>
      <c r="BK66" s="4">
        <f t="shared" si="23"/>
        <v>1</v>
      </c>
      <c r="BL66" s="6">
        <v>3.5786861093826174</v>
      </c>
      <c r="BM66" s="4">
        <f t="shared" si="24"/>
        <v>0</v>
      </c>
      <c r="BN66" s="6">
        <v>-1.8927242223074883</v>
      </c>
      <c r="BO66" s="4">
        <f t="shared" si="25"/>
        <v>1</v>
      </c>
      <c r="BP66" s="6">
        <v>-0.7161213536780755</v>
      </c>
      <c r="BQ66" s="4">
        <f t="shared" si="26"/>
        <v>0</v>
      </c>
      <c r="BR66" s="6">
        <v>-2.538152071441818</v>
      </c>
      <c r="BS66" s="4">
        <f t="shared" si="27"/>
        <v>0</v>
      </c>
      <c r="BT66" s="6">
        <v>-6.5087993189728666</v>
      </c>
      <c r="BU66" s="10">
        <f t="shared" si="28"/>
        <v>1</v>
      </c>
      <c r="BV66" s="10">
        <f t="shared" si="29"/>
        <v>7.1373696139832123</v>
      </c>
      <c r="BW66" s="6">
        <v>3.1373696139832123</v>
      </c>
      <c r="BX66" s="4">
        <f t="shared" si="30"/>
        <v>1</v>
      </c>
      <c r="BY66" s="6">
        <v>1.1860017738352049</v>
      </c>
      <c r="BZ66" s="4">
        <f t="shared" si="31"/>
        <v>0</v>
      </c>
      <c r="CA66" s="6">
        <v>-1.6198149360778853</v>
      </c>
      <c r="CB66" s="4">
        <f t="shared" si="32"/>
        <v>1</v>
      </c>
      <c r="CC66" s="6">
        <v>-0.39986790244374149</v>
      </c>
      <c r="CD66" s="4">
        <f t="shared" si="33"/>
        <v>1</v>
      </c>
      <c r="CE66" s="6">
        <v>4.7068537230016787</v>
      </c>
      <c r="CF66" s="4">
        <f t="shared" si="34"/>
        <v>1</v>
      </c>
      <c r="CG66" s="6">
        <v>1.0876692449066514</v>
      </c>
      <c r="CH66" s="4">
        <f t="shared" si="35"/>
        <v>1</v>
      </c>
      <c r="CI66" s="6">
        <v>2.9264497271027352</v>
      </c>
      <c r="CJ66" s="4">
        <f t="shared" si="36"/>
        <v>1</v>
      </c>
      <c r="CK66" s="6">
        <v>-1.8622005316169865</v>
      </c>
      <c r="CL66" s="4">
        <f t="shared" si="37"/>
        <v>1</v>
      </c>
      <c r="CM66" s="6">
        <v>1.4033487821551569</v>
      </c>
      <c r="CN66" s="4">
        <f t="shared" si="38"/>
        <v>1</v>
      </c>
      <c r="CO66" s="6">
        <v>2.20079941986502</v>
      </c>
      <c r="CP66" s="4">
        <f t="shared" si="39"/>
        <v>0</v>
      </c>
      <c r="CQ66" s="6">
        <v>-4.3849665511489322</v>
      </c>
      <c r="CR66" s="4">
        <f t="shared" si="40"/>
        <v>1</v>
      </c>
      <c r="CS66" s="6">
        <v>3.1194311300080955</v>
      </c>
      <c r="CT66" s="4">
        <f t="shared" si="41"/>
        <v>0</v>
      </c>
      <c r="CU66" s="6">
        <v>-1.0945380680482293</v>
      </c>
      <c r="CV66" s="10">
        <f t="shared" si="42"/>
        <v>1</v>
      </c>
      <c r="CW66" s="10">
        <f t="shared" si="43"/>
        <v>7.0718937386327694</v>
      </c>
      <c r="CX66" s="6">
        <v>2.0718937386327694</v>
      </c>
    </row>
    <row r="67" spans="1:102" x14ac:dyDescent="0.3">
      <c r="A67" s="2">
        <v>17.943999999999999</v>
      </c>
      <c r="B67" s="2">
        <v>1</v>
      </c>
      <c r="C67" s="2">
        <v>1</v>
      </c>
      <c r="D67" s="2">
        <v>4.4850000000000003</v>
      </c>
      <c r="E67" s="2">
        <v>0</v>
      </c>
      <c r="F67" s="2">
        <v>1</v>
      </c>
      <c r="G67" s="2">
        <v>1</v>
      </c>
      <c r="H67" s="2">
        <v>1</v>
      </c>
      <c r="I67" s="2">
        <v>0</v>
      </c>
      <c r="J67" s="2">
        <v>0</v>
      </c>
      <c r="K67" s="2">
        <v>1</v>
      </c>
      <c r="L67" s="2">
        <v>1</v>
      </c>
      <c r="M67" s="2">
        <v>1</v>
      </c>
      <c r="N67" s="2">
        <v>1</v>
      </c>
      <c r="O67" s="2">
        <v>0</v>
      </c>
      <c r="P67" s="2">
        <v>1</v>
      </c>
      <c r="Q67" s="2">
        <v>0</v>
      </c>
      <c r="R67" s="3">
        <v>1</v>
      </c>
      <c r="S67" s="8">
        <f t="shared" ref="S67:S100" si="44">IF(T67&gt;4.4,1,0)</f>
        <v>1</v>
      </c>
      <c r="T67" s="6">
        <v>5</v>
      </c>
      <c r="U67" s="4">
        <f t="shared" ref="U67:U100" si="45">IF(V67&gt;3.6,1,0)</f>
        <v>0</v>
      </c>
      <c r="V67" s="6">
        <v>2.4</v>
      </c>
      <c r="W67" s="18">
        <f t="shared" ref="W67:W100" si="46">IF(X67&gt;3.8,1,0)</f>
        <v>0</v>
      </c>
      <c r="X67" s="6">
        <v>3.8</v>
      </c>
      <c r="Y67" s="4">
        <f t="shared" ref="Y67:Y100" si="47">IF(Z67&gt;4.35,1,0)</f>
        <v>0</v>
      </c>
      <c r="Z67" s="6">
        <v>1.8</v>
      </c>
      <c r="AA67" s="15">
        <f t="shared" ref="AA67:AA100" si="48">IF(AC67&gt;2.45,1,0)</f>
        <v>0</v>
      </c>
      <c r="AB67" s="15">
        <f t="shared" ref="AB67:AB100" si="49">AC67-5</f>
        <v>-3.6</v>
      </c>
      <c r="AC67" s="6">
        <v>1.4</v>
      </c>
      <c r="AD67" s="21">
        <f t="shared" ref="AD67:AD100" si="50">IF(AE67&gt;1.8,1,0)</f>
        <v>1</v>
      </c>
      <c r="AE67" s="6">
        <v>3.8</v>
      </c>
      <c r="AF67" s="4">
        <f t="shared" ref="AF67:AF100" si="51">IF(AG67&gt;3.28,0,1)</f>
        <v>1</v>
      </c>
      <c r="AG67" s="6">
        <v>2.4118259850621016</v>
      </c>
      <c r="AH67" s="4">
        <f t="shared" ref="AH67:AH100" si="52">IF(AI67&gt;3.75,1,0)</f>
        <v>1</v>
      </c>
      <c r="AI67" s="6">
        <v>5.6278440765652489</v>
      </c>
      <c r="AJ67" s="12">
        <f t="shared" ref="AJ67:AJ100" si="53">IF(AL67&gt;4.74,1,0)</f>
        <v>1</v>
      </c>
      <c r="AK67" s="12">
        <f t="shared" ref="AK67:AK100" si="54">AL67-5</f>
        <v>1.4708966520911355</v>
      </c>
      <c r="AL67" s="6">
        <v>6.4708966520911355</v>
      </c>
      <c r="AM67" s="4">
        <f t="shared" ref="AM67:AM100" si="55">IF(AN67&gt;-4.03,1,0)</f>
        <v>0</v>
      </c>
      <c r="AN67" s="6">
        <v>-5.4791246456167428</v>
      </c>
      <c r="AO67" s="4">
        <f t="shared" ref="AO67:AO100" si="56">IF(AP67&gt;3.14,1,0)</f>
        <v>1</v>
      </c>
      <c r="AP67" s="6">
        <v>7.0103200568387756</v>
      </c>
      <c r="AQ67" s="4">
        <f t="shared" ref="AQ67:AQ100" si="57">IF(AR67&gt;4.63,1,0)</f>
        <v>0</v>
      </c>
      <c r="AR67" s="6">
        <v>4.3376558636871376</v>
      </c>
      <c r="AS67" s="4">
        <f t="shared" ref="AS67:AS100" si="58">IF(AT67&gt;2.51,1,0)</f>
        <v>0</v>
      </c>
      <c r="AT67" s="6">
        <v>1.987893841076029</v>
      </c>
      <c r="AU67" s="4">
        <f t="shared" ref="AU67:AU100" si="59">IF(AV67&gt;4.42,1,0)</f>
        <v>0</v>
      </c>
      <c r="AV67" s="6">
        <v>0.48279688062918968</v>
      </c>
      <c r="AW67" s="10">
        <f t="shared" ref="AW67:AW100" si="60">IF(AX67&gt;4.34,1,0)</f>
        <v>0</v>
      </c>
      <c r="AX67" s="6">
        <v>0.62466564039884964</v>
      </c>
      <c r="AY67" s="4">
        <f t="shared" ref="AY67:AY100" si="61">IF(AZ67&gt;3.84,1,0)</f>
        <v>1</v>
      </c>
      <c r="AZ67" s="6">
        <v>7.1521181975528538</v>
      </c>
      <c r="BA67" s="4">
        <f t="shared" ref="BA67:BA100" si="62">IF(BB67&gt;4.85,1,0)</f>
        <v>1</v>
      </c>
      <c r="BB67" s="6">
        <v>7.9332211634397574</v>
      </c>
      <c r="BC67" s="4">
        <f t="shared" ref="BC67:BC100" si="63">IF(BD67&gt;2.76,1,0)</f>
        <v>0</v>
      </c>
      <c r="BD67" s="6">
        <v>-0.501757421063588</v>
      </c>
      <c r="BE67" s="4">
        <f t="shared" ref="BE67:BE100" si="64">IF(BF67&gt;3.36,1,0)</f>
        <v>0</v>
      </c>
      <c r="BF67" s="6">
        <v>2.295841097059875</v>
      </c>
      <c r="BG67" s="18">
        <f t="shared" ref="BG67:BG100" si="65">IF(BH67&gt;2.3,1,0)</f>
        <v>1</v>
      </c>
      <c r="BH67" s="6">
        <v>4.0901604036288814</v>
      </c>
      <c r="BI67" s="4">
        <f t="shared" ref="BI67:BI100" si="66">IF(BJ67&gt;2.34,1,0)</f>
        <v>0</v>
      </c>
      <c r="BJ67" s="6">
        <v>0.55279212783482112</v>
      </c>
      <c r="BK67" s="4">
        <f t="shared" ref="BK67:BK100" si="67">IF(BL67&gt;1.75,1,0)</f>
        <v>1</v>
      </c>
      <c r="BL67" s="6">
        <v>4.4205093667624524</v>
      </c>
      <c r="BM67" s="4">
        <f t="shared" ref="BM67:BM100" si="68">IF(BN67&gt;-1.5,1,0)</f>
        <v>0</v>
      </c>
      <c r="BN67" s="6">
        <v>-6.99043088375051</v>
      </c>
      <c r="BO67" s="4">
        <f t="shared" ref="BO67:BO100" si="69">IF(BP67&gt;-2.78,1,0)</f>
        <v>0</v>
      </c>
      <c r="BP67" s="6">
        <v>-5.7360408462455439</v>
      </c>
      <c r="BQ67" s="4">
        <f t="shared" ref="BQ67:BQ100" si="70">IF(BR67&gt;2.65,1,0)</f>
        <v>0</v>
      </c>
      <c r="BR67" s="6">
        <v>-0.48348881142193356</v>
      </c>
      <c r="BS67" s="4">
        <f t="shared" ref="BS67:BS100" si="71">IF(BT67&gt;1.3,1,0)</f>
        <v>0</v>
      </c>
      <c r="BT67" s="6">
        <v>-4.8964935762233157</v>
      </c>
      <c r="BU67" s="10">
        <f t="shared" ref="BU67:BU100" si="72">IF(BW67&gt;-0.45,1,0)</f>
        <v>1</v>
      </c>
      <c r="BV67" s="10">
        <f t="shared" ref="BV67:BV100" si="73">BW67+4</f>
        <v>3.7016290715980951</v>
      </c>
      <c r="BW67" s="6">
        <v>-0.29837092840190493</v>
      </c>
      <c r="BX67" s="4">
        <f t="shared" ref="BX67:BX100" si="74">IF(BY67&gt;-0.21,1,0)</f>
        <v>0</v>
      </c>
      <c r="BY67" s="6">
        <v>-4.5063757836666261</v>
      </c>
      <c r="BZ67" s="4">
        <f t="shared" ref="BZ67:BZ100" si="75">IF(CA67&gt;1.68,1,0)</f>
        <v>1</v>
      </c>
      <c r="CA67" s="6">
        <v>3.7364135591519174</v>
      </c>
      <c r="CB67" s="4">
        <f t="shared" ref="CB67:CB100" si="76">IF(CC67&gt;-0.88,1,0)</f>
        <v>0</v>
      </c>
      <c r="CC67" s="6">
        <v>-4.4717712124467504</v>
      </c>
      <c r="CD67" s="4">
        <f t="shared" ref="CD67:CD100" si="77">IF(CE67&gt;2.51,1,0)</f>
        <v>1</v>
      </c>
      <c r="CE67" s="6">
        <v>5.0311766051540658</v>
      </c>
      <c r="CF67" s="4">
        <f t="shared" ref="CF67:CF100" si="78">IF(CG67&gt;-2.41,1,0)</f>
        <v>0</v>
      </c>
      <c r="CG67" s="6">
        <v>-7.8115686217387559</v>
      </c>
      <c r="CH67" s="4">
        <f t="shared" ref="CH67:CH100" si="79">IF(CI67&gt;-0.47,1,0)</f>
        <v>0</v>
      </c>
      <c r="CI67" s="6">
        <v>-2.56005985787173</v>
      </c>
      <c r="CJ67" s="4">
        <f t="shared" ref="CJ67:CJ100" si="80">IF(CK67&gt;-2.09,1,0)</f>
        <v>0</v>
      </c>
      <c r="CK67" s="6">
        <v>-7.1198408130141333</v>
      </c>
      <c r="CL67" s="4">
        <f t="shared" ref="CL67:CL100" si="81">IF(CM67&gt;-0.66,1,0)</f>
        <v>1</v>
      </c>
      <c r="CM67" s="6">
        <v>2.4548841913898602</v>
      </c>
      <c r="CN67" s="4">
        <f t="shared" ref="CN67:CN100" si="82">IF(CO67&gt;-0.5,1,0)</f>
        <v>1</v>
      </c>
      <c r="CO67" s="6">
        <v>1.8919341613228786</v>
      </c>
      <c r="CP67" s="4">
        <f t="shared" ref="CP67:CP100" si="83">IF(CQ67&gt;-3.19,1,0)</f>
        <v>0</v>
      </c>
      <c r="CQ67" s="6">
        <v>-6.651951122461953</v>
      </c>
      <c r="CR67" s="4">
        <f t="shared" ref="CR67:CR100" si="84">IF(CS67&gt;-1.17,1,0)</f>
        <v>1</v>
      </c>
      <c r="CS67" s="6">
        <v>6.7294538195964648E-2</v>
      </c>
      <c r="CT67" s="4">
        <f t="shared" ref="CT67:CT100" si="85">IF(CU67&gt;-0.93,1,0)</f>
        <v>1</v>
      </c>
      <c r="CU67" s="6">
        <v>2.4192386043207001</v>
      </c>
      <c r="CV67" s="10">
        <f t="shared" ref="CV67:CV100" si="86">IF(CX67&gt;-0.81,1,0)</f>
        <v>0</v>
      </c>
      <c r="CW67" s="10">
        <f t="shared" ref="CW67:CW100" si="87">CX67+5</f>
        <v>1.2077528401807012</v>
      </c>
      <c r="CX67" s="6">
        <v>-3.7922471598192988</v>
      </c>
    </row>
    <row r="68" spans="1:102" x14ac:dyDescent="0.3">
      <c r="A68" s="2">
        <v>25.384</v>
      </c>
      <c r="B68" s="2">
        <v>1</v>
      </c>
      <c r="C68" s="2">
        <v>1</v>
      </c>
      <c r="D68" s="2">
        <v>6.3449999999999998</v>
      </c>
      <c r="E68" s="2">
        <v>1</v>
      </c>
      <c r="F68" s="2">
        <v>0</v>
      </c>
      <c r="G68" s="2">
        <v>1</v>
      </c>
      <c r="H68" s="2">
        <v>1</v>
      </c>
      <c r="I68" s="2">
        <v>1</v>
      </c>
      <c r="J68" s="2">
        <v>1</v>
      </c>
      <c r="K68" s="2">
        <v>0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0</v>
      </c>
      <c r="R68" s="3">
        <v>1</v>
      </c>
      <c r="S68" s="8">
        <f t="shared" si="44"/>
        <v>1</v>
      </c>
      <c r="T68" s="6">
        <v>6</v>
      </c>
      <c r="U68" s="4">
        <f t="shared" si="45"/>
        <v>0</v>
      </c>
      <c r="V68" s="6">
        <v>1.4</v>
      </c>
      <c r="W68" s="18">
        <f t="shared" si="46"/>
        <v>1</v>
      </c>
      <c r="X68" s="6">
        <v>4.5999999999999996</v>
      </c>
      <c r="Y68" s="4">
        <f t="shared" si="47"/>
        <v>0</v>
      </c>
      <c r="Z68" s="6">
        <v>4</v>
      </c>
      <c r="AA68" s="15">
        <f t="shared" si="48"/>
        <v>1</v>
      </c>
      <c r="AB68" s="15">
        <f t="shared" si="49"/>
        <v>-2.2000000000000002</v>
      </c>
      <c r="AC68" s="6">
        <v>2.8</v>
      </c>
      <c r="AD68" s="21">
        <f t="shared" si="50"/>
        <v>1</v>
      </c>
      <c r="AE68" s="6">
        <v>4</v>
      </c>
      <c r="AF68" s="4">
        <f t="shared" si="51"/>
        <v>0</v>
      </c>
      <c r="AG68" s="6">
        <v>6.8887091624489054</v>
      </c>
      <c r="AH68" s="4">
        <f t="shared" si="52"/>
        <v>1</v>
      </c>
      <c r="AI68" s="6">
        <v>7.4047051312144196</v>
      </c>
      <c r="AJ68" s="12">
        <f t="shared" si="53"/>
        <v>1</v>
      </c>
      <c r="AK68" s="12">
        <f t="shared" si="54"/>
        <v>1.9143547638638356</v>
      </c>
      <c r="AL68" s="6">
        <v>6.9143547638638356</v>
      </c>
      <c r="AM68" s="4">
        <f t="shared" si="55"/>
        <v>1</v>
      </c>
      <c r="AN68" s="6">
        <v>-1.0054142483181827</v>
      </c>
      <c r="AO68" s="4">
        <f t="shared" si="56"/>
        <v>1</v>
      </c>
      <c r="AP68" s="6">
        <v>5.1058155320682896</v>
      </c>
      <c r="AQ68" s="4">
        <f t="shared" si="57"/>
        <v>0</v>
      </c>
      <c r="AR68" s="6">
        <v>1.7900541815110733</v>
      </c>
      <c r="AS68" s="4">
        <f t="shared" si="58"/>
        <v>1</v>
      </c>
      <c r="AT68" s="6">
        <v>5.816461528499949</v>
      </c>
      <c r="AU68" s="4">
        <f t="shared" si="59"/>
        <v>1</v>
      </c>
      <c r="AV68" s="6">
        <v>5.8691008553526967</v>
      </c>
      <c r="AW68" s="10">
        <f t="shared" si="60"/>
        <v>1</v>
      </c>
      <c r="AX68" s="6">
        <v>7.1645285846844873</v>
      </c>
      <c r="AY68" s="4">
        <f t="shared" si="61"/>
        <v>0</v>
      </c>
      <c r="AZ68" s="6">
        <v>1.1914423881619443</v>
      </c>
      <c r="BA68" s="4">
        <f t="shared" si="62"/>
        <v>0</v>
      </c>
      <c r="BB68" s="6">
        <v>3.0580859104171525</v>
      </c>
      <c r="BC68" s="4">
        <f t="shared" si="63"/>
        <v>0</v>
      </c>
      <c r="BD68" s="6">
        <v>2.2294061234736682</v>
      </c>
      <c r="BE68" s="4">
        <f t="shared" si="64"/>
        <v>0</v>
      </c>
      <c r="BF68" s="6">
        <v>3.1899950420184862</v>
      </c>
      <c r="BG68" s="18">
        <f t="shared" si="65"/>
        <v>0</v>
      </c>
      <c r="BH68" s="6">
        <v>-0.78336576173943673</v>
      </c>
      <c r="BI68" s="4">
        <f t="shared" si="66"/>
        <v>1</v>
      </c>
      <c r="BJ68" s="6">
        <v>2.4474521138298373</v>
      </c>
      <c r="BK68" s="4">
        <f t="shared" si="67"/>
        <v>0</v>
      </c>
      <c r="BL68" s="6">
        <v>0.94870176142474438</v>
      </c>
      <c r="BM68" s="4">
        <f t="shared" si="68"/>
        <v>0</v>
      </c>
      <c r="BN68" s="6">
        <v>-4.1888046972846196</v>
      </c>
      <c r="BO68" s="4">
        <f t="shared" si="69"/>
        <v>0</v>
      </c>
      <c r="BP68" s="6">
        <v>-3.1610566633947323</v>
      </c>
      <c r="BQ68" s="4">
        <f t="shared" si="70"/>
        <v>0</v>
      </c>
      <c r="BR68" s="6">
        <v>0.52100222303359489</v>
      </c>
      <c r="BS68" s="4">
        <f t="shared" si="71"/>
        <v>1</v>
      </c>
      <c r="BT68" s="6">
        <v>2.2513046789539128</v>
      </c>
      <c r="BU68" s="10">
        <f t="shared" si="72"/>
        <v>0</v>
      </c>
      <c r="BV68" s="10">
        <f t="shared" si="73"/>
        <v>0.72772547262007503</v>
      </c>
      <c r="BW68" s="6">
        <v>-3.272274527379925</v>
      </c>
      <c r="BX68" s="4">
        <f t="shared" si="74"/>
        <v>1</v>
      </c>
      <c r="BY68" s="6">
        <v>2.6939972478621375</v>
      </c>
      <c r="BZ68" s="4">
        <f t="shared" si="75"/>
        <v>1</v>
      </c>
      <c r="CA68" s="6">
        <v>5.8720322367681907</v>
      </c>
      <c r="CB68" s="4">
        <f t="shared" si="76"/>
        <v>1</v>
      </c>
      <c r="CC68" s="6">
        <v>1.2881739172596047</v>
      </c>
      <c r="CD68" s="4">
        <f t="shared" si="77"/>
        <v>1</v>
      </c>
      <c r="CE68" s="6">
        <v>4.3120992378826841</v>
      </c>
      <c r="CF68" s="4">
        <f t="shared" si="78"/>
        <v>0</v>
      </c>
      <c r="CG68" s="6">
        <v>-4.4028349994995848</v>
      </c>
      <c r="CH68" s="4">
        <f t="shared" si="79"/>
        <v>0</v>
      </c>
      <c r="CI68" s="6">
        <v>-0.66180552331374276</v>
      </c>
      <c r="CJ68" s="4">
        <f t="shared" si="80"/>
        <v>1</v>
      </c>
      <c r="CK68" s="6">
        <v>-0.67981688156397002</v>
      </c>
      <c r="CL68" s="4">
        <f t="shared" si="81"/>
        <v>0</v>
      </c>
      <c r="CM68" s="6">
        <v>-6.260435005904748</v>
      </c>
      <c r="CN68" s="4">
        <f t="shared" si="82"/>
        <v>1</v>
      </c>
      <c r="CO68" s="6">
        <v>2.8136709939451539</v>
      </c>
      <c r="CP68" s="4">
        <f t="shared" si="83"/>
        <v>1</v>
      </c>
      <c r="CQ68" s="6">
        <v>-1.5086012409903269</v>
      </c>
      <c r="CR68" s="4">
        <f t="shared" si="84"/>
        <v>0</v>
      </c>
      <c r="CS68" s="6">
        <v>-2.6416324911448705</v>
      </c>
      <c r="CT68" s="4">
        <f t="shared" si="85"/>
        <v>1</v>
      </c>
      <c r="CU68" s="6">
        <v>3.5097397352074537</v>
      </c>
      <c r="CV68" s="10">
        <f t="shared" si="86"/>
        <v>0</v>
      </c>
      <c r="CW68" s="10">
        <f t="shared" si="87"/>
        <v>2.2000203008298804</v>
      </c>
      <c r="CX68" s="6">
        <v>-2.7999796991701196</v>
      </c>
    </row>
    <row r="69" spans="1:102" x14ac:dyDescent="0.3">
      <c r="A69" s="2">
        <v>3.944</v>
      </c>
      <c r="B69" s="2">
        <v>1</v>
      </c>
      <c r="C69" s="2">
        <v>1</v>
      </c>
      <c r="D69" s="2">
        <v>1.145</v>
      </c>
      <c r="E69" s="2">
        <v>0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0</v>
      </c>
      <c r="R69" s="3">
        <v>1</v>
      </c>
      <c r="S69" s="8">
        <f t="shared" si="44"/>
        <v>1</v>
      </c>
      <c r="T69" s="6">
        <v>7.4</v>
      </c>
      <c r="U69" s="4">
        <f t="shared" si="45"/>
        <v>1</v>
      </c>
      <c r="V69" s="6">
        <v>8.6</v>
      </c>
      <c r="W69" s="18">
        <f t="shared" si="46"/>
        <v>1</v>
      </c>
      <c r="X69" s="6">
        <v>5.6</v>
      </c>
      <c r="Y69" s="4">
        <f t="shared" si="47"/>
        <v>1</v>
      </c>
      <c r="Z69" s="6">
        <v>8</v>
      </c>
      <c r="AA69" s="15">
        <f t="shared" si="48"/>
        <v>0</v>
      </c>
      <c r="AB69" s="15">
        <f t="shared" si="49"/>
        <v>-9.8000000000000007</v>
      </c>
      <c r="AC69" s="6">
        <v>-4.8</v>
      </c>
      <c r="AD69" s="21">
        <f t="shared" si="50"/>
        <v>0</v>
      </c>
      <c r="AE69" s="6">
        <v>-2.8</v>
      </c>
      <c r="AF69" s="4">
        <f t="shared" si="51"/>
        <v>0</v>
      </c>
      <c r="AG69" s="6">
        <v>7.7639394703355027</v>
      </c>
      <c r="AH69" s="4">
        <f t="shared" si="52"/>
        <v>1</v>
      </c>
      <c r="AI69" s="6">
        <v>6.148608747205456</v>
      </c>
      <c r="AJ69" s="12">
        <f t="shared" si="53"/>
        <v>1</v>
      </c>
      <c r="AK69" s="12">
        <f t="shared" si="54"/>
        <v>-0.2441493694500263</v>
      </c>
      <c r="AL69" s="6">
        <v>4.7558506305499737</v>
      </c>
      <c r="AM69" s="4">
        <f t="shared" si="55"/>
        <v>0</v>
      </c>
      <c r="AN69" s="6">
        <v>-4.5199493068187895</v>
      </c>
      <c r="AO69" s="4">
        <f t="shared" si="56"/>
        <v>0</v>
      </c>
      <c r="AP69" s="6">
        <v>3.030350118967605</v>
      </c>
      <c r="AQ69" s="4">
        <f t="shared" si="57"/>
        <v>0</v>
      </c>
      <c r="AR69" s="6">
        <v>1.2534864777575221</v>
      </c>
      <c r="AS69" s="4">
        <f t="shared" si="58"/>
        <v>0</v>
      </c>
      <c r="AT69" s="6">
        <v>-0.20346607457822841</v>
      </c>
      <c r="AU69" s="4">
        <f t="shared" si="59"/>
        <v>1</v>
      </c>
      <c r="AV69" s="6">
        <v>7.2180633301297714</v>
      </c>
      <c r="AW69" s="10">
        <f t="shared" si="60"/>
        <v>1</v>
      </c>
      <c r="AX69" s="6">
        <v>5.3018057606100877</v>
      </c>
      <c r="AY69" s="4">
        <f t="shared" si="61"/>
        <v>0</v>
      </c>
      <c r="AZ69" s="6">
        <v>2.1018735079291386</v>
      </c>
      <c r="BA69" s="4">
        <f t="shared" si="62"/>
        <v>0</v>
      </c>
      <c r="BB69" s="6">
        <v>3.3502063603744334</v>
      </c>
      <c r="BC69" s="4">
        <f t="shared" si="63"/>
        <v>1</v>
      </c>
      <c r="BD69" s="6">
        <v>4.6360075937985936</v>
      </c>
      <c r="BE69" s="4">
        <f t="shared" si="64"/>
        <v>0</v>
      </c>
      <c r="BF69" s="6">
        <v>1.4227496576753083</v>
      </c>
      <c r="BG69" s="18">
        <f t="shared" si="65"/>
        <v>0</v>
      </c>
      <c r="BH69" s="6">
        <v>2.2949197653921161</v>
      </c>
      <c r="BI69" s="4">
        <f t="shared" si="66"/>
        <v>0</v>
      </c>
      <c r="BJ69" s="6">
        <v>-0.19347767160019069</v>
      </c>
      <c r="BK69" s="4">
        <f t="shared" si="67"/>
        <v>1</v>
      </c>
      <c r="BL69" s="6">
        <v>4.6976578294745561</v>
      </c>
      <c r="BM69" s="4">
        <f t="shared" si="68"/>
        <v>1</v>
      </c>
      <c r="BN69" s="6">
        <v>3.0491128421648597</v>
      </c>
      <c r="BO69" s="4">
        <f t="shared" si="69"/>
        <v>0</v>
      </c>
      <c r="BP69" s="6">
        <v>-6.9510978645035131</v>
      </c>
      <c r="BQ69" s="4">
        <f t="shared" si="70"/>
        <v>1</v>
      </c>
      <c r="BR69" s="6">
        <v>5.8535418018039067</v>
      </c>
      <c r="BS69" s="4">
        <f t="shared" si="71"/>
        <v>0</v>
      </c>
      <c r="BT69" s="6">
        <v>-1.7430824139516794</v>
      </c>
      <c r="BU69" s="10">
        <f t="shared" si="72"/>
        <v>1</v>
      </c>
      <c r="BV69" s="10">
        <f t="shared" si="73"/>
        <v>7.2745813077851516</v>
      </c>
      <c r="BW69" s="6">
        <v>3.2745813077851516</v>
      </c>
      <c r="BX69" s="4">
        <f t="shared" si="74"/>
        <v>0</v>
      </c>
      <c r="BY69" s="6">
        <v>-3.3103517704734191</v>
      </c>
      <c r="BZ69" s="4">
        <f t="shared" si="75"/>
        <v>0</v>
      </c>
      <c r="CA69" s="6">
        <v>-2.5646056495605705</v>
      </c>
      <c r="CB69" s="4">
        <f t="shared" si="76"/>
        <v>1</v>
      </c>
      <c r="CC69" s="6">
        <v>0.48542266591255867</v>
      </c>
      <c r="CD69" s="4">
        <f t="shared" si="77"/>
        <v>1</v>
      </c>
      <c r="CE69" s="6">
        <v>3.3970702523744527</v>
      </c>
      <c r="CF69" s="4">
        <f t="shared" si="78"/>
        <v>1</v>
      </c>
      <c r="CG69" s="6">
        <v>-2.3913220989567066</v>
      </c>
      <c r="CH69" s="4">
        <f t="shared" si="79"/>
        <v>1</v>
      </c>
      <c r="CI69" s="6">
        <v>1.1018915812760248</v>
      </c>
      <c r="CJ69" s="4">
        <f t="shared" si="80"/>
        <v>1</v>
      </c>
      <c r="CK69" s="6">
        <v>1.4519810331409424</v>
      </c>
      <c r="CL69" s="4">
        <f t="shared" si="81"/>
        <v>1</v>
      </c>
      <c r="CM69" s="6">
        <v>3.7262745429894295</v>
      </c>
      <c r="CN69" s="4">
        <f t="shared" si="82"/>
        <v>0</v>
      </c>
      <c r="CO69" s="6">
        <v>-0.63319098837505106</v>
      </c>
      <c r="CP69" s="4">
        <f t="shared" si="83"/>
        <v>0</v>
      </c>
      <c r="CQ69" s="6">
        <v>-6.3810083762196133</v>
      </c>
      <c r="CR69" s="4">
        <f t="shared" si="84"/>
        <v>0</v>
      </c>
      <c r="CS69" s="6">
        <v>-1.5126223676673272</v>
      </c>
      <c r="CT69" s="4">
        <f t="shared" si="85"/>
        <v>0</v>
      </c>
      <c r="CU69" s="6">
        <v>-5.9001018080600058</v>
      </c>
      <c r="CV69" s="10">
        <f t="shared" si="86"/>
        <v>0</v>
      </c>
      <c r="CW69" s="10">
        <f t="shared" si="87"/>
        <v>1.1822256232829496</v>
      </c>
      <c r="CX69" s="6">
        <v>-3.8177743767170504</v>
      </c>
    </row>
    <row r="70" spans="1:102" x14ac:dyDescent="0.3">
      <c r="A70" s="2">
        <v>2.056</v>
      </c>
      <c r="B70" s="2">
        <v>1</v>
      </c>
      <c r="C70" s="2">
        <v>1</v>
      </c>
      <c r="D70" s="2">
        <v>1.51</v>
      </c>
      <c r="E70" s="2">
        <v>0</v>
      </c>
      <c r="F70" s="2">
        <v>1</v>
      </c>
      <c r="G70" s="2">
        <v>0</v>
      </c>
      <c r="H70" s="2">
        <v>1</v>
      </c>
      <c r="I70" s="2">
        <v>0</v>
      </c>
      <c r="J70" s="2">
        <v>0</v>
      </c>
      <c r="K70" s="2">
        <v>1</v>
      </c>
      <c r="L70" s="2">
        <v>0</v>
      </c>
      <c r="M70" s="2">
        <v>0</v>
      </c>
      <c r="N70" s="2">
        <v>0</v>
      </c>
      <c r="O70" s="2">
        <v>1</v>
      </c>
      <c r="P70" s="2">
        <v>0</v>
      </c>
      <c r="Q70" s="2">
        <v>0</v>
      </c>
      <c r="R70" s="3">
        <v>1</v>
      </c>
      <c r="S70" s="8">
        <f t="shared" si="44"/>
        <v>1</v>
      </c>
      <c r="T70" s="6">
        <v>6.2</v>
      </c>
      <c r="U70" s="4">
        <f t="shared" si="45"/>
        <v>1</v>
      </c>
      <c r="V70" s="6">
        <v>4.5999999999999996</v>
      </c>
      <c r="W70" s="18">
        <f t="shared" si="46"/>
        <v>0</v>
      </c>
      <c r="X70" s="6">
        <v>3.6</v>
      </c>
      <c r="Y70" s="4">
        <f t="shared" si="47"/>
        <v>1</v>
      </c>
      <c r="Z70" s="6">
        <v>6.8</v>
      </c>
      <c r="AA70" s="15">
        <f t="shared" si="48"/>
        <v>0</v>
      </c>
      <c r="AB70" s="15">
        <f t="shared" si="49"/>
        <v>-10.8</v>
      </c>
      <c r="AC70" s="6">
        <v>-5.8</v>
      </c>
      <c r="AD70" s="21">
        <f t="shared" si="50"/>
        <v>0</v>
      </c>
      <c r="AE70" s="6">
        <v>-4.8</v>
      </c>
      <c r="AF70" s="4">
        <f t="shared" si="51"/>
        <v>0</v>
      </c>
      <c r="AG70" s="6">
        <v>5.181395785058621</v>
      </c>
      <c r="AH70" s="4">
        <f t="shared" si="52"/>
        <v>1</v>
      </c>
      <c r="AI70" s="6">
        <v>5.3260559211284333</v>
      </c>
      <c r="AJ70" s="12">
        <f t="shared" si="53"/>
        <v>1</v>
      </c>
      <c r="AK70" s="12">
        <f t="shared" si="54"/>
        <v>2.4864236978704017</v>
      </c>
      <c r="AL70" s="6">
        <v>7.4864236978704017</v>
      </c>
      <c r="AM70" s="4">
        <f t="shared" si="55"/>
        <v>1</v>
      </c>
      <c r="AN70" s="6">
        <v>-2.7066658951050702</v>
      </c>
      <c r="AO70" s="4">
        <f t="shared" si="56"/>
        <v>0</v>
      </c>
      <c r="AP70" s="6">
        <v>-0.66277826236383253</v>
      </c>
      <c r="AQ70" s="4">
        <f t="shared" si="57"/>
        <v>1</v>
      </c>
      <c r="AR70" s="6">
        <v>5.1212379094191691</v>
      </c>
      <c r="AS70" s="4">
        <f t="shared" si="58"/>
        <v>1</v>
      </c>
      <c r="AT70" s="6">
        <v>7.617820945874981</v>
      </c>
      <c r="AU70" s="4">
        <f t="shared" si="59"/>
        <v>0</v>
      </c>
      <c r="AV70" s="6">
        <v>2.6791008611246436</v>
      </c>
      <c r="AW70" s="10">
        <f t="shared" si="60"/>
        <v>1</v>
      </c>
      <c r="AX70" s="6">
        <v>4.771757731707071</v>
      </c>
      <c r="AY70" s="4">
        <f t="shared" si="61"/>
        <v>1</v>
      </c>
      <c r="AZ70" s="6">
        <v>7.315153942784967</v>
      </c>
      <c r="BA70" s="4">
        <f t="shared" si="62"/>
        <v>0</v>
      </c>
      <c r="BB70" s="6">
        <v>2.6586091676601651</v>
      </c>
      <c r="BC70" s="4">
        <f t="shared" si="63"/>
        <v>0</v>
      </c>
      <c r="BD70" s="6">
        <v>1.4699562700902811</v>
      </c>
      <c r="BE70" s="4">
        <f t="shared" si="64"/>
        <v>0</v>
      </c>
      <c r="BF70" s="6">
        <v>1.7388707250408133</v>
      </c>
      <c r="BG70" s="18">
        <f t="shared" si="65"/>
        <v>0</v>
      </c>
      <c r="BH70" s="6">
        <v>1.2038230376811541</v>
      </c>
      <c r="BI70" s="4">
        <f t="shared" si="66"/>
        <v>1</v>
      </c>
      <c r="BJ70" s="6">
        <v>3.0940078046976067</v>
      </c>
      <c r="BK70" s="4">
        <f t="shared" si="67"/>
        <v>1</v>
      </c>
      <c r="BL70" s="6">
        <v>4.5754776288073096</v>
      </c>
      <c r="BM70" s="4">
        <f t="shared" si="68"/>
        <v>1</v>
      </c>
      <c r="BN70" s="6">
        <v>0.61991136126524715</v>
      </c>
      <c r="BO70" s="4">
        <f t="shared" si="69"/>
        <v>1</v>
      </c>
      <c r="BP70" s="6">
        <v>-2.2277663660101759</v>
      </c>
      <c r="BQ70" s="4">
        <f t="shared" si="70"/>
        <v>0</v>
      </c>
      <c r="BR70" s="6">
        <v>-1.7110269205090147</v>
      </c>
      <c r="BS70" s="4">
        <f t="shared" si="71"/>
        <v>1</v>
      </c>
      <c r="BT70" s="6">
        <v>7.0236559870851671</v>
      </c>
      <c r="BU70" s="10">
        <f t="shared" si="72"/>
        <v>0</v>
      </c>
      <c r="BV70" s="10">
        <f t="shared" si="73"/>
        <v>0.81933848120957986</v>
      </c>
      <c r="BW70" s="6">
        <v>-3.1806615187904201</v>
      </c>
      <c r="BX70" s="4">
        <f t="shared" si="74"/>
        <v>0</v>
      </c>
      <c r="BY70" s="6">
        <v>-3.1423102440834554</v>
      </c>
      <c r="BZ70" s="4">
        <f t="shared" si="75"/>
        <v>0</v>
      </c>
      <c r="CA70" s="6">
        <v>0.63150186235228123</v>
      </c>
      <c r="CB70" s="4">
        <f t="shared" si="76"/>
        <v>0</v>
      </c>
      <c r="CC70" s="6">
        <v>-3.1138807511670001</v>
      </c>
      <c r="CD70" s="4">
        <f t="shared" si="77"/>
        <v>1</v>
      </c>
      <c r="CE70" s="6">
        <v>5.6229256140168982</v>
      </c>
      <c r="CF70" s="4">
        <f t="shared" si="78"/>
        <v>1</v>
      </c>
      <c r="CG70" s="6">
        <v>-2.0680069636244092</v>
      </c>
      <c r="CH70" s="4">
        <f t="shared" si="79"/>
        <v>1</v>
      </c>
      <c r="CI70" s="6">
        <v>3.1581666660857355</v>
      </c>
      <c r="CJ70" s="4">
        <f t="shared" si="80"/>
        <v>1</v>
      </c>
      <c r="CK70" s="6">
        <v>1.7193591613941699</v>
      </c>
      <c r="CL70" s="4">
        <f t="shared" si="81"/>
        <v>1</v>
      </c>
      <c r="CM70" s="6">
        <v>2.4183207402361511</v>
      </c>
      <c r="CN70" s="4">
        <f t="shared" si="82"/>
        <v>1</v>
      </c>
      <c r="CO70" s="6">
        <v>1.2459181856896766</v>
      </c>
      <c r="CP70" s="4">
        <f t="shared" si="83"/>
        <v>1</v>
      </c>
      <c r="CQ70" s="6">
        <v>1.7552653343149736</v>
      </c>
      <c r="CR70" s="4">
        <f t="shared" si="84"/>
        <v>1</v>
      </c>
      <c r="CS70" s="6">
        <v>1.5418970051873355</v>
      </c>
      <c r="CT70" s="4">
        <f t="shared" si="85"/>
        <v>0</v>
      </c>
      <c r="CU70" s="6">
        <v>-6.4536685601683113</v>
      </c>
      <c r="CV70" s="10">
        <f t="shared" si="86"/>
        <v>0</v>
      </c>
      <c r="CW70" s="10">
        <f t="shared" si="87"/>
        <v>3.2626853333796988</v>
      </c>
      <c r="CX70" s="6">
        <v>-1.7373146666203012</v>
      </c>
    </row>
    <row r="71" spans="1:102" x14ac:dyDescent="0.3">
      <c r="A71" s="2">
        <v>24.96</v>
      </c>
      <c r="B71" s="2">
        <v>1</v>
      </c>
      <c r="C71" s="2">
        <v>1</v>
      </c>
      <c r="D71" s="2">
        <v>6.24</v>
      </c>
      <c r="E71" s="2">
        <v>1</v>
      </c>
      <c r="F71" s="2">
        <v>0</v>
      </c>
      <c r="G71" s="2">
        <v>1</v>
      </c>
      <c r="H71" s="2">
        <v>1</v>
      </c>
      <c r="I71" s="2">
        <v>0</v>
      </c>
      <c r="J71" s="2">
        <v>1</v>
      </c>
      <c r="K71" s="2">
        <v>0</v>
      </c>
      <c r="L71" s="2">
        <v>1</v>
      </c>
      <c r="M71" s="2">
        <v>1</v>
      </c>
      <c r="N71" s="2">
        <v>1</v>
      </c>
      <c r="O71" s="2">
        <v>0</v>
      </c>
      <c r="P71" s="2">
        <v>0</v>
      </c>
      <c r="Q71" s="2">
        <v>0</v>
      </c>
      <c r="R71" s="3">
        <v>1</v>
      </c>
      <c r="S71" s="8">
        <f t="shared" si="44"/>
        <v>1</v>
      </c>
      <c r="T71" s="6">
        <v>5.8</v>
      </c>
      <c r="U71" s="4">
        <f t="shared" si="45"/>
        <v>0</v>
      </c>
      <c r="V71" s="6">
        <v>2.8</v>
      </c>
      <c r="W71" s="18">
        <f t="shared" si="46"/>
        <v>1</v>
      </c>
      <c r="X71" s="6">
        <v>4</v>
      </c>
      <c r="Y71" s="4">
        <f t="shared" si="47"/>
        <v>0</v>
      </c>
      <c r="Z71" s="6">
        <v>4</v>
      </c>
      <c r="AA71" s="15">
        <f t="shared" si="48"/>
        <v>1</v>
      </c>
      <c r="AB71" s="15">
        <f t="shared" si="49"/>
        <v>-2.2000000000000002</v>
      </c>
      <c r="AC71" s="6">
        <v>2.8</v>
      </c>
      <c r="AD71" s="21">
        <f t="shared" si="50"/>
        <v>1</v>
      </c>
      <c r="AE71" s="6">
        <v>3.8</v>
      </c>
      <c r="AF71" s="4">
        <f t="shared" si="51"/>
        <v>0</v>
      </c>
      <c r="AG71" s="6">
        <v>5.3195083264698733</v>
      </c>
      <c r="AH71" s="4">
        <f t="shared" si="52"/>
        <v>0</v>
      </c>
      <c r="AI71" s="6">
        <v>-0.65672033064712187</v>
      </c>
      <c r="AJ71" s="12">
        <f t="shared" si="53"/>
        <v>0</v>
      </c>
      <c r="AK71" s="12">
        <f t="shared" si="54"/>
        <v>-2.7276539285213741</v>
      </c>
      <c r="AL71" s="6">
        <v>2.2723460714786259</v>
      </c>
      <c r="AM71" s="4">
        <f t="shared" si="55"/>
        <v>0</v>
      </c>
      <c r="AN71" s="6">
        <v>-5.586669978324081</v>
      </c>
      <c r="AO71" s="4">
        <f t="shared" si="56"/>
        <v>1</v>
      </c>
      <c r="AP71" s="6">
        <v>4.7260262703787355</v>
      </c>
      <c r="AQ71" s="4">
        <f t="shared" si="57"/>
        <v>0</v>
      </c>
      <c r="AR71" s="6">
        <v>3.5820817279625619</v>
      </c>
      <c r="AS71" s="4">
        <f t="shared" si="58"/>
        <v>0</v>
      </c>
      <c r="AT71" s="6">
        <v>2.120918157101074</v>
      </c>
      <c r="AU71" s="4">
        <f t="shared" si="59"/>
        <v>1</v>
      </c>
      <c r="AV71" s="6">
        <v>7.0778282003232569</v>
      </c>
      <c r="AW71" s="10">
        <f t="shared" si="60"/>
        <v>0</v>
      </c>
      <c r="AX71" s="6">
        <v>1.2837279203186096</v>
      </c>
      <c r="AY71" s="4">
        <f t="shared" si="61"/>
        <v>0</v>
      </c>
      <c r="AZ71" s="6">
        <v>1.6350983200068172</v>
      </c>
      <c r="BA71" s="4">
        <f t="shared" si="62"/>
        <v>1</v>
      </c>
      <c r="BB71" s="6">
        <v>7.515538156418609</v>
      </c>
      <c r="BC71" s="4">
        <f t="shared" si="63"/>
        <v>0</v>
      </c>
      <c r="BD71" s="6">
        <v>2.0476225817689766</v>
      </c>
      <c r="BE71" s="4">
        <f t="shared" si="64"/>
        <v>1</v>
      </c>
      <c r="BF71" s="6">
        <v>3.802687376918394</v>
      </c>
      <c r="BG71" s="18">
        <f t="shared" si="65"/>
        <v>1</v>
      </c>
      <c r="BH71" s="6">
        <v>4.7302180807350105</v>
      </c>
      <c r="BI71" s="4">
        <f t="shared" si="66"/>
        <v>0</v>
      </c>
      <c r="BJ71" s="6">
        <v>2.3195275528985064</v>
      </c>
      <c r="BK71" s="4">
        <f t="shared" si="67"/>
        <v>1</v>
      </c>
      <c r="BL71" s="6">
        <v>4.3946906099205556</v>
      </c>
      <c r="BM71" s="4">
        <f t="shared" si="68"/>
        <v>1</v>
      </c>
      <c r="BN71" s="6">
        <v>-0.39646183983507832</v>
      </c>
      <c r="BO71" s="4">
        <f t="shared" si="69"/>
        <v>0</v>
      </c>
      <c r="BP71" s="6">
        <v>-4.9474153151028624</v>
      </c>
      <c r="BQ71" s="4">
        <f t="shared" si="70"/>
        <v>0</v>
      </c>
      <c r="BR71" s="6">
        <v>-2.7465308942512863</v>
      </c>
      <c r="BS71" s="4">
        <f t="shared" si="71"/>
        <v>1</v>
      </c>
      <c r="BT71" s="6">
        <v>2.6944558025965861</v>
      </c>
      <c r="BU71" s="10">
        <f t="shared" si="72"/>
        <v>0</v>
      </c>
      <c r="BV71" s="10">
        <f t="shared" si="73"/>
        <v>2.6625375392717041</v>
      </c>
      <c r="BW71" s="6">
        <v>-1.3374624607282959</v>
      </c>
      <c r="BX71" s="4">
        <f t="shared" si="74"/>
        <v>1</v>
      </c>
      <c r="BY71" s="6">
        <v>2.1507299252959413</v>
      </c>
      <c r="BZ71" s="4">
        <f t="shared" si="75"/>
        <v>0</v>
      </c>
      <c r="CA71" s="6">
        <v>1.6471597732287098</v>
      </c>
      <c r="CB71" s="4">
        <f t="shared" si="76"/>
        <v>0</v>
      </c>
      <c r="CC71" s="6">
        <v>-1.8199642362629254</v>
      </c>
      <c r="CD71" s="4">
        <f t="shared" si="77"/>
        <v>1</v>
      </c>
      <c r="CE71" s="6">
        <v>2.7842127123536531</v>
      </c>
      <c r="CF71" s="4">
        <f t="shared" si="78"/>
        <v>0</v>
      </c>
      <c r="CG71" s="6">
        <v>-7.2997813891060508</v>
      </c>
      <c r="CH71" s="4">
        <f t="shared" si="79"/>
        <v>0</v>
      </c>
      <c r="CI71" s="6">
        <v>-1.834246604432622</v>
      </c>
      <c r="CJ71" s="4">
        <f t="shared" si="80"/>
        <v>0</v>
      </c>
      <c r="CK71" s="6">
        <v>-7.2291110461216368</v>
      </c>
      <c r="CL71" s="4">
        <f t="shared" si="81"/>
        <v>0</v>
      </c>
      <c r="CM71" s="6">
        <v>-1.998123276048922</v>
      </c>
      <c r="CN71" s="4">
        <f t="shared" si="82"/>
        <v>1</v>
      </c>
      <c r="CO71" s="6">
        <v>2.043794862011203</v>
      </c>
      <c r="CP71" s="4">
        <f t="shared" si="83"/>
        <v>0</v>
      </c>
      <c r="CQ71" s="6">
        <v>-3.7004779685350426</v>
      </c>
      <c r="CR71" s="4">
        <f t="shared" si="84"/>
        <v>0</v>
      </c>
      <c r="CS71" s="6">
        <v>-3.9474833131384548</v>
      </c>
      <c r="CT71" s="4">
        <f t="shared" si="85"/>
        <v>1</v>
      </c>
      <c r="CU71" s="6">
        <v>3.2015417369767221</v>
      </c>
      <c r="CV71" s="10">
        <f t="shared" si="86"/>
        <v>0</v>
      </c>
      <c r="CW71" s="10">
        <f t="shared" si="87"/>
        <v>1.4406625604473406</v>
      </c>
      <c r="CX71" s="6">
        <v>-3.5593374395526594</v>
      </c>
    </row>
    <row r="72" spans="1:102" x14ac:dyDescent="0.3">
      <c r="A72" s="2">
        <v>26.696000000000002</v>
      </c>
      <c r="B72" s="2">
        <v>1</v>
      </c>
      <c r="C72" s="2">
        <v>1</v>
      </c>
      <c r="D72" s="2">
        <v>6.6749999999999998</v>
      </c>
      <c r="E72" s="2">
        <v>1</v>
      </c>
      <c r="F72" s="2">
        <v>1</v>
      </c>
      <c r="G72" s="2">
        <v>1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3">
        <v>1</v>
      </c>
      <c r="S72" s="8">
        <f t="shared" si="44"/>
        <v>1</v>
      </c>
      <c r="T72" s="6">
        <v>5.4</v>
      </c>
      <c r="U72" s="4">
        <f t="shared" si="45"/>
        <v>1</v>
      </c>
      <c r="V72" s="6">
        <v>3.8</v>
      </c>
      <c r="W72" s="18">
        <f t="shared" si="46"/>
        <v>0</v>
      </c>
      <c r="X72" s="6">
        <v>2.4</v>
      </c>
      <c r="Y72" s="4">
        <f t="shared" si="47"/>
        <v>0</v>
      </c>
      <c r="Z72" s="6">
        <v>3</v>
      </c>
      <c r="AA72" s="15">
        <f t="shared" si="48"/>
        <v>1</v>
      </c>
      <c r="AB72" s="15">
        <f t="shared" si="49"/>
        <v>-1</v>
      </c>
      <c r="AC72" s="6">
        <v>4</v>
      </c>
      <c r="AD72" s="21">
        <f t="shared" si="50"/>
        <v>1</v>
      </c>
      <c r="AE72" s="6">
        <v>4.8</v>
      </c>
      <c r="AF72" s="4">
        <f t="shared" si="51"/>
        <v>1</v>
      </c>
      <c r="AG72" s="6">
        <v>0.3724139291721158</v>
      </c>
      <c r="AH72" s="4">
        <f t="shared" si="52"/>
        <v>1</v>
      </c>
      <c r="AI72" s="6">
        <v>4.9579936165476202</v>
      </c>
      <c r="AJ72" s="12">
        <f t="shared" si="53"/>
        <v>1</v>
      </c>
      <c r="AK72" s="12">
        <f t="shared" si="54"/>
        <v>2.8656158305151473</v>
      </c>
      <c r="AL72" s="6">
        <v>7.8656158305151473</v>
      </c>
      <c r="AM72" s="4">
        <f t="shared" si="55"/>
        <v>0</v>
      </c>
      <c r="AN72" s="6">
        <v>-4.6576655165233367</v>
      </c>
      <c r="AO72" s="4">
        <f t="shared" si="56"/>
        <v>0</v>
      </c>
      <c r="AP72" s="6">
        <v>0.57225111280956731</v>
      </c>
      <c r="AQ72" s="4">
        <f t="shared" si="57"/>
        <v>1</v>
      </c>
      <c r="AR72" s="6">
        <v>5.4490975574172298</v>
      </c>
      <c r="AS72" s="4">
        <f t="shared" si="58"/>
        <v>1</v>
      </c>
      <c r="AT72" s="6">
        <v>7.0580657890533667</v>
      </c>
      <c r="AU72" s="4">
        <f t="shared" si="59"/>
        <v>1</v>
      </c>
      <c r="AV72" s="6">
        <v>7.9322822674906064</v>
      </c>
      <c r="AW72" s="10">
        <f t="shared" si="60"/>
        <v>0</v>
      </c>
      <c r="AX72" s="6">
        <v>3.3691639967397298</v>
      </c>
      <c r="AY72" s="4">
        <f t="shared" si="61"/>
        <v>1</v>
      </c>
      <c r="AZ72" s="6">
        <v>6.4612583848860883</v>
      </c>
      <c r="BA72" s="4">
        <f t="shared" si="62"/>
        <v>1</v>
      </c>
      <c r="BB72" s="6">
        <v>7.8682470299270957</v>
      </c>
      <c r="BC72" s="4">
        <f t="shared" si="63"/>
        <v>1</v>
      </c>
      <c r="BD72" s="6">
        <v>3.2176975937501067</v>
      </c>
      <c r="BE72" s="4">
        <f t="shared" si="64"/>
        <v>0</v>
      </c>
      <c r="BF72" s="6">
        <v>3.2340843712294971</v>
      </c>
      <c r="BG72" s="18">
        <f t="shared" si="65"/>
        <v>0</v>
      </c>
      <c r="BH72" s="6">
        <v>-1.8017023880856506</v>
      </c>
      <c r="BI72" s="4">
        <f t="shared" si="66"/>
        <v>1</v>
      </c>
      <c r="BJ72" s="6">
        <v>6.7472955087765021</v>
      </c>
      <c r="BK72" s="4">
        <f t="shared" si="67"/>
        <v>0</v>
      </c>
      <c r="BL72" s="6">
        <v>1.4502966294998405</v>
      </c>
      <c r="BM72" s="4">
        <f t="shared" si="68"/>
        <v>1</v>
      </c>
      <c r="BN72" s="6">
        <v>-1.2048715593964143</v>
      </c>
      <c r="BO72" s="4">
        <f t="shared" si="69"/>
        <v>0</v>
      </c>
      <c r="BP72" s="6">
        <v>-3.5861317947834248</v>
      </c>
      <c r="BQ72" s="4">
        <f t="shared" si="70"/>
        <v>1</v>
      </c>
      <c r="BR72" s="6">
        <v>4.0553582196211586</v>
      </c>
      <c r="BS72" s="4">
        <f t="shared" si="71"/>
        <v>0</v>
      </c>
      <c r="BT72" s="6">
        <v>-5.5539573073348505</v>
      </c>
      <c r="BU72" s="10">
        <f t="shared" si="72"/>
        <v>0</v>
      </c>
      <c r="BV72" s="10">
        <f t="shared" si="73"/>
        <v>1.6114399508725525</v>
      </c>
      <c r="BW72" s="6">
        <v>-2.3885600491274475</v>
      </c>
      <c r="BX72" s="4">
        <f t="shared" si="74"/>
        <v>0</v>
      </c>
      <c r="BY72" s="6">
        <v>-1.4424717403181253</v>
      </c>
      <c r="BZ72" s="4">
        <f t="shared" si="75"/>
        <v>1</v>
      </c>
      <c r="CA72" s="6">
        <v>3.7381342583213817</v>
      </c>
      <c r="CB72" s="4">
        <f t="shared" si="76"/>
        <v>1</v>
      </c>
      <c r="CC72" s="6">
        <v>1.1673982254663162</v>
      </c>
      <c r="CD72" s="4">
        <f t="shared" si="77"/>
        <v>0</v>
      </c>
      <c r="CE72" s="6">
        <v>0.40413248443825101</v>
      </c>
      <c r="CF72" s="4">
        <f t="shared" si="78"/>
        <v>1</v>
      </c>
      <c r="CG72" s="6">
        <v>-1.8780300655706066</v>
      </c>
      <c r="CH72" s="4">
        <f t="shared" si="79"/>
        <v>1</v>
      </c>
      <c r="CI72" s="6">
        <v>0.62406956394131186</v>
      </c>
      <c r="CJ72" s="4">
        <f t="shared" si="80"/>
        <v>0</v>
      </c>
      <c r="CK72" s="6">
        <v>-2.1782501413989053</v>
      </c>
      <c r="CL72" s="4">
        <f t="shared" si="81"/>
        <v>1</v>
      </c>
      <c r="CM72" s="6">
        <v>2.3499635383048272</v>
      </c>
      <c r="CN72" s="4">
        <f t="shared" si="82"/>
        <v>0</v>
      </c>
      <c r="CO72" s="6">
        <v>-3.322247050545339</v>
      </c>
      <c r="CP72" s="4">
        <f t="shared" si="83"/>
        <v>1</v>
      </c>
      <c r="CQ72" s="6">
        <v>1.7044837090753475</v>
      </c>
      <c r="CR72" s="4">
        <f t="shared" si="84"/>
        <v>1</v>
      </c>
      <c r="CS72" s="6">
        <v>1.1073754305469787</v>
      </c>
      <c r="CT72" s="4">
        <f t="shared" si="85"/>
        <v>1</v>
      </c>
      <c r="CU72" s="6">
        <v>0.52072460279679955</v>
      </c>
      <c r="CV72" s="10">
        <f t="shared" si="86"/>
        <v>0</v>
      </c>
      <c r="CW72" s="10">
        <f t="shared" si="87"/>
        <v>1.1635156612244475</v>
      </c>
      <c r="CX72" s="6">
        <v>-3.8364843387755525</v>
      </c>
    </row>
    <row r="73" spans="1:102" x14ac:dyDescent="0.3">
      <c r="A73" s="2">
        <v>26.8</v>
      </c>
      <c r="B73" s="2">
        <v>0</v>
      </c>
      <c r="C73" s="2">
        <v>0</v>
      </c>
      <c r="D73" s="2">
        <v>16.8</v>
      </c>
      <c r="E73" s="2">
        <v>1</v>
      </c>
      <c r="F73" s="2">
        <v>0</v>
      </c>
      <c r="G73" s="2">
        <v>1</v>
      </c>
      <c r="H73" s="2">
        <v>1</v>
      </c>
      <c r="I73" s="2">
        <v>1</v>
      </c>
      <c r="J73" s="2">
        <v>1</v>
      </c>
      <c r="K73" s="2">
        <v>0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0</v>
      </c>
      <c r="R73" s="3">
        <v>1</v>
      </c>
      <c r="S73" s="8">
        <f t="shared" si="44"/>
        <v>1</v>
      </c>
      <c r="T73" s="6">
        <v>5.0999999999999996</v>
      </c>
      <c r="U73" s="4">
        <f t="shared" si="45"/>
        <v>1</v>
      </c>
      <c r="V73" s="6">
        <v>4.8</v>
      </c>
      <c r="W73" s="18">
        <f t="shared" si="46"/>
        <v>1</v>
      </c>
      <c r="X73" s="6">
        <v>6.8</v>
      </c>
      <c r="Y73" s="4">
        <f t="shared" si="47"/>
        <v>1</v>
      </c>
      <c r="Z73" s="6">
        <v>4.8</v>
      </c>
      <c r="AA73" s="15">
        <f t="shared" si="48"/>
        <v>1</v>
      </c>
      <c r="AB73" s="15">
        <f t="shared" si="49"/>
        <v>0.40000000000000036</v>
      </c>
      <c r="AC73" s="6">
        <v>5.4</v>
      </c>
      <c r="AD73" s="21">
        <f t="shared" si="50"/>
        <v>1</v>
      </c>
      <c r="AE73" s="6">
        <v>5.6</v>
      </c>
      <c r="AF73" s="4">
        <f t="shared" si="51"/>
        <v>0</v>
      </c>
      <c r="AG73" s="6">
        <v>6.9568342842885063</v>
      </c>
      <c r="AH73" s="4">
        <f t="shared" si="52"/>
        <v>1</v>
      </c>
      <c r="AI73" s="6">
        <v>4.7019834302840744</v>
      </c>
      <c r="AJ73" s="12">
        <f t="shared" si="53"/>
        <v>0</v>
      </c>
      <c r="AK73" s="12">
        <f t="shared" si="54"/>
        <v>-1.5048986100226851</v>
      </c>
      <c r="AL73" s="6">
        <v>3.4951013899773149</v>
      </c>
      <c r="AM73" s="4">
        <f t="shared" si="55"/>
        <v>1</v>
      </c>
      <c r="AN73" s="6">
        <v>-1.6525043462988935</v>
      </c>
      <c r="AO73" s="4">
        <f t="shared" si="56"/>
        <v>1</v>
      </c>
      <c r="AP73" s="6">
        <v>4.7059976165689843</v>
      </c>
      <c r="AQ73" s="4">
        <f t="shared" si="57"/>
        <v>0</v>
      </c>
      <c r="AR73" s="6">
        <v>3.3344570557113924</v>
      </c>
      <c r="AS73" s="4">
        <f t="shared" si="58"/>
        <v>0</v>
      </c>
      <c r="AT73" s="6">
        <v>-0.22019939497494079</v>
      </c>
      <c r="AU73" s="4">
        <f t="shared" si="59"/>
        <v>0</v>
      </c>
      <c r="AV73" s="6">
        <v>0.22784320792456469</v>
      </c>
      <c r="AW73" s="10">
        <f t="shared" si="60"/>
        <v>0</v>
      </c>
      <c r="AX73" s="6">
        <v>0.43267777531321516</v>
      </c>
      <c r="AY73" s="4">
        <f t="shared" si="61"/>
        <v>1</v>
      </c>
      <c r="AZ73" s="6">
        <v>4.0385963432878142</v>
      </c>
      <c r="BA73" s="4">
        <f t="shared" si="62"/>
        <v>1</v>
      </c>
      <c r="BB73" s="6">
        <v>7.3917116214894065</v>
      </c>
      <c r="BC73" s="4">
        <f t="shared" si="63"/>
        <v>0</v>
      </c>
      <c r="BD73" s="6">
        <v>1.3754992184805555</v>
      </c>
      <c r="BE73" s="4">
        <f t="shared" si="64"/>
        <v>1</v>
      </c>
      <c r="BF73" s="6">
        <v>3.8587491791943735</v>
      </c>
      <c r="BG73" s="18">
        <f t="shared" si="65"/>
        <v>0</v>
      </c>
      <c r="BH73" s="6">
        <v>1.5141989329195722</v>
      </c>
      <c r="BI73" s="4">
        <f t="shared" si="66"/>
        <v>1</v>
      </c>
      <c r="BJ73" s="6">
        <v>3.1082511325937068</v>
      </c>
      <c r="BK73" s="4">
        <f t="shared" si="67"/>
        <v>1</v>
      </c>
      <c r="BL73" s="6">
        <v>2.7983806245766325</v>
      </c>
      <c r="BM73" s="4">
        <f t="shared" si="68"/>
        <v>0</v>
      </c>
      <c r="BN73" s="6">
        <v>-1.6184727789538851</v>
      </c>
      <c r="BO73" s="4">
        <f t="shared" si="69"/>
        <v>1</v>
      </c>
      <c r="BP73" s="6">
        <v>1.8685420103745987</v>
      </c>
      <c r="BQ73" s="4">
        <f t="shared" si="70"/>
        <v>0</v>
      </c>
      <c r="BR73" s="6">
        <v>1.7051908140055212</v>
      </c>
      <c r="BS73" s="4">
        <f t="shared" si="71"/>
        <v>1</v>
      </c>
      <c r="BT73" s="6">
        <v>3.1202479781526513</v>
      </c>
      <c r="BU73" s="10">
        <f t="shared" si="72"/>
        <v>0</v>
      </c>
      <c r="BV73" s="10">
        <f t="shared" si="73"/>
        <v>1.9978703113055585</v>
      </c>
      <c r="BW73" s="6">
        <v>-2.0021296886944415</v>
      </c>
      <c r="BX73" s="4">
        <f t="shared" si="74"/>
        <v>0</v>
      </c>
      <c r="BY73" s="6">
        <v>-4.6988533773590335</v>
      </c>
      <c r="BZ73" s="4">
        <f t="shared" si="75"/>
        <v>1</v>
      </c>
      <c r="CA73" s="6">
        <v>3.668741311619363</v>
      </c>
      <c r="CB73" s="4">
        <f t="shared" si="76"/>
        <v>1</v>
      </c>
      <c r="CC73" s="6">
        <v>2.1007505016468127</v>
      </c>
      <c r="CD73" s="4">
        <f t="shared" si="77"/>
        <v>0</v>
      </c>
      <c r="CE73" s="6">
        <v>-1.5089034786108813</v>
      </c>
      <c r="CF73" s="4">
        <f t="shared" si="78"/>
        <v>1</v>
      </c>
      <c r="CG73" s="6">
        <v>-0.63826585808969316</v>
      </c>
      <c r="CH73" s="4">
        <f t="shared" si="79"/>
        <v>1</v>
      </c>
      <c r="CI73" s="6">
        <v>1.9434622060650177</v>
      </c>
      <c r="CJ73" s="4">
        <f t="shared" si="80"/>
        <v>0</v>
      </c>
      <c r="CK73" s="6">
        <v>-5.9258515051639815</v>
      </c>
      <c r="CL73" s="4">
        <f t="shared" si="81"/>
        <v>1</v>
      </c>
      <c r="CM73" s="6">
        <v>0.79280606047072588</v>
      </c>
      <c r="CN73" s="4">
        <f t="shared" si="82"/>
        <v>1</v>
      </c>
      <c r="CO73" s="6">
        <v>1.8912403502963047</v>
      </c>
      <c r="CP73" s="4">
        <f t="shared" si="83"/>
        <v>1</v>
      </c>
      <c r="CQ73" s="6">
        <v>1.1046437287590134</v>
      </c>
      <c r="CR73" s="4">
        <f t="shared" si="84"/>
        <v>0</v>
      </c>
      <c r="CS73" s="6">
        <v>-2.607034601717078</v>
      </c>
      <c r="CT73" s="4">
        <f t="shared" si="85"/>
        <v>0</v>
      </c>
      <c r="CU73" s="6">
        <v>-2.6655580939102763</v>
      </c>
      <c r="CV73" s="10">
        <f t="shared" si="86"/>
        <v>0</v>
      </c>
      <c r="CW73" s="10">
        <f t="shared" si="87"/>
        <v>0.61778629606211677</v>
      </c>
      <c r="CX73" s="6">
        <v>-4.3822137039378832</v>
      </c>
    </row>
    <row r="74" spans="1:102" x14ac:dyDescent="0.3">
      <c r="A74" s="2">
        <v>6.16</v>
      </c>
      <c r="B74" s="2">
        <v>1</v>
      </c>
      <c r="C74" s="2">
        <v>1</v>
      </c>
      <c r="D74" s="2">
        <v>1.52</v>
      </c>
      <c r="E74" s="2">
        <v>0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0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0</v>
      </c>
      <c r="R74" s="3">
        <v>1</v>
      </c>
      <c r="S74" s="8">
        <f t="shared" si="44"/>
        <v>1</v>
      </c>
      <c r="T74" s="6">
        <v>7.8</v>
      </c>
      <c r="U74" s="4">
        <f t="shared" si="45"/>
        <v>1</v>
      </c>
      <c r="V74" s="6">
        <v>4</v>
      </c>
      <c r="W74" s="18">
        <f t="shared" si="46"/>
        <v>1</v>
      </c>
      <c r="X74" s="6">
        <v>5.6</v>
      </c>
      <c r="Y74" s="4">
        <f t="shared" si="47"/>
        <v>1</v>
      </c>
      <c r="Z74" s="6">
        <v>5.6</v>
      </c>
      <c r="AA74" s="15">
        <f t="shared" si="48"/>
        <v>1</v>
      </c>
      <c r="AB74" s="15">
        <f t="shared" si="49"/>
        <v>-1.2000000000000002</v>
      </c>
      <c r="AC74" s="6">
        <v>3.8</v>
      </c>
      <c r="AD74" s="21">
        <f t="shared" si="50"/>
        <v>0</v>
      </c>
      <c r="AE74" s="6">
        <v>-5.2</v>
      </c>
      <c r="AF74" s="4">
        <f t="shared" si="51"/>
        <v>1</v>
      </c>
      <c r="AG74" s="6">
        <v>0.88089879843068197</v>
      </c>
      <c r="AH74" s="4">
        <f t="shared" si="52"/>
        <v>0</v>
      </c>
      <c r="AI74" s="6">
        <v>0.9715055978398397</v>
      </c>
      <c r="AJ74" s="12">
        <f t="shared" si="53"/>
        <v>1</v>
      </c>
      <c r="AK74" s="12">
        <f t="shared" si="54"/>
        <v>0.51799620381509737</v>
      </c>
      <c r="AL74" s="6">
        <v>5.5179962038150974</v>
      </c>
      <c r="AM74" s="4">
        <f t="shared" si="55"/>
        <v>0</v>
      </c>
      <c r="AN74" s="6">
        <v>-6.921626383619861</v>
      </c>
      <c r="AO74" s="4">
        <f t="shared" si="56"/>
        <v>1</v>
      </c>
      <c r="AP74" s="6">
        <v>3.5943782404683757</v>
      </c>
      <c r="AQ74" s="4">
        <f t="shared" si="57"/>
        <v>0</v>
      </c>
      <c r="AR74" s="6">
        <v>3.2676497988586712</v>
      </c>
      <c r="AS74" s="4">
        <f t="shared" si="58"/>
        <v>1</v>
      </c>
      <c r="AT74" s="6">
        <v>5.3709611026229425</v>
      </c>
      <c r="AU74" s="4">
        <f t="shared" si="59"/>
        <v>0</v>
      </c>
      <c r="AV74" s="6">
        <v>3.9599102062340479</v>
      </c>
      <c r="AW74" s="10">
        <f t="shared" si="60"/>
        <v>1</v>
      </c>
      <c r="AX74" s="6">
        <v>5.2768572243966494</v>
      </c>
      <c r="AY74" s="4">
        <f t="shared" si="61"/>
        <v>0</v>
      </c>
      <c r="AZ74" s="6">
        <v>-0.48626689018760161</v>
      </c>
      <c r="BA74" s="4">
        <f t="shared" si="62"/>
        <v>1</v>
      </c>
      <c r="BB74" s="6">
        <v>5.0973549745189466</v>
      </c>
      <c r="BC74" s="4">
        <f t="shared" si="63"/>
        <v>1</v>
      </c>
      <c r="BD74" s="6">
        <v>7.5980226541611344</v>
      </c>
      <c r="BE74" s="4">
        <f t="shared" si="64"/>
        <v>1</v>
      </c>
      <c r="BF74" s="6">
        <v>4.7488404781853166</v>
      </c>
      <c r="BG74" s="18">
        <f t="shared" si="65"/>
        <v>1</v>
      </c>
      <c r="BH74" s="6">
        <v>3.8261618871399987</v>
      </c>
      <c r="BI74" s="4">
        <f t="shared" si="66"/>
        <v>0</v>
      </c>
      <c r="BJ74" s="6">
        <v>-1.5050303962600391</v>
      </c>
      <c r="BK74" s="4">
        <f t="shared" si="67"/>
        <v>1</v>
      </c>
      <c r="BL74" s="6">
        <v>2.0706344097840241</v>
      </c>
      <c r="BM74" s="4">
        <f t="shared" si="68"/>
        <v>1</v>
      </c>
      <c r="BN74" s="6">
        <v>1.5472184872496264</v>
      </c>
      <c r="BO74" s="4">
        <f t="shared" si="69"/>
        <v>1</v>
      </c>
      <c r="BP74" s="6">
        <v>-1.8226550936710693</v>
      </c>
      <c r="BQ74" s="4">
        <f t="shared" si="70"/>
        <v>1</v>
      </c>
      <c r="BR74" s="6">
        <v>4.8438259130268957</v>
      </c>
      <c r="BS74" s="4">
        <f t="shared" si="71"/>
        <v>1</v>
      </c>
      <c r="BT74" s="6">
        <v>5.7521597000489351</v>
      </c>
      <c r="BU74" s="10">
        <f t="shared" si="72"/>
        <v>1</v>
      </c>
      <c r="BV74" s="10">
        <f t="shared" si="73"/>
        <v>4.8245523266533832</v>
      </c>
      <c r="BW74" s="6">
        <v>0.82455232665338318</v>
      </c>
      <c r="BX74" s="4">
        <f t="shared" si="74"/>
        <v>0</v>
      </c>
      <c r="BY74" s="6">
        <v>-5.0091300541530366</v>
      </c>
      <c r="BZ74" s="4">
        <f t="shared" si="75"/>
        <v>0</v>
      </c>
      <c r="CA74" s="6">
        <v>-4.3012870388597246</v>
      </c>
      <c r="CB74" s="4">
        <f t="shared" si="76"/>
        <v>0</v>
      </c>
      <c r="CC74" s="6">
        <v>-2.4190690767406999</v>
      </c>
      <c r="CD74" s="4">
        <f t="shared" si="77"/>
        <v>0</v>
      </c>
      <c r="CE74" s="6">
        <v>0.63462496690436021</v>
      </c>
      <c r="CF74" s="4">
        <f t="shared" si="78"/>
        <v>1</v>
      </c>
      <c r="CG74" s="6">
        <v>2.0668357834311397</v>
      </c>
      <c r="CH74" s="4">
        <f t="shared" si="79"/>
        <v>0</v>
      </c>
      <c r="CI74" s="6">
        <v>-4.154368553355285</v>
      </c>
      <c r="CJ74" s="4">
        <f t="shared" si="80"/>
        <v>1</v>
      </c>
      <c r="CK74" s="6">
        <v>8.7152774233794084E-2</v>
      </c>
      <c r="CL74" s="4">
        <f t="shared" si="81"/>
        <v>1</v>
      </c>
      <c r="CM74" s="6">
        <v>4.7929514656355021</v>
      </c>
      <c r="CN74" s="4">
        <f t="shared" si="82"/>
        <v>0</v>
      </c>
      <c r="CO74" s="6">
        <v>-4.827496248860891</v>
      </c>
      <c r="CP74" s="4">
        <f t="shared" si="83"/>
        <v>1</v>
      </c>
      <c r="CQ74" s="6">
        <v>-1.8114298394455206</v>
      </c>
      <c r="CR74" s="4">
        <f t="shared" si="84"/>
        <v>1</v>
      </c>
      <c r="CS74" s="6">
        <v>2.5322713975771869</v>
      </c>
      <c r="CT74" s="4">
        <f t="shared" si="85"/>
        <v>1</v>
      </c>
      <c r="CU74" s="6">
        <v>1.2712513197288358</v>
      </c>
      <c r="CV74" s="10">
        <f t="shared" si="86"/>
        <v>1</v>
      </c>
      <c r="CW74" s="10">
        <f t="shared" si="87"/>
        <v>7.4388157794759868</v>
      </c>
      <c r="CX74" s="6">
        <v>2.4388157794759868</v>
      </c>
    </row>
    <row r="75" spans="1:102" x14ac:dyDescent="0.3">
      <c r="A75" s="2">
        <v>20.16</v>
      </c>
      <c r="B75" s="2">
        <v>1</v>
      </c>
      <c r="C75" s="2">
        <v>1</v>
      </c>
      <c r="D75" s="2">
        <v>5.9850000000000003</v>
      </c>
      <c r="E75" s="2">
        <v>1</v>
      </c>
      <c r="F75" s="2">
        <v>1</v>
      </c>
      <c r="G75" s="2">
        <v>1</v>
      </c>
      <c r="H75" s="2">
        <v>1</v>
      </c>
      <c r="I75" s="2">
        <v>0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0</v>
      </c>
      <c r="R75" s="3">
        <v>1</v>
      </c>
      <c r="S75" s="8">
        <f t="shared" si="44"/>
        <v>0</v>
      </c>
      <c r="T75" s="6">
        <v>2.2000000000000002</v>
      </c>
      <c r="U75" s="4">
        <f t="shared" si="45"/>
        <v>1</v>
      </c>
      <c r="V75" s="6">
        <v>6</v>
      </c>
      <c r="W75" s="18">
        <f t="shared" si="46"/>
        <v>1</v>
      </c>
      <c r="X75" s="6">
        <v>4.8</v>
      </c>
      <c r="Y75" s="4">
        <f t="shared" si="47"/>
        <v>1</v>
      </c>
      <c r="Z75" s="6">
        <v>4.8</v>
      </c>
      <c r="AA75" s="15">
        <f t="shared" si="48"/>
        <v>1</v>
      </c>
      <c r="AB75" s="15">
        <f t="shared" si="49"/>
        <v>0.20000000000000018</v>
      </c>
      <c r="AC75" s="6">
        <v>5.2</v>
      </c>
      <c r="AD75" s="21">
        <f t="shared" si="50"/>
        <v>1</v>
      </c>
      <c r="AE75" s="6">
        <v>4</v>
      </c>
      <c r="AF75" s="4">
        <f t="shared" si="51"/>
        <v>0</v>
      </c>
      <c r="AG75" s="6">
        <v>3.7022597667933006</v>
      </c>
      <c r="AH75" s="4">
        <f t="shared" si="52"/>
        <v>1</v>
      </c>
      <c r="AI75" s="6">
        <v>5.7561712250299859</v>
      </c>
      <c r="AJ75" s="12">
        <f t="shared" si="53"/>
        <v>1</v>
      </c>
      <c r="AK75" s="12">
        <f t="shared" si="54"/>
        <v>-0.24210595432833326</v>
      </c>
      <c r="AL75" s="6">
        <v>4.7578940456716667</v>
      </c>
      <c r="AM75" s="4">
        <f t="shared" si="55"/>
        <v>0</v>
      </c>
      <c r="AN75" s="6">
        <v>-6.6327233236607599</v>
      </c>
      <c r="AO75" s="4">
        <f t="shared" si="56"/>
        <v>0</v>
      </c>
      <c r="AP75" s="6">
        <v>2.2999378402141213</v>
      </c>
      <c r="AQ75" s="4">
        <f t="shared" si="57"/>
        <v>1</v>
      </c>
      <c r="AR75" s="6">
        <v>4.9596156597450571</v>
      </c>
      <c r="AS75" s="4">
        <f t="shared" si="58"/>
        <v>0</v>
      </c>
      <c r="AT75" s="6">
        <v>1.3805403265564493</v>
      </c>
      <c r="AU75" s="4">
        <f t="shared" si="59"/>
        <v>0</v>
      </c>
      <c r="AV75" s="6">
        <v>3.4358632932283748</v>
      </c>
      <c r="AW75" s="10">
        <f t="shared" si="60"/>
        <v>0</v>
      </c>
      <c r="AX75" s="6">
        <v>1.3167224306338907</v>
      </c>
      <c r="AY75" s="4">
        <f t="shared" si="61"/>
        <v>1</v>
      </c>
      <c r="AZ75" s="6">
        <v>7.5492684581739073</v>
      </c>
      <c r="BA75" s="4">
        <f t="shared" si="62"/>
        <v>1</v>
      </c>
      <c r="BB75" s="6">
        <v>5.2977171459558035</v>
      </c>
      <c r="BC75" s="4">
        <f t="shared" si="63"/>
        <v>0</v>
      </c>
      <c r="BD75" s="6">
        <v>1.9384602383342622</v>
      </c>
      <c r="BE75" s="4">
        <f t="shared" si="64"/>
        <v>0</v>
      </c>
      <c r="BF75" s="6">
        <v>-0.68990159789008598</v>
      </c>
      <c r="BG75" s="18">
        <f t="shared" si="65"/>
        <v>1</v>
      </c>
      <c r="BH75" s="6">
        <v>7.4507914579728762</v>
      </c>
      <c r="BI75" s="4">
        <f t="shared" si="66"/>
        <v>1</v>
      </c>
      <c r="BJ75" s="6">
        <v>4.9195450251030097</v>
      </c>
      <c r="BK75" s="4">
        <f t="shared" si="67"/>
        <v>0</v>
      </c>
      <c r="BL75" s="6">
        <v>-1.3244024031800976</v>
      </c>
      <c r="BM75" s="4">
        <f t="shared" si="68"/>
        <v>0</v>
      </c>
      <c r="BN75" s="6">
        <v>-1.9682939521897156</v>
      </c>
      <c r="BO75" s="4">
        <f t="shared" si="69"/>
        <v>0</v>
      </c>
      <c r="BP75" s="6">
        <v>-5.4780374915808707</v>
      </c>
      <c r="BQ75" s="4">
        <f t="shared" si="70"/>
        <v>0</v>
      </c>
      <c r="BR75" s="6">
        <v>-2.3312942359074404</v>
      </c>
      <c r="BS75" s="4">
        <f t="shared" si="71"/>
        <v>0</v>
      </c>
      <c r="BT75" s="6">
        <v>-4.9294770279008757</v>
      </c>
      <c r="BU75" s="10">
        <f t="shared" si="72"/>
        <v>1</v>
      </c>
      <c r="BV75" s="10">
        <f t="shared" si="73"/>
        <v>7.6765394425731479</v>
      </c>
      <c r="BW75" s="6">
        <v>3.6765394425731479</v>
      </c>
      <c r="BX75" s="4">
        <f t="shared" si="74"/>
        <v>0</v>
      </c>
      <c r="BY75" s="6">
        <v>-1.0154598493484777</v>
      </c>
      <c r="BZ75" s="4">
        <f t="shared" si="75"/>
        <v>0</v>
      </c>
      <c r="CA75" s="6">
        <v>-3.4682646587881063</v>
      </c>
      <c r="CB75" s="4">
        <f t="shared" si="76"/>
        <v>1</v>
      </c>
      <c r="CC75" s="6">
        <v>1.2337780861957892</v>
      </c>
      <c r="CD75" s="4">
        <f t="shared" si="77"/>
        <v>1</v>
      </c>
      <c r="CE75" s="6">
        <v>5.7195785587561918</v>
      </c>
      <c r="CF75" s="4">
        <f t="shared" si="78"/>
        <v>0</v>
      </c>
      <c r="CG75" s="6">
        <v>-7.7203627811473519</v>
      </c>
      <c r="CH75" s="4">
        <f t="shared" si="79"/>
        <v>1</v>
      </c>
      <c r="CI75" s="6">
        <v>3.4410407340693485</v>
      </c>
      <c r="CJ75" s="4">
        <f t="shared" si="80"/>
        <v>1</v>
      </c>
      <c r="CK75" s="6">
        <v>-1.3736059996234076</v>
      </c>
      <c r="CL75" s="4">
        <f t="shared" si="81"/>
        <v>1</v>
      </c>
      <c r="CM75" s="6">
        <v>4.7641955258600426</v>
      </c>
      <c r="CN75" s="4">
        <f t="shared" si="82"/>
        <v>0</v>
      </c>
      <c r="CO75" s="6">
        <v>-1.0830375819103066</v>
      </c>
      <c r="CP75" s="4">
        <f t="shared" si="83"/>
        <v>1</v>
      </c>
      <c r="CQ75" s="6">
        <v>0.63349562768748946</v>
      </c>
      <c r="CR75" s="4">
        <f t="shared" si="84"/>
        <v>1</v>
      </c>
      <c r="CS75" s="6">
        <v>1.1862963680292014</v>
      </c>
      <c r="CT75" s="4">
        <f t="shared" si="85"/>
        <v>0</v>
      </c>
      <c r="CU75" s="6">
        <v>-3.3642783657169204</v>
      </c>
      <c r="CV75" s="10">
        <f t="shared" si="86"/>
        <v>1</v>
      </c>
      <c r="CW75" s="10">
        <f t="shared" si="87"/>
        <v>5.5276397989903971</v>
      </c>
      <c r="CX75" s="6">
        <v>0.52763979899039715</v>
      </c>
    </row>
    <row r="76" spans="1:102" x14ac:dyDescent="0.3">
      <c r="A76" s="2">
        <v>27.815999999999999</v>
      </c>
      <c r="B76" s="2">
        <v>1</v>
      </c>
      <c r="C76" s="2">
        <v>1</v>
      </c>
      <c r="D76" s="2">
        <v>6.9550000000000001</v>
      </c>
      <c r="E76" s="2">
        <v>1</v>
      </c>
      <c r="F76" s="2">
        <v>1</v>
      </c>
      <c r="G76" s="2">
        <v>1</v>
      </c>
      <c r="H76" s="2">
        <v>1</v>
      </c>
      <c r="I76" s="2">
        <v>0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0</v>
      </c>
      <c r="R76" s="3">
        <v>1</v>
      </c>
      <c r="S76" s="8">
        <f t="shared" si="44"/>
        <v>0</v>
      </c>
      <c r="T76" s="6">
        <v>1.2</v>
      </c>
      <c r="U76" s="4">
        <f t="shared" si="45"/>
        <v>1</v>
      </c>
      <c r="V76" s="6">
        <v>7.6</v>
      </c>
      <c r="W76" s="18">
        <f t="shared" si="46"/>
        <v>1</v>
      </c>
      <c r="X76" s="6">
        <v>4.5999999999999996</v>
      </c>
      <c r="Y76" s="4">
        <f t="shared" si="47"/>
        <v>1</v>
      </c>
      <c r="Z76" s="6">
        <v>5</v>
      </c>
      <c r="AA76" s="15">
        <f t="shared" si="48"/>
        <v>0</v>
      </c>
      <c r="AB76" s="15">
        <f t="shared" si="49"/>
        <v>-7.8</v>
      </c>
      <c r="AC76" s="6">
        <v>-2.8</v>
      </c>
      <c r="AD76" s="21">
        <f t="shared" si="50"/>
        <v>1</v>
      </c>
      <c r="AE76" s="6">
        <v>3.8</v>
      </c>
      <c r="AF76" s="4">
        <f t="shared" si="51"/>
        <v>0</v>
      </c>
      <c r="AG76" s="6">
        <v>6.7880414187541609</v>
      </c>
      <c r="AH76" s="4">
        <f t="shared" si="52"/>
        <v>0</v>
      </c>
      <c r="AI76" s="6">
        <v>3.6837484310990964</v>
      </c>
      <c r="AJ76" s="12">
        <f t="shared" si="53"/>
        <v>0</v>
      </c>
      <c r="AK76" s="12">
        <f t="shared" si="54"/>
        <v>-1.4966253056603804</v>
      </c>
      <c r="AL76" s="6">
        <v>3.5033746943396196</v>
      </c>
      <c r="AM76" s="4">
        <f t="shared" si="55"/>
        <v>1</v>
      </c>
      <c r="AN76" s="6">
        <v>-1.203420003845161</v>
      </c>
      <c r="AO76" s="4">
        <f t="shared" si="56"/>
        <v>1</v>
      </c>
      <c r="AP76" s="6">
        <v>4.7302116580888809</v>
      </c>
      <c r="AQ76" s="4">
        <f t="shared" si="57"/>
        <v>1</v>
      </c>
      <c r="AR76" s="6">
        <v>7.6976769405024132</v>
      </c>
      <c r="AS76" s="4">
        <f t="shared" si="58"/>
        <v>0</v>
      </c>
      <c r="AT76" s="6">
        <v>-0.23194551475261993</v>
      </c>
      <c r="AU76" s="4">
        <f t="shared" si="59"/>
        <v>0</v>
      </c>
      <c r="AV76" s="6">
        <v>0.91668088930629665</v>
      </c>
      <c r="AW76" s="10">
        <f t="shared" si="60"/>
        <v>1</v>
      </c>
      <c r="AX76" s="6">
        <v>5.6374235115786577</v>
      </c>
      <c r="AY76" s="4">
        <f t="shared" si="61"/>
        <v>0</v>
      </c>
      <c r="AZ76" s="6">
        <v>-0.75313605526845229</v>
      </c>
      <c r="BA76" s="4">
        <f t="shared" si="62"/>
        <v>0</v>
      </c>
      <c r="BB76" s="6">
        <v>3.1938209230852195</v>
      </c>
      <c r="BC76" s="4">
        <f t="shared" si="63"/>
        <v>1</v>
      </c>
      <c r="BD76" s="6">
        <v>3.3149139351314223</v>
      </c>
      <c r="BE76" s="4">
        <f t="shared" si="64"/>
        <v>1</v>
      </c>
      <c r="BF76" s="6">
        <v>8.5539049770771438</v>
      </c>
      <c r="BG76" s="18">
        <f t="shared" si="65"/>
        <v>0</v>
      </c>
      <c r="BH76" s="6">
        <v>-2.8079913303251054</v>
      </c>
      <c r="BI76" s="4">
        <f t="shared" si="66"/>
        <v>1</v>
      </c>
      <c r="BJ76" s="6">
        <v>4.7663059210491978</v>
      </c>
      <c r="BK76" s="4">
        <f t="shared" si="67"/>
        <v>0</v>
      </c>
      <c r="BL76" s="6">
        <v>-1.2475443849416192</v>
      </c>
      <c r="BM76" s="4">
        <f t="shared" si="68"/>
        <v>1</v>
      </c>
      <c r="BN76" s="6">
        <v>2.5192817771555518</v>
      </c>
      <c r="BO76" s="4">
        <f t="shared" si="69"/>
        <v>1</v>
      </c>
      <c r="BP76" s="6">
        <v>0.87171326176304476</v>
      </c>
      <c r="BQ76" s="4">
        <f t="shared" si="70"/>
        <v>1</v>
      </c>
      <c r="BR76" s="6">
        <v>4.4026831852315436</v>
      </c>
      <c r="BS76" s="4">
        <f t="shared" si="71"/>
        <v>1</v>
      </c>
      <c r="BT76" s="6">
        <v>7.585247835185708</v>
      </c>
      <c r="BU76" s="10">
        <f t="shared" si="72"/>
        <v>0</v>
      </c>
      <c r="BV76" s="10">
        <f t="shared" si="73"/>
        <v>-0.82435987797806565</v>
      </c>
      <c r="BW76" s="6">
        <v>-4.8243598779780656</v>
      </c>
      <c r="BX76" s="4">
        <f t="shared" si="74"/>
        <v>1</v>
      </c>
      <c r="BY76" s="6">
        <v>4.4777171744885518</v>
      </c>
      <c r="BZ76" s="4">
        <f t="shared" si="75"/>
        <v>0</v>
      </c>
      <c r="CA76" s="6">
        <v>-0.64573741015464492</v>
      </c>
      <c r="CB76" s="4">
        <f t="shared" si="76"/>
        <v>1</v>
      </c>
      <c r="CC76" s="6">
        <v>1.503123924538194</v>
      </c>
      <c r="CD76" s="4">
        <f t="shared" si="77"/>
        <v>0</v>
      </c>
      <c r="CE76" s="6">
        <v>1.2317453705643655</v>
      </c>
      <c r="CF76" s="4">
        <f t="shared" si="78"/>
        <v>1</v>
      </c>
      <c r="CG76" s="6">
        <v>-1.4554755722802684</v>
      </c>
      <c r="CH76" s="4">
        <f t="shared" si="79"/>
        <v>1</v>
      </c>
      <c r="CI76" s="6">
        <v>0.18305132079625874</v>
      </c>
      <c r="CJ76" s="4">
        <f t="shared" si="80"/>
        <v>1</v>
      </c>
      <c r="CK76" s="6">
        <v>1.8025548238185074</v>
      </c>
      <c r="CL76" s="4">
        <f t="shared" si="81"/>
        <v>0</v>
      </c>
      <c r="CM76" s="6">
        <v>-2.9306322828549409</v>
      </c>
      <c r="CN76" s="4">
        <f t="shared" si="82"/>
        <v>1</v>
      </c>
      <c r="CO76" s="6">
        <v>0.11402946178414997</v>
      </c>
      <c r="CP76" s="4">
        <f t="shared" si="83"/>
        <v>1</v>
      </c>
      <c r="CQ76" s="6">
        <v>2.0716971629349192</v>
      </c>
      <c r="CR76" s="4">
        <f t="shared" si="84"/>
        <v>1</v>
      </c>
      <c r="CS76" s="6">
        <v>2.3509930629535596</v>
      </c>
      <c r="CT76" s="4">
        <f t="shared" si="85"/>
        <v>1</v>
      </c>
      <c r="CU76" s="6">
        <v>1.3165318396323151</v>
      </c>
      <c r="CV76" s="10">
        <f t="shared" si="86"/>
        <v>1</v>
      </c>
      <c r="CW76" s="10">
        <f t="shared" si="87"/>
        <v>4.2167376212373631</v>
      </c>
      <c r="CX76" s="6">
        <v>-0.78326237876263693</v>
      </c>
    </row>
    <row r="77" spans="1:102" x14ac:dyDescent="0.3">
      <c r="A77" s="2">
        <v>12.32</v>
      </c>
      <c r="B77" s="2">
        <v>1</v>
      </c>
      <c r="C77" s="2">
        <v>1</v>
      </c>
      <c r="D77" s="2">
        <v>5.085</v>
      </c>
      <c r="E77" s="2">
        <v>0</v>
      </c>
      <c r="F77" s="2">
        <v>1</v>
      </c>
      <c r="G77" s="2">
        <v>1</v>
      </c>
      <c r="H77" s="2">
        <v>1</v>
      </c>
      <c r="I77" s="2">
        <v>0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0</v>
      </c>
      <c r="R77" s="3">
        <v>1</v>
      </c>
      <c r="S77" s="8">
        <f t="shared" si="44"/>
        <v>0</v>
      </c>
      <c r="T77" s="6">
        <v>0.8</v>
      </c>
      <c r="U77" s="4">
        <f t="shared" si="45"/>
        <v>0</v>
      </c>
      <c r="V77" s="6">
        <v>0.6</v>
      </c>
      <c r="W77" s="18">
        <f t="shared" si="46"/>
        <v>0</v>
      </c>
      <c r="X77" s="6">
        <v>1.6</v>
      </c>
      <c r="Y77" s="4">
        <f t="shared" si="47"/>
        <v>0</v>
      </c>
      <c r="Z77" s="6">
        <v>2</v>
      </c>
      <c r="AA77" s="15">
        <f t="shared" si="48"/>
        <v>0</v>
      </c>
      <c r="AB77" s="15">
        <f t="shared" si="49"/>
        <v>-6.4</v>
      </c>
      <c r="AC77" s="6">
        <v>-1.4</v>
      </c>
      <c r="AD77" s="21">
        <f t="shared" si="50"/>
        <v>0</v>
      </c>
      <c r="AE77" s="6">
        <v>-0.8</v>
      </c>
      <c r="AF77" s="4">
        <f t="shared" si="51"/>
        <v>1</v>
      </c>
      <c r="AG77" s="6">
        <v>1.8470793765703788</v>
      </c>
      <c r="AH77" s="4">
        <f t="shared" si="52"/>
        <v>1</v>
      </c>
      <c r="AI77" s="6">
        <v>6.8112035477968647</v>
      </c>
      <c r="AJ77" s="12">
        <f t="shared" si="53"/>
        <v>1</v>
      </c>
      <c r="AK77" s="12">
        <f t="shared" si="54"/>
        <v>0.76467967768720602</v>
      </c>
      <c r="AL77" s="6">
        <v>5.764679677687206</v>
      </c>
      <c r="AM77" s="4">
        <f t="shared" si="55"/>
        <v>1</v>
      </c>
      <c r="AN77" s="6">
        <v>-3.0060535423866677</v>
      </c>
      <c r="AO77" s="4">
        <f t="shared" si="56"/>
        <v>1</v>
      </c>
      <c r="AP77" s="6">
        <v>3.6454431132451255</v>
      </c>
      <c r="AQ77" s="4">
        <f t="shared" si="57"/>
        <v>1</v>
      </c>
      <c r="AR77" s="6">
        <v>6.2603307916880375</v>
      </c>
      <c r="AS77" s="4">
        <f t="shared" si="58"/>
        <v>0</v>
      </c>
      <c r="AT77" s="6">
        <v>2.4975046838657198</v>
      </c>
      <c r="AU77" s="4">
        <f t="shared" si="59"/>
        <v>1</v>
      </c>
      <c r="AV77" s="6">
        <v>5.9653828354713507</v>
      </c>
      <c r="AW77" s="10">
        <f t="shared" si="60"/>
        <v>1</v>
      </c>
      <c r="AX77" s="6">
        <v>5.6052240712276333</v>
      </c>
      <c r="AY77" s="4">
        <f t="shared" si="61"/>
        <v>0</v>
      </c>
      <c r="AZ77" s="6">
        <v>3.2456931298724276</v>
      </c>
      <c r="BA77" s="4">
        <f t="shared" si="62"/>
        <v>1</v>
      </c>
      <c r="BB77" s="6">
        <v>5.1656189367511933</v>
      </c>
      <c r="BC77" s="4">
        <f t="shared" si="63"/>
        <v>1</v>
      </c>
      <c r="BD77" s="6">
        <v>3.9788433299513772</v>
      </c>
      <c r="BE77" s="4">
        <f t="shared" si="64"/>
        <v>1</v>
      </c>
      <c r="BF77" s="6">
        <v>6.0851315361326286</v>
      </c>
      <c r="BG77" s="18">
        <f t="shared" si="65"/>
        <v>1</v>
      </c>
      <c r="BH77" s="6">
        <v>7.040353752309791</v>
      </c>
      <c r="BI77" s="4">
        <f t="shared" si="66"/>
        <v>1</v>
      </c>
      <c r="BJ77" s="6">
        <v>3.3212919729133743</v>
      </c>
      <c r="BK77" s="4">
        <f t="shared" si="67"/>
        <v>0</v>
      </c>
      <c r="BL77" s="6">
        <v>-1.0016041989032565</v>
      </c>
      <c r="BM77" s="4">
        <f t="shared" si="68"/>
        <v>0</v>
      </c>
      <c r="BN77" s="6">
        <v>-3.6958788365573731</v>
      </c>
      <c r="BO77" s="4">
        <f t="shared" si="69"/>
        <v>1</v>
      </c>
      <c r="BP77" s="6">
        <v>-1.2229375313303708</v>
      </c>
      <c r="BQ77" s="4">
        <f t="shared" si="70"/>
        <v>0</v>
      </c>
      <c r="BR77" s="6">
        <v>1.5481195990339462</v>
      </c>
      <c r="BS77" s="4">
        <f t="shared" si="71"/>
        <v>1</v>
      </c>
      <c r="BT77" s="6">
        <v>3.4708154101271216</v>
      </c>
      <c r="BU77" s="10">
        <f t="shared" si="72"/>
        <v>0</v>
      </c>
      <c r="BV77" s="10">
        <f t="shared" si="73"/>
        <v>1.3755883679016243</v>
      </c>
      <c r="BW77" s="6">
        <v>-2.6244116320983757</v>
      </c>
      <c r="BX77" s="4">
        <f t="shared" si="74"/>
        <v>0</v>
      </c>
      <c r="BY77" s="6">
        <v>-4.2987726037981204</v>
      </c>
      <c r="BZ77" s="4">
        <f t="shared" si="75"/>
        <v>0</v>
      </c>
      <c r="CA77" s="6">
        <v>-4.2630039833623288</v>
      </c>
      <c r="CB77" s="4">
        <f t="shared" si="76"/>
        <v>0</v>
      </c>
      <c r="CC77" s="6">
        <v>-3.7452337318009792</v>
      </c>
      <c r="CD77" s="4">
        <f t="shared" si="77"/>
        <v>1</v>
      </c>
      <c r="CE77" s="6">
        <v>5.5559114256669044</v>
      </c>
      <c r="CF77" s="4">
        <f t="shared" si="78"/>
        <v>0</v>
      </c>
      <c r="CG77" s="6">
        <v>-3.5880059865945277</v>
      </c>
      <c r="CH77" s="4">
        <f t="shared" si="79"/>
        <v>1</v>
      </c>
      <c r="CI77" s="6">
        <v>-0.10900068981452282</v>
      </c>
      <c r="CJ77" s="4">
        <f t="shared" si="80"/>
        <v>0</v>
      </c>
      <c r="CK77" s="6">
        <v>-6.3103794989205904</v>
      </c>
      <c r="CL77" s="4">
        <f t="shared" si="81"/>
        <v>1</v>
      </c>
      <c r="CM77" s="6">
        <v>2.7877541926011311</v>
      </c>
      <c r="CN77" s="4">
        <f t="shared" si="82"/>
        <v>0</v>
      </c>
      <c r="CO77" s="6">
        <v>-3.6285505420311286</v>
      </c>
      <c r="CP77" s="4">
        <f t="shared" si="83"/>
        <v>0</v>
      </c>
      <c r="CQ77" s="6">
        <v>-4.6019404202393499</v>
      </c>
      <c r="CR77" s="4">
        <f t="shared" si="84"/>
        <v>0</v>
      </c>
      <c r="CS77" s="6">
        <v>-1.9939583169728947</v>
      </c>
      <c r="CT77" s="4">
        <f t="shared" si="85"/>
        <v>0</v>
      </c>
      <c r="CU77" s="6">
        <v>-1.7651561978178005</v>
      </c>
      <c r="CV77" s="10">
        <f t="shared" si="86"/>
        <v>0</v>
      </c>
      <c r="CW77" s="10">
        <f t="shared" si="87"/>
        <v>2.210950669045781</v>
      </c>
      <c r="CX77" s="6">
        <v>-2.789049330954219</v>
      </c>
    </row>
    <row r="78" spans="1:102" x14ac:dyDescent="0.3">
      <c r="A78" s="2">
        <v>28</v>
      </c>
      <c r="B78" s="2">
        <v>1</v>
      </c>
      <c r="C78" s="2">
        <v>1</v>
      </c>
      <c r="D78" s="2">
        <v>7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  <c r="J78" s="2">
        <v>1</v>
      </c>
      <c r="K78" s="2">
        <v>0</v>
      </c>
      <c r="L78" s="2">
        <v>1</v>
      </c>
      <c r="M78" s="2">
        <v>1</v>
      </c>
      <c r="N78" s="2">
        <v>1</v>
      </c>
      <c r="O78" s="2">
        <v>0</v>
      </c>
      <c r="P78" s="2">
        <v>1</v>
      </c>
      <c r="Q78" s="2">
        <v>0</v>
      </c>
      <c r="R78" s="3">
        <v>1</v>
      </c>
      <c r="S78" s="8">
        <f t="shared" si="44"/>
        <v>0</v>
      </c>
      <c r="T78" s="6">
        <v>0.4</v>
      </c>
      <c r="U78" s="4">
        <f t="shared" si="45"/>
        <v>0</v>
      </c>
      <c r="V78" s="6">
        <v>1</v>
      </c>
      <c r="W78" s="18">
        <f t="shared" si="46"/>
        <v>0</v>
      </c>
      <c r="X78" s="6">
        <v>0.8</v>
      </c>
      <c r="Y78" s="4">
        <f t="shared" si="47"/>
        <v>0</v>
      </c>
      <c r="Z78" s="6">
        <v>1.4</v>
      </c>
      <c r="AA78" s="15">
        <f t="shared" si="48"/>
        <v>1</v>
      </c>
      <c r="AB78" s="15">
        <f t="shared" si="49"/>
        <v>-2</v>
      </c>
      <c r="AC78" s="6">
        <v>3</v>
      </c>
      <c r="AD78" s="21">
        <f t="shared" si="50"/>
        <v>1</v>
      </c>
      <c r="AE78" s="6">
        <v>2</v>
      </c>
      <c r="AF78" s="4">
        <f t="shared" si="51"/>
        <v>0</v>
      </c>
      <c r="AG78" s="6">
        <v>3.5088178935455518</v>
      </c>
      <c r="AH78" s="4">
        <f t="shared" si="52"/>
        <v>1</v>
      </c>
      <c r="AI78" s="6">
        <v>6.8358029677319783</v>
      </c>
      <c r="AJ78" s="12">
        <f t="shared" si="53"/>
        <v>0</v>
      </c>
      <c r="AK78" s="12">
        <f t="shared" si="54"/>
        <v>-4.3566190142081691</v>
      </c>
      <c r="AL78" s="6">
        <v>0.64338098579183089</v>
      </c>
      <c r="AM78" s="4">
        <f t="shared" si="55"/>
        <v>0</v>
      </c>
      <c r="AN78" s="6">
        <v>-4.8667059906126227</v>
      </c>
      <c r="AO78" s="4">
        <f t="shared" si="56"/>
        <v>0</v>
      </c>
      <c r="AP78" s="6">
        <v>1.521504108276077</v>
      </c>
      <c r="AQ78" s="4">
        <f t="shared" si="57"/>
        <v>0</v>
      </c>
      <c r="AR78" s="6">
        <v>4.2907501987550196</v>
      </c>
      <c r="AS78" s="4">
        <f t="shared" si="58"/>
        <v>1</v>
      </c>
      <c r="AT78" s="6">
        <v>3.3231089966339784</v>
      </c>
      <c r="AU78" s="4">
        <f t="shared" si="59"/>
        <v>1</v>
      </c>
      <c r="AV78" s="6">
        <v>8.1746515199506717</v>
      </c>
      <c r="AW78" s="10">
        <f t="shared" si="60"/>
        <v>1</v>
      </c>
      <c r="AX78" s="6">
        <v>7.4417801034548701</v>
      </c>
      <c r="AY78" s="4">
        <f t="shared" si="61"/>
        <v>1</v>
      </c>
      <c r="AZ78" s="6">
        <v>4.7175127820125695</v>
      </c>
      <c r="BA78" s="4">
        <f t="shared" si="62"/>
        <v>1</v>
      </c>
      <c r="BB78" s="6">
        <v>5.6367574710959509</v>
      </c>
      <c r="BC78" s="4">
        <f t="shared" si="63"/>
        <v>1</v>
      </c>
      <c r="BD78" s="6">
        <v>7.495923088165986</v>
      </c>
      <c r="BE78" s="4">
        <f t="shared" si="64"/>
        <v>0</v>
      </c>
      <c r="BF78" s="6">
        <v>0.53524594817234505</v>
      </c>
      <c r="BG78" s="18">
        <f t="shared" si="65"/>
        <v>0</v>
      </c>
      <c r="BH78" s="6">
        <v>1.3899252569871301</v>
      </c>
      <c r="BI78" s="4">
        <f t="shared" si="66"/>
        <v>1</v>
      </c>
      <c r="BJ78" s="6">
        <v>6.8843275483473549</v>
      </c>
      <c r="BK78" s="4">
        <f t="shared" si="67"/>
        <v>1</v>
      </c>
      <c r="BL78" s="6">
        <v>4.2942378422375267</v>
      </c>
      <c r="BM78" s="4">
        <f t="shared" si="68"/>
        <v>1</v>
      </c>
      <c r="BN78" s="6">
        <v>0.23325011738114299</v>
      </c>
      <c r="BO78" s="4">
        <f t="shared" si="69"/>
        <v>0</v>
      </c>
      <c r="BP78" s="6">
        <v>-3.0750246832158501</v>
      </c>
      <c r="BQ78" s="4">
        <f t="shared" si="70"/>
        <v>0</v>
      </c>
      <c r="BR78" s="6">
        <v>-0.24349790690731288</v>
      </c>
      <c r="BS78" s="4">
        <f t="shared" si="71"/>
        <v>1</v>
      </c>
      <c r="BT78" s="6">
        <v>7.4260367908100342</v>
      </c>
      <c r="BU78" s="10">
        <f t="shared" si="72"/>
        <v>0</v>
      </c>
      <c r="BV78" s="10">
        <f t="shared" si="73"/>
        <v>2.1363360657611463</v>
      </c>
      <c r="BW78" s="6">
        <v>-1.8636639342388537</v>
      </c>
      <c r="BX78" s="4">
        <f t="shared" si="74"/>
        <v>1</v>
      </c>
      <c r="BY78" s="6">
        <v>3.9270883740443558</v>
      </c>
      <c r="BZ78" s="4">
        <f t="shared" si="75"/>
        <v>0</v>
      </c>
      <c r="CA78" s="6">
        <v>-4.6359071022637375</v>
      </c>
      <c r="CB78" s="4">
        <f t="shared" si="76"/>
        <v>0</v>
      </c>
      <c r="CC78" s="6">
        <v>-4.7454612562711747</v>
      </c>
      <c r="CD78" s="4">
        <f t="shared" si="77"/>
        <v>1</v>
      </c>
      <c r="CE78" s="6">
        <v>6.0082210096456237</v>
      </c>
      <c r="CF78" s="4">
        <f t="shared" si="78"/>
        <v>0</v>
      </c>
      <c r="CG78" s="6">
        <v>-6.2761404917634653</v>
      </c>
      <c r="CH78" s="4">
        <f t="shared" si="79"/>
        <v>0</v>
      </c>
      <c r="CI78" s="6">
        <v>-2.4611231075607365</v>
      </c>
      <c r="CJ78" s="4">
        <f t="shared" si="80"/>
        <v>1</v>
      </c>
      <c r="CK78" s="6">
        <v>-0.54269241204638607</v>
      </c>
      <c r="CL78" s="4">
        <f t="shared" si="81"/>
        <v>0</v>
      </c>
      <c r="CM78" s="6">
        <v>-2.9380634821691238</v>
      </c>
      <c r="CN78" s="4">
        <f t="shared" si="82"/>
        <v>0</v>
      </c>
      <c r="CO78" s="6">
        <v>-3.0212381079280712</v>
      </c>
      <c r="CP78" s="4">
        <f t="shared" si="83"/>
        <v>0</v>
      </c>
      <c r="CQ78" s="6">
        <v>-3.878163831878001</v>
      </c>
      <c r="CR78" s="4">
        <f t="shared" si="84"/>
        <v>1</v>
      </c>
      <c r="CS78" s="6">
        <v>1.8091145765173549</v>
      </c>
      <c r="CT78" s="4">
        <f t="shared" si="85"/>
        <v>0</v>
      </c>
      <c r="CU78" s="6">
        <v>-6.394581142135447</v>
      </c>
      <c r="CV78" s="10">
        <f t="shared" si="86"/>
        <v>1</v>
      </c>
      <c r="CW78" s="10">
        <f t="shared" si="87"/>
        <v>8.6200263063943297</v>
      </c>
      <c r="CX78" s="6">
        <v>3.6200263063943297</v>
      </c>
    </row>
    <row r="79" spans="1:102" x14ac:dyDescent="0.3">
      <c r="A79" s="2">
        <v>28.135999999999999</v>
      </c>
      <c r="B79" s="2">
        <v>1</v>
      </c>
      <c r="C79" s="2">
        <v>1</v>
      </c>
      <c r="D79" s="2">
        <v>7.0350000000000001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  <c r="K79" s="2">
        <v>0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0</v>
      </c>
      <c r="R79" s="3">
        <v>1</v>
      </c>
      <c r="S79" s="8">
        <f t="shared" si="44"/>
        <v>0</v>
      </c>
      <c r="T79" s="6">
        <v>1</v>
      </c>
      <c r="U79" s="4">
        <f t="shared" si="45"/>
        <v>0</v>
      </c>
      <c r="V79" s="6">
        <v>1.6</v>
      </c>
      <c r="W79" s="18">
        <f t="shared" si="46"/>
        <v>0</v>
      </c>
      <c r="X79" s="6">
        <v>1.5</v>
      </c>
      <c r="Y79" s="4">
        <f t="shared" si="47"/>
        <v>0</v>
      </c>
      <c r="Z79" s="6">
        <v>0.6</v>
      </c>
      <c r="AA79" s="15">
        <f t="shared" si="48"/>
        <v>0</v>
      </c>
      <c r="AB79" s="15">
        <f t="shared" si="49"/>
        <v>-2.8</v>
      </c>
      <c r="AC79" s="6">
        <v>2.2000000000000002</v>
      </c>
      <c r="AD79" s="21">
        <f t="shared" si="50"/>
        <v>0</v>
      </c>
      <c r="AE79" s="6">
        <v>1.8</v>
      </c>
      <c r="AF79" s="4">
        <f t="shared" si="51"/>
        <v>1</v>
      </c>
      <c r="AG79" s="6">
        <v>0.56796503080824312</v>
      </c>
      <c r="AH79" s="4">
        <f t="shared" si="52"/>
        <v>0</v>
      </c>
      <c r="AI79" s="6">
        <v>1.7553475664224634</v>
      </c>
      <c r="AJ79" s="12">
        <f t="shared" si="53"/>
        <v>1</v>
      </c>
      <c r="AK79" s="12">
        <f t="shared" si="54"/>
        <v>3.6367971509704713</v>
      </c>
      <c r="AL79" s="6">
        <v>8.6367971509704713</v>
      </c>
      <c r="AM79" s="4">
        <f t="shared" si="55"/>
        <v>0</v>
      </c>
      <c r="AN79" s="6">
        <v>-5.0820310413750205</v>
      </c>
      <c r="AO79" s="4">
        <f t="shared" si="56"/>
        <v>0</v>
      </c>
      <c r="AP79" s="6">
        <v>0.67202970953403063</v>
      </c>
      <c r="AQ79" s="4">
        <f t="shared" si="57"/>
        <v>0</v>
      </c>
      <c r="AR79" s="6">
        <v>1.0812190453491832</v>
      </c>
      <c r="AS79" s="4">
        <f t="shared" si="58"/>
        <v>1</v>
      </c>
      <c r="AT79" s="6">
        <v>3.3145606177032407</v>
      </c>
      <c r="AU79" s="4">
        <f t="shared" si="59"/>
        <v>0</v>
      </c>
      <c r="AV79" s="6">
        <v>3.4020130252817418</v>
      </c>
      <c r="AW79" s="10">
        <f t="shared" si="60"/>
        <v>0</v>
      </c>
      <c r="AX79" s="6">
        <v>0.68186980231310845</v>
      </c>
      <c r="AY79" s="4">
        <f t="shared" si="61"/>
        <v>1</v>
      </c>
      <c r="AZ79" s="6">
        <v>7.1590547903615587</v>
      </c>
      <c r="BA79" s="4">
        <f t="shared" si="62"/>
        <v>1</v>
      </c>
      <c r="BB79" s="6">
        <v>7.0423743749626668</v>
      </c>
      <c r="BC79" s="4">
        <f t="shared" si="63"/>
        <v>1</v>
      </c>
      <c r="BD79" s="6">
        <v>4.4637664133795791</v>
      </c>
      <c r="BE79" s="4">
        <f t="shared" si="64"/>
        <v>0</v>
      </c>
      <c r="BF79" s="6">
        <v>-1.4986649899967848</v>
      </c>
      <c r="BG79" s="18">
        <f t="shared" si="65"/>
        <v>0</v>
      </c>
      <c r="BH79" s="6">
        <v>-2.5782390643219388</v>
      </c>
      <c r="BI79" s="4">
        <f t="shared" si="66"/>
        <v>1</v>
      </c>
      <c r="BJ79" s="6">
        <v>6.8240785847539547</v>
      </c>
      <c r="BK79" s="4">
        <f t="shared" si="67"/>
        <v>0</v>
      </c>
      <c r="BL79" s="6">
        <v>0.40069203996955149</v>
      </c>
      <c r="BM79" s="4">
        <f t="shared" si="68"/>
        <v>1</v>
      </c>
      <c r="BN79" s="6">
        <v>1.4112193273859059</v>
      </c>
      <c r="BO79" s="4">
        <f t="shared" si="69"/>
        <v>0</v>
      </c>
      <c r="BP79" s="6">
        <v>-3.3904129437475836</v>
      </c>
      <c r="BQ79" s="4">
        <f t="shared" si="70"/>
        <v>1</v>
      </c>
      <c r="BR79" s="6">
        <v>7.8726230756669739</v>
      </c>
      <c r="BS79" s="4">
        <f t="shared" si="71"/>
        <v>1</v>
      </c>
      <c r="BT79" s="6">
        <v>3.0604660230893082</v>
      </c>
      <c r="BU79" s="10">
        <f t="shared" si="72"/>
        <v>1</v>
      </c>
      <c r="BV79" s="10">
        <f t="shared" si="73"/>
        <v>7.1848259878871339</v>
      </c>
      <c r="BW79" s="6">
        <v>3.1848259878871339</v>
      </c>
      <c r="BX79" s="4">
        <f t="shared" si="74"/>
        <v>1</v>
      </c>
      <c r="BY79" s="6">
        <v>5.6993503228910587</v>
      </c>
      <c r="BZ79" s="4">
        <f t="shared" si="75"/>
        <v>0</v>
      </c>
      <c r="CA79" s="6">
        <v>-4.6415323006938678</v>
      </c>
      <c r="CB79" s="4">
        <f t="shared" si="76"/>
        <v>1</v>
      </c>
      <c r="CC79" s="6">
        <v>3.4310115389116813</v>
      </c>
      <c r="CD79" s="4">
        <f t="shared" si="77"/>
        <v>1</v>
      </c>
      <c r="CE79" s="6">
        <v>4.3267671855623622</v>
      </c>
      <c r="CF79" s="4">
        <f t="shared" si="78"/>
        <v>1</v>
      </c>
      <c r="CG79" s="6">
        <v>-1.384110606423139</v>
      </c>
      <c r="CH79" s="4">
        <f t="shared" si="79"/>
        <v>0</v>
      </c>
      <c r="CI79" s="6">
        <v>-1.3331050178106554</v>
      </c>
      <c r="CJ79" s="4">
        <f t="shared" si="80"/>
        <v>1</v>
      </c>
      <c r="CK79" s="6">
        <v>1.3242451983512051</v>
      </c>
      <c r="CL79" s="4">
        <f t="shared" si="81"/>
        <v>1</v>
      </c>
      <c r="CM79" s="6">
        <v>4.2811075072005718</v>
      </c>
      <c r="CN79" s="4">
        <f t="shared" si="82"/>
        <v>0</v>
      </c>
      <c r="CO79" s="6">
        <v>-5.3694533518810887</v>
      </c>
      <c r="CP79" s="4">
        <f t="shared" si="83"/>
        <v>1</v>
      </c>
      <c r="CQ79" s="6">
        <v>-2.3233575072275707</v>
      </c>
      <c r="CR79" s="4">
        <f t="shared" si="84"/>
        <v>1</v>
      </c>
      <c r="CS79" s="6">
        <v>2.6014134629659083</v>
      </c>
      <c r="CT79" s="4">
        <f t="shared" si="85"/>
        <v>0</v>
      </c>
      <c r="CU79" s="6">
        <v>-4.9537748213512351</v>
      </c>
      <c r="CV79" s="10">
        <f t="shared" si="86"/>
        <v>1</v>
      </c>
      <c r="CW79" s="10">
        <f t="shared" si="87"/>
        <v>8.3096020298528472</v>
      </c>
      <c r="CX79" s="6">
        <v>3.3096020298528463</v>
      </c>
    </row>
    <row r="80" spans="1:102" x14ac:dyDescent="0.3">
      <c r="A80" s="2">
        <v>21.544</v>
      </c>
      <c r="B80" s="2">
        <v>1</v>
      </c>
      <c r="C80" s="2">
        <v>1</v>
      </c>
      <c r="D80" s="2">
        <v>5.98</v>
      </c>
      <c r="E80" s="2">
        <v>0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2">
        <v>0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3">
        <v>1</v>
      </c>
      <c r="S80" s="8">
        <f t="shared" si="44"/>
        <v>0</v>
      </c>
      <c r="T80" s="6">
        <v>0.5</v>
      </c>
      <c r="U80" s="4">
        <f t="shared" si="45"/>
        <v>0</v>
      </c>
      <c r="V80" s="6">
        <v>0.8</v>
      </c>
      <c r="W80" s="18">
        <f t="shared" si="46"/>
        <v>0</v>
      </c>
      <c r="X80" s="6">
        <v>1</v>
      </c>
      <c r="Y80" s="4">
        <f t="shared" si="47"/>
        <v>0</v>
      </c>
      <c r="Z80" s="6">
        <v>1.4</v>
      </c>
      <c r="AA80" s="15">
        <f t="shared" si="48"/>
        <v>0</v>
      </c>
      <c r="AB80" s="15">
        <f t="shared" si="49"/>
        <v>-3.4</v>
      </c>
      <c r="AC80" s="6">
        <v>1.6</v>
      </c>
      <c r="AD80" s="21">
        <f t="shared" si="50"/>
        <v>1</v>
      </c>
      <c r="AE80" s="6">
        <v>4.8</v>
      </c>
      <c r="AF80" s="4">
        <f t="shared" si="51"/>
        <v>0</v>
      </c>
      <c r="AG80" s="6">
        <v>6.6732779559735755</v>
      </c>
      <c r="AH80" s="4">
        <f t="shared" si="52"/>
        <v>1</v>
      </c>
      <c r="AI80" s="6">
        <v>4.0711567045704005</v>
      </c>
      <c r="AJ80" s="12">
        <f t="shared" si="53"/>
        <v>1</v>
      </c>
      <c r="AK80" s="12">
        <f t="shared" si="54"/>
        <v>2.9917588843796379</v>
      </c>
      <c r="AL80" s="6">
        <v>7.9917588843796379</v>
      </c>
      <c r="AM80" s="4">
        <f t="shared" si="55"/>
        <v>0</v>
      </c>
      <c r="AN80" s="6">
        <v>-7.6885933994732429</v>
      </c>
      <c r="AO80" s="4">
        <f t="shared" si="56"/>
        <v>1</v>
      </c>
      <c r="AP80" s="6">
        <v>5.0841816529859045</v>
      </c>
      <c r="AQ80" s="4">
        <f t="shared" si="57"/>
        <v>0</v>
      </c>
      <c r="AR80" s="6">
        <v>4.3364260859856714</v>
      </c>
      <c r="AS80" s="4">
        <f t="shared" si="58"/>
        <v>1</v>
      </c>
      <c r="AT80" s="6">
        <v>5.9448288147492336</v>
      </c>
      <c r="AU80" s="4">
        <f t="shared" si="59"/>
        <v>0</v>
      </c>
      <c r="AV80" s="6">
        <v>4.4044060101103213</v>
      </c>
      <c r="AW80" s="10">
        <f t="shared" si="60"/>
        <v>0</v>
      </c>
      <c r="AX80" s="6">
        <v>0.46998133053350222</v>
      </c>
      <c r="AY80" s="4">
        <f t="shared" si="61"/>
        <v>0</v>
      </c>
      <c r="AZ80" s="6">
        <v>3.8194737184367806</v>
      </c>
      <c r="BA80" s="4">
        <f t="shared" si="62"/>
        <v>1</v>
      </c>
      <c r="BB80" s="6">
        <v>7.9575913682516459</v>
      </c>
      <c r="BC80" s="4">
        <f t="shared" si="63"/>
        <v>1</v>
      </c>
      <c r="BD80" s="6">
        <v>4.4318186167419906</v>
      </c>
      <c r="BE80" s="4">
        <f t="shared" si="64"/>
        <v>0</v>
      </c>
      <c r="BF80" s="6">
        <v>-0.25288203577676538</v>
      </c>
      <c r="BG80" s="18">
        <f t="shared" si="65"/>
        <v>0</v>
      </c>
      <c r="BH80" s="6">
        <v>1.3082519385295015</v>
      </c>
      <c r="BI80" s="4">
        <f t="shared" si="66"/>
        <v>1</v>
      </c>
      <c r="BJ80" s="6">
        <v>5.4345525865973867</v>
      </c>
      <c r="BK80" s="4">
        <f t="shared" si="67"/>
        <v>0</v>
      </c>
      <c r="BL80" s="6">
        <v>1.5584479193756686</v>
      </c>
      <c r="BM80" s="4">
        <f t="shared" si="68"/>
        <v>0</v>
      </c>
      <c r="BN80" s="6">
        <v>-6.852219514890435</v>
      </c>
      <c r="BO80" s="4">
        <f t="shared" si="69"/>
        <v>0</v>
      </c>
      <c r="BP80" s="6">
        <v>-7.6631504023223309</v>
      </c>
      <c r="BQ80" s="4">
        <f t="shared" si="70"/>
        <v>0</v>
      </c>
      <c r="BR80" s="6">
        <v>2.1572608900769388</v>
      </c>
      <c r="BS80" s="4">
        <f t="shared" si="71"/>
        <v>0</v>
      </c>
      <c r="BT80" s="6">
        <v>1.0056698788042358</v>
      </c>
      <c r="BU80" s="10">
        <f t="shared" si="72"/>
        <v>0</v>
      </c>
      <c r="BV80" s="10">
        <f t="shared" si="73"/>
        <v>1.7749357736728473</v>
      </c>
      <c r="BW80" s="6">
        <v>-2.2250642263271527</v>
      </c>
      <c r="BX80" s="4">
        <f t="shared" si="74"/>
        <v>0</v>
      </c>
      <c r="BY80" s="6">
        <v>-5.2799155859671529</v>
      </c>
      <c r="BZ80" s="4">
        <f t="shared" si="75"/>
        <v>1</v>
      </c>
      <c r="CA80" s="6">
        <v>5.1459156241666344</v>
      </c>
      <c r="CB80" s="4">
        <f t="shared" si="76"/>
        <v>0</v>
      </c>
      <c r="CC80" s="6">
        <v>-3.4046655712678993</v>
      </c>
      <c r="CD80" s="4">
        <f t="shared" si="77"/>
        <v>1</v>
      </c>
      <c r="CE80" s="6">
        <v>5.927058119034589</v>
      </c>
      <c r="CF80" s="4">
        <f t="shared" si="78"/>
        <v>0</v>
      </c>
      <c r="CG80" s="6">
        <v>-6.5467214972389396</v>
      </c>
      <c r="CH80" s="4">
        <f t="shared" si="79"/>
        <v>0</v>
      </c>
      <c r="CI80" s="6">
        <v>-2.0339248257738149</v>
      </c>
      <c r="CJ80" s="4">
        <f t="shared" si="80"/>
        <v>0</v>
      </c>
      <c r="CK80" s="6">
        <v>-3.7398818260241606</v>
      </c>
      <c r="CL80" s="4">
        <f t="shared" si="81"/>
        <v>1</v>
      </c>
      <c r="CM80" s="6">
        <v>2.2040244052479601</v>
      </c>
      <c r="CN80" s="4">
        <f t="shared" si="82"/>
        <v>1</v>
      </c>
      <c r="CO80" s="6">
        <v>2.3115602907014541</v>
      </c>
      <c r="CP80" s="4">
        <f t="shared" si="83"/>
        <v>1</v>
      </c>
      <c r="CQ80" s="6">
        <v>-2.6702611242952532</v>
      </c>
      <c r="CR80" s="4">
        <f t="shared" si="84"/>
        <v>0</v>
      </c>
      <c r="CS80" s="6">
        <v>-2.7979614209389378</v>
      </c>
      <c r="CT80" s="4">
        <f t="shared" si="85"/>
        <v>0</v>
      </c>
      <c r="CU80" s="6">
        <v>-3.624135514008457</v>
      </c>
      <c r="CV80" s="10">
        <f t="shared" si="86"/>
        <v>1</v>
      </c>
      <c r="CW80" s="10">
        <f t="shared" si="87"/>
        <v>6.4512431522530829</v>
      </c>
      <c r="CX80" s="6">
        <v>1.4512431522530829</v>
      </c>
    </row>
    <row r="81" spans="1:102" x14ac:dyDescent="0.3">
      <c r="A81" s="2">
        <v>29.015999999999998</v>
      </c>
      <c r="B81" s="2">
        <v>1</v>
      </c>
      <c r="C81" s="2">
        <v>1</v>
      </c>
      <c r="D81" s="2">
        <v>7.2549999999999999</v>
      </c>
      <c r="E81" s="2">
        <v>1</v>
      </c>
      <c r="F81" s="2">
        <v>0</v>
      </c>
      <c r="G81" s="2">
        <v>1</v>
      </c>
      <c r="H81" s="2">
        <v>1</v>
      </c>
      <c r="I81" s="2">
        <v>1</v>
      </c>
      <c r="J81" s="2">
        <v>1</v>
      </c>
      <c r="K81" s="2">
        <v>0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0</v>
      </c>
      <c r="R81" s="3">
        <v>1</v>
      </c>
      <c r="S81" s="8">
        <f t="shared" si="44"/>
        <v>0</v>
      </c>
      <c r="T81" s="6">
        <v>1.5</v>
      </c>
      <c r="U81" s="4">
        <f t="shared" si="45"/>
        <v>0</v>
      </c>
      <c r="V81" s="6">
        <v>2</v>
      </c>
      <c r="W81" s="18">
        <f t="shared" si="46"/>
        <v>0</v>
      </c>
      <c r="X81" s="6">
        <v>0.6</v>
      </c>
      <c r="Y81" s="4">
        <f t="shared" si="47"/>
        <v>0</v>
      </c>
      <c r="Z81" s="6">
        <v>3.2</v>
      </c>
      <c r="AA81" s="15">
        <f t="shared" si="48"/>
        <v>0</v>
      </c>
      <c r="AB81" s="15">
        <f t="shared" si="49"/>
        <v>-4.2</v>
      </c>
      <c r="AC81" s="6">
        <v>0.8</v>
      </c>
      <c r="AD81" s="21">
        <f t="shared" si="50"/>
        <v>1</v>
      </c>
      <c r="AE81" s="6">
        <v>5.6</v>
      </c>
      <c r="AF81" s="4">
        <f t="shared" si="51"/>
        <v>0</v>
      </c>
      <c r="AG81" s="6">
        <v>3.8629760712222057</v>
      </c>
      <c r="AH81" s="4">
        <f t="shared" si="52"/>
        <v>1</v>
      </c>
      <c r="AI81" s="6">
        <v>4.5796059278682888</v>
      </c>
      <c r="AJ81" s="12">
        <f t="shared" si="53"/>
        <v>0</v>
      </c>
      <c r="AK81" s="12">
        <f t="shared" si="54"/>
        <v>-1.7167982011210108</v>
      </c>
      <c r="AL81" s="6">
        <v>3.2832017988789892</v>
      </c>
      <c r="AM81" s="4">
        <f t="shared" si="55"/>
        <v>0</v>
      </c>
      <c r="AN81" s="6">
        <v>-4.4748277340384135</v>
      </c>
      <c r="AO81" s="4">
        <f t="shared" si="56"/>
        <v>0</v>
      </c>
      <c r="AP81" s="6">
        <v>0.22532364646068337</v>
      </c>
      <c r="AQ81" s="4">
        <f t="shared" si="57"/>
        <v>1</v>
      </c>
      <c r="AR81" s="6">
        <v>7.6138058555837898</v>
      </c>
      <c r="AS81" s="4">
        <f t="shared" si="58"/>
        <v>0</v>
      </c>
      <c r="AT81" s="6">
        <v>0.40269450475780655</v>
      </c>
      <c r="AU81" s="4">
        <f t="shared" si="59"/>
        <v>0</v>
      </c>
      <c r="AV81" s="6">
        <v>0.74704940091333649</v>
      </c>
      <c r="AW81" s="10">
        <f t="shared" si="60"/>
        <v>1</v>
      </c>
      <c r="AX81" s="6">
        <v>7.5654064393188181</v>
      </c>
      <c r="AY81" s="4">
        <f t="shared" si="61"/>
        <v>1</v>
      </c>
      <c r="AZ81" s="6">
        <v>4.3661294043695307</v>
      </c>
      <c r="BA81" s="4">
        <f t="shared" si="62"/>
        <v>0</v>
      </c>
      <c r="BB81" s="6">
        <v>1.3141390515249918</v>
      </c>
      <c r="BC81" s="4">
        <f t="shared" si="63"/>
        <v>0</v>
      </c>
      <c r="BD81" s="6">
        <v>0.10414259201056253</v>
      </c>
      <c r="BE81" s="4">
        <f t="shared" si="64"/>
        <v>0</v>
      </c>
      <c r="BF81" s="6">
        <v>1.3730493336933998</v>
      </c>
      <c r="BG81" s="18">
        <f t="shared" si="65"/>
        <v>1</v>
      </c>
      <c r="BH81" s="6">
        <v>7.0742294471319358</v>
      </c>
      <c r="BI81" s="4">
        <f t="shared" si="66"/>
        <v>0</v>
      </c>
      <c r="BJ81" s="6">
        <v>-3.016789255410429</v>
      </c>
      <c r="BK81" s="4">
        <f t="shared" si="67"/>
        <v>1</v>
      </c>
      <c r="BL81" s="6">
        <v>5.1767958551510844</v>
      </c>
      <c r="BM81" s="4">
        <f t="shared" si="68"/>
        <v>1</v>
      </c>
      <c r="BN81" s="6">
        <v>1.4912797098978317</v>
      </c>
      <c r="BO81" s="4">
        <f t="shared" si="69"/>
        <v>1</v>
      </c>
      <c r="BP81" s="6">
        <v>-2.3267985686831469</v>
      </c>
      <c r="BQ81" s="4">
        <f t="shared" si="70"/>
        <v>0</v>
      </c>
      <c r="BR81" s="6">
        <v>0.98749690340399665</v>
      </c>
      <c r="BS81" s="4">
        <f t="shared" si="71"/>
        <v>0</v>
      </c>
      <c r="BT81" s="6">
        <v>-1.5731025309683195</v>
      </c>
      <c r="BU81" s="10">
        <f t="shared" si="72"/>
        <v>1</v>
      </c>
      <c r="BV81" s="10">
        <f t="shared" si="73"/>
        <v>7.3262540843321453</v>
      </c>
      <c r="BW81" s="6">
        <v>3.3262540843321453</v>
      </c>
      <c r="BX81" s="4">
        <f t="shared" si="74"/>
        <v>0</v>
      </c>
      <c r="BY81" s="6">
        <v>-3.2802184383836717</v>
      </c>
      <c r="BZ81" s="4">
        <f t="shared" si="75"/>
        <v>1</v>
      </c>
      <c r="CA81" s="6">
        <v>6.9360039259020434</v>
      </c>
      <c r="CB81" s="4">
        <f t="shared" si="76"/>
        <v>1</v>
      </c>
      <c r="CC81" s="6">
        <v>0.9512110140343486</v>
      </c>
      <c r="CD81" s="4">
        <f t="shared" si="77"/>
        <v>1</v>
      </c>
      <c r="CE81" s="6">
        <v>6.1487928412920958</v>
      </c>
      <c r="CF81" s="4">
        <f t="shared" si="78"/>
        <v>1</v>
      </c>
      <c r="CG81" s="6">
        <v>-4.5230493110315351E-2</v>
      </c>
      <c r="CH81" s="4">
        <f t="shared" si="79"/>
        <v>1</v>
      </c>
      <c r="CI81" s="6">
        <v>1.2227913910287729</v>
      </c>
      <c r="CJ81" s="4">
        <f t="shared" si="80"/>
        <v>1</v>
      </c>
      <c r="CK81" s="6">
        <v>3.7462556483852101</v>
      </c>
      <c r="CL81" s="4">
        <f t="shared" si="81"/>
        <v>0</v>
      </c>
      <c r="CM81" s="6">
        <v>-3.4912836410311527</v>
      </c>
      <c r="CN81" s="4">
        <f t="shared" si="82"/>
        <v>1</v>
      </c>
      <c r="CO81" s="6">
        <v>2.0330760074203269</v>
      </c>
      <c r="CP81" s="4">
        <f t="shared" si="83"/>
        <v>0</v>
      </c>
      <c r="CQ81" s="6">
        <v>-6.59536540182423</v>
      </c>
      <c r="CR81" s="4">
        <f t="shared" si="84"/>
        <v>0</v>
      </c>
      <c r="CS81" s="6">
        <v>-4.6178266063123443</v>
      </c>
      <c r="CT81" s="4">
        <f t="shared" si="85"/>
        <v>0</v>
      </c>
      <c r="CU81" s="6">
        <v>-2.682276361157574</v>
      </c>
      <c r="CV81" s="10">
        <f t="shared" si="86"/>
        <v>1</v>
      </c>
      <c r="CW81" s="10">
        <f t="shared" si="87"/>
        <v>5.2270340384809471</v>
      </c>
      <c r="CX81" s="6">
        <v>0.22703403848094705</v>
      </c>
    </row>
    <row r="82" spans="1:102" x14ac:dyDescent="0.3">
      <c r="A82" s="2">
        <v>21.495999999999999</v>
      </c>
      <c r="B82" s="2">
        <v>1</v>
      </c>
      <c r="C82" s="2">
        <v>1</v>
      </c>
      <c r="D82" s="2">
        <v>6.4749999999999996</v>
      </c>
      <c r="E82" s="2">
        <v>0</v>
      </c>
      <c r="F82" s="2">
        <v>1</v>
      </c>
      <c r="G82" s="2">
        <v>0</v>
      </c>
      <c r="H82" s="2">
        <v>0</v>
      </c>
      <c r="I82" s="2">
        <v>1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3">
        <v>1</v>
      </c>
      <c r="S82" s="8">
        <f t="shared" si="44"/>
        <v>0</v>
      </c>
      <c r="T82" s="6">
        <v>1.8</v>
      </c>
      <c r="U82" s="4">
        <f t="shared" si="45"/>
        <v>0</v>
      </c>
      <c r="V82" s="6">
        <v>2.2000000000000002</v>
      </c>
      <c r="W82" s="18">
        <f t="shared" si="46"/>
        <v>0</v>
      </c>
      <c r="X82" s="6">
        <v>2</v>
      </c>
      <c r="Y82" s="4">
        <f t="shared" si="47"/>
        <v>0</v>
      </c>
      <c r="Z82" s="6">
        <v>4.3</v>
      </c>
      <c r="AA82" s="15">
        <f t="shared" si="48"/>
        <v>1</v>
      </c>
      <c r="AB82" s="15">
        <f t="shared" si="49"/>
        <v>-0.59999999999999964</v>
      </c>
      <c r="AC82" s="6">
        <v>4.4000000000000004</v>
      </c>
      <c r="AD82" s="21">
        <f t="shared" si="50"/>
        <v>1</v>
      </c>
      <c r="AE82" s="6">
        <v>3.6</v>
      </c>
      <c r="AF82" s="4">
        <f t="shared" si="51"/>
        <v>1</v>
      </c>
      <c r="AG82" s="6">
        <v>0.58655204992144361</v>
      </c>
      <c r="AH82" s="4">
        <f t="shared" si="52"/>
        <v>0</v>
      </c>
      <c r="AI82" s="6">
        <v>3.0371612378935229</v>
      </c>
      <c r="AJ82" s="12">
        <f t="shared" si="53"/>
        <v>1</v>
      </c>
      <c r="AK82" s="12">
        <f t="shared" si="54"/>
        <v>0.60339935518317933</v>
      </c>
      <c r="AL82" s="6">
        <v>5.6033993551831793</v>
      </c>
      <c r="AM82" s="4">
        <f t="shared" si="55"/>
        <v>0</v>
      </c>
      <c r="AN82" s="6">
        <v>-4.5430751825451123</v>
      </c>
      <c r="AO82" s="4">
        <f t="shared" si="56"/>
        <v>1</v>
      </c>
      <c r="AP82" s="6">
        <v>4.4899060112780322</v>
      </c>
      <c r="AQ82" s="4">
        <f t="shared" si="57"/>
        <v>1</v>
      </c>
      <c r="AR82" s="6">
        <v>7.072283392344505</v>
      </c>
      <c r="AS82" s="4">
        <f t="shared" si="58"/>
        <v>0</v>
      </c>
      <c r="AT82" s="6">
        <v>0.194931526499043</v>
      </c>
      <c r="AU82" s="4">
        <f t="shared" si="59"/>
        <v>1</v>
      </c>
      <c r="AV82" s="6">
        <v>8.381586711620141</v>
      </c>
      <c r="AW82" s="10">
        <f t="shared" si="60"/>
        <v>1</v>
      </c>
      <c r="AX82" s="6">
        <v>4.368145533394701</v>
      </c>
      <c r="AY82" s="4">
        <f t="shared" si="61"/>
        <v>0</v>
      </c>
      <c r="AZ82" s="6">
        <v>2.0863196391030945</v>
      </c>
      <c r="BA82" s="4">
        <f t="shared" si="62"/>
        <v>1</v>
      </c>
      <c r="BB82" s="6">
        <v>6.5467051574782094</v>
      </c>
      <c r="BC82" s="4">
        <f t="shared" si="63"/>
        <v>1</v>
      </c>
      <c r="BD82" s="6">
        <v>3.9646693318272495</v>
      </c>
      <c r="BE82" s="4">
        <f t="shared" si="64"/>
        <v>0</v>
      </c>
      <c r="BF82" s="6">
        <v>-0.71985171996471609</v>
      </c>
      <c r="BG82" s="18">
        <f t="shared" si="65"/>
        <v>0</v>
      </c>
      <c r="BH82" s="6">
        <v>0.63932084938601097</v>
      </c>
      <c r="BI82" s="4">
        <f t="shared" si="66"/>
        <v>0</v>
      </c>
      <c r="BJ82" s="6">
        <v>0.55433503196041745</v>
      </c>
      <c r="BK82" s="4">
        <f t="shared" si="67"/>
        <v>1</v>
      </c>
      <c r="BL82" s="6">
        <v>3.3741633169480587</v>
      </c>
      <c r="BM82" s="4">
        <f t="shared" si="68"/>
        <v>1</v>
      </c>
      <c r="BN82" s="6">
        <v>2.5184498180785049</v>
      </c>
      <c r="BO82" s="4">
        <f t="shared" si="69"/>
        <v>1</v>
      </c>
      <c r="BP82" s="6">
        <v>2.7785822449826298</v>
      </c>
      <c r="BQ82" s="4">
        <f t="shared" si="70"/>
        <v>0</v>
      </c>
      <c r="BR82" s="6">
        <v>1.0691373058726037</v>
      </c>
      <c r="BS82" s="4">
        <f t="shared" si="71"/>
        <v>0</v>
      </c>
      <c r="BT82" s="6">
        <v>-1.7072015635456506</v>
      </c>
      <c r="BU82" s="10">
        <f t="shared" si="72"/>
        <v>0</v>
      </c>
      <c r="BV82" s="10">
        <f t="shared" si="73"/>
        <v>3.23703368800677</v>
      </c>
      <c r="BW82" s="6">
        <v>-0.76296631199322995</v>
      </c>
      <c r="BX82" s="4">
        <f t="shared" si="74"/>
        <v>1</v>
      </c>
      <c r="BY82" s="6">
        <v>1.8621541520660099</v>
      </c>
      <c r="BZ82" s="4">
        <f t="shared" si="75"/>
        <v>1</v>
      </c>
      <c r="CA82" s="6">
        <v>3.2849519404847447</v>
      </c>
      <c r="CB82" s="4">
        <f t="shared" si="76"/>
        <v>0</v>
      </c>
      <c r="CC82" s="6">
        <v>-2.9343102156306746</v>
      </c>
      <c r="CD82" s="4">
        <f t="shared" si="77"/>
        <v>0</v>
      </c>
      <c r="CE82" s="6">
        <v>1.1886121058657859</v>
      </c>
      <c r="CF82" s="4">
        <f t="shared" si="78"/>
        <v>1</v>
      </c>
      <c r="CG82" s="6">
        <v>-0.82630010263618114</v>
      </c>
      <c r="CH82" s="4">
        <f t="shared" si="79"/>
        <v>0</v>
      </c>
      <c r="CI82" s="6">
        <v>-2.791892887872089</v>
      </c>
      <c r="CJ82" s="4">
        <f t="shared" si="80"/>
        <v>1</v>
      </c>
      <c r="CK82" s="6">
        <v>0.99639161703256995</v>
      </c>
      <c r="CL82" s="4">
        <f t="shared" si="81"/>
        <v>1</v>
      </c>
      <c r="CM82" s="6">
        <v>3.5683965358016643</v>
      </c>
      <c r="CN82" s="4">
        <f t="shared" si="82"/>
        <v>1</v>
      </c>
      <c r="CO82" s="6">
        <v>3.2446338281066716</v>
      </c>
      <c r="CP82" s="4">
        <f t="shared" si="83"/>
        <v>0</v>
      </c>
      <c r="CQ82" s="6">
        <v>-4.0355421406782925</v>
      </c>
      <c r="CR82" s="4">
        <f t="shared" si="84"/>
        <v>0</v>
      </c>
      <c r="CS82" s="6">
        <v>-3.5549921594511944</v>
      </c>
      <c r="CT82" s="4">
        <f t="shared" si="85"/>
        <v>0</v>
      </c>
      <c r="CU82" s="6">
        <v>-5.4948148973153277</v>
      </c>
      <c r="CV82" s="10">
        <f t="shared" si="86"/>
        <v>0</v>
      </c>
      <c r="CW82" s="10">
        <f t="shared" si="87"/>
        <v>2.6072068582150867</v>
      </c>
      <c r="CX82" s="6">
        <v>-2.3927931417849133</v>
      </c>
    </row>
    <row r="83" spans="1:102" x14ac:dyDescent="0.3">
      <c r="A83" s="2">
        <v>3.7839999999999998</v>
      </c>
      <c r="B83" s="2">
        <v>1</v>
      </c>
      <c r="C83" s="2">
        <v>1</v>
      </c>
      <c r="D83" s="2">
        <v>1.56</v>
      </c>
      <c r="E83" s="2">
        <v>0</v>
      </c>
      <c r="F83" s="2">
        <v>1</v>
      </c>
      <c r="G83" s="2">
        <v>1</v>
      </c>
      <c r="H83" s="2">
        <v>1</v>
      </c>
      <c r="I83" s="2">
        <v>0</v>
      </c>
      <c r="J83" s="2">
        <v>1</v>
      </c>
      <c r="K83" s="2">
        <v>0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0</v>
      </c>
      <c r="R83" s="3">
        <v>1</v>
      </c>
      <c r="S83" s="8">
        <f t="shared" si="44"/>
        <v>0</v>
      </c>
      <c r="T83" s="6">
        <v>2</v>
      </c>
      <c r="U83" s="4">
        <f t="shared" si="45"/>
        <v>0</v>
      </c>
      <c r="V83" s="6">
        <v>1</v>
      </c>
      <c r="W83" s="18">
        <f t="shared" si="46"/>
        <v>0</v>
      </c>
      <c r="X83" s="6">
        <v>0.8</v>
      </c>
      <c r="Y83" s="4">
        <f t="shared" si="47"/>
        <v>0</v>
      </c>
      <c r="Z83" s="6">
        <v>3.4</v>
      </c>
      <c r="AA83" s="15">
        <f t="shared" si="48"/>
        <v>1</v>
      </c>
      <c r="AB83" s="15">
        <f t="shared" si="49"/>
        <v>0</v>
      </c>
      <c r="AC83" s="6">
        <v>5</v>
      </c>
      <c r="AD83" s="21">
        <f t="shared" si="50"/>
        <v>0</v>
      </c>
      <c r="AE83" s="6">
        <v>-4.8</v>
      </c>
      <c r="AF83" s="4">
        <f t="shared" si="51"/>
        <v>0</v>
      </c>
      <c r="AG83" s="6">
        <v>6.0578879292202394</v>
      </c>
      <c r="AH83" s="4">
        <f t="shared" si="52"/>
        <v>1</v>
      </c>
      <c r="AI83" s="6">
        <v>7.8233577305188833</v>
      </c>
      <c r="AJ83" s="12">
        <f t="shared" si="53"/>
        <v>0</v>
      </c>
      <c r="AK83" s="12">
        <f t="shared" si="54"/>
        <v>-1.8851248465774177</v>
      </c>
      <c r="AL83" s="6">
        <v>3.1148751534225823</v>
      </c>
      <c r="AM83" s="4">
        <f t="shared" si="55"/>
        <v>1</v>
      </c>
      <c r="AN83" s="6">
        <v>-3.7524197249598563</v>
      </c>
      <c r="AO83" s="4">
        <f t="shared" si="56"/>
        <v>0</v>
      </c>
      <c r="AP83" s="6">
        <v>-0.43007804025704144</v>
      </c>
      <c r="AQ83" s="4">
        <f t="shared" si="57"/>
        <v>1</v>
      </c>
      <c r="AR83" s="6">
        <v>5.9779523709705913</v>
      </c>
      <c r="AS83" s="4">
        <f t="shared" si="58"/>
        <v>0</v>
      </c>
      <c r="AT83" s="6">
        <v>-1.0490310093086124</v>
      </c>
      <c r="AU83" s="4">
        <f t="shared" si="59"/>
        <v>0</v>
      </c>
      <c r="AV83" s="6">
        <v>1.5066276311189606</v>
      </c>
      <c r="AW83" s="10">
        <f t="shared" si="60"/>
        <v>0</v>
      </c>
      <c r="AX83" s="6">
        <v>0.88979947673666193</v>
      </c>
      <c r="AY83" s="4">
        <f t="shared" si="61"/>
        <v>1</v>
      </c>
      <c r="AZ83" s="6">
        <v>4.5529481687118762</v>
      </c>
      <c r="BA83" s="4">
        <f t="shared" si="62"/>
        <v>0</v>
      </c>
      <c r="BB83" s="6">
        <v>4.2689937188247686</v>
      </c>
      <c r="BC83" s="4">
        <f t="shared" si="63"/>
        <v>1</v>
      </c>
      <c r="BD83" s="6">
        <v>7.4220595558033242</v>
      </c>
      <c r="BE83" s="4">
        <f t="shared" si="64"/>
        <v>0</v>
      </c>
      <c r="BF83" s="6">
        <v>0.32005138814459477</v>
      </c>
      <c r="BG83" s="18">
        <f t="shared" si="65"/>
        <v>1</v>
      </c>
      <c r="BH83" s="6">
        <v>2.4775028009270565</v>
      </c>
      <c r="BI83" s="4">
        <f t="shared" si="66"/>
        <v>1</v>
      </c>
      <c r="BJ83" s="6">
        <v>5.715286739589982</v>
      </c>
      <c r="BK83" s="4">
        <f t="shared" si="67"/>
        <v>1</v>
      </c>
      <c r="BL83" s="6">
        <v>2.5348272881548213</v>
      </c>
      <c r="BM83" s="4">
        <f t="shared" si="68"/>
        <v>1</v>
      </c>
      <c r="BN83" s="6">
        <v>-0.86728051250712923</v>
      </c>
      <c r="BO83" s="4">
        <f t="shared" si="69"/>
        <v>0</v>
      </c>
      <c r="BP83" s="6">
        <v>-3.3106611982682432</v>
      </c>
      <c r="BQ83" s="4">
        <f t="shared" si="70"/>
        <v>0</v>
      </c>
      <c r="BR83" s="6">
        <v>0.46953985738012483</v>
      </c>
      <c r="BS83" s="4">
        <f t="shared" si="71"/>
        <v>1</v>
      </c>
      <c r="BT83" s="6">
        <v>7.2061955899447234</v>
      </c>
      <c r="BU83" s="10">
        <f t="shared" si="72"/>
        <v>0</v>
      </c>
      <c r="BV83" s="10">
        <f t="shared" si="73"/>
        <v>1.5172086721026288</v>
      </c>
      <c r="BW83" s="6">
        <v>-2.4827913278973712</v>
      </c>
      <c r="BX83" s="4">
        <f t="shared" si="74"/>
        <v>0</v>
      </c>
      <c r="BY83" s="6">
        <v>-5.9352142399896124</v>
      </c>
      <c r="BZ83" s="4">
        <f t="shared" si="75"/>
        <v>0</v>
      </c>
      <c r="CA83" s="6">
        <v>0.69590913268290322</v>
      </c>
      <c r="CB83" s="4">
        <f t="shared" si="76"/>
        <v>1</v>
      </c>
      <c r="CC83" s="6">
        <v>-0.60829568995361338</v>
      </c>
      <c r="CD83" s="4">
        <f t="shared" si="77"/>
        <v>0</v>
      </c>
      <c r="CE83" s="6">
        <v>1.3569229580486595</v>
      </c>
      <c r="CF83" s="4">
        <f t="shared" si="78"/>
        <v>0</v>
      </c>
      <c r="CG83" s="6">
        <v>-2.6076743519713812</v>
      </c>
      <c r="CH83" s="4">
        <f t="shared" si="79"/>
        <v>0</v>
      </c>
      <c r="CI83" s="6">
        <v>-1.1204233378054962</v>
      </c>
      <c r="CJ83" s="4">
        <f t="shared" si="80"/>
        <v>0</v>
      </c>
      <c r="CK83" s="6">
        <v>-4.3527833179655664</v>
      </c>
      <c r="CL83" s="4">
        <f t="shared" si="81"/>
        <v>0</v>
      </c>
      <c r="CM83" s="6">
        <v>-4.9213335976382453</v>
      </c>
      <c r="CN83" s="4">
        <f t="shared" si="82"/>
        <v>1</v>
      </c>
      <c r="CO83" s="6">
        <v>4.3058667036242451</v>
      </c>
      <c r="CP83" s="4">
        <f t="shared" si="83"/>
        <v>1</v>
      </c>
      <c r="CQ83" s="6">
        <v>-0.8140413952213823</v>
      </c>
      <c r="CR83" s="4">
        <f t="shared" si="84"/>
        <v>0</v>
      </c>
      <c r="CS83" s="6">
        <v>-4.9095263949140229</v>
      </c>
      <c r="CT83" s="4">
        <f t="shared" si="85"/>
        <v>0</v>
      </c>
      <c r="CU83" s="6">
        <v>-5.9294386489211544</v>
      </c>
      <c r="CV83" s="10">
        <f t="shared" si="86"/>
        <v>1</v>
      </c>
      <c r="CW83" s="10">
        <f t="shared" si="87"/>
        <v>7.7362067749275294</v>
      </c>
      <c r="CX83" s="6">
        <v>2.7362067749275294</v>
      </c>
    </row>
    <row r="84" spans="1:102" x14ac:dyDescent="0.3">
      <c r="A84" s="2">
        <v>29.224</v>
      </c>
      <c r="B84" s="2">
        <v>0</v>
      </c>
      <c r="C84" s="2">
        <v>0</v>
      </c>
      <c r="D84" s="2">
        <v>19.22</v>
      </c>
      <c r="E84" s="2">
        <v>1</v>
      </c>
      <c r="F84" s="2">
        <v>0</v>
      </c>
      <c r="G84" s="2">
        <v>1</v>
      </c>
      <c r="H84" s="2">
        <v>1</v>
      </c>
      <c r="I84" s="2">
        <v>0</v>
      </c>
      <c r="J84" s="2">
        <v>1</v>
      </c>
      <c r="K84" s="2">
        <v>0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0</v>
      </c>
      <c r="R84" s="3">
        <v>1</v>
      </c>
      <c r="S84" s="8">
        <f t="shared" si="44"/>
        <v>0</v>
      </c>
      <c r="T84" s="6">
        <v>2.6</v>
      </c>
      <c r="U84" s="4">
        <f t="shared" si="45"/>
        <v>0</v>
      </c>
      <c r="V84" s="6">
        <v>0.6</v>
      </c>
      <c r="W84" s="18">
        <f t="shared" si="46"/>
        <v>1</v>
      </c>
      <c r="X84" s="6">
        <v>7.2</v>
      </c>
      <c r="Y84" s="4">
        <f t="shared" si="47"/>
        <v>1</v>
      </c>
      <c r="Z84" s="6">
        <v>5</v>
      </c>
      <c r="AA84" s="15">
        <f t="shared" si="48"/>
        <v>1</v>
      </c>
      <c r="AB84" s="15">
        <f t="shared" si="49"/>
        <v>-2.2000000000000002</v>
      </c>
      <c r="AC84" s="6">
        <v>2.8</v>
      </c>
      <c r="AD84" s="21">
        <f t="shared" si="50"/>
        <v>1</v>
      </c>
      <c r="AE84" s="6">
        <v>6</v>
      </c>
      <c r="AF84" s="4">
        <f t="shared" si="51"/>
        <v>1</v>
      </c>
      <c r="AG84" s="6">
        <v>-0.75077802694294027</v>
      </c>
      <c r="AH84" s="4">
        <f t="shared" si="52"/>
        <v>0</v>
      </c>
      <c r="AI84" s="6">
        <v>0.97278493807958544</v>
      </c>
      <c r="AJ84" s="12">
        <f t="shared" si="53"/>
        <v>0</v>
      </c>
      <c r="AK84" s="12">
        <f t="shared" si="54"/>
        <v>-2.9269227839799083</v>
      </c>
      <c r="AL84" s="6">
        <v>2.0730772160200917</v>
      </c>
      <c r="AM84" s="4">
        <f t="shared" si="55"/>
        <v>1</v>
      </c>
      <c r="AN84" s="6">
        <v>-3.8953178390651741</v>
      </c>
      <c r="AO84" s="4">
        <f t="shared" si="56"/>
        <v>1</v>
      </c>
      <c r="AP84" s="6">
        <v>4.8065855701309896</v>
      </c>
      <c r="AQ84" s="4">
        <f t="shared" si="57"/>
        <v>0</v>
      </c>
      <c r="AR84" s="6">
        <v>0.91959880162949792</v>
      </c>
      <c r="AS84" s="4">
        <f t="shared" si="58"/>
        <v>0</v>
      </c>
      <c r="AT84" s="6">
        <v>1.8582434010797915</v>
      </c>
      <c r="AU84" s="4">
        <f t="shared" si="59"/>
        <v>1</v>
      </c>
      <c r="AV84" s="6">
        <v>6.8154663856535356</v>
      </c>
      <c r="AW84" s="10">
        <f t="shared" si="60"/>
        <v>0</v>
      </c>
      <c r="AX84" s="6">
        <v>2.5148522752882063</v>
      </c>
      <c r="AY84" s="4">
        <f t="shared" si="61"/>
        <v>1</v>
      </c>
      <c r="AZ84" s="6">
        <v>5.5603387367124562</v>
      </c>
      <c r="BA84" s="4">
        <f t="shared" si="62"/>
        <v>0</v>
      </c>
      <c r="BB84" s="6">
        <v>2.7965142722595178</v>
      </c>
      <c r="BC84" s="4">
        <f t="shared" si="63"/>
        <v>1</v>
      </c>
      <c r="BD84" s="6">
        <v>7.9529960763216945</v>
      </c>
      <c r="BE84" s="4">
        <f t="shared" si="64"/>
        <v>0</v>
      </c>
      <c r="BF84" s="6">
        <v>-1.3037538826768582</v>
      </c>
      <c r="BG84" s="18">
        <f t="shared" si="65"/>
        <v>1</v>
      </c>
      <c r="BH84" s="6">
        <v>3.7257868578526923</v>
      </c>
      <c r="BI84" s="4">
        <f t="shared" si="66"/>
        <v>0</v>
      </c>
      <c r="BJ84" s="6">
        <v>0.12618614533228323</v>
      </c>
      <c r="BK84" s="4">
        <f t="shared" si="67"/>
        <v>1</v>
      </c>
      <c r="BL84" s="6">
        <v>2.2815478598156722</v>
      </c>
      <c r="BM84" s="4">
        <f t="shared" si="68"/>
        <v>0</v>
      </c>
      <c r="BN84" s="6">
        <v>-5.6999535954191902</v>
      </c>
      <c r="BO84" s="4">
        <f t="shared" si="69"/>
        <v>0</v>
      </c>
      <c r="BP84" s="6">
        <v>-5.2368094365318072</v>
      </c>
      <c r="BQ84" s="4">
        <f t="shared" si="70"/>
        <v>1</v>
      </c>
      <c r="BR84" s="6">
        <v>7.2548504726759102</v>
      </c>
      <c r="BS84" s="4">
        <f t="shared" si="71"/>
        <v>0</v>
      </c>
      <c r="BT84" s="6">
        <v>-5.2704323665738331</v>
      </c>
      <c r="BU84" s="10">
        <f t="shared" si="72"/>
        <v>0</v>
      </c>
      <c r="BV84" s="10">
        <f t="shared" si="73"/>
        <v>3.0348419750878834</v>
      </c>
      <c r="BW84" s="6">
        <v>-0.96515802491211655</v>
      </c>
      <c r="BX84" s="4">
        <f t="shared" si="74"/>
        <v>0</v>
      </c>
      <c r="BY84" s="6">
        <v>-0.5795138098220507</v>
      </c>
      <c r="BZ84" s="4">
        <f t="shared" si="75"/>
        <v>1</v>
      </c>
      <c r="CA84" s="6">
        <v>3.8284608995954708</v>
      </c>
      <c r="CB84" s="4">
        <f t="shared" si="76"/>
        <v>0</v>
      </c>
      <c r="CC84" s="6">
        <v>-4.4699557753274268</v>
      </c>
      <c r="CD84" s="4">
        <f t="shared" si="77"/>
        <v>0</v>
      </c>
      <c r="CE84" s="6">
        <v>-1.4424282190257331</v>
      </c>
      <c r="CF84" s="4">
        <f t="shared" si="78"/>
        <v>1</v>
      </c>
      <c r="CG84" s="6">
        <v>-1.751493704444143</v>
      </c>
      <c r="CH84" s="4">
        <f t="shared" si="79"/>
        <v>0</v>
      </c>
      <c r="CI84" s="6">
        <v>-3.3140162913748057</v>
      </c>
      <c r="CJ84" s="4">
        <f t="shared" si="80"/>
        <v>1</v>
      </c>
      <c r="CK84" s="6">
        <v>2.1497951192212543</v>
      </c>
      <c r="CL84" s="4">
        <f t="shared" si="81"/>
        <v>1</v>
      </c>
      <c r="CM84" s="6">
        <v>3.1649070596605107</v>
      </c>
      <c r="CN84" s="4">
        <f t="shared" si="82"/>
        <v>0</v>
      </c>
      <c r="CO84" s="6">
        <v>-3.9178929596571894</v>
      </c>
      <c r="CP84" s="4">
        <f t="shared" si="83"/>
        <v>1</v>
      </c>
      <c r="CQ84" s="6">
        <v>3.7333829990653769</v>
      </c>
      <c r="CR84" s="4">
        <f t="shared" si="84"/>
        <v>0</v>
      </c>
      <c r="CS84" s="6">
        <v>-2.3170399622348379</v>
      </c>
      <c r="CT84" s="4">
        <f t="shared" si="85"/>
        <v>1</v>
      </c>
      <c r="CU84" s="6">
        <v>-0.92143139255416084</v>
      </c>
      <c r="CV84" s="10">
        <f t="shared" si="86"/>
        <v>0</v>
      </c>
      <c r="CW84" s="10">
        <f t="shared" si="87"/>
        <v>2.3968678637261709</v>
      </c>
      <c r="CX84" s="6">
        <v>-2.6031321362738291</v>
      </c>
    </row>
    <row r="85" spans="1:102" x14ac:dyDescent="0.3">
      <c r="A85" s="2">
        <v>30.616</v>
      </c>
      <c r="B85" s="2">
        <v>1</v>
      </c>
      <c r="C85" s="2">
        <v>1</v>
      </c>
      <c r="D85" s="2">
        <v>5.6950000000000003</v>
      </c>
      <c r="E85" s="2">
        <v>0</v>
      </c>
      <c r="F85" s="2">
        <v>0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3">
        <v>1</v>
      </c>
      <c r="S85" s="8">
        <f t="shared" si="44"/>
        <v>1</v>
      </c>
      <c r="T85" s="6">
        <v>7</v>
      </c>
      <c r="U85" s="4">
        <f t="shared" si="45"/>
        <v>1</v>
      </c>
      <c r="V85" s="6">
        <v>6</v>
      </c>
      <c r="W85" s="18">
        <f t="shared" si="46"/>
        <v>1</v>
      </c>
      <c r="X85" s="6">
        <v>5.6</v>
      </c>
      <c r="Y85" s="4">
        <f t="shared" si="47"/>
        <v>1</v>
      </c>
      <c r="Z85" s="6">
        <v>4.5999999999999996</v>
      </c>
      <c r="AA85" s="15">
        <f t="shared" si="48"/>
        <v>0</v>
      </c>
      <c r="AB85" s="15">
        <f t="shared" si="49"/>
        <v>-3.4</v>
      </c>
      <c r="AC85" s="6">
        <v>1.6</v>
      </c>
      <c r="AD85" s="21">
        <f t="shared" si="50"/>
        <v>1</v>
      </c>
      <c r="AE85" s="6">
        <v>4.8</v>
      </c>
      <c r="AF85" s="4">
        <f t="shared" si="51"/>
        <v>0</v>
      </c>
      <c r="AG85" s="6">
        <v>4.2851399221932063</v>
      </c>
      <c r="AH85" s="4">
        <f t="shared" si="52"/>
        <v>1</v>
      </c>
      <c r="AI85" s="6">
        <v>5.2083585223234428</v>
      </c>
      <c r="AJ85" s="12">
        <f t="shared" si="53"/>
        <v>0</v>
      </c>
      <c r="AK85" s="12">
        <f t="shared" si="54"/>
        <v>-0.98007210324381511</v>
      </c>
      <c r="AL85" s="6">
        <v>4.0199278967561849</v>
      </c>
      <c r="AM85" s="4">
        <f t="shared" si="55"/>
        <v>1</v>
      </c>
      <c r="AN85" s="6">
        <v>-3.3190586963288977</v>
      </c>
      <c r="AO85" s="4">
        <f t="shared" si="56"/>
        <v>1</v>
      </c>
      <c r="AP85" s="6">
        <v>6.6638683722005601</v>
      </c>
      <c r="AQ85" s="4">
        <f t="shared" si="57"/>
        <v>1</v>
      </c>
      <c r="AR85" s="6">
        <v>5.1754412007200283</v>
      </c>
      <c r="AS85" s="4">
        <f t="shared" si="58"/>
        <v>1</v>
      </c>
      <c r="AT85" s="6">
        <v>4.1959963216279235</v>
      </c>
      <c r="AU85" s="4">
        <f t="shared" si="59"/>
        <v>1</v>
      </c>
      <c r="AV85" s="6">
        <v>5.2200847646492186</v>
      </c>
      <c r="AW85" s="10">
        <f t="shared" si="60"/>
        <v>0</v>
      </c>
      <c r="AX85" s="6">
        <v>4.3375992442619236</v>
      </c>
      <c r="AY85" s="4">
        <f t="shared" si="61"/>
        <v>0</v>
      </c>
      <c r="AZ85" s="6">
        <v>-0.41535370086885581</v>
      </c>
      <c r="BA85" s="4">
        <f t="shared" si="62"/>
        <v>1</v>
      </c>
      <c r="BB85" s="6">
        <v>7.7054142793736027</v>
      </c>
      <c r="BC85" s="4">
        <f t="shared" si="63"/>
        <v>1</v>
      </c>
      <c r="BD85" s="6">
        <v>4.8348373126037725</v>
      </c>
      <c r="BE85" s="4">
        <f t="shared" si="64"/>
        <v>1</v>
      </c>
      <c r="BF85" s="6">
        <v>4.5638490833584955</v>
      </c>
      <c r="BG85" s="18">
        <f t="shared" si="65"/>
        <v>1</v>
      </c>
      <c r="BH85" s="6">
        <v>6.8598765736739598</v>
      </c>
      <c r="BI85" s="4">
        <f t="shared" si="66"/>
        <v>1</v>
      </c>
      <c r="BJ85" s="6">
        <v>5.916229172921736</v>
      </c>
      <c r="BK85" s="4">
        <f t="shared" si="67"/>
        <v>0</v>
      </c>
      <c r="BL85" s="6">
        <v>-1.8681010341806112</v>
      </c>
      <c r="BM85" s="4">
        <f t="shared" si="68"/>
        <v>1</v>
      </c>
      <c r="BN85" s="6">
        <v>-1.1245414877957725</v>
      </c>
      <c r="BO85" s="4">
        <f t="shared" si="69"/>
        <v>0</v>
      </c>
      <c r="BP85" s="6">
        <v>-7.1304031266180212</v>
      </c>
      <c r="BQ85" s="4">
        <f t="shared" si="70"/>
        <v>1</v>
      </c>
      <c r="BR85" s="6">
        <v>6.021823799831477</v>
      </c>
      <c r="BS85" s="4">
        <f t="shared" si="71"/>
        <v>0</v>
      </c>
      <c r="BT85" s="6">
        <v>-3.2591832155403475</v>
      </c>
      <c r="BU85" s="10">
        <f t="shared" si="72"/>
        <v>1</v>
      </c>
      <c r="BV85" s="10">
        <f t="shared" si="73"/>
        <v>4.2916847174838164</v>
      </c>
      <c r="BW85" s="6">
        <v>0.29168471748381641</v>
      </c>
      <c r="BX85" s="4">
        <f t="shared" si="74"/>
        <v>1</v>
      </c>
      <c r="BY85" s="6">
        <v>2.3526776524017219</v>
      </c>
      <c r="BZ85" s="4">
        <f t="shared" si="75"/>
        <v>0</v>
      </c>
      <c r="CA85" s="6">
        <v>0.81578108618632861</v>
      </c>
      <c r="CB85" s="4">
        <f t="shared" si="76"/>
        <v>1</v>
      </c>
      <c r="CC85" s="6">
        <v>0.4719673032195999</v>
      </c>
      <c r="CD85" s="4">
        <f t="shared" si="77"/>
        <v>1</v>
      </c>
      <c r="CE85" s="6">
        <v>6.4579525458522316</v>
      </c>
      <c r="CF85" s="4">
        <f t="shared" si="78"/>
        <v>1</v>
      </c>
      <c r="CG85" s="6">
        <v>-1.7988130530664233</v>
      </c>
      <c r="CH85" s="4">
        <f t="shared" si="79"/>
        <v>1</v>
      </c>
      <c r="CI85" s="6">
        <v>3.0098775038013406</v>
      </c>
      <c r="CJ85" s="4">
        <f t="shared" si="80"/>
        <v>1</v>
      </c>
      <c r="CK85" s="6">
        <v>0.97412859798954443</v>
      </c>
      <c r="CL85" s="4">
        <f t="shared" si="81"/>
        <v>0</v>
      </c>
      <c r="CM85" s="6">
        <v>-4.9121583671571249</v>
      </c>
      <c r="CN85" s="4">
        <f t="shared" si="82"/>
        <v>0</v>
      </c>
      <c r="CO85" s="6">
        <v>-5.2623291710335938</v>
      </c>
      <c r="CP85" s="4">
        <f t="shared" si="83"/>
        <v>0</v>
      </c>
      <c r="CQ85" s="6">
        <v>-6.1488599224624423</v>
      </c>
      <c r="CR85" s="4">
        <f t="shared" si="84"/>
        <v>0</v>
      </c>
      <c r="CS85" s="6">
        <v>-5.576751802710926</v>
      </c>
      <c r="CT85" s="4">
        <f t="shared" si="85"/>
        <v>1</v>
      </c>
      <c r="CU85" s="6">
        <v>2.0544724190170101</v>
      </c>
      <c r="CV85" s="10">
        <f t="shared" si="86"/>
        <v>1</v>
      </c>
      <c r="CW85" s="10">
        <f t="shared" si="87"/>
        <v>8.6086554398950987</v>
      </c>
      <c r="CX85" s="6">
        <v>3.6086554398950987</v>
      </c>
    </row>
    <row r="86" spans="1:102" x14ac:dyDescent="0.3">
      <c r="A86" s="2">
        <v>4.8</v>
      </c>
      <c r="B86" s="2">
        <v>1</v>
      </c>
      <c r="C86" s="2">
        <v>1</v>
      </c>
      <c r="D86" s="2">
        <v>1.9</v>
      </c>
      <c r="E86" s="2">
        <v>0</v>
      </c>
      <c r="F86" s="2">
        <v>1</v>
      </c>
      <c r="G86" s="2">
        <v>1</v>
      </c>
      <c r="H86" s="2">
        <v>1</v>
      </c>
      <c r="I86" s="2">
        <v>1</v>
      </c>
      <c r="J86" s="2">
        <v>0</v>
      </c>
      <c r="K86" s="2">
        <v>0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0</v>
      </c>
      <c r="R86" s="3">
        <v>1</v>
      </c>
      <c r="S86" s="8">
        <f t="shared" si="44"/>
        <v>1</v>
      </c>
      <c r="T86" s="6">
        <v>6.4</v>
      </c>
      <c r="U86" s="4">
        <f t="shared" si="45"/>
        <v>1</v>
      </c>
      <c r="V86" s="6">
        <v>5.2</v>
      </c>
      <c r="W86" s="18">
        <f t="shared" si="46"/>
        <v>1</v>
      </c>
      <c r="X86" s="6">
        <v>4.2</v>
      </c>
      <c r="Y86" s="4">
        <f t="shared" si="47"/>
        <v>1</v>
      </c>
      <c r="Z86" s="6">
        <v>8.4</v>
      </c>
      <c r="AA86" s="15">
        <f t="shared" si="48"/>
        <v>0</v>
      </c>
      <c r="AB86" s="15">
        <f t="shared" si="49"/>
        <v>-8.8000000000000007</v>
      </c>
      <c r="AC86" s="6">
        <v>-3.8</v>
      </c>
      <c r="AD86" s="21">
        <f t="shared" si="50"/>
        <v>0</v>
      </c>
      <c r="AE86" s="6">
        <v>-5</v>
      </c>
      <c r="AF86" s="4">
        <f t="shared" si="51"/>
        <v>0</v>
      </c>
      <c r="AG86" s="6">
        <v>7.5674807792285215</v>
      </c>
      <c r="AH86" s="4">
        <f t="shared" si="52"/>
        <v>1</v>
      </c>
      <c r="AI86" s="6">
        <v>8.2797000327064012</v>
      </c>
      <c r="AJ86" s="12">
        <f t="shared" si="53"/>
        <v>0</v>
      </c>
      <c r="AK86" s="12">
        <f t="shared" si="54"/>
        <v>-0.9382874860700321</v>
      </c>
      <c r="AL86" s="6">
        <v>4.0617125139299679</v>
      </c>
      <c r="AM86" s="4">
        <f t="shared" si="55"/>
        <v>1</v>
      </c>
      <c r="AN86" s="6">
        <v>-1.5393874823863505</v>
      </c>
      <c r="AO86" s="4">
        <f t="shared" si="56"/>
        <v>1</v>
      </c>
      <c r="AP86" s="6">
        <v>6.1803850621868603</v>
      </c>
      <c r="AQ86" s="4">
        <f t="shared" si="57"/>
        <v>1</v>
      </c>
      <c r="AR86" s="6">
        <v>6.9396868458130054</v>
      </c>
      <c r="AS86" s="4">
        <f t="shared" si="58"/>
        <v>0</v>
      </c>
      <c r="AT86" s="6">
        <v>-1.1003561693905433</v>
      </c>
      <c r="AU86" s="4">
        <f t="shared" si="59"/>
        <v>1</v>
      </c>
      <c r="AV86" s="6">
        <v>7.9481941704404768</v>
      </c>
      <c r="AW86" s="10">
        <f t="shared" si="60"/>
        <v>1</v>
      </c>
      <c r="AX86" s="6">
        <v>4.3686308384620043</v>
      </c>
      <c r="AY86" s="4">
        <f t="shared" si="61"/>
        <v>0</v>
      </c>
      <c r="AZ86" s="6">
        <v>3.5962638418240349</v>
      </c>
      <c r="BA86" s="4">
        <f t="shared" si="62"/>
        <v>1</v>
      </c>
      <c r="BB86" s="6">
        <v>5.7809170706856818</v>
      </c>
      <c r="BC86" s="4">
        <f t="shared" si="63"/>
        <v>1</v>
      </c>
      <c r="BD86" s="6">
        <v>6.0195040984088859</v>
      </c>
      <c r="BE86" s="4">
        <f t="shared" si="64"/>
        <v>0</v>
      </c>
      <c r="BF86" s="6">
        <v>1.0703393579899043</v>
      </c>
      <c r="BG86" s="18">
        <f t="shared" si="65"/>
        <v>1</v>
      </c>
      <c r="BH86" s="6">
        <v>6.8219684086546817</v>
      </c>
      <c r="BI86" s="4">
        <f t="shared" si="66"/>
        <v>1</v>
      </c>
      <c r="BJ86" s="6">
        <v>3.0683482404318925</v>
      </c>
      <c r="BK86" s="4">
        <f t="shared" si="67"/>
        <v>1</v>
      </c>
      <c r="BL86" s="6">
        <v>4.9385021619101988</v>
      </c>
      <c r="BM86" s="4">
        <f t="shared" si="68"/>
        <v>1</v>
      </c>
      <c r="BN86" s="6">
        <v>2.265533320546945</v>
      </c>
      <c r="BO86" s="4">
        <f t="shared" si="69"/>
        <v>0</v>
      </c>
      <c r="BP86" s="6">
        <v>-4.6486101368320032</v>
      </c>
      <c r="BQ86" s="4">
        <f t="shared" si="70"/>
        <v>0</v>
      </c>
      <c r="BR86" s="6">
        <v>-2.7582467362692626</v>
      </c>
      <c r="BS86" s="4">
        <f t="shared" si="71"/>
        <v>1</v>
      </c>
      <c r="BT86" s="6">
        <v>4.0135887772213401</v>
      </c>
      <c r="BU86" s="10">
        <f t="shared" si="72"/>
        <v>0</v>
      </c>
      <c r="BV86" s="10">
        <f t="shared" si="73"/>
        <v>0.17250594368103567</v>
      </c>
      <c r="BW86" s="6">
        <v>-3.8274940563189643</v>
      </c>
      <c r="BX86" s="4">
        <f t="shared" si="74"/>
        <v>0</v>
      </c>
      <c r="BY86" s="6">
        <v>-4.4421415895017748</v>
      </c>
      <c r="BZ86" s="4">
        <f t="shared" si="75"/>
        <v>1</v>
      </c>
      <c r="CA86" s="6">
        <v>6.8411161743628428</v>
      </c>
      <c r="CB86" s="4">
        <f t="shared" si="76"/>
        <v>0</v>
      </c>
      <c r="CC86" s="6">
        <v>-1.2025490755446668</v>
      </c>
      <c r="CD86" s="4">
        <f t="shared" si="77"/>
        <v>1</v>
      </c>
      <c r="CE86" s="6">
        <v>3.0929236789709331</v>
      </c>
      <c r="CF86" s="4">
        <f t="shared" si="78"/>
        <v>1</v>
      </c>
      <c r="CG86" s="6">
        <v>0.49172020808923378</v>
      </c>
      <c r="CH86" s="4">
        <f t="shared" si="79"/>
        <v>0</v>
      </c>
      <c r="CI86" s="6">
        <v>-1.0167631315887578</v>
      </c>
      <c r="CJ86" s="4">
        <f t="shared" si="80"/>
        <v>1</v>
      </c>
      <c r="CK86" s="6">
        <v>-1.4019496994004594</v>
      </c>
      <c r="CL86" s="4">
        <f t="shared" si="81"/>
        <v>1</v>
      </c>
      <c r="CM86" s="6">
        <v>-0.43540939848560267</v>
      </c>
      <c r="CN86" s="4">
        <f t="shared" si="82"/>
        <v>0</v>
      </c>
      <c r="CO86" s="6">
        <v>-2.0520973894464496</v>
      </c>
      <c r="CP86" s="4">
        <f t="shared" si="83"/>
        <v>1</v>
      </c>
      <c r="CQ86" s="6">
        <v>-1.3183901709369152</v>
      </c>
      <c r="CR86" s="4">
        <f t="shared" si="84"/>
        <v>1</v>
      </c>
      <c r="CS86" s="6">
        <v>-0.20140666235623428</v>
      </c>
      <c r="CT86" s="4">
        <f t="shared" si="85"/>
        <v>1</v>
      </c>
      <c r="CU86" s="6">
        <v>3.8400640066648304</v>
      </c>
      <c r="CV86" s="10">
        <f t="shared" si="86"/>
        <v>1</v>
      </c>
      <c r="CW86" s="10">
        <f t="shared" si="87"/>
        <v>5.829789558848244</v>
      </c>
      <c r="CX86" s="6">
        <v>0.82978955884824401</v>
      </c>
    </row>
    <row r="87" spans="1:102" x14ac:dyDescent="0.3">
      <c r="A87" s="2">
        <v>2.6160000000000001</v>
      </c>
      <c r="B87" s="2">
        <v>1</v>
      </c>
      <c r="C87" s="2">
        <v>1</v>
      </c>
      <c r="D87" s="2">
        <v>0.96</v>
      </c>
      <c r="E87" s="2">
        <v>0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0</v>
      </c>
      <c r="R87" s="3">
        <v>1</v>
      </c>
      <c r="S87" s="8">
        <f t="shared" si="44"/>
        <v>1</v>
      </c>
      <c r="T87" s="6">
        <v>5.4</v>
      </c>
      <c r="U87" s="4">
        <f t="shared" si="45"/>
        <v>1</v>
      </c>
      <c r="V87" s="6">
        <v>5</v>
      </c>
      <c r="W87" s="18">
        <f t="shared" si="46"/>
        <v>1</v>
      </c>
      <c r="X87" s="6">
        <v>6</v>
      </c>
      <c r="Y87" s="4">
        <f t="shared" si="47"/>
        <v>1</v>
      </c>
      <c r="Z87" s="6">
        <v>6.2</v>
      </c>
      <c r="AA87" s="15">
        <f t="shared" si="48"/>
        <v>0</v>
      </c>
      <c r="AB87" s="15">
        <f t="shared" si="49"/>
        <v>-10.4</v>
      </c>
      <c r="AC87" s="6">
        <v>-5.4</v>
      </c>
      <c r="AD87" s="21">
        <f t="shared" si="50"/>
        <v>0</v>
      </c>
      <c r="AE87" s="6">
        <v>-4.2</v>
      </c>
      <c r="AF87" s="4">
        <f t="shared" si="51"/>
        <v>1</v>
      </c>
      <c r="AG87" s="6">
        <v>1.4520497267501691</v>
      </c>
      <c r="AH87" s="4">
        <f t="shared" si="52"/>
        <v>0</v>
      </c>
      <c r="AI87" s="6">
        <v>-0.32705013584014986</v>
      </c>
      <c r="AJ87" s="12">
        <f t="shared" si="53"/>
        <v>1</v>
      </c>
      <c r="AK87" s="12">
        <f t="shared" si="54"/>
        <v>0.24517929840600239</v>
      </c>
      <c r="AL87" s="6">
        <v>5.2451792984060024</v>
      </c>
      <c r="AM87" s="4">
        <f t="shared" si="55"/>
        <v>0</v>
      </c>
      <c r="AN87" s="6">
        <v>-6.0153471778136405</v>
      </c>
      <c r="AO87" s="4">
        <f t="shared" si="56"/>
        <v>1</v>
      </c>
      <c r="AP87" s="6">
        <v>3.573270441640064</v>
      </c>
      <c r="AQ87" s="4">
        <f t="shared" si="57"/>
        <v>0</v>
      </c>
      <c r="AR87" s="6">
        <v>1.4840397977861475</v>
      </c>
      <c r="AS87" s="4">
        <f t="shared" si="58"/>
        <v>1</v>
      </c>
      <c r="AT87" s="6">
        <v>6.9650784523310358</v>
      </c>
      <c r="AU87" s="4">
        <f t="shared" si="59"/>
        <v>0</v>
      </c>
      <c r="AV87" s="6">
        <v>1.3228951377344162</v>
      </c>
      <c r="AW87" s="10">
        <f t="shared" si="60"/>
        <v>0</v>
      </c>
      <c r="AX87" s="6">
        <v>1.8651882912817945</v>
      </c>
      <c r="AY87" s="4">
        <f t="shared" si="61"/>
        <v>1</v>
      </c>
      <c r="AZ87" s="6">
        <v>4.4660109186058445</v>
      </c>
      <c r="BA87" s="4">
        <f t="shared" si="62"/>
        <v>0</v>
      </c>
      <c r="BB87" s="6">
        <v>4.2146355538542011</v>
      </c>
      <c r="BC87" s="4">
        <f t="shared" si="63"/>
        <v>0</v>
      </c>
      <c r="BD87" s="6">
        <v>-0.39405151431426844</v>
      </c>
      <c r="BE87" s="4">
        <f t="shared" si="64"/>
        <v>1</v>
      </c>
      <c r="BF87" s="6">
        <v>5.9949291584998461</v>
      </c>
      <c r="BG87" s="18">
        <f t="shared" si="65"/>
        <v>0</v>
      </c>
      <c r="BH87" s="6">
        <v>-0.39352402421333998</v>
      </c>
      <c r="BI87" s="4">
        <f t="shared" si="66"/>
        <v>0</v>
      </c>
      <c r="BJ87" s="6">
        <v>1.0212192034621284</v>
      </c>
      <c r="BK87" s="4">
        <f t="shared" si="67"/>
        <v>0</v>
      </c>
      <c r="BL87" s="6">
        <v>-0.60704460139035987</v>
      </c>
      <c r="BM87" s="4">
        <f t="shared" si="68"/>
        <v>0</v>
      </c>
      <c r="BN87" s="6">
        <v>-6.9004153060849713</v>
      </c>
      <c r="BO87" s="4">
        <f t="shared" si="69"/>
        <v>0</v>
      </c>
      <c r="BP87" s="6">
        <v>-6.1336888529121563</v>
      </c>
      <c r="BQ87" s="4">
        <f t="shared" si="70"/>
        <v>0</v>
      </c>
      <c r="BR87" s="6">
        <v>0.64857290940800238</v>
      </c>
      <c r="BS87" s="4">
        <f t="shared" si="71"/>
        <v>1</v>
      </c>
      <c r="BT87" s="6">
        <v>1.950622499619886</v>
      </c>
      <c r="BU87" s="10">
        <f t="shared" si="72"/>
        <v>1</v>
      </c>
      <c r="BV87" s="10">
        <f t="shared" si="73"/>
        <v>8.3859349248957464</v>
      </c>
      <c r="BW87" s="6">
        <v>4.3859349248957464</v>
      </c>
      <c r="BX87" s="4">
        <f t="shared" si="74"/>
        <v>1</v>
      </c>
      <c r="BY87" s="6">
        <v>0.57680757537486738</v>
      </c>
      <c r="BZ87" s="4">
        <f t="shared" si="75"/>
        <v>1</v>
      </c>
      <c r="CA87" s="6">
        <v>4.4418842204047833</v>
      </c>
      <c r="CB87" s="4">
        <f t="shared" si="76"/>
        <v>1</v>
      </c>
      <c r="CC87" s="6">
        <v>2.0925165207797303</v>
      </c>
      <c r="CD87" s="4">
        <f t="shared" si="77"/>
        <v>0</v>
      </c>
      <c r="CE87" s="6">
        <v>-0.77970964321257386</v>
      </c>
      <c r="CF87" s="4">
        <f t="shared" si="78"/>
        <v>0</v>
      </c>
      <c r="CG87" s="6">
        <v>-6.5031553217752709</v>
      </c>
      <c r="CH87" s="4">
        <f t="shared" si="79"/>
        <v>0</v>
      </c>
      <c r="CI87" s="6">
        <v>-1.8067262175546261</v>
      </c>
      <c r="CJ87" s="4">
        <f t="shared" si="80"/>
        <v>1</v>
      </c>
      <c r="CK87" s="6">
        <v>-1.4757912689440396</v>
      </c>
      <c r="CL87" s="4">
        <f t="shared" si="81"/>
        <v>1</v>
      </c>
      <c r="CM87" s="6">
        <v>3.5557699009952071</v>
      </c>
      <c r="CN87" s="4">
        <f t="shared" si="82"/>
        <v>1</v>
      </c>
      <c r="CO87" s="6">
        <v>2.4490606050344113</v>
      </c>
      <c r="CP87" s="4">
        <f t="shared" si="83"/>
        <v>1</v>
      </c>
      <c r="CQ87" s="6">
        <v>1.142575774468062</v>
      </c>
      <c r="CR87" s="4">
        <f t="shared" si="84"/>
        <v>1</v>
      </c>
      <c r="CS87" s="6">
        <v>-0.56604510616335713</v>
      </c>
      <c r="CT87" s="4">
        <f t="shared" si="85"/>
        <v>1</v>
      </c>
      <c r="CU87" s="6">
        <v>2.7801057242301965</v>
      </c>
      <c r="CV87" s="10">
        <f t="shared" si="86"/>
        <v>0</v>
      </c>
      <c r="CW87" s="10">
        <f t="shared" si="87"/>
        <v>1.0739090475005204</v>
      </c>
      <c r="CX87" s="6">
        <v>-3.9260909524994796</v>
      </c>
    </row>
    <row r="88" spans="1:102" x14ac:dyDescent="0.3">
      <c r="A88" s="2">
        <v>31.544</v>
      </c>
      <c r="B88" s="2">
        <v>1</v>
      </c>
      <c r="C88" s="2">
        <v>1</v>
      </c>
      <c r="D88" s="2">
        <v>7.8849999999999998</v>
      </c>
      <c r="E88" s="2">
        <v>1</v>
      </c>
      <c r="F88" s="2">
        <v>0</v>
      </c>
      <c r="G88" s="2">
        <v>1</v>
      </c>
      <c r="H88" s="2">
        <v>0</v>
      </c>
      <c r="I88" s="2">
        <v>1</v>
      </c>
      <c r="J88" s="2">
        <v>1</v>
      </c>
      <c r="K88" s="2">
        <v>0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0</v>
      </c>
      <c r="R88" s="3">
        <v>1</v>
      </c>
      <c r="S88" s="8">
        <f t="shared" si="44"/>
        <v>0</v>
      </c>
      <c r="T88" s="6">
        <v>3.2</v>
      </c>
      <c r="U88" s="4">
        <f t="shared" si="45"/>
        <v>1</v>
      </c>
      <c r="V88" s="6">
        <v>4</v>
      </c>
      <c r="W88" s="18">
        <f t="shared" si="46"/>
        <v>0</v>
      </c>
      <c r="X88" s="6">
        <v>2.8</v>
      </c>
      <c r="Y88" s="4">
        <f t="shared" si="47"/>
        <v>1</v>
      </c>
      <c r="Z88" s="6">
        <v>5.6</v>
      </c>
      <c r="AA88" s="15">
        <f t="shared" si="48"/>
        <v>1</v>
      </c>
      <c r="AB88" s="15">
        <f t="shared" si="49"/>
        <v>-2.2000000000000002</v>
      </c>
      <c r="AC88" s="6">
        <v>2.8</v>
      </c>
      <c r="AD88" s="21">
        <f t="shared" si="50"/>
        <v>1</v>
      </c>
      <c r="AE88" s="6">
        <v>3.8</v>
      </c>
      <c r="AF88" s="4">
        <f t="shared" si="51"/>
        <v>0</v>
      </c>
      <c r="AG88" s="6">
        <v>4.1899162341985656</v>
      </c>
      <c r="AH88" s="4">
        <f t="shared" si="52"/>
        <v>1</v>
      </c>
      <c r="AI88" s="6">
        <v>5.8285152325090817</v>
      </c>
      <c r="AJ88" s="12">
        <f t="shared" si="53"/>
        <v>1</v>
      </c>
      <c r="AK88" s="12">
        <f t="shared" si="54"/>
        <v>0.75858951994765178</v>
      </c>
      <c r="AL88" s="6">
        <v>5.7585895199476518</v>
      </c>
      <c r="AM88" s="4">
        <f t="shared" si="55"/>
        <v>1</v>
      </c>
      <c r="AN88" s="6">
        <v>-3.3508014794641525</v>
      </c>
      <c r="AO88" s="4">
        <f t="shared" si="56"/>
        <v>0</v>
      </c>
      <c r="AP88" s="6">
        <v>2.3790066094487274</v>
      </c>
      <c r="AQ88" s="4">
        <f t="shared" si="57"/>
        <v>0</v>
      </c>
      <c r="AR88" s="6">
        <v>3.9221205392815701</v>
      </c>
      <c r="AS88" s="4">
        <f t="shared" si="58"/>
        <v>1</v>
      </c>
      <c r="AT88" s="6">
        <v>3.5325322001330299</v>
      </c>
      <c r="AU88" s="4">
        <f t="shared" si="59"/>
        <v>0</v>
      </c>
      <c r="AV88" s="6">
        <v>2.1926409717527751</v>
      </c>
      <c r="AW88" s="10">
        <f t="shared" si="60"/>
        <v>0</v>
      </c>
      <c r="AX88" s="6">
        <v>3.0583218944756885</v>
      </c>
      <c r="AY88" s="4">
        <f t="shared" si="61"/>
        <v>0</v>
      </c>
      <c r="AZ88" s="6">
        <v>-0.99234928103470266</v>
      </c>
      <c r="BA88" s="4">
        <f t="shared" si="62"/>
        <v>0</v>
      </c>
      <c r="BB88" s="6">
        <v>4.8477437426805512</v>
      </c>
      <c r="BC88" s="4">
        <f t="shared" si="63"/>
        <v>0</v>
      </c>
      <c r="BD88" s="6">
        <v>0.96110605573921948</v>
      </c>
      <c r="BE88" s="4">
        <f t="shared" si="64"/>
        <v>1</v>
      </c>
      <c r="BF88" s="6">
        <v>7.609260272302067</v>
      </c>
      <c r="BG88" s="18">
        <f t="shared" si="65"/>
        <v>0</v>
      </c>
      <c r="BH88" s="6">
        <v>-0.94507277929308753</v>
      </c>
      <c r="BI88" s="4">
        <f t="shared" si="66"/>
        <v>0</v>
      </c>
      <c r="BJ88" s="6">
        <v>-3.6251690813297355</v>
      </c>
      <c r="BK88" s="4">
        <f t="shared" si="67"/>
        <v>1</v>
      </c>
      <c r="BL88" s="6">
        <v>1.8316575254897063</v>
      </c>
      <c r="BM88" s="4">
        <f t="shared" si="68"/>
        <v>0</v>
      </c>
      <c r="BN88" s="6">
        <v>-7.140861974236973</v>
      </c>
      <c r="BO88" s="4">
        <f t="shared" si="69"/>
        <v>0</v>
      </c>
      <c r="BP88" s="6">
        <v>-7.1697771855775771</v>
      </c>
      <c r="BQ88" s="4">
        <f t="shared" si="70"/>
        <v>0</v>
      </c>
      <c r="BR88" s="6">
        <v>-1.0790104734983617</v>
      </c>
      <c r="BS88" s="4">
        <f t="shared" si="71"/>
        <v>0</v>
      </c>
      <c r="BT88" s="6">
        <v>-5.5114186136049179</v>
      </c>
      <c r="BU88" s="10">
        <f t="shared" si="72"/>
        <v>1</v>
      </c>
      <c r="BV88" s="10">
        <f t="shared" si="73"/>
        <v>5.7905284048609209</v>
      </c>
      <c r="BW88" s="6">
        <v>1.7905284048609209</v>
      </c>
      <c r="BX88" s="4">
        <f t="shared" si="74"/>
        <v>0</v>
      </c>
      <c r="BY88" s="6">
        <v>-2.1595772337887498</v>
      </c>
      <c r="BZ88" s="4">
        <f t="shared" si="75"/>
        <v>1</v>
      </c>
      <c r="CA88" s="6">
        <v>3.2465438010455996</v>
      </c>
      <c r="CB88" s="4">
        <f t="shared" si="76"/>
        <v>1</v>
      </c>
      <c r="CC88" s="6">
        <v>-0.39630303694815616</v>
      </c>
      <c r="CD88" s="4">
        <f t="shared" si="77"/>
        <v>1</v>
      </c>
      <c r="CE88" s="6">
        <v>7.2567488020533375</v>
      </c>
      <c r="CF88" s="4">
        <f t="shared" si="78"/>
        <v>1</v>
      </c>
      <c r="CG88" s="6">
        <v>0.74408695150377291</v>
      </c>
      <c r="CH88" s="4">
        <f t="shared" si="79"/>
        <v>1</v>
      </c>
      <c r="CI88" s="6">
        <v>0.19260371467662374</v>
      </c>
      <c r="CJ88" s="4">
        <f t="shared" si="80"/>
        <v>0</v>
      </c>
      <c r="CK88" s="6">
        <v>-5.539928526253016</v>
      </c>
      <c r="CL88" s="4">
        <f t="shared" si="81"/>
        <v>0</v>
      </c>
      <c r="CM88" s="6">
        <v>-2.4005437267556675</v>
      </c>
      <c r="CN88" s="4">
        <f t="shared" si="82"/>
        <v>1</v>
      </c>
      <c r="CO88" s="6">
        <v>-0.45874487835177113</v>
      </c>
      <c r="CP88" s="4">
        <f t="shared" si="83"/>
        <v>1</v>
      </c>
      <c r="CQ88" s="6">
        <v>3.5137721729525211</v>
      </c>
      <c r="CR88" s="4">
        <f t="shared" si="84"/>
        <v>1</v>
      </c>
      <c r="CS88" s="6">
        <v>2.8222188920761937</v>
      </c>
      <c r="CT88" s="4">
        <f t="shared" si="85"/>
        <v>0</v>
      </c>
      <c r="CU88" s="6">
        <v>-3.7468496415601109</v>
      </c>
      <c r="CV88" s="10">
        <f t="shared" si="86"/>
        <v>0</v>
      </c>
      <c r="CW88" s="10">
        <f t="shared" si="87"/>
        <v>2.54650561851739</v>
      </c>
      <c r="CX88" s="6">
        <v>-2.45349438148261</v>
      </c>
    </row>
    <row r="89" spans="1:102" x14ac:dyDescent="0.3">
      <c r="A89" s="2">
        <v>7.4640000000000004</v>
      </c>
      <c r="B89" s="2">
        <v>1</v>
      </c>
      <c r="C89" s="2">
        <v>1</v>
      </c>
      <c r="D89" s="2">
        <v>6.14</v>
      </c>
      <c r="E89" s="2">
        <v>1</v>
      </c>
      <c r="F89" s="2">
        <v>0</v>
      </c>
      <c r="G89" s="2">
        <v>1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3">
        <v>1</v>
      </c>
      <c r="S89" s="8">
        <f t="shared" si="44"/>
        <v>0</v>
      </c>
      <c r="T89" s="6">
        <v>2.6</v>
      </c>
      <c r="U89" s="4">
        <f t="shared" si="45"/>
        <v>1</v>
      </c>
      <c r="V89" s="6">
        <v>3.8</v>
      </c>
      <c r="W89" s="18">
        <f t="shared" si="46"/>
        <v>1</v>
      </c>
      <c r="X89" s="6">
        <v>4.8</v>
      </c>
      <c r="Y89" s="4">
        <f t="shared" si="47"/>
        <v>0</v>
      </c>
      <c r="Z89" s="6">
        <v>3.4</v>
      </c>
      <c r="AA89" s="15">
        <f t="shared" si="48"/>
        <v>0</v>
      </c>
      <c r="AB89" s="15">
        <f t="shared" si="49"/>
        <v>-10.6</v>
      </c>
      <c r="AC89" s="6">
        <v>-5.6</v>
      </c>
      <c r="AD89" s="21">
        <f t="shared" si="50"/>
        <v>0</v>
      </c>
      <c r="AE89" s="6">
        <v>-4.8</v>
      </c>
      <c r="AF89" s="4">
        <f t="shared" si="51"/>
        <v>0</v>
      </c>
      <c r="AG89" s="6">
        <v>4.3368359047990381</v>
      </c>
      <c r="AH89" s="4">
        <f t="shared" si="52"/>
        <v>1</v>
      </c>
      <c r="AI89" s="6">
        <v>3.949055408715493</v>
      </c>
      <c r="AJ89" s="12">
        <f t="shared" si="53"/>
        <v>0</v>
      </c>
      <c r="AK89" s="12">
        <f t="shared" si="54"/>
        <v>-4.7227251553001155</v>
      </c>
      <c r="AL89" s="6">
        <v>0.27727484469988445</v>
      </c>
      <c r="AM89" s="4">
        <f t="shared" si="55"/>
        <v>0</v>
      </c>
      <c r="AN89" s="6">
        <v>-5.1681202763118819</v>
      </c>
      <c r="AO89" s="4">
        <f t="shared" si="56"/>
        <v>1</v>
      </c>
      <c r="AP89" s="6">
        <v>3.7902113676437228</v>
      </c>
      <c r="AQ89" s="4">
        <f t="shared" si="57"/>
        <v>0</v>
      </c>
      <c r="AR89" s="6">
        <v>1.7134702479655282</v>
      </c>
      <c r="AS89" s="4">
        <f t="shared" si="58"/>
        <v>1</v>
      </c>
      <c r="AT89" s="6">
        <v>5.3645054083074415</v>
      </c>
      <c r="AU89" s="4">
        <f t="shared" si="59"/>
        <v>0</v>
      </c>
      <c r="AV89" s="6">
        <v>0.97259527810565116</v>
      </c>
      <c r="AW89" s="10">
        <f t="shared" si="60"/>
        <v>1</v>
      </c>
      <c r="AX89" s="6">
        <v>7.203552808882602</v>
      </c>
      <c r="AY89" s="4">
        <f t="shared" si="61"/>
        <v>0</v>
      </c>
      <c r="AZ89" s="6">
        <v>-0.5749355795677914</v>
      </c>
      <c r="BA89" s="4">
        <f t="shared" si="62"/>
        <v>1</v>
      </c>
      <c r="BB89" s="6">
        <v>4.9421418461461171</v>
      </c>
      <c r="BC89" s="4">
        <f t="shared" si="63"/>
        <v>0</v>
      </c>
      <c r="BD89" s="6">
        <v>1.9824327232382957</v>
      </c>
      <c r="BE89" s="4">
        <f t="shared" si="64"/>
        <v>1</v>
      </c>
      <c r="BF89" s="6">
        <v>7.2660251218576972</v>
      </c>
      <c r="BG89" s="18">
        <f t="shared" si="65"/>
        <v>1</v>
      </c>
      <c r="BH89" s="6">
        <v>2.586806588211906</v>
      </c>
      <c r="BI89" s="4">
        <f t="shared" si="66"/>
        <v>1</v>
      </c>
      <c r="BJ89" s="6">
        <v>4.1739825263170509</v>
      </c>
      <c r="BK89" s="4">
        <f t="shared" si="67"/>
        <v>0</v>
      </c>
      <c r="BL89" s="6">
        <v>0.23248502134149529</v>
      </c>
      <c r="BM89" s="4">
        <f t="shared" si="68"/>
        <v>0</v>
      </c>
      <c r="BN89" s="6">
        <v>-2.8861350160840891</v>
      </c>
      <c r="BO89" s="4">
        <f t="shared" si="69"/>
        <v>1</v>
      </c>
      <c r="BP89" s="6">
        <v>-2.5873375599530304</v>
      </c>
      <c r="BQ89" s="4">
        <f t="shared" si="70"/>
        <v>1</v>
      </c>
      <c r="BR89" s="6">
        <v>7.7505437106769381</v>
      </c>
      <c r="BS89" s="4">
        <f t="shared" si="71"/>
        <v>0</v>
      </c>
      <c r="BT89" s="6">
        <v>-4.1879574766242058</v>
      </c>
      <c r="BU89" s="10">
        <f t="shared" si="72"/>
        <v>0</v>
      </c>
      <c r="BV89" s="10">
        <f t="shared" si="73"/>
        <v>3.3678228517757764</v>
      </c>
      <c r="BW89" s="6">
        <v>-0.63217714822422355</v>
      </c>
      <c r="BX89" s="4">
        <f t="shared" si="74"/>
        <v>1</v>
      </c>
      <c r="BY89" s="6">
        <v>2.8393649687590532</v>
      </c>
      <c r="BZ89" s="4">
        <f t="shared" si="75"/>
        <v>0</v>
      </c>
      <c r="CA89" s="6">
        <v>1.0186711916254163</v>
      </c>
      <c r="CB89" s="4">
        <f t="shared" si="76"/>
        <v>1</v>
      </c>
      <c r="CC89" s="6">
        <v>1.2010911640928201</v>
      </c>
      <c r="CD89" s="4">
        <f t="shared" si="77"/>
        <v>0</v>
      </c>
      <c r="CE89" s="6">
        <v>0.28293694898265054</v>
      </c>
      <c r="CF89" s="4">
        <f t="shared" si="78"/>
        <v>1</v>
      </c>
      <c r="CG89" s="6">
        <v>-0.23142965592371745</v>
      </c>
      <c r="CH89" s="4">
        <f t="shared" si="79"/>
        <v>0</v>
      </c>
      <c r="CI89" s="6">
        <v>-2.3346004482759728</v>
      </c>
      <c r="CJ89" s="4">
        <f t="shared" si="80"/>
        <v>1</v>
      </c>
      <c r="CK89" s="6">
        <v>0.29191683365914134</v>
      </c>
      <c r="CL89" s="4">
        <f t="shared" si="81"/>
        <v>1</v>
      </c>
      <c r="CM89" s="6">
        <v>-0.21503980930206446</v>
      </c>
      <c r="CN89" s="4">
        <f t="shared" si="82"/>
        <v>0</v>
      </c>
      <c r="CO89" s="6">
        <v>-3.2138421833979414</v>
      </c>
      <c r="CP89" s="4">
        <f t="shared" si="83"/>
        <v>1</v>
      </c>
      <c r="CQ89" s="6">
        <v>-1.009415563078389</v>
      </c>
      <c r="CR89" s="4">
        <f t="shared" si="84"/>
        <v>1</v>
      </c>
      <c r="CS89" s="6">
        <v>-0.58290454469231356</v>
      </c>
      <c r="CT89" s="4">
        <f t="shared" si="85"/>
        <v>1</v>
      </c>
      <c r="CU89" s="6">
        <v>3.6533441441939001</v>
      </c>
      <c r="CV89" s="10">
        <f t="shared" si="86"/>
        <v>0</v>
      </c>
      <c r="CW89" s="10">
        <f t="shared" si="87"/>
        <v>1.5777030925337736</v>
      </c>
      <c r="CX89" s="6">
        <v>-3.4222969074662264</v>
      </c>
    </row>
    <row r="90" spans="1:102" x14ac:dyDescent="0.3">
      <c r="A90" s="2">
        <v>24</v>
      </c>
      <c r="B90" s="2">
        <v>1</v>
      </c>
      <c r="C90" s="2">
        <v>1</v>
      </c>
      <c r="D90" s="2">
        <v>6</v>
      </c>
      <c r="E90" s="2">
        <v>0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0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0</v>
      </c>
      <c r="R90" s="3">
        <v>1</v>
      </c>
      <c r="S90" s="8">
        <f t="shared" si="44"/>
        <v>0</v>
      </c>
      <c r="T90" s="6">
        <v>1.2</v>
      </c>
      <c r="U90" s="4">
        <f t="shared" si="45"/>
        <v>0</v>
      </c>
      <c r="V90" s="6">
        <v>2</v>
      </c>
      <c r="W90" s="18">
        <f t="shared" si="46"/>
        <v>0</v>
      </c>
      <c r="X90" s="6">
        <v>1.4</v>
      </c>
      <c r="Y90" s="4">
        <f t="shared" si="47"/>
        <v>0</v>
      </c>
      <c r="Z90" s="6">
        <v>0.8</v>
      </c>
      <c r="AA90" s="15">
        <f t="shared" si="48"/>
        <v>1</v>
      </c>
      <c r="AB90" s="15">
        <f t="shared" si="49"/>
        <v>-2.2000000000000002</v>
      </c>
      <c r="AC90" s="6">
        <v>2.8</v>
      </c>
      <c r="AD90" s="21">
        <f t="shared" si="50"/>
        <v>1</v>
      </c>
      <c r="AE90" s="6">
        <v>6.2</v>
      </c>
      <c r="AF90" s="4">
        <f t="shared" si="51"/>
        <v>1</v>
      </c>
      <c r="AG90" s="6">
        <v>1.744582886839499</v>
      </c>
      <c r="AH90" s="4">
        <f t="shared" si="52"/>
        <v>1</v>
      </c>
      <c r="AI90" s="6">
        <v>7.557989817773243</v>
      </c>
      <c r="AJ90" s="12">
        <f t="shared" si="53"/>
        <v>0</v>
      </c>
      <c r="AK90" s="12">
        <f t="shared" si="54"/>
        <v>-0.94408014443356691</v>
      </c>
      <c r="AL90" s="6">
        <v>4.0559198555664331</v>
      </c>
      <c r="AM90" s="4">
        <f t="shared" si="55"/>
        <v>1</v>
      </c>
      <c r="AN90" s="6">
        <v>-1.0226533650186544</v>
      </c>
      <c r="AO90" s="4">
        <f t="shared" si="56"/>
        <v>1</v>
      </c>
      <c r="AP90" s="6">
        <v>4.1058951007709243</v>
      </c>
      <c r="AQ90" s="4">
        <f t="shared" si="57"/>
        <v>1</v>
      </c>
      <c r="AR90" s="6">
        <v>6.6132055362471958</v>
      </c>
      <c r="AS90" s="4">
        <f t="shared" si="58"/>
        <v>1</v>
      </c>
      <c r="AT90" s="6">
        <v>7.5321262177842163</v>
      </c>
      <c r="AU90" s="4">
        <f t="shared" si="59"/>
        <v>0</v>
      </c>
      <c r="AV90" s="6">
        <v>3.0032682687045007</v>
      </c>
      <c r="AW90" s="10">
        <f t="shared" si="60"/>
        <v>0</v>
      </c>
      <c r="AX90" s="6">
        <v>4.123572355917382</v>
      </c>
      <c r="AY90" s="4">
        <f t="shared" si="61"/>
        <v>1</v>
      </c>
      <c r="AZ90" s="6">
        <v>7.2467101123485627</v>
      </c>
      <c r="BA90" s="4">
        <f t="shared" si="62"/>
        <v>1</v>
      </c>
      <c r="BB90" s="6">
        <v>5.1883733694145651</v>
      </c>
      <c r="BC90" s="4">
        <f t="shared" si="63"/>
        <v>1</v>
      </c>
      <c r="BD90" s="6">
        <v>3.1074881382113264</v>
      </c>
      <c r="BE90" s="4">
        <f t="shared" si="64"/>
        <v>1</v>
      </c>
      <c r="BF90" s="6">
        <v>7.1733165257360119</v>
      </c>
      <c r="BG90" s="18">
        <f t="shared" si="65"/>
        <v>0</v>
      </c>
      <c r="BH90" s="6">
        <v>2.1647257125303545</v>
      </c>
      <c r="BI90" s="4">
        <f t="shared" si="66"/>
        <v>1</v>
      </c>
      <c r="BJ90" s="6">
        <v>7.1562563905957157</v>
      </c>
      <c r="BK90" s="4">
        <f t="shared" si="67"/>
        <v>1</v>
      </c>
      <c r="BL90" s="6">
        <v>2.9062021355086993</v>
      </c>
      <c r="BM90" s="4">
        <f t="shared" si="68"/>
        <v>0</v>
      </c>
      <c r="BN90" s="6">
        <v>-7.5762462070498744</v>
      </c>
      <c r="BO90" s="4">
        <f t="shared" si="69"/>
        <v>0</v>
      </c>
      <c r="BP90" s="6">
        <v>-7.4295239916091216</v>
      </c>
      <c r="BQ90" s="4">
        <f t="shared" si="70"/>
        <v>1</v>
      </c>
      <c r="BR90" s="6">
        <v>3.7472665251720376</v>
      </c>
      <c r="BS90" s="4">
        <f t="shared" si="71"/>
        <v>1</v>
      </c>
      <c r="BT90" s="6">
        <v>3.1011846773822427</v>
      </c>
      <c r="BU90" s="10">
        <f t="shared" si="72"/>
        <v>0</v>
      </c>
      <c r="BV90" s="10">
        <f t="shared" si="73"/>
        <v>-0.40011427796285304</v>
      </c>
      <c r="BW90" s="6">
        <v>-4.400114277962853</v>
      </c>
      <c r="BX90" s="4">
        <f t="shared" si="74"/>
        <v>0</v>
      </c>
      <c r="BY90" s="6">
        <v>-1.7534574158502547</v>
      </c>
      <c r="BZ90" s="4">
        <f t="shared" si="75"/>
        <v>1</v>
      </c>
      <c r="CA90" s="6">
        <v>6.6011743072784173</v>
      </c>
      <c r="CB90" s="4">
        <f t="shared" si="76"/>
        <v>1</v>
      </c>
      <c r="CC90" s="6">
        <v>1.2995246724221197</v>
      </c>
      <c r="CD90" s="4">
        <f t="shared" si="77"/>
        <v>1</v>
      </c>
      <c r="CE90" s="6">
        <v>2.6412352031860178</v>
      </c>
      <c r="CF90" s="4">
        <f t="shared" si="78"/>
        <v>1</v>
      </c>
      <c r="CG90" s="6">
        <v>-2.1806603262420632</v>
      </c>
      <c r="CH90" s="4">
        <f t="shared" si="79"/>
        <v>0</v>
      </c>
      <c r="CI90" s="6">
        <v>-0.64434013288194292</v>
      </c>
      <c r="CJ90" s="4">
        <f t="shared" si="80"/>
        <v>0</v>
      </c>
      <c r="CK90" s="6">
        <v>-2.2954589041402862</v>
      </c>
      <c r="CL90" s="4">
        <f t="shared" si="81"/>
        <v>0</v>
      </c>
      <c r="CM90" s="6">
        <v>-3.9199004531552109</v>
      </c>
      <c r="CN90" s="4">
        <f t="shared" si="82"/>
        <v>0</v>
      </c>
      <c r="CO90" s="6">
        <v>-4.2538000070329876</v>
      </c>
      <c r="CP90" s="4">
        <f t="shared" si="83"/>
        <v>0</v>
      </c>
      <c r="CQ90" s="6">
        <v>-4.8358858526052551</v>
      </c>
      <c r="CR90" s="4">
        <f t="shared" si="84"/>
        <v>0</v>
      </c>
      <c r="CS90" s="6">
        <v>-2.4316809883536457</v>
      </c>
      <c r="CT90" s="4">
        <f t="shared" si="85"/>
        <v>0</v>
      </c>
      <c r="CU90" s="6">
        <v>-6.5390798023299119</v>
      </c>
      <c r="CV90" s="10">
        <f t="shared" si="86"/>
        <v>1</v>
      </c>
      <c r="CW90" s="10">
        <f t="shared" si="87"/>
        <v>7.1878205320731396</v>
      </c>
      <c r="CX90" s="6">
        <v>2.1878205320731396</v>
      </c>
    </row>
    <row r="91" spans="1:102" x14ac:dyDescent="0.3">
      <c r="A91" s="2">
        <v>32.24</v>
      </c>
      <c r="B91" s="2">
        <v>1</v>
      </c>
      <c r="C91" s="2">
        <v>1</v>
      </c>
      <c r="D91" s="2">
        <v>6.24</v>
      </c>
      <c r="E91" s="2">
        <v>0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0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0</v>
      </c>
      <c r="R91" s="3">
        <v>1</v>
      </c>
      <c r="S91" s="8">
        <f t="shared" si="44"/>
        <v>0</v>
      </c>
      <c r="T91" s="6">
        <v>0.8</v>
      </c>
      <c r="U91" s="4">
        <f t="shared" si="45"/>
        <v>0</v>
      </c>
      <c r="V91" s="6">
        <v>0.6</v>
      </c>
      <c r="W91" s="18">
        <f t="shared" si="46"/>
        <v>0</v>
      </c>
      <c r="X91" s="6">
        <v>0.4</v>
      </c>
      <c r="Y91" s="4">
        <f t="shared" si="47"/>
        <v>0</v>
      </c>
      <c r="Z91" s="6">
        <v>1</v>
      </c>
      <c r="AA91" s="15">
        <f t="shared" si="48"/>
        <v>1</v>
      </c>
      <c r="AB91" s="15">
        <f t="shared" si="49"/>
        <v>0.59999999999999964</v>
      </c>
      <c r="AC91" s="6">
        <v>5.6</v>
      </c>
      <c r="AD91" s="21">
        <f t="shared" si="50"/>
        <v>1</v>
      </c>
      <c r="AE91" s="6">
        <v>5.8</v>
      </c>
      <c r="AF91" s="4">
        <f t="shared" si="51"/>
        <v>1</v>
      </c>
      <c r="AG91" s="6">
        <v>-0.60543363628820757</v>
      </c>
      <c r="AH91" s="4">
        <f t="shared" si="52"/>
        <v>1</v>
      </c>
      <c r="AI91" s="6">
        <v>5.7075717074246537</v>
      </c>
      <c r="AJ91" s="12">
        <f t="shared" si="53"/>
        <v>1</v>
      </c>
      <c r="AK91" s="12">
        <f t="shared" si="54"/>
        <v>-0.20816026118512276</v>
      </c>
      <c r="AL91" s="6">
        <v>4.7918397388148772</v>
      </c>
      <c r="AM91" s="4">
        <f t="shared" si="55"/>
        <v>0</v>
      </c>
      <c r="AN91" s="6">
        <v>-5.0501003968126437</v>
      </c>
      <c r="AO91" s="4">
        <f t="shared" si="56"/>
        <v>0</v>
      </c>
      <c r="AP91" s="6">
        <v>1.4786825811073541</v>
      </c>
      <c r="AQ91" s="4">
        <f t="shared" si="57"/>
        <v>0</v>
      </c>
      <c r="AR91" s="6">
        <v>3.2595357228420836</v>
      </c>
      <c r="AS91" s="4">
        <f t="shared" si="58"/>
        <v>1</v>
      </c>
      <c r="AT91" s="6">
        <v>2.6388677541303434</v>
      </c>
      <c r="AU91" s="4">
        <f t="shared" si="59"/>
        <v>0</v>
      </c>
      <c r="AV91" s="6">
        <v>-0.48852759225030551</v>
      </c>
      <c r="AW91" s="10">
        <f t="shared" si="60"/>
        <v>0</v>
      </c>
      <c r="AX91" s="6">
        <v>2.0553361463408648</v>
      </c>
      <c r="AY91" s="4">
        <f t="shared" si="61"/>
        <v>1</v>
      </c>
      <c r="AZ91" s="6">
        <v>5.9338493466633659</v>
      </c>
      <c r="BA91" s="4">
        <f t="shared" si="62"/>
        <v>1</v>
      </c>
      <c r="BB91" s="6">
        <v>7.7274070684608294</v>
      </c>
      <c r="BC91" s="4">
        <f t="shared" si="63"/>
        <v>1</v>
      </c>
      <c r="BD91" s="6">
        <v>6.4695494750463585</v>
      </c>
      <c r="BE91" s="4">
        <f t="shared" si="64"/>
        <v>1</v>
      </c>
      <c r="BF91" s="6">
        <v>6.7865861962336682</v>
      </c>
      <c r="BG91" s="18">
        <f t="shared" si="65"/>
        <v>0</v>
      </c>
      <c r="BH91" s="6">
        <v>1.9761909646886284</v>
      </c>
      <c r="BI91" s="4">
        <f t="shared" si="66"/>
        <v>0</v>
      </c>
      <c r="BJ91" s="6">
        <v>-0.67512768674071699</v>
      </c>
      <c r="BK91" s="4">
        <f t="shared" si="67"/>
        <v>1</v>
      </c>
      <c r="BL91" s="6">
        <v>2.7805623966976563</v>
      </c>
      <c r="BM91" s="4">
        <f t="shared" si="68"/>
        <v>1</v>
      </c>
      <c r="BN91" s="6">
        <v>2.0587798771942563</v>
      </c>
      <c r="BO91" s="4">
        <f t="shared" si="69"/>
        <v>0</v>
      </c>
      <c r="BP91" s="6">
        <v>-7.8984455368305539</v>
      </c>
      <c r="BQ91" s="4">
        <f t="shared" si="70"/>
        <v>1</v>
      </c>
      <c r="BR91" s="6">
        <v>3.1668251230832252</v>
      </c>
      <c r="BS91" s="4">
        <f t="shared" si="71"/>
        <v>0</v>
      </c>
      <c r="BT91" s="6">
        <v>-3.5528534125969986</v>
      </c>
      <c r="BU91" s="10">
        <f t="shared" si="72"/>
        <v>1</v>
      </c>
      <c r="BV91" s="10">
        <f t="shared" si="73"/>
        <v>5.9743078760877077</v>
      </c>
      <c r="BW91" s="6">
        <v>1.9743078760877077</v>
      </c>
      <c r="BX91" s="4">
        <f t="shared" si="74"/>
        <v>0</v>
      </c>
      <c r="BY91" s="6">
        <v>-0.97846758721833638</v>
      </c>
      <c r="BZ91" s="4">
        <f t="shared" si="75"/>
        <v>0</v>
      </c>
      <c r="CA91" s="6">
        <v>-1.1108188042425025</v>
      </c>
      <c r="CB91" s="4">
        <f t="shared" si="76"/>
        <v>1</v>
      </c>
      <c r="CC91" s="6">
        <v>3.3241027241216354</v>
      </c>
      <c r="CD91" s="4">
        <f t="shared" si="77"/>
        <v>0</v>
      </c>
      <c r="CE91" s="6">
        <v>1.7935050645414203</v>
      </c>
      <c r="CF91" s="4">
        <f t="shared" si="78"/>
        <v>0</v>
      </c>
      <c r="CG91" s="6">
        <v>-7.0372157864421929</v>
      </c>
      <c r="CH91" s="4">
        <f t="shared" si="79"/>
        <v>1</v>
      </c>
      <c r="CI91" s="6">
        <v>3.0634181519951573</v>
      </c>
      <c r="CJ91" s="4">
        <f t="shared" si="80"/>
        <v>1</v>
      </c>
      <c r="CK91" s="6">
        <v>0.75255531362891226</v>
      </c>
      <c r="CL91" s="4">
        <f t="shared" si="81"/>
        <v>0</v>
      </c>
      <c r="CM91" s="6">
        <v>-0.67621932754035985</v>
      </c>
      <c r="CN91" s="4">
        <f t="shared" si="82"/>
        <v>0</v>
      </c>
      <c r="CO91" s="6">
        <v>-5.5609974595035334</v>
      </c>
      <c r="CP91" s="4">
        <f t="shared" si="83"/>
        <v>0</v>
      </c>
      <c r="CQ91" s="6">
        <v>-7.6151017648822972</v>
      </c>
      <c r="CR91" s="4">
        <f t="shared" si="84"/>
        <v>0</v>
      </c>
      <c r="CS91" s="6">
        <v>-5.4022763027992342</v>
      </c>
      <c r="CT91" s="4">
        <f t="shared" si="85"/>
        <v>0</v>
      </c>
      <c r="CU91" s="6">
        <v>-2.9214418127819508</v>
      </c>
      <c r="CV91" s="10">
        <f t="shared" si="86"/>
        <v>0</v>
      </c>
      <c r="CW91" s="10">
        <f t="shared" si="87"/>
        <v>0.72986949218070407</v>
      </c>
      <c r="CX91" s="6">
        <v>-4.2701305078192959</v>
      </c>
    </row>
    <row r="92" spans="1:102" x14ac:dyDescent="0.3">
      <c r="A92" s="2">
        <v>32.103999999999999</v>
      </c>
      <c r="B92" s="2">
        <v>1</v>
      </c>
      <c r="C92" s="2">
        <v>1</v>
      </c>
      <c r="D92" s="2">
        <v>8.0250000000000004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  <c r="J92" s="2">
        <v>0</v>
      </c>
      <c r="K92" s="2">
        <v>0</v>
      </c>
      <c r="L92" s="2">
        <v>1</v>
      </c>
      <c r="M92" s="2">
        <v>1</v>
      </c>
      <c r="N92" s="2">
        <v>1</v>
      </c>
      <c r="O92" s="2">
        <v>1</v>
      </c>
      <c r="P92" s="2">
        <v>1</v>
      </c>
      <c r="Q92" s="2">
        <v>0</v>
      </c>
      <c r="R92" s="3">
        <v>1</v>
      </c>
      <c r="S92" s="8">
        <f t="shared" si="44"/>
        <v>0</v>
      </c>
      <c r="T92" s="6">
        <v>0.4</v>
      </c>
      <c r="U92" s="4">
        <f t="shared" si="45"/>
        <v>0</v>
      </c>
      <c r="V92" s="6">
        <v>0.8</v>
      </c>
      <c r="W92" s="18">
        <f t="shared" si="46"/>
        <v>0</v>
      </c>
      <c r="X92" s="6">
        <v>1</v>
      </c>
      <c r="Y92" s="4">
        <f t="shared" si="47"/>
        <v>0</v>
      </c>
      <c r="Z92" s="6">
        <v>0.6</v>
      </c>
      <c r="AA92" s="15">
        <f t="shared" si="48"/>
        <v>1</v>
      </c>
      <c r="AB92" s="15">
        <f t="shared" si="49"/>
        <v>-0.20000000000000018</v>
      </c>
      <c r="AC92" s="6">
        <v>4.8</v>
      </c>
      <c r="AD92" s="21">
        <f t="shared" si="50"/>
        <v>1</v>
      </c>
      <c r="AE92" s="6">
        <v>4.8</v>
      </c>
      <c r="AF92" s="4">
        <f t="shared" si="51"/>
        <v>1</v>
      </c>
      <c r="AG92" s="6">
        <v>2.000584647692603</v>
      </c>
      <c r="AH92" s="4">
        <f t="shared" si="52"/>
        <v>1</v>
      </c>
      <c r="AI92" s="6">
        <v>5.940631721213979</v>
      </c>
      <c r="AJ92" s="12">
        <f t="shared" si="53"/>
        <v>1</v>
      </c>
      <c r="AK92" s="12">
        <f t="shared" si="54"/>
        <v>0.16910847200486767</v>
      </c>
      <c r="AL92" s="6">
        <v>5.1691084720048677</v>
      </c>
      <c r="AM92" s="4">
        <f t="shared" si="55"/>
        <v>0</v>
      </c>
      <c r="AN92" s="6">
        <v>-4.6003423603860627</v>
      </c>
      <c r="AO92" s="4">
        <f t="shared" si="56"/>
        <v>1</v>
      </c>
      <c r="AP92" s="6">
        <v>3.1775792768811408</v>
      </c>
      <c r="AQ92" s="4">
        <f t="shared" si="57"/>
        <v>1</v>
      </c>
      <c r="AR92" s="6">
        <v>4.6497077689825863</v>
      </c>
      <c r="AS92" s="4">
        <f t="shared" si="58"/>
        <v>0</v>
      </c>
      <c r="AT92" s="6">
        <v>1.4111054314952263</v>
      </c>
      <c r="AU92" s="4">
        <f t="shared" si="59"/>
        <v>1</v>
      </c>
      <c r="AV92" s="6">
        <v>6.8749168630074147</v>
      </c>
      <c r="AW92" s="10">
        <f t="shared" si="60"/>
        <v>1</v>
      </c>
      <c r="AX92" s="6">
        <v>5.6834471552974399</v>
      </c>
      <c r="AY92" s="4">
        <f t="shared" si="61"/>
        <v>1</v>
      </c>
      <c r="AZ92" s="6">
        <v>4.5852735124686426</v>
      </c>
      <c r="BA92" s="4">
        <f t="shared" si="62"/>
        <v>1</v>
      </c>
      <c r="BB92" s="6">
        <v>6.6993855149745158</v>
      </c>
      <c r="BC92" s="4">
        <f t="shared" si="63"/>
        <v>0</v>
      </c>
      <c r="BD92" s="6">
        <v>1.8147509686281698</v>
      </c>
      <c r="BE92" s="4">
        <f t="shared" si="64"/>
        <v>0</v>
      </c>
      <c r="BF92" s="6">
        <v>3.2312098641054829</v>
      </c>
      <c r="BG92" s="18">
        <f t="shared" si="65"/>
        <v>1</v>
      </c>
      <c r="BH92" s="6">
        <v>6.9803514674219809</v>
      </c>
      <c r="BI92" s="4">
        <f t="shared" si="66"/>
        <v>0</v>
      </c>
      <c r="BJ92" s="6">
        <v>-0.41991777263935681</v>
      </c>
      <c r="BK92" s="4">
        <f t="shared" si="67"/>
        <v>1</v>
      </c>
      <c r="BL92" s="6">
        <v>3.9809318659374608</v>
      </c>
      <c r="BM92" s="4">
        <f t="shared" si="68"/>
        <v>0</v>
      </c>
      <c r="BN92" s="6">
        <v>-2.3762214923544356</v>
      </c>
      <c r="BO92" s="4">
        <f t="shared" si="69"/>
        <v>0</v>
      </c>
      <c r="BP92" s="6">
        <v>-4.916315203015083</v>
      </c>
      <c r="BQ92" s="4">
        <f t="shared" si="70"/>
        <v>0</v>
      </c>
      <c r="BR92" s="6">
        <v>0.67669486471611107</v>
      </c>
      <c r="BS92" s="4">
        <f t="shared" si="71"/>
        <v>1</v>
      </c>
      <c r="BT92" s="6">
        <v>2.2973666071676604</v>
      </c>
      <c r="BU92" s="10">
        <f t="shared" si="72"/>
        <v>1</v>
      </c>
      <c r="BV92" s="10">
        <f t="shared" si="73"/>
        <v>5.9949433707821012</v>
      </c>
      <c r="BW92" s="6">
        <v>1.9949433707821012</v>
      </c>
      <c r="BX92" s="4">
        <f t="shared" si="74"/>
        <v>1</v>
      </c>
      <c r="BY92" s="6">
        <v>4.9158686305173003</v>
      </c>
      <c r="BZ92" s="4">
        <f t="shared" si="75"/>
        <v>0</v>
      </c>
      <c r="CA92" s="6">
        <v>-2.1146504701644102</v>
      </c>
      <c r="CB92" s="4">
        <f t="shared" si="76"/>
        <v>0</v>
      </c>
      <c r="CC92" s="6">
        <v>-5.1793465898481266</v>
      </c>
      <c r="CD92" s="4">
        <f t="shared" si="77"/>
        <v>0</v>
      </c>
      <c r="CE92" s="6">
        <v>1.3239090013767418</v>
      </c>
      <c r="CF92" s="4">
        <f t="shared" si="78"/>
        <v>1</v>
      </c>
      <c r="CG92" s="6">
        <v>-1.1128572077397765</v>
      </c>
      <c r="CH92" s="4">
        <f t="shared" si="79"/>
        <v>1</v>
      </c>
      <c r="CI92" s="6">
        <v>0.87015510930510853</v>
      </c>
      <c r="CJ92" s="4">
        <f t="shared" si="80"/>
        <v>1</v>
      </c>
      <c r="CK92" s="6">
        <v>1.912939100579818</v>
      </c>
      <c r="CL92" s="4">
        <f t="shared" si="81"/>
        <v>0</v>
      </c>
      <c r="CM92" s="6">
        <v>-5.2398113465580485</v>
      </c>
      <c r="CN92" s="4">
        <f t="shared" si="82"/>
        <v>0</v>
      </c>
      <c r="CO92" s="6">
        <v>-2.8810081455367631</v>
      </c>
      <c r="CP92" s="4">
        <f t="shared" si="83"/>
        <v>0</v>
      </c>
      <c r="CQ92" s="6">
        <v>-7.5864555541029217</v>
      </c>
      <c r="CR92" s="4">
        <f t="shared" si="84"/>
        <v>1</v>
      </c>
      <c r="CS92" s="6">
        <v>2.2129097084917229</v>
      </c>
      <c r="CT92" s="4">
        <f t="shared" si="85"/>
        <v>0</v>
      </c>
      <c r="CU92" s="6">
        <v>-5.154178295265547</v>
      </c>
      <c r="CV92" s="10">
        <f t="shared" si="86"/>
        <v>1</v>
      </c>
      <c r="CW92" s="10">
        <f t="shared" si="87"/>
        <v>5.8268652107002392</v>
      </c>
      <c r="CX92" s="6">
        <v>0.82686521070023922</v>
      </c>
    </row>
    <row r="93" spans="1:102" x14ac:dyDescent="0.3">
      <c r="A93" s="2">
        <v>20.399999999999999</v>
      </c>
      <c r="B93" s="2">
        <v>1</v>
      </c>
      <c r="C93" s="2">
        <v>1</v>
      </c>
      <c r="D93" s="2">
        <v>8.2149999999999999</v>
      </c>
      <c r="E93" s="2">
        <v>0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0</v>
      </c>
      <c r="R93" s="3">
        <v>1</v>
      </c>
      <c r="S93" s="8">
        <f t="shared" si="44"/>
        <v>0</v>
      </c>
      <c r="T93" s="6">
        <v>1.8</v>
      </c>
      <c r="U93" s="4">
        <f t="shared" si="45"/>
        <v>0</v>
      </c>
      <c r="V93" s="6">
        <v>2.6</v>
      </c>
      <c r="W93" s="18">
        <f t="shared" si="46"/>
        <v>0</v>
      </c>
      <c r="X93" s="6">
        <v>1.2</v>
      </c>
      <c r="Y93" s="4">
        <f t="shared" si="47"/>
        <v>0</v>
      </c>
      <c r="Z93" s="6">
        <v>1.8</v>
      </c>
      <c r="AA93" s="15">
        <f t="shared" si="48"/>
        <v>1</v>
      </c>
      <c r="AB93" s="15">
        <f t="shared" si="49"/>
        <v>-1.4</v>
      </c>
      <c r="AC93" s="6">
        <v>3.6</v>
      </c>
      <c r="AD93" s="21">
        <f t="shared" si="50"/>
        <v>1</v>
      </c>
      <c r="AE93" s="6">
        <v>3.8</v>
      </c>
      <c r="AF93" s="4">
        <f t="shared" si="51"/>
        <v>1</v>
      </c>
      <c r="AG93" s="6">
        <v>1.0818722785641208</v>
      </c>
      <c r="AH93" s="4">
        <f t="shared" si="52"/>
        <v>1</v>
      </c>
      <c r="AI93" s="6">
        <v>5.9435088917713808</v>
      </c>
      <c r="AJ93" s="12">
        <f t="shared" si="53"/>
        <v>0</v>
      </c>
      <c r="AK93" s="12">
        <f t="shared" si="54"/>
        <v>-3.8579843219820691</v>
      </c>
      <c r="AL93" s="6">
        <v>1.1420156780179309</v>
      </c>
      <c r="AM93" s="4">
        <f t="shared" si="55"/>
        <v>1</v>
      </c>
      <c r="AN93" s="6">
        <v>-3.1484387966526985</v>
      </c>
      <c r="AO93" s="4">
        <f t="shared" si="56"/>
        <v>1</v>
      </c>
      <c r="AP93" s="6">
        <v>3.6185683467392904</v>
      </c>
      <c r="AQ93" s="4">
        <f t="shared" si="57"/>
        <v>0</v>
      </c>
      <c r="AR93" s="6">
        <v>1.6907862737843979</v>
      </c>
      <c r="AS93" s="4">
        <f t="shared" si="58"/>
        <v>1</v>
      </c>
      <c r="AT93" s="6">
        <v>5.0156747324089546</v>
      </c>
      <c r="AU93" s="4">
        <f t="shared" si="59"/>
        <v>0</v>
      </c>
      <c r="AV93" s="6">
        <v>-1.571379681705487E-2</v>
      </c>
      <c r="AW93" s="10">
        <f t="shared" si="60"/>
        <v>0</v>
      </c>
      <c r="AX93" s="6">
        <v>3.4570366634965231</v>
      </c>
      <c r="AY93" s="4">
        <f t="shared" si="61"/>
        <v>0</v>
      </c>
      <c r="AZ93" s="6">
        <v>1.7593929503570584</v>
      </c>
      <c r="BA93" s="4">
        <f t="shared" si="62"/>
        <v>1</v>
      </c>
      <c r="BB93" s="6">
        <v>7.5469520566544395</v>
      </c>
      <c r="BC93" s="4">
        <f t="shared" si="63"/>
        <v>0</v>
      </c>
      <c r="BD93" s="6">
        <v>-0.80165501884530432</v>
      </c>
      <c r="BE93" s="4">
        <f t="shared" si="64"/>
        <v>0</v>
      </c>
      <c r="BF93" s="6">
        <v>0.55630182677521822</v>
      </c>
      <c r="BG93" s="18">
        <f t="shared" si="65"/>
        <v>1</v>
      </c>
      <c r="BH93" s="6">
        <v>3.8550431043748086</v>
      </c>
      <c r="BI93" s="4">
        <f t="shared" si="66"/>
        <v>1</v>
      </c>
      <c r="BJ93" s="6">
        <v>6.6296321881267462</v>
      </c>
      <c r="BK93" s="4">
        <f t="shared" si="67"/>
        <v>1</v>
      </c>
      <c r="BL93" s="6">
        <v>3.1638823734728896</v>
      </c>
      <c r="BM93" s="4">
        <f t="shared" si="68"/>
        <v>1</v>
      </c>
      <c r="BN93" s="6">
        <v>0.19021198869933897</v>
      </c>
      <c r="BO93" s="4">
        <f t="shared" si="69"/>
        <v>0</v>
      </c>
      <c r="BP93" s="6">
        <v>-4.2853334359623236</v>
      </c>
      <c r="BQ93" s="4">
        <f t="shared" si="70"/>
        <v>1</v>
      </c>
      <c r="BR93" s="6">
        <v>5.248795504456707</v>
      </c>
      <c r="BS93" s="4">
        <f t="shared" si="71"/>
        <v>1</v>
      </c>
      <c r="BT93" s="6">
        <v>6.6136865932649229</v>
      </c>
      <c r="BU93" s="10">
        <f t="shared" si="72"/>
        <v>0</v>
      </c>
      <c r="BV93" s="10">
        <f t="shared" si="73"/>
        <v>1.4304030470793685</v>
      </c>
      <c r="BW93" s="6">
        <v>-2.5695969529206315</v>
      </c>
      <c r="BX93" s="4">
        <f t="shared" si="74"/>
        <v>1</v>
      </c>
      <c r="BY93" s="6">
        <v>0.93488802057296461</v>
      </c>
      <c r="BZ93" s="4">
        <f t="shared" si="75"/>
        <v>0</v>
      </c>
      <c r="CA93" s="6">
        <v>-4.1530277926491719</v>
      </c>
      <c r="CB93" s="4">
        <f t="shared" si="76"/>
        <v>1</v>
      </c>
      <c r="CC93" s="6">
        <v>-0.6916997653014354</v>
      </c>
      <c r="CD93" s="4">
        <f t="shared" si="77"/>
        <v>0</v>
      </c>
      <c r="CE93" s="6">
        <v>-1.6818228657409218</v>
      </c>
      <c r="CF93" s="4">
        <f t="shared" si="78"/>
        <v>0</v>
      </c>
      <c r="CG93" s="6">
        <v>-7.0038864950225852</v>
      </c>
      <c r="CH93" s="4">
        <f t="shared" si="79"/>
        <v>0</v>
      </c>
      <c r="CI93" s="6">
        <v>-2.9488935537523586</v>
      </c>
      <c r="CJ93" s="4">
        <f t="shared" si="80"/>
        <v>1</v>
      </c>
      <c r="CK93" s="6">
        <v>-1.2872771042084867</v>
      </c>
      <c r="CL93" s="4">
        <f t="shared" si="81"/>
        <v>0</v>
      </c>
      <c r="CM93" s="6">
        <v>-5.3093180395050226</v>
      </c>
      <c r="CN93" s="4">
        <f t="shared" si="82"/>
        <v>1</v>
      </c>
      <c r="CO93" s="6">
        <v>4.5073952979892695</v>
      </c>
      <c r="CP93" s="4">
        <f t="shared" si="83"/>
        <v>1</v>
      </c>
      <c r="CQ93" s="6">
        <v>-0.37260312093343195</v>
      </c>
      <c r="CR93" s="4">
        <f t="shared" si="84"/>
        <v>1</v>
      </c>
      <c r="CS93" s="6">
        <v>-0.47351880049278705</v>
      </c>
      <c r="CT93" s="4">
        <f t="shared" si="85"/>
        <v>0</v>
      </c>
      <c r="CU93" s="6">
        <v>-1.2861086936819977</v>
      </c>
      <c r="CV93" s="10">
        <f t="shared" si="86"/>
        <v>1</v>
      </c>
      <c r="CW93" s="10">
        <f t="shared" si="87"/>
        <v>6.8280284195422762</v>
      </c>
      <c r="CX93" s="6">
        <v>1.8280284195422762</v>
      </c>
    </row>
    <row r="94" spans="1:102" x14ac:dyDescent="0.3">
      <c r="A94" s="2">
        <v>9.7360000000000007</v>
      </c>
      <c r="B94" s="2">
        <v>1</v>
      </c>
      <c r="C94" s="2">
        <v>1</v>
      </c>
      <c r="D94" s="2">
        <v>6.34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0</v>
      </c>
      <c r="K94" s="2">
        <v>1</v>
      </c>
      <c r="L94" s="2">
        <v>1</v>
      </c>
      <c r="M94" s="2">
        <v>1</v>
      </c>
      <c r="N94" s="2">
        <v>1</v>
      </c>
      <c r="O94" s="2">
        <v>0</v>
      </c>
      <c r="P94" s="2">
        <v>0</v>
      </c>
      <c r="Q94" s="2">
        <v>0</v>
      </c>
      <c r="R94" s="3">
        <v>1</v>
      </c>
      <c r="S94" s="8">
        <f t="shared" si="44"/>
        <v>0</v>
      </c>
      <c r="T94" s="6">
        <v>2.8</v>
      </c>
      <c r="U94" s="4">
        <f t="shared" si="45"/>
        <v>0</v>
      </c>
      <c r="V94" s="6">
        <v>1.2</v>
      </c>
      <c r="W94" s="18">
        <f t="shared" si="46"/>
        <v>0</v>
      </c>
      <c r="X94" s="6">
        <v>1</v>
      </c>
      <c r="Y94" s="4">
        <f t="shared" si="47"/>
        <v>0</v>
      </c>
      <c r="Z94" s="6">
        <v>3</v>
      </c>
      <c r="AA94" s="15">
        <f t="shared" si="48"/>
        <v>1</v>
      </c>
      <c r="AB94" s="15">
        <f t="shared" si="49"/>
        <v>-0.20000000000000018</v>
      </c>
      <c r="AC94" s="6">
        <v>4.8</v>
      </c>
      <c r="AD94" s="21">
        <f t="shared" si="50"/>
        <v>0</v>
      </c>
      <c r="AE94" s="6">
        <v>-2.8</v>
      </c>
      <c r="AF94" s="4">
        <f t="shared" si="51"/>
        <v>0</v>
      </c>
      <c r="AG94" s="6">
        <v>3.793391175910223</v>
      </c>
      <c r="AH94" s="4">
        <f t="shared" si="52"/>
        <v>0</v>
      </c>
      <c r="AI94" s="6">
        <v>3.2349536856734415</v>
      </c>
      <c r="AJ94" s="12">
        <f t="shared" si="53"/>
        <v>0</v>
      </c>
      <c r="AK94" s="12">
        <f t="shared" si="54"/>
        <v>-2.0311547540589627</v>
      </c>
      <c r="AL94" s="6">
        <v>2.9688452459410373</v>
      </c>
      <c r="AM94" s="4">
        <f t="shared" si="55"/>
        <v>0</v>
      </c>
      <c r="AN94" s="6">
        <v>-4.0925003655862984</v>
      </c>
      <c r="AO94" s="4">
        <f t="shared" si="56"/>
        <v>0</v>
      </c>
      <c r="AP94" s="6">
        <v>1.9406773653716536</v>
      </c>
      <c r="AQ94" s="4">
        <f t="shared" si="57"/>
        <v>1</v>
      </c>
      <c r="AR94" s="6">
        <v>7.4274118001231288</v>
      </c>
      <c r="AS94" s="4">
        <f t="shared" si="58"/>
        <v>1</v>
      </c>
      <c r="AT94" s="6">
        <v>5.8255652080861156</v>
      </c>
      <c r="AU94" s="4">
        <f t="shared" si="59"/>
        <v>1</v>
      </c>
      <c r="AV94" s="6">
        <v>7.2393196864413891</v>
      </c>
      <c r="AW94" s="10">
        <f t="shared" si="60"/>
        <v>1</v>
      </c>
      <c r="AX94" s="6">
        <v>7.0532304496906084</v>
      </c>
      <c r="AY94" s="4">
        <f t="shared" si="61"/>
        <v>0</v>
      </c>
      <c r="AZ94" s="6">
        <v>0.2250369534996528</v>
      </c>
      <c r="BA94" s="4">
        <f t="shared" si="62"/>
        <v>0</v>
      </c>
      <c r="BB94" s="6">
        <v>2.3835117887516026</v>
      </c>
      <c r="BC94" s="4">
        <f t="shared" si="63"/>
        <v>0</v>
      </c>
      <c r="BD94" s="6">
        <v>-0.71767161481641117</v>
      </c>
      <c r="BE94" s="4">
        <f t="shared" si="64"/>
        <v>1</v>
      </c>
      <c r="BF94" s="6">
        <v>3.5593443327613894</v>
      </c>
      <c r="BG94" s="18">
        <f t="shared" si="65"/>
        <v>1</v>
      </c>
      <c r="BH94" s="6">
        <v>5.3698288576442739</v>
      </c>
      <c r="BI94" s="4">
        <f t="shared" si="66"/>
        <v>0</v>
      </c>
      <c r="BJ94" s="6">
        <v>0.23169637014584143</v>
      </c>
      <c r="BK94" s="4">
        <f t="shared" si="67"/>
        <v>1</v>
      </c>
      <c r="BL94" s="6">
        <v>2.4018684259184453</v>
      </c>
      <c r="BM94" s="4">
        <f t="shared" si="68"/>
        <v>0</v>
      </c>
      <c r="BN94" s="6">
        <v>-1.5097457221393311</v>
      </c>
      <c r="BO94" s="4">
        <f t="shared" si="69"/>
        <v>0</v>
      </c>
      <c r="BP94" s="6">
        <v>-4.2212178583660496</v>
      </c>
      <c r="BQ94" s="4">
        <f t="shared" si="70"/>
        <v>1</v>
      </c>
      <c r="BR94" s="6">
        <v>5.6098300310126525</v>
      </c>
      <c r="BS94" s="4">
        <f t="shared" si="71"/>
        <v>1</v>
      </c>
      <c r="BT94" s="6">
        <v>4.6279730943442861</v>
      </c>
      <c r="BU94" s="10">
        <f t="shared" si="72"/>
        <v>1</v>
      </c>
      <c r="BV94" s="10">
        <f t="shared" si="73"/>
        <v>4.560187404105168</v>
      </c>
      <c r="BW94" s="6">
        <v>0.56018740410516799</v>
      </c>
      <c r="BX94" s="4">
        <f t="shared" si="74"/>
        <v>0</v>
      </c>
      <c r="BY94" s="6">
        <v>-5.1747163239082923</v>
      </c>
      <c r="BZ94" s="4">
        <f t="shared" si="75"/>
        <v>0</v>
      </c>
      <c r="CA94" s="6">
        <v>-3.9894878718323281</v>
      </c>
      <c r="CB94" s="4">
        <f t="shared" si="76"/>
        <v>1</v>
      </c>
      <c r="CC94" s="6">
        <v>2.2273306544726701E-2</v>
      </c>
      <c r="CD94" s="4">
        <f t="shared" si="77"/>
        <v>1</v>
      </c>
      <c r="CE94" s="6">
        <v>3.3925868301788404</v>
      </c>
      <c r="CF94" s="4">
        <f t="shared" si="78"/>
        <v>0</v>
      </c>
      <c r="CG94" s="6">
        <v>-6.2757899890543323</v>
      </c>
      <c r="CH94" s="4">
        <f t="shared" si="79"/>
        <v>1</v>
      </c>
      <c r="CI94" s="6">
        <v>1.3194386892383001</v>
      </c>
      <c r="CJ94" s="4">
        <f t="shared" si="80"/>
        <v>0</v>
      </c>
      <c r="CK94" s="6">
        <v>-3.1022188987860186</v>
      </c>
      <c r="CL94" s="4">
        <f t="shared" si="81"/>
        <v>0</v>
      </c>
      <c r="CM94" s="6">
        <v>-3.5708894207799835</v>
      </c>
      <c r="CN94" s="4">
        <f t="shared" si="82"/>
        <v>0</v>
      </c>
      <c r="CO94" s="6">
        <v>-0.81566428227290633</v>
      </c>
      <c r="CP94" s="4">
        <f t="shared" si="83"/>
        <v>0</v>
      </c>
      <c r="CQ94" s="6">
        <v>-4.2011450689721448</v>
      </c>
      <c r="CR94" s="4">
        <f t="shared" si="84"/>
        <v>0</v>
      </c>
      <c r="CS94" s="6">
        <v>-2.1282812519477123</v>
      </c>
      <c r="CT94" s="4">
        <f t="shared" si="85"/>
        <v>1</v>
      </c>
      <c r="CU94" s="6">
        <v>1.7367235466382649</v>
      </c>
      <c r="CV94" s="10">
        <f t="shared" si="86"/>
        <v>0</v>
      </c>
      <c r="CW94" s="10">
        <f t="shared" si="87"/>
        <v>3.2935607916201808</v>
      </c>
      <c r="CX94" s="6">
        <v>-1.7064392083798192</v>
      </c>
    </row>
    <row r="95" spans="1:102" x14ac:dyDescent="0.3">
      <c r="A95" s="2">
        <v>2.7759999999999998</v>
      </c>
      <c r="B95" s="2">
        <v>1</v>
      </c>
      <c r="C95" s="2">
        <v>1</v>
      </c>
      <c r="D95" s="2">
        <v>6.24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0</v>
      </c>
      <c r="R95" s="3">
        <v>1</v>
      </c>
      <c r="S95" s="8">
        <f t="shared" si="44"/>
        <v>0</v>
      </c>
      <c r="T95" s="6">
        <v>3.6</v>
      </c>
      <c r="U95" s="4">
        <f t="shared" si="45"/>
        <v>0</v>
      </c>
      <c r="V95" s="6">
        <v>2</v>
      </c>
      <c r="W95" s="18">
        <f t="shared" si="46"/>
        <v>0</v>
      </c>
      <c r="X95" s="6">
        <v>2.4</v>
      </c>
      <c r="Y95" s="4">
        <f t="shared" si="47"/>
        <v>0</v>
      </c>
      <c r="Z95" s="6">
        <v>3.2</v>
      </c>
      <c r="AA95" s="15">
        <f t="shared" si="48"/>
        <v>1</v>
      </c>
      <c r="AB95" s="15">
        <f t="shared" si="49"/>
        <v>-2.4</v>
      </c>
      <c r="AC95" s="6">
        <v>2.6</v>
      </c>
      <c r="AD95" s="21">
        <f t="shared" si="50"/>
        <v>0</v>
      </c>
      <c r="AE95" s="6">
        <v>-3</v>
      </c>
      <c r="AF95" s="4">
        <f t="shared" si="51"/>
        <v>0</v>
      </c>
      <c r="AG95" s="6">
        <v>5.5005584386082713</v>
      </c>
      <c r="AH95" s="4">
        <f t="shared" si="52"/>
        <v>0</v>
      </c>
      <c r="AI95" s="6">
        <v>2.9263636057743936</v>
      </c>
      <c r="AJ95" s="12">
        <f t="shared" si="53"/>
        <v>0</v>
      </c>
      <c r="AK95" s="12">
        <f t="shared" si="54"/>
        <v>-3.9895412509423189</v>
      </c>
      <c r="AL95" s="6">
        <v>1.0104587490576811</v>
      </c>
      <c r="AM95" s="4">
        <f t="shared" si="55"/>
        <v>0</v>
      </c>
      <c r="AN95" s="6">
        <v>-4.8690585477799386</v>
      </c>
      <c r="AO95" s="4">
        <f t="shared" si="56"/>
        <v>1</v>
      </c>
      <c r="AP95" s="6">
        <v>4.5132490562049163</v>
      </c>
      <c r="AQ95" s="4">
        <f t="shared" si="57"/>
        <v>1</v>
      </c>
      <c r="AR95" s="6">
        <v>6.0718672214475999</v>
      </c>
      <c r="AS95" s="4">
        <f t="shared" si="58"/>
        <v>1</v>
      </c>
      <c r="AT95" s="6">
        <v>4.6556174245570334</v>
      </c>
      <c r="AU95" s="4">
        <f t="shared" si="59"/>
        <v>0</v>
      </c>
      <c r="AV95" s="6">
        <v>3.622763080181246</v>
      </c>
      <c r="AW95" s="10">
        <f t="shared" si="60"/>
        <v>0</v>
      </c>
      <c r="AX95" s="6">
        <v>2.6441006378707632</v>
      </c>
      <c r="AY95" s="4">
        <f t="shared" si="61"/>
        <v>0</v>
      </c>
      <c r="AZ95" s="6">
        <v>0.59246939761390882</v>
      </c>
      <c r="BA95" s="4">
        <f t="shared" si="62"/>
        <v>0</v>
      </c>
      <c r="BB95" s="6">
        <v>1.0291118634914529</v>
      </c>
      <c r="BC95" s="4">
        <f t="shared" si="63"/>
        <v>1</v>
      </c>
      <c r="BD95" s="6">
        <v>6.74205620980762</v>
      </c>
      <c r="BE95" s="4">
        <f t="shared" si="64"/>
        <v>0</v>
      </c>
      <c r="BF95" s="6">
        <v>2.3500203874674135</v>
      </c>
      <c r="BG95" s="18">
        <f t="shared" si="65"/>
        <v>1</v>
      </c>
      <c r="BH95" s="6">
        <v>4.0751568859713512</v>
      </c>
      <c r="BI95" s="4">
        <f t="shared" si="66"/>
        <v>0</v>
      </c>
      <c r="BJ95" s="6">
        <v>-0.97652855671450611</v>
      </c>
      <c r="BK95" s="4">
        <f t="shared" si="67"/>
        <v>0</v>
      </c>
      <c r="BL95" s="6">
        <v>-0.45045876192780154</v>
      </c>
      <c r="BM95" s="4">
        <f t="shared" si="68"/>
        <v>0</v>
      </c>
      <c r="BN95" s="6">
        <v>-2.9091876440937128</v>
      </c>
      <c r="BO95" s="4">
        <f t="shared" si="69"/>
        <v>1</v>
      </c>
      <c r="BP95" s="6">
        <v>-1.0898665439347468</v>
      </c>
      <c r="BQ95" s="4">
        <f t="shared" si="70"/>
        <v>1</v>
      </c>
      <c r="BR95" s="6">
        <v>3.2025938259465581</v>
      </c>
      <c r="BS95" s="4">
        <f t="shared" si="71"/>
        <v>0</v>
      </c>
      <c r="BT95" s="6">
        <v>-4.7265848854798493</v>
      </c>
      <c r="BU95" s="10">
        <f t="shared" si="72"/>
        <v>1</v>
      </c>
      <c r="BV95" s="10">
        <f t="shared" si="73"/>
        <v>6.6551309642523844</v>
      </c>
      <c r="BW95" s="6">
        <v>2.6551309642523844</v>
      </c>
      <c r="BX95" s="4">
        <f t="shared" si="74"/>
        <v>0</v>
      </c>
      <c r="BY95" s="6">
        <v>-1.622850089670612</v>
      </c>
      <c r="BZ95" s="4">
        <f t="shared" si="75"/>
        <v>0</v>
      </c>
      <c r="CA95" s="6">
        <v>-4.1522064414790929</v>
      </c>
      <c r="CB95" s="4">
        <f t="shared" si="76"/>
        <v>0</v>
      </c>
      <c r="CC95" s="6">
        <v>-2.435025561388624</v>
      </c>
      <c r="CD95" s="4">
        <f t="shared" si="77"/>
        <v>0</v>
      </c>
      <c r="CE95" s="6">
        <v>0.20937023721892567</v>
      </c>
      <c r="CF95" s="4">
        <f t="shared" si="78"/>
        <v>0</v>
      </c>
      <c r="CG95" s="6">
        <v>-5.0670286811358247</v>
      </c>
      <c r="CH95" s="4">
        <f t="shared" si="79"/>
        <v>0</v>
      </c>
      <c r="CI95" s="6">
        <v>-2.953162154113806</v>
      </c>
      <c r="CJ95" s="4">
        <f t="shared" si="80"/>
        <v>1</v>
      </c>
      <c r="CK95" s="6">
        <v>-1.5208776634957575</v>
      </c>
      <c r="CL95" s="4">
        <f t="shared" si="81"/>
        <v>0</v>
      </c>
      <c r="CM95" s="6">
        <v>-2.1955407982762907</v>
      </c>
      <c r="CN95" s="4">
        <f t="shared" si="82"/>
        <v>0</v>
      </c>
      <c r="CO95" s="6">
        <v>-2.7613502746799536</v>
      </c>
      <c r="CP95" s="4">
        <f t="shared" si="83"/>
        <v>1</v>
      </c>
      <c r="CQ95" s="6">
        <v>-1.3351386859147407</v>
      </c>
      <c r="CR95" s="4">
        <f t="shared" si="84"/>
        <v>1</v>
      </c>
      <c r="CS95" s="6">
        <v>-0.1260606880902726</v>
      </c>
      <c r="CT95" s="4">
        <f t="shared" si="85"/>
        <v>1</v>
      </c>
      <c r="CU95" s="6">
        <v>3.9850830467218383</v>
      </c>
      <c r="CV95" s="10">
        <f t="shared" si="86"/>
        <v>0</v>
      </c>
      <c r="CW95" s="10">
        <f t="shared" si="87"/>
        <v>2.5070943197887203</v>
      </c>
      <c r="CX95" s="6">
        <v>-2.4929056802112797</v>
      </c>
    </row>
    <row r="96" spans="1:102" x14ac:dyDescent="0.3">
      <c r="A96" s="2">
        <v>25.143999999999998</v>
      </c>
      <c r="B96" s="2">
        <v>1</v>
      </c>
      <c r="C96" s="2">
        <v>1</v>
      </c>
      <c r="D96" s="2">
        <v>8.8049999999999997</v>
      </c>
      <c r="E96" s="2">
        <v>1</v>
      </c>
      <c r="F96" s="2">
        <v>1</v>
      </c>
      <c r="G96" s="2">
        <v>1</v>
      </c>
      <c r="H96" s="2">
        <v>0</v>
      </c>
      <c r="I96" s="2">
        <v>1</v>
      </c>
      <c r="J96" s="2">
        <v>1</v>
      </c>
      <c r="K96" s="2">
        <v>0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0</v>
      </c>
      <c r="R96" s="3">
        <v>1</v>
      </c>
      <c r="S96" s="8">
        <f t="shared" si="44"/>
        <v>0</v>
      </c>
      <c r="T96" s="6">
        <v>3.8</v>
      </c>
      <c r="U96" s="4">
        <f t="shared" si="45"/>
        <v>0</v>
      </c>
      <c r="V96" s="6">
        <v>0.8</v>
      </c>
      <c r="W96" s="18">
        <f t="shared" si="46"/>
        <v>0</v>
      </c>
      <c r="X96" s="6">
        <v>1.8</v>
      </c>
      <c r="Y96" s="4">
        <f t="shared" si="47"/>
        <v>0</v>
      </c>
      <c r="Z96" s="6">
        <v>2.4</v>
      </c>
      <c r="AA96" s="15">
        <f t="shared" si="48"/>
        <v>1</v>
      </c>
      <c r="AB96" s="15">
        <f t="shared" si="49"/>
        <v>0.79999999999999982</v>
      </c>
      <c r="AC96" s="6">
        <v>5.8</v>
      </c>
      <c r="AD96" s="21">
        <f t="shared" si="50"/>
        <v>1</v>
      </c>
      <c r="AE96" s="6">
        <v>2.8</v>
      </c>
      <c r="AF96" s="4">
        <f t="shared" si="51"/>
        <v>0</v>
      </c>
      <c r="AG96" s="6">
        <v>6.947263288345944</v>
      </c>
      <c r="AH96" s="4">
        <f t="shared" si="52"/>
        <v>0</v>
      </c>
      <c r="AI96" s="6">
        <v>2.2647770412096344</v>
      </c>
      <c r="AJ96" s="12">
        <f t="shared" si="53"/>
        <v>1</v>
      </c>
      <c r="AK96" s="12">
        <f t="shared" si="54"/>
        <v>1.7885572173140618</v>
      </c>
      <c r="AL96" s="6">
        <v>6.7885572173140618</v>
      </c>
      <c r="AM96" s="4">
        <f t="shared" si="55"/>
        <v>0</v>
      </c>
      <c r="AN96" s="6">
        <v>-4.6601870710040822</v>
      </c>
      <c r="AO96" s="4">
        <f t="shared" si="56"/>
        <v>0</v>
      </c>
      <c r="AP96" s="6">
        <v>2.9001328114370155</v>
      </c>
      <c r="AQ96" s="4">
        <f t="shared" si="57"/>
        <v>0</v>
      </c>
      <c r="AR96" s="6">
        <v>3.4669193014549382</v>
      </c>
      <c r="AS96" s="4">
        <f t="shared" si="58"/>
        <v>1</v>
      </c>
      <c r="AT96" s="6">
        <v>5.0910864141150229</v>
      </c>
      <c r="AU96" s="4">
        <f t="shared" si="59"/>
        <v>0</v>
      </c>
      <c r="AV96" s="6">
        <v>4.305634972014909</v>
      </c>
      <c r="AW96" s="10">
        <f t="shared" si="60"/>
        <v>0</v>
      </c>
      <c r="AX96" s="6">
        <v>0.82869129785507556</v>
      </c>
      <c r="AY96" s="4">
        <f t="shared" si="61"/>
        <v>1</v>
      </c>
      <c r="AZ96" s="6">
        <v>3.8742732249876592</v>
      </c>
      <c r="BA96" s="4">
        <f t="shared" si="62"/>
        <v>1</v>
      </c>
      <c r="BB96" s="6">
        <v>4.915839843717265</v>
      </c>
      <c r="BC96" s="4">
        <f t="shared" si="63"/>
        <v>1</v>
      </c>
      <c r="BD96" s="6">
        <v>6.7855607160719096</v>
      </c>
      <c r="BE96" s="4">
        <f t="shared" si="64"/>
        <v>0</v>
      </c>
      <c r="BF96" s="6">
        <v>2.4862435844712074</v>
      </c>
      <c r="BG96" s="18">
        <f t="shared" si="65"/>
        <v>0</v>
      </c>
      <c r="BH96" s="6">
        <v>1.15811921046949</v>
      </c>
      <c r="BI96" s="4">
        <f t="shared" si="66"/>
        <v>0</v>
      </c>
      <c r="BJ96" s="6">
        <v>-3.0896652797379325</v>
      </c>
      <c r="BK96" s="4">
        <f t="shared" si="67"/>
        <v>1</v>
      </c>
      <c r="BL96" s="6">
        <v>4.2512156175247213</v>
      </c>
      <c r="BM96" s="4">
        <f t="shared" si="68"/>
        <v>1</v>
      </c>
      <c r="BN96" s="6">
        <v>-0.32757598542371458</v>
      </c>
      <c r="BO96" s="4">
        <f t="shared" si="69"/>
        <v>1</v>
      </c>
      <c r="BP96" s="6">
        <v>1.9158794073976821</v>
      </c>
      <c r="BQ96" s="4">
        <f t="shared" si="70"/>
        <v>1</v>
      </c>
      <c r="BR96" s="6">
        <v>2.9743570478991654</v>
      </c>
      <c r="BS96" s="4">
        <f t="shared" si="71"/>
        <v>1</v>
      </c>
      <c r="BT96" s="6">
        <v>4.3156760194839556</v>
      </c>
      <c r="BU96" s="10">
        <f t="shared" si="72"/>
        <v>1</v>
      </c>
      <c r="BV96" s="10">
        <f t="shared" si="73"/>
        <v>3.9857229796007694</v>
      </c>
      <c r="BW96" s="6">
        <v>-1.4277020399230622E-2</v>
      </c>
      <c r="BX96" s="4">
        <f t="shared" si="74"/>
        <v>1</v>
      </c>
      <c r="BY96" s="6">
        <v>2.8363040692564816</v>
      </c>
      <c r="BZ96" s="4">
        <f t="shared" si="75"/>
        <v>1</v>
      </c>
      <c r="CA96" s="6">
        <v>1.9847042088039064</v>
      </c>
      <c r="CB96" s="4">
        <f t="shared" si="76"/>
        <v>0</v>
      </c>
      <c r="CC96" s="6">
        <v>-3.690837602727286</v>
      </c>
      <c r="CD96" s="4">
        <f t="shared" si="77"/>
        <v>0</v>
      </c>
      <c r="CE96" s="6">
        <v>0.26319756076065426</v>
      </c>
      <c r="CF96" s="4">
        <f t="shared" si="78"/>
        <v>1</v>
      </c>
      <c r="CG96" s="6">
        <v>3.1986270603179445</v>
      </c>
      <c r="CH96" s="4">
        <f t="shared" si="79"/>
        <v>1</v>
      </c>
      <c r="CI96" s="6">
        <v>-4.1651865006013367E-2</v>
      </c>
      <c r="CJ96" s="4">
        <f t="shared" si="80"/>
        <v>0</v>
      </c>
      <c r="CK96" s="6">
        <v>-3.8321718333523935</v>
      </c>
      <c r="CL96" s="4">
        <f t="shared" si="81"/>
        <v>1</v>
      </c>
      <c r="CM96" s="6">
        <v>2.8883135123410746</v>
      </c>
      <c r="CN96" s="4">
        <f t="shared" si="82"/>
        <v>1</v>
      </c>
      <c r="CO96" s="6">
        <v>1.0059111465201038</v>
      </c>
      <c r="CP96" s="4">
        <f t="shared" si="83"/>
        <v>1</v>
      </c>
      <c r="CQ96" s="6">
        <v>0.31051659250903008</v>
      </c>
      <c r="CR96" s="4">
        <f t="shared" si="84"/>
        <v>1</v>
      </c>
      <c r="CS96" s="6">
        <v>3.3233135935332001</v>
      </c>
      <c r="CT96" s="4">
        <f t="shared" si="85"/>
        <v>1</v>
      </c>
      <c r="CU96" s="6">
        <v>2.0840507694749206</v>
      </c>
      <c r="CV96" s="10">
        <f t="shared" si="86"/>
        <v>0</v>
      </c>
      <c r="CW96" s="10">
        <f t="shared" si="87"/>
        <v>3.385380992146287</v>
      </c>
      <c r="CX96" s="6">
        <v>-1.614619007853713</v>
      </c>
    </row>
    <row r="97" spans="1:102" x14ac:dyDescent="0.3">
      <c r="A97" s="2">
        <v>32.984000000000002</v>
      </c>
      <c r="B97" s="2">
        <v>1</v>
      </c>
      <c r="C97" s="2">
        <v>1</v>
      </c>
      <c r="D97" s="2">
        <v>8.2449999999999992</v>
      </c>
      <c r="E97" s="2">
        <v>1</v>
      </c>
      <c r="F97" s="2">
        <v>1</v>
      </c>
      <c r="G97" s="2">
        <v>1</v>
      </c>
      <c r="H97" s="2">
        <v>1</v>
      </c>
      <c r="I97" s="2">
        <v>0</v>
      </c>
      <c r="J97" s="2">
        <v>0</v>
      </c>
      <c r="K97" s="2">
        <v>0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0</v>
      </c>
      <c r="R97" s="3">
        <v>1</v>
      </c>
      <c r="S97" s="8">
        <f t="shared" si="44"/>
        <v>0</v>
      </c>
      <c r="T97" s="6">
        <v>4.4000000000000004</v>
      </c>
      <c r="U97" s="4">
        <f t="shared" si="45"/>
        <v>0</v>
      </c>
      <c r="V97" s="6">
        <v>1.6</v>
      </c>
      <c r="W97" s="18">
        <f t="shared" si="46"/>
        <v>0</v>
      </c>
      <c r="X97" s="6">
        <v>3.4</v>
      </c>
      <c r="Y97" s="4">
        <f t="shared" si="47"/>
        <v>1</v>
      </c>
      <c r="Z97" s="6">
        <v>4.8</v>
      </c>
      <c r="AA97" s="15">
        <f t="shared" si="48"/>
        <v>1</v>
      </c>
      <c r="AB97" s="15">
        <f t="shared" si="49"/>
        <v>1.4000000000000004</v>
      </c>
      <c r="AC97" s="6">
        <v>6.4</v>
      </c>
      <c r="AD97" s="21">
        <f t="shared" si="50"/>
        <v>1</v>
      </c>
      <c r="AE97" s="6">
        <v>4.8</v>
      </c>
      <c r="AF97" s="4">
        <f t="shared" si="51"/>
        <v>1</v>
      </c>
      <c r="AG97" s="6">
        <v>2.8938631539047504</v>
      </c>
      <c r="AH97" s="4">
        <f t="shared" si="52"/>
        <v>1</v>
      </c>
      <c r="AI97" s="6">
        <v>8.2054410218302873</v>
      </c>
      <c r="AJ97" s="12">
        <f t="shared" si="53"/>
        <v>1</v>
      </c>
      <c r="AK97" s="12">
        <f t="shared" si="54"/>
        <v>1.6601401284352564</v>
      </c>
      <c r="AL97" s="6">
        <v>6.6601401284352564</v>
      </c>
      <c r="AM97" s="4">
        <f t="shared" si="55"/>
        <v>1</v>
      </c>
      <c r="AN97" s="6">
        <v>-1.8996785013869235</v>
      </c>
      <c r="AO97" s="4">
        <f t="shared" si="56"/>
        <v>0</v>
      </c>
      <c r="AP97" s="6">
        <v>2.6405912201236248</v>
      </c>
      <c r="AQ97" s="4">
        <f t="shared" si="57"/>
        <v>0</v>
      </c>
      <c r="AR97" s="6">
        <v>2.6814733157385744</v>
      </c>
      <c r="AS97" s="4">
        <f t="shared" si="58"/>
        <v>1</v>
      </c>
      <c r="AT97" s="6">
        <v>7.7103331499031134</v>
      </c>
      <c r="AU97" s="4">
        <f t="shared" si="59"/>
        <v>0</v>
      </c>
      <c r="AV97" s="6">
        <v>1.6710187414524618</v>
      </c>
      <c r="AW97" s="10">
        <f t="shared" si="60"/>
        <v>0</v>
      </c>
      <c r="AX97" s="6">
        <v>4.0797381820318437</v>
      </c>
      <c r="AY97" s="4">
        <f t="shared" si="61"/>
        <v>0</v>
      </c>
      <c r="AZ97" s="6">
        <v>2.5447910412004031</v>
      </c>
      <c r="BA97" s="4">
        <f t="shared" si="62"/>
        <v>0</v>
      </c>
      <c r="BB97" s="6">
        <v>3.781341969607392</v>
      </c>
      <c r="BC97" s="4">
        <f t="shared" si="63"/>
        <v>1</v>
      </c>
      <c r="BD97" s="6">
        <v>7.4837344945765896</v>
      </c>
      <c r="BE97" s="4">
        <f t="shared" si="64"/>
        <v>0</v>
      </c>
      <c r="BF97" s="6">
        <v>2.7522553372596299</v>
      </c>
      <c r="BG97" s="18">
        <f t="shared" si="65"/>
        <v>1</v>
      </c>
      <c r="BH97" s="6">
        <v>3.965110592148565</v>
      </c>
      <c r="BI97" s="4">
        <f t="shared" si="66"/>
        <v>0</v>
      </c>
      <c r="BJ97" s="6">
        <v>0.25788346666799278</v>
      </c>
      <c r="BK97" s="4">
        <f t="shared" si="67"/>
        <v>0</v>
      </c>
      <c r="BL97" s="6">
        <v>-2.3949242888814428</v>
      </c>
      <c r="BM97" s="4">
        <f t="shared" si="68"/>
        <v>1</v>
      </c>
      <c r="BN97" s="6">
        <v>1.084904275344698</v>
      </c>
      <c r="BO97" s="4">
        <f t="shared" si="69"/>
        <v>0</v>
      </c>
      <c r="BP97" s="6">
        <v>-3.3639370821766432</v>
      </c>
      <c r="BQ97" s="4">
        <f t="shared" si="70"/>
        <v>0</v>
      </c>
      <c r="BR97" s="6">
        <v>1.4931228975135853</v>
      </c>
      <c r="BS97" s="4">
        <f t="shared" si="71"/>
        <v>0</v>
      </c>
      <c r="BT97" s="6">
        <v>1.0989281589067215</v>
      </c>
      <c r="BU97" s="10">
        <f t="shared" si="72"/>
        <v>1</v>
      </c>
      <c r="BV97" s="10">
        <f t="shared" si="73"/>
        <v>7.3272858699622265</v>
      </c>
      <c r="BW97" s="6">
        <v>3.3272858699622265</v>
      </c>
      <c r="BX97" s="4">
        <f t="shared" si="74"/>
        <v>1</v>
      </c>
      <c r="BY97" s="6">
        <v>4.3812947521067382</v>
      </c>
      <c r="BZ97" s="4">
        <f t="shared" si="75"/>
        <v>0</v>
      </c>
      <c r="CA97" s="6">
        <v>-0.51428220993335128</v>
      </c>
      <c r="CB97" s="4">
        <f t="shared" si="76"/>
        <v>0</v>
      </c>
      <c r="CC97" s="6">
        <v>-1.2513660766225003</v>
      </c>
      <c r="CD97" s="4">
        <f t="shared" si="77"/>
        <v>0</v>
      </c>
      <c r="CE97" s="6">
        <v>-0.32129316351381965</v>
      </c>
      <c r="CF97" s="4">
        <f t="shared" si="78"/>
        <v>0</v>
      </c>
      <c r="CG97" s="6">
        <v>-8.0482722874412591</v>
      </c>
      <c r="CH97" s="4">
        <f t="shared" si="79"/>
        <v>1</v>
      </c>
      <c r="CI97" s="6">
        <v>1.660652887675993</v>
      </c>
      <c r="CJ97" s="4">
        <f t="shared" si="80"/>
        <v>0</v>
      </c>
      <c r="CK97" s="6">
        <v>-3.7020315912313984</v>
      </c>
      <c r="CL97" s="4">
        <f t="shared" si="81"/>
        <v>0</v>
      </c>
      <c r="CM97" s="6">
        <v>-2.4783175001264346</v>
      </c>
      <c r="CN97" s="4">
        <f t="shared" si="82"/>
        <v>0</v>
      </c>
      <c r="CO97" s="6">
        <v>-5.5893610782287704</v>
      </c>
      <c r="CP97" s="4">
        <f t="shared" si="83"/>
        <v>0</v>
      </c>
      <c r="CQ97" s="6">
        <v>-3.7276248039979105</v>
      </c>
      <c r="CR97" s="4">
        <f t="shared" si="84"/>
        <v>0</v>
      </c>
      <c r="CS97" s="6">
        <v>-3.4804909105360111</v>
      </c>
      <c r="CT97" s="4">
        <f t="shared" si="85"/>
        <v>1</v>
      </c>
      <c r="CU97" s="6">
        <v>1.5878838487067828</v>
      </c>
      <c r="CV97" s="10">
        <f t="shared" si="86"/>
        <v>0</v>
      </c>
      <c r="CW97" s="10">
        <f t="shared" si="87"/>
        <v>3.3867837039657509</v>
      </c>
      <c r="CX97" s="6">
        <v>-1.6132162960342491</v>
      </c>
    </row>
    <row r="98" spans="1:102" x14ac:dyDescent="0.3">
      <c r="A98" s="2">
        <v>19.623999999999999</v>
      </c>
      <c r="B98" s="2">
        <v>1</v>
      </c>
      <c r="C98" s="2">
        <v>1</v>
      </c>
      <c r="D98" s="2">
        <v>6.4649999999999999</v>
      </c>
      <c r="E98" s="2">
        <v>1</v>
      </c>
      <c r="F98" s="2">
        <v>0</v>
      </c>
      <c r="G98" s="2">
        <v>1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1</v>
      </c>
      <c r="R98" s="3">
        <v>1</v>
      </c>
      <c r="S98" s="8">
        <f t="shared" si="44"/>
        <v>1</v>
      </c>
      <c r="T98" s="6">
        <v>5.4</v>
      </c>
      <c r="U98" s="4">
        <f t="shared" si="45"/>
        <v>0</v>
      </c>
      <c r="V98" s="6">
        <v>3.2</v>
      </c>
      <c r="W98" s="18">
        <f t="shared" si="46"/>
        <v>1</v>
      </c>
      <c r="X98" s="6">
        <v>4.5999999999999996</v>
      </c>
      <c r="Y98" s="4">
        <f t="shared" si="47"/>
        <v>0</v>
      </c>
      <c r="Z98" s="6">
        <v>2.8</v>
      </c>
      <c r="AA98" s="15">
        <f t="shared" si="48"/>
        <v>1</v>
      </c>
      <c r="AB98" s="15">
        <f t="shared" si="49"/>
        <v>-1.7999999999999998</v>
      </c>
      <c r="AC98" s="6">
        <v>3.2</v>
      </c>
      <c r="AD98" s="21">
        <f t="shared" si="50"/>
        <v>1</v>
      </c>
      <c r="AE98" s="6">
        <v>3.7</v>
      </c>
      <c r="AF98" s="4">
        <f t="shared" si="51"/>
        <v>0</v>
      </c>
      <c r="AG98" s="6">
        <v>7.7047337913627398</v>
      </c>
      <c r="AH98" s="4">
        <f t="shared" si="52"/>
        <v>0</v>
      </c>
      <c r="AI98" s="6">
        <v>2.1131776056075591</v>
      </c>
      <c r="AJ98" s="12">
        <f t="shared" si="53"/>
        <v>1</v>
      </c>
      <c r="AK98" s="12">
        <f t="shared" si="54"/>
        <v>0.38387292468571665</v>
      </c>
      <c r="AL98" s="6">
        <v>5.3838729246857167</v>
      </c>
      <c r="AM98" s="4">
        <f t="shared" si="55"/>
        <v>1</v>
      </c>
      <c r="AN98" s="6">
        <v>-2.6201809187793641</v>
      </c>
      <c r="AO98" s="4">
        <f t="shared" si="56"/>
        <v>1</v>
      </c>
      <c r="AP98" s="6">
        <v>5.187058910015951</v>
      </c>
      <c r="AQ98" s="4">
        <f t="shared" si="57"/>
        <v>1</v>
      </c>
      <c r="AR98" s="6">
        <v>4.685716314382784</v>
      </c>
      <c r="AS98" s="4">
        <f t="shared" si="58"/>
        <v>1</v>
      </c>
      <c r="AT98" s="6">
        <v>5.1487198278532968</v>
      </c>
      <c r="AU98" s="4">
        <f t="shared" si="59"/>
        <v>0</v>
      </c>
      <c r="AV98" s="6">
        <v>3.2723085685642066</v>
      </c>
      <c r="AW98" s="10">
        <f t="shared" si="60"/>
        <v>0</v>
      </c>
      <c r="AX98" s="6">
        <v>2.9326225301806552</v>
      </c>
      <c r="AY98" s="4">
        <f t="shared" si="61"/>
        <v>1</v>
      </c>
      <c r="AZ98" s="6">
        <v>6.5653418589312702</v>
      </c>
      <c r="BA98" s="4">
        <f t="shared" si="62"/>
        <v>0</v>
      </c>
      <c r="BB98" s="6">
        <v>1.4155935211757711</v>
      </c>
      <c r="BC98" s="4">
        <f t="shared" si="63"/>
        <v>0</v>
      </c>
      <c r="BD98" s="6">
        <v>-1.4100611961739429</v>
      </c>
      <c r="BE98" s="4">
        <f t="shared" si="64"/>
        <v>1</v>
      </c>
      <c r="BF98" s="6">
        <v>3.4919541024949146</v>
      </c>
      <c r="BG98" s="18">
        <f t="shared" si="65"/>
        <v>1</v>
      </c>
      <c r="BH98" s="6">
        <v>6.7131543230280393</v>
      </c>
      <c r="BI98" s="4">
        <f t="shared" si="66"/>
        <v>1</v>
      </c>
      <c r="BJ98" s="6">
        <v>4.3044077754895165</v>
      </c>
      <c r="BK98" s="4">
        <f t="shared" si="67"/>
        <v>0</v>
      </c>
      <c r="BL98" s="6">
        <v>1.5926840642768183</v>
      </c>
      <c r="BM98" s="4">
        <f t="shared" si="68"/>
        <v>0</v>
      </c>
      <c r="BN98" s="6">
        <v>-5.7301357907969042</v>
      </c>
      <c r="BO98" s="4">
        <f t="shared" si="69"/>
        <v>0</v>
      </c>
      <c r="BP98" s="6">
        <v>-5.8501652657443657</v>
      </c>
      <c r="BQ98" s="4">
        <f t="shared" si="70"/>
        <v>0</v>
      </c>
      <c r="BR98" s="6">
        <v>-3.4117230594020067</v>
      </c>
      <c r="BS98" s="4">
        <f t="shared" si="71"/>
        <v>1</v>
      </c>
      <c r="BT98" s="6">
        <v>2.3995429682581317</v>
      </c>
      <c r="BU98" s="10">
        <f t="shared" si="72"/>
        <v>1</v>
      </c>
      <c r="BV98" s="10">
        <f t="shared" si="73"/>
        <v>3.8367401103720482</v>
      </c>
      <c r="BW98" s="6">
        <v>-0.16325988962795179</v>
      </c>
      <c r="BX98" s="4">
        <f t="shared" si="74"/>
        <v>0</v>
      </c>
      <c r="BY98" s="6">
        <v>-0.51330025608213781</v>
      </c>
      <c r="BZ98" s="4">
        <f t="shared" si="75"/>
        <v>1</v>
      </c>
      <c r="CA98" s="6">
        <v>2.8648216517750615</v>
      </c>
      <c r="CB98" s="4">
        <f t="shared" si="76"/>
        <v>0</v>
      </c>
      <c r="CC98" s="6">
        <v>-4.2798625265783823</v>
      </c>
      <c r="CD98" s="4">
        <f t="shared" si="77"/>
        <v>0</v>
      </c>
      <c r="CE98" s="6">
        <v>2.379815029732987</v>
      </c>
      <c r="CF98" s="4">
        <f t="shared" si="78"/>
        <v>0</v>
      </c>
      <c r="CG98" s="6">
        <v>-7.8214837707884293</v>
      </c>
      <c r="CH98" s="4">
        <f t="shared" si="79"/>
        <v>0</v>
      </c>
      <c r="CI98" s="6">
        <v>-2.664518770873197</v>
      </c>
      <c r="CJ98" s="4">
        <f t="shared" si="80"/>
        <v>0</v>
      </c>
      <c r="CK98" s="6">
        <v>-5.6357507266111666</v>
      </c>
      <c r="CL98" s="4">
        <f t="shared" si="81"/>
        <v>1</v>
      </c>
      <c r="CM98" s="6">
        <v>-0.1467424774240973</v>
      </c>
      <c r="CN98" s="4">
        <f t="shared" si="82"/>
        <v>0</v>
      </c>
      <c r="CO98" s="6">
        <v>-1.1014987727267469</v>
      </c>
      <c r="CP98" s="4">
        <f t="shared" si="83"/>
        <v>1</v>
      </c>
      <c r="CQ98" s="6">
        <v>-8.6754266140541603E-2</v>
      </c>
      <c r="CR98" s="4">
        <f t="shared" si="84"/>
        <v>0</v>
      </c>
      <c r="CS98" s="6">
        <v>-2.3662101904555066</v>
      </c>
      <c r="CT98" s="4">
        <f t="shared" si="85"/>
        <v>0</v>
      </c>
      <c r="CU98" s="6">
        <v>-2.6866347478332253</v>
      </c>
      <c r="CV98" s="10">
        <f t="shared" si="86"/>
        <v>0</v>
      </c>
      <c r="CW98" s="10">
        <f t="shared" si="87"/>
        <v>2.316463273858818</v>
      </c>
      <c r="CX98" s="6">
        <v>-2.683536726141182</v>
      </c>
    </row>
    <row r="99" spans="1:102" x14ac:dyDescent="0.3">
      <c r="A99" s="2">
        <v>18.88</v>
      </c>
      <c r="B99" s="2">
        <v>1</v>
      </c>
      <c r="C99" s="2">
        <v>1</v>
      </c>
      <c r="D99" s="2">
        <v>6.6050000000000004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3">
        <v>1</v>
      </c>
      <c r="S99" s="8">
        <f t="shared" si="44"/>
        <v>1</v>
      </c>
      <c r="T99" s="6">
        <v>6.4</v>
      </c>
      <c r="U99" s="4">
        <f t="shared" si="45"/>
        <v>0</v>
      </c>
      <c r="V99" s="6">
        <v>2.8</v>
      </c>
      <c r="W99" s="18">
        <f t="shared" si="46"/>
        <v>1</v>
      </c>
      <c r="X99" s="6">
        <v>5.2</v>
      </c>
      <c r="Y99" s="4">
        <f t="shared" si="47"/>
        <v>1</v>
      </c>
      <c r="Z99" s="6">
        <v>7</v>
      </c>
      <c r="AA99" s="15">
        <f t="shared" si="48"/>
        <v>1</v>
      </c>
      <c r="AB99" s="15">
        <f t="shared" si="49"/>
        <v>-2</v>
      </c>
      <c r="AC99" s="6">
        <v>3</v>
      </c>
      <c r="AD99" s="21">
        <f t="shared" si="50"/>
        <v>1</v>
      </c>
      <c r="AE99" s="6">
        <v>2.8</v>
      </c>
      <c r="AF99" s="4">
        <f t="shared" si="51"/>
        <v>0</v>
      </c>
      <c r="AG99" s="6">
        <v>4.248433978719377</v>
      </c>
      <c r="AH99" s="4">
        <f t="shared" si="52"/>
        <v>1</v>
      </c>
      <c r="AI99" s="6">
        <v>6.7078079920722873</v>
      </c>
      <c r="AJ99" s="12">
        <f t="shared" si="53"/>
        <v>0</v>
      </c>
      <c r="AK99" s="12">
        <f t="shared" si="54"/>
        <v>-4.0579603066266685</v>
      </c>
      <c r="AL99" s="6">
        <v>0.94203969337333127</v>
      </c>
      <c r="AM99" s="4">
        <f t="shared" si="55"/>
        <v>1</v>
      </c>
      <c r="AN99" s="6">
        <v>-1.1799130605249717</v>
      </c>
      <c r="AO99" s="4">
        <f t="shared" si="56"/>
        <v>0</v>
      </c>
      <c r="AP99" s="6">
        <v>2.2332500318603143</v>
      </c>
      <c r="AQ99" s="4">
        <f t="shared" si="57"/>
        <v>1</v>
      </c>
      <c r="AR99" s="6">
        <v>5.1923133661900192</v>
      </c>
      <c r="AS99" s="4">
        <f t="shared" si="58"/>
        <v>1</v>
      </c>
      <c r="AT99" s="6">
        <v>2.5340738872039452</v>
      </c>
      <c r="AU99" s="4">
        <f t="shared" si="59"/>
        <v>0</v>
      </c>
      <c r="AV99" s="6">
        <v>3.7915274966793251</v>
      </c>
      <c r="AW99" s="10">
        <f t="shared" si="60"/>
        <v>1</v>
      </c>
      <c r="AX99" s="6">
        <v>5.3556688444641507</v>
      </c>
      <c r="AY99" s="4">
        <f t="shared" si="61"/>
        <v>0</v>
      </c>
      <c r="AZ99" s="6">
        <v>-0.46347616658414748</v>
      </c>
      <c r="BA99" s="4">
        <f t="shared" si="62"/>
        <v>0</v>
      </c>
      <c r="BB99" s="6">
        <v>1.0014947833218972</v>
      </c>
      <c r="BC99" s="4">
        <f t="shared" si="63"/>
        <v>0</v>
      </c>
      <c r="BD99" s="6">
        <v>0.76820085088356782</v>
      </c>
      <c r="BE99" s="4">
        <f t="shared" si="64"/>
        <v>0</v>
      </c>
      <c r="BF99" s="6">
        <v>3.0088963308645296</v>
      </c>
      <c r="BG99" s="18">
        <f t="shared" si="65"/>
        <v>1</v>
      </c>
      <c r="BH99" s="6">
        <v>7.267523882666497</v>
      </c>
      <c r="BI99" s="4">
        <f t="shared" si="66"/>
        <v>1</v>
      </c>
      <c r="BJ99" s="6">
        <v>4.0126530397241291</v>
      </c>
      <c r="BK99" s="4">
        <f t="shared" si="67"/>
        <v>1</v>
      </c>
      <c r="BL99" s="6">
        <v>3.1904231248089494</v>
      </c>
      <c r="BM99" s="4">
        <f t="shared" si="68"/>
        <v>1</v>
      </c>
      <c r="BN99" s="6">
        <v>2.2610730761226883</v>
      </c>
      <c r="BO99" s="4">
        <f t="shared" si="69"/>
        <v>1</v>
      </c>
      <c r="BP99" s="6">
        <v>3.0479007497480683</v>
      </c>
      <c r="BQ99" s="4">
        <f t="shared" si="70"/>
        <v>0</v>
      </c>
      <c r="BR99" s="6">
        <v>1.2444742556527566</v>
      </c>
      <c r="BS99" s="4">
        <f t="shared" si="71"/>
        <v>1</v>
      </c>
      <c r="BT99" s="6">
        <v>6.3644756904136468</v>
      </c>
      <c r="BU99" s="10">
        <f t="shared" si="72"/>
        <v>1</v>
      </c>
      <c r="BV99" s="10">
        <f t="shared" si="73"/>
        <v>5.1734477494614683</v>
      </c>
      <c r="BW99" s="6">
        <v>1.1734477494614683</v>
      </c>
      <c r="BX99" s="4">
        <f t="shared" si="74"/>
        <v>1</v>
      </c>
      <c r="BY99" s="6">
        <v>0.68142647498808007</v>
      </c>
      <c r="BZ99" s="4">
        <f t="shared" si="75"/>
        <v>0</v>
      </c>
      <c r="CA99" s="6">
        <v>-0.85809852484740023</v>
      </c>
      <c r="CB99" s="4">
        <f t="shared" si="76"/>
        <v>1</v>
      </c>
      <c r="CC99" s="6">
        <v>0.90063360779654467</v>
      </c>
      <c r="CD99" s="4">
        <f t="shared" si="77"/>
        <v>1</v>
      </c>
      <c r="CE99" s="6">
        <v>7.2620655881665375</v>
      </c>
      <c r="CF99" s="4">
        <f t="shared" si="78"/>
        <v>0</v>
      </c>
      <c r="CG99" s="6">
        <v>-7.0135282389221434</v>
      </c>
      <c r="CH99" s="4">
        <f t="shared" si="79"/>
        <v>1</v>
      </c>
      <c r="CI99" s="6">
        <v>3.1423497275304362</v>
      </c>
      <c r="CJ99" s="4">
        <f t="shared" si="80"/>
        <v>1</v>
      </c>
      <c r="CK99" s="6">
        <v>-1.0655046434834077</v>
      </c>
      <c r="CL99" s="4">
        <f t="shared" si="81"/>
        <v>0</v>
      </c>
      <c r="CM99" s="6">
        <v>-2.9854720679437006</v>
      </c>
      <c r="CN99" s="4">
        <f t="shared" si="82"/>
        <v>0</v>
      </c>
      <c r="CO99" s="6">
        <v>-4.7723511162716585</v>
      </c>
      <c r="CP99" s="4">
        <f t="shared" si="83"/>
        <v>0</v>
      </c>
      <c r="CQ99" s="6">
        <v>-8.0442539392218553</v>
      </c>
      <c r="CR99" s="4">
        <f t="shared" si="84"/>
        <v>1</v>
      </c>
      <c r="CS99" s="6">
        <v>2.8704924591910643</v>
      </c>
      <c r="CT99" s="4">
        <f t="shared" si="85"/>
        <v>1</v>
      </c>
      <c r="CU99" s="6">
        <v>2.0583044644203827</v>
      </c>
      <c r="CV99" s="10">
        <f t="shared" si="86"/>
        <v>0</v>
      </c>
      <c r="CW99" s="10">
        <f t="shared" si="87"/>
        <v>2.6604543201158921</v>
      </c>
      <c r="CX99" s="6">
        <v>-2.3395456798841079</v>
      </c>
    </row>
    <row r="100" spans="1:102" x14ac:dyDescent="0.3">
      <c r="A100" s="2">
        <v>26.824000000000002</v>
      </c>
      <c r="B100" s="2">
        <v>1</v>
      </c>
      <c r="C100" s="2">
        <v>1</v>
      </c>
      <c r="D100" s="2">
        <v>6.7050000000000001</v>
      </c>
      <c r="E100" s="2">
        <v>1</v>
      </c>
      <c r="F100" s="2">
        <v>0</v>
      </c>
      <c r="G100" s="2">
        <v>1</v>
      </c>
      <c r="H100" s="2">
        <v>0</v>
      </c>
      <c r="I100" s="2">
        <v>1</v>
      </c>
      <c r="J100" s="2">
        <v>1</v>
      </c>
      <c r="K100" s="2">
        <v>0</v>
      </c>
      <c r="L100" s="2">
        <v>1</v>
      </c>
      <c r="M100" s="2">
        <v>1</v>
      </c>
      <c r="N100" s="2">
        <v>1</v>
      </c>
      <c r="O100" s="2">
        <v>0</v>
      </c>
      <c r="P100" s="2">
        <v>1</v>
      </c>
      <c r="Q100" s="2">
        <v>0</v>
      </c>
      <c r="R100" s="3">
        <v>1</v>
      </c>
      <c r="S100" s="8">
        <f t="shared" si="44"/>
        <v>1</v>
      </c>
      <c r="T100" s="6">
        <v>7</v>
      </c>
      <c r="U100" s="4">
        <f t="shared" si="45"/>
        <v>1</v>
      </c>
      <c r="V100" s="6">
        <v>6.8</v>
      </c>
      <c r="W100" s="18">
        <f t="shared" si="46"/>
        <v>1</v>
      </c>
      <c r="X100" s="6">
        <v>4.8</v>
      </c>
      <c r="Y100" s="4">
        <f t="shared" si="47"/>
        <v>1</v>
      </c>
      <c r="Z100" s="6">
        <v>7.4</v>
      </c>
      <c r="AA100" s="15">
        <f t="shared" si="48"/>
        <v>0</v>
      </c>
      <c r="AB100" s="15">
        <f t="shared" si="49"/>
        <v>-3.8</v>
      </c>
      <c r="AC100" s="6">
        <v>1.2</v>
      </c>
      <c r="AD100" s="21">
        <f t="shared" si="50"/>
        <v>0</v>
      </c>
      <c r="AE100" s="6">
        <v>-3.8</v>
      </c>
      <c r="AF100" s="4">
        <f t="shared" si="51"/>
        <v>0</v>
      </c>
      <c r="AG100" s="6">
        <v>5.8631961061439837</v>
      </c>
      <c r="AH100" s="4">
        <f t="shared" si="52"/>
        <v>1</v>
      </c>
      <c r="AI100" s="6">
        <v>4.2791107343494437</v>
      </c>
      <c r="AJ100" s="12">
        <f t="shared" si="53"/>
        <v>0</v>
      </c>
      <c r="AK100" s="12">
        <f t="shared" si="54"/>
        <v>-2.0531830650090082</v>
      </c>
      <c r="AL100" s="6">
        <v>2.9468169349909918</v>
      </c>
      <c r="AM100" s="4">
        <f t="shared" si="55"/>
        <v>1</v>
      </c>
      <c r="AN100" s="6">
        <v>-1.3200661227723443</v>
      </c>
      <c r="AO100" s="4">
        <f t="shared" si="56"/>
        <v>0</v>
      </c>
      <c r="AP100" s="6">
        <v>-0.31876750616401073</v>
      </c>
      <c r="AQ100" s="4">
        <f t="shared" si="57"/>
        <v>0</v>
      </c>
      <c r="AR100" s="6">
        <v>2.1317823209066677</v>
      </c>
      <c r="AS100" s="4">
        <f t="shared" si="58"/>
        <v>0</v>
      </c>
      <c r="AT100" s="6">
        <v>0.45330554395951639</v>
      </c>
      <c r="AU100" s="4">
        <f t="shared" si="59"/>
        <v>0</v>
      </c>
      <c r="AV100" s="6">
        <v>2.2205563269774586</v>
      </c>
      <c r="AW100" s="10">
        <f t="shared" si="60"/>
        <v>1</v>
      </c>
      <c r="AX100" s="6">
        <v>4.7048806193377173</v>
      </c>
      <c r="AY100" s="4">
        <f t="shared" si="61"/>
        <v>1</v>
      </c>
      <c r="AZ100" s="6">
        <v>3.8631376770426282</v>
      </c>
      <c r="BA100" s="4">
        <f t="shared" si="62"/>
        <v>1</v>
      </c>
      <c r="BB100" s="6">
        <v>7.6472233957329614</v>
      </c>
      <c r="BC100" s="4">
        <f t="shared" si="63"/>
        <v>0</v>
      </c>
      <c r="BD100" s="6">
        <v>1.9538597009593035</v>
      </c>
      <c r="BE100" s="4">
        <f t="shared" si="64"/>
        <v>1</v>
      </c>
      <c r="BF100" s="6">
        <v>4.1573937316487939</v>
      </c>
      <c r="BG100" s="18">
        <f t="shared" si="65"/>
        <v>0</v>
      </c>
      <c r="BH100" s="6">
        <v>-1.4914961728696821</v>
      </c>
      <c r="BI100" s="4">
        <f t="shared" si="66"/>
        <v>1</v>
      </c>
      <c r="BJ100" s="6">
        <v>5.3439499936381951</v>
      </c>
      <c r="BK100" s="4">
        <f t="shared" si="67"/>
        <v>0</v>
      </c>
      <c r="BL100" s="6">
        <v>1.4981454136717027</v>
      </c>
      <c r="BM100" s="4">
        <f t="shared" si="68"/>
        <v>1</v>
      </c>
      <c r="BN100" s="6">
        <v>0.81907127534923241</v>
      </c>
      <c r="BO100" s="4">
        <f t="shared" si="69"/>
        <v>1</v>
      </c>
      <c r="BP100" s="6">
        <v>-2.118903641193377</v>
      </c>
      <c r="BQ100" s="4">
        <f t="shared" si="70"/>
        <v>1</v>
      </c>
      <c r="BR100" s="6">
        <v>3.7028020563761168</v>
      </c>
      <c r="BS100" s="4">
        <f t="shared" si="71"/>
        <v>1</v>
      </c>
      <c r="BT100" s="6">
        <v>2.2956654829782632</v>
      </c>
      <c r="BU100" s="10">
        <f t="shared" si="72"/>
        <v>0</v>
      </c>
      <c r="BV100" s="10">
        <f t="shared" si="73"/>
        <v>1.2988526245486374</v>
      </c>
      <c r="BW100" s="6">
        <v>-2.7011473754513626</v>
      </c>
      <c r="BX100" s="4">
        <f t="shared" si="74"/>
        <v>0</v>
      </c>
      <c r="BY100" s="6">
        <v>-0.41276602299799325</v>
      </c>
      <c r="BZ100" s="4">
        <f t="shared" si="75"/>
        <v>0</v>
      </c>
      <c r="CA100" s="6">
        <v>-4.0623274888081191</v>
      </c>
      <c r="CB100" s="4">
        <f t="shared" si="76"/>
        <v>0</v>
      </c>
      <c r="CC100" s="6">
        <v>-4.4426138447801495</v>
      </c>
      <c r="CD100" s="4">
        <f t="shared" si="77"/>
        <v>1</v>
      </c>
      <c r="CE100" s="6">
        <v>2.9526081451485742</v>
      </c>
      <c r="CF100" s="4">
        <f t="shared" si="78"/>
        <v>0</v>
      </c>
      <c r="CG100" s="6">
        <v>-2.4393977797549189</v>
      </c>
      <c r="CH100" s="4">
        <f t="shared" si="79"/>
        <v>0</v>
      </c>
      <c r="CI100" s="6">
        <v>-1.1317470936109428</v>
      </c>
      <c r="CJ100" s="4">
        <f t="shared" si="80"/>
        <v>0</v>
      </c>
      <c r="CK100" s="6">
        <v>-5.5638444577075932</v>
      </c>
      <c r="CL100" s="4">
        <f t="shared" si="81"/>
        <v>1</v>
      </c>
      <c r="CM100" s="6">
        <v>3.8583523042685712</v>
      </c>
      <c r="CN100" s="4">
        <f t="shared" si="82"/>
        <v>0</v>
      </c>
      <c r="CO100" s="6">
        <v>-2.6909821667330456</v>
      </c>
      <c r="CP100" s="4">
        <f t="shared" si="83"/>
        <v>0</v>
      </c>
      <c r="CQ100" s="6">
        <v>-6.9903364997985262</v>
      </c>
      <c r="CR100" s="4">
        <f t="shared" si="84"/>
        <v>0</v>
      </c>
      <c r="CS100" s="6">
        <v>-1.4675448461898588</v>
      </c>
      <c r="CT100" s="4">
        <f t="shared" si="85"/>
        <v>0</v>
      </c>
      <c r="CU100" s="6">
        <v>-1.7380184897793418</v>
      </c>
      <c r="CV100" s="10">
        <f t="shared" si="86"/>
        <v>0</v>
      </c>
      <c r="CW100" s="10">
        <f t="shared" si="87"/>
        <v>1.8113896469179647</v>
      </c>
      <c r="CX100" s="6">
        <v>-3.1886103530820353</v>
      </c>
    </row>
    <row r="101" spans="1:102" x14ac:dyDescent="0.3">
      <c r="AG101" s="4"/>
      <c r="AH101" s="4"/>
      <c r="AI101" s="4"/>
      <c r="AJ101" s="12"/>
      <c r="AK101" s="12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10"/>
      <c r="AX101" s="4"/>
      <c r="AY101" s="4"/>
      <c r="AZ101" s="4"/>
      <c r="BA101" s="4"/>
      <c r="BB101" s="4"/>
      <c r="BC101" s="4"/>
      <c r="BD101" s="4"/>
      <c r="BE101" s="4"/>
      <c r="BF101" s="4"/>
      <c r="BG101" s="18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10"/>
      <c r="BV101" s="10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10"/>
      <c r="CW101" s="10"/>
      <c r="CX101" s="4"/>
    </row>
    <row r="102" spans="1:102" x14ac:dyDescent="0.3">
      <c r="AG102" s="4"/>
      <c r="AH102" s="4"/>
      <c r="AI102" s="4"/>
      <c r="AJ102" s="12"/>
      <c r="AK102" s="12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10"/>
      <c r="AX102" s="4"/>
      <c r="AY102" s="4"/>
      <c r="AZ102" s="4"/>
      <c r="BA102" s="4"/>
      <c r="BB102" s="4"/>
      <c r="BC102" s="4"/>
      <c r="BD102" s="4"/>
      <c r="BE102" s="4"/>
      <c r="BF102" s="4"/>
      <c r="BG102" s="18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10"/>
      <c r="BV102" s="10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10"/>
      <c r="CW102" s="10"/>
      <c r="CX102" s="4"/>
    </row>
    <row r="103" spans="1:102" x14ac:dyDescent="0.3">
      <c r="AG103" s="4"/>
      <c r="AH103" s="4"/>
      <c r="AI103" s="4"/>
      <c r="AJ103" s="12"/>
      <c r="AK103" s="12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10"/>
      <c r="AX103" s="4"/>
      <c r="AY103" s="4"/>
      <c r="AZ103" s="4"/>
      <c r="BA103" s="4"/>
      <c r="BB103" s="4"/>
      <c r="BC103" s="4"/>
      <c r="BD103" s="4"/>
      <c r="BE103" s="4"/>
      <c r="BF103" s="4"/>
      <c r="BG103" s="18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10"/>
      <c r="BV103" s="10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10"/>
      <c r="CW103" s="10"/>
      <c r="CX103" s="4"/>
    </row>
    <row r="104" spans="1:102" x14ac:dyDescent="0.3">
      <c r="AG104" s="4"/>
      <c r="AH104" s="4"/>
      <c r="AI104" s="4"/>
      <c r="AJ104" s="12"/>
      <c r="AK104" s="12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10"/>
      <c r="AX104" s="4"/>
      <c r="AY104" s="4"/>
      <c r="AZ104" s="4"/>
      <c r="BA104" s="4"/>
      <c r="BB104" s="4"/>
      <c r="BC104" s="4"/>
      <c r="BD104" s="4"/>
      <c r="BE104" s="4"/>
      <c r="BF104" s="4"/>
      <c r="BG104" s="18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10"/>
      <c r="BV104" s="10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10"/>
      <c r="CW104" s="10"/>
      <c r="CX104" s="4"/>
    </row>
    <row r="105" spans="1:102" x14ac:dyDescent="0.3">
      <c r="AG105" s="4"/>
      <c r="AH105" s="4"/>
      <c r="AI105" s="4"/>
      <c r="AJ105" s="12"/>
      <c r="AK105" s="12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10"/>
      <c r="AX105" s="4"/>
      <c r="AY105" s="4"/>
      <c r="AZ105" s="4"/>
      <c r="BA105" s="4"/>
      <c r="BB105" s="4"/>
      <c r="BC105" s="4"/>
      <c r="BD105" s="4"/>
      <c r="BE105" s="4"/>
      <c r="BF105" s="4"/>
      <c r="BG105" s="18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10"/>
      <c r="BV105" s="10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10"/>
      <c r="CW105" s="10"/>
      <c r="CX105" s="4"/>
    </row>
    <row r="106" spans="1:102" x14ac:dyDescent="0.3">
      <c r="AG106" s="4"/>
      <c r="AH106" s="4"/>
      <c r="AI106" s="4"/>
      <c r="AJ106" s="12"/>
      <c r="AK106" s="12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10"/>
      <c r="AX106" s="4"/>
      <c r="AY106" s="4"/>
      <c r="AZ106" s="4"/>
      <c r="BA106" s="4"/>
      <c r="BB106" s="4"/>
      <c r="BC106" s="4"/>
      <c r="BD106" s="4"/>
      <c r="BE106" s="4"/>
      <c r="BF106" s="4"/>
      <c r="BG106" s="18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10"/>
      <c r="BV106" s="10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10"/>
      <c r="CW106" s="10"/>
      <c r="CX106" s="4"/>
    </row>
    <row r="107" spans="1:102" x14ac:dyDescent="0.3">
      <c r="AG107" s="4"/>
      <c r="AH107" s="4"/>
      <c r="AI107" s="4"/>
      <c r="AJ107" s="12"/>
      <c r="AK107" s="12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10"/>
      <c r="AX107" s="4"/>
      <c r="AY107" s="4"/>
      <c r="AZ107" s="4"/>
      <c r="BA107" s="4"/>
      <c r="BB107" s="4"/>
      <c r="BC107" s="4"/>
      <c r="BD107" s="4"/>
      <c r="BE107" s="4"/>
      <c r="BF107" s="4"/>
      <c r="BG107" s="18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10"/>
      <c r="BV107" s="10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10"/>
      <c r="CW107" s="10"/>
      <c r="CX107" s="4"/>
    </row>
    <row r="108" spans="1:102" x14ac:dyDescent="0.3">
      <c r="AG108" s="4"/>
      <c r="AH108" s="4"/>
      <c r="AI108" s="4"/>
      <c r="AJ108" s="12"/>
      <c r="AK108" s="12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10"/>
      <c r="AX108" s="4"/>
      <c r="AY108" s="4"/>
      <c r="AZ108" s="4"/>
      <c r="BA108" s="4"/>
      <c r="BB108" s="4"/>
      <c r="BC108" s="4"/>
      <c r="BD108" s="4"/>
      <c r="BE108" s="4"/>
      <c r="BF108" s="4"/>
      <c r="BG108" s="18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10"/>
      <c r="BV108" s="10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10"/>
      <c r="CW108" s="10"/>
      <c r="CX108" s="4"/>
    </row>
    <row r="109" spans="1:102" x14ac:dyDescent="0.3">
      <c r="AG109" s="4"/>
      <c r="AH109" s="4"/>
      <c r="AI109" s="4"/>
      <c r="AJ109" s="12"/>
      <c r="AK109" s="12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10"/>
      <c r="AX109" s="4"/>
      <c r="AY109" s="4"/>
      <c r="AZ109" s="4"/>
      <c r="BA109" s="4"/>
      <c r="BB109" s="4"/>
      <c r="BC109" s="4"/>
      <c r="BD109" s="4"/>
      <c r="BE109" s="4"/>
      <c r="BF109" s="4"/>
      <c r="BG109" s="18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10"/>
      <c r="BV109" s="10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10"/>
      <c r="CW109" s="10"/>
      <c r="CX109" s="4"/>
    </row>
    <row r="110" spans="1:102" x14ac:dyDescent="0.3">
      <c r="AG110" s="4"/>
      <c r="AH110" s="4"/>
      <c r="AI110" s="4"/>
      <c r="AJ110" s="12"/>
      <c r="AK110" s="12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10"/>
      <c r="AX110" s="4"/>
      <c r="AY110" s="4"/>
      <c r="AZ110" s="4"/>
      <c r="BA110" s="4"/>
      <c r="BB110" s="4"/>
      <c r="BC110" s="4"/>
      <c r="BD110" s="4"/>
      <c r="BE110" s="4"/>
      <c r="BF110" s="4"/>
      <c r="BG110" s="18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10"/>
      <c r="BV110" s="10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10"/>
      <c r="CW110" s="10"/>
      <c r="CX110" s="4"/>
    </row>
    <row r="111" spans="1:102" x14ac:dyDescent="0.3">
      <c r="AG111" s="4"/>
      <c r="AH111" s="4"/>
      <c r="AI111" s="4"/>
      <c r="AJ111" s="12"/>
      <c r="AK111" s="12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10"/>
      <c r="AX111" s="4"/>
      <c r="AY111" s="4"/>
      <c r="AZ111" s="4"/>
      <c r="BA111" s="4"/>
      <c r="BB111" s="4"/>
      <c r="BC111" s="4"/>
      <c r="BD111" s="4"/>
      <c r="BE111" s="4"/>
      <c r="BF111" s="4"/>
      <c r="BG111" s="18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10"/>
      <c r="BV111" s="10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10"/>
      <c r="CW111" s="10"/>
      <c r="CX111" s="4"/>
    </row>
    <row r="112" spans="1:102" x14ac:dyDescent="0.3">
      <c r="AG112" s="4"/>
      <c r="AH112" s="4"/>
      <c r="AI112" s="4"/>
      <c r="AJ112" s="12"/>
      <c r="AK112" s="12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10"/>
      <c r="AX112" s="4"/>
      <c r="AY112" s="4"/>
      <c r="AZ112" s="4"/>
      <c r="BA112" s="4"/>
      <c r="BB112" s="4"/>
      <c r="BC112" s="4"/>
      <c r="BD112" s="4"/>
      <c r="BE112" s="4"/>
      <c r="BF112" s="4"/>
      <c r="BG112" s="18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10"/>
      <c r="BV112" s="10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10"/>
      <c r="CW112" s="10"/>
      <c r="CX112" s="4"/>
    </row>
    <row r="113" spans="33:102" x14ac:dyDescent="0.3">
      <c r="AG113" s="4"/>
      <c r="AH113" s="4"/>
      <c r="AI113" s="4"/>
      <c r="AJ113" s="12"/>
      <c r="AK113" s="12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10"/>
      <c r="AX113" s="4"/>
      <c r="AY113" s="4"/>
      <c r="AZ113" s="4"/>
      <c r="BA113" s="4"/>
      <c r="BB113" s="4"/>
      <c r="BC113" s="4"/>
      <c r="BD113" s="4"/>
      <c r="BE113" s="4"/>
      <c r="BF113" s="4"/>
      <c r="BG113" s="18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10"/>
      <c r="BV113" s="10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10"/>
      <c r="CW113" s="10"/>
      <c r="CX113" s="4"/>
    </row>
    <row r="114" spans="33:102" x14ac:dyDescent="0.3">
      <c r="AG114" s="4"/>
      <c r="AH114" s="4"/>
      <c r="AI114" s="4"/>
      <c r="AJ114" s="12"/>
      <c r="AK114" s="12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10"/>
      <c r="AX114" s="4"/>
      <c r="AY114" s="4"/>
      <c r="AZ114" s="4"/>
      <c r="BA114" s="4"/>
      <c r="BB114" s="4"/>
      <c r="BC114" s="4"/>
      <c r="BD114" s="4"/>
      <c r="BE114" s="4"/>
      <c r="BF114" s="4"/>
      <c r="BG114" s="18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10"/>
      <c r="BV114" s="10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10"/>
      <c r="CW114" s="10"/>
      <c r="CX114" s="4"/>
    </row>
    <row r="115" spans="33:102" x14ac:dyDescent="0.3">
      <c r="AG115" s="4"/>
      <c r="AH115" s="4"/>
      <c r="AI115" s="4"/>
      <c r="AJ115" s="12"/>
      <c r="AK115" s="12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10"/>
      <c r="AX115" s="4"/>
      <c r="AY115" s="4"/>
      <c r="AZ115" s="4"/>
      <c r="BA115" s="4"/>
      <c r="BB115" s="4"/>
      <c r="BC115" s="4"/>
      <c r="BD115" s="4"/>
      <c r="BE115" s="4"/>
      <c r="BF115" s="4"/>
      <c r="BG115" s="18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10"/>
      <c r="BV115" s="10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10"/>
      <c r="CW115" s="10"/>
      <c r="CX115" s="4"/>
    </row>
    <row r="116" spans="33:102" x14ac:dyDescent="0.3">
      <c r="AG116" s="4"/>
      <c r="AH116" s="4"/>
      <c r="AI116" s="4"/>
      <c r="AJ116" s="12"/>
      <c r="AK116" s="12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10"/>
      <c r="AX116" s="4"/>
      <c r="AY116" s="4"/>
      <c r="AZ116" s="4"/>
      <c r="BA116" s="4"/>
      <c r="BB116" s="4"/>
      <c r="BC116" s="4"/>
      <c r="BD116" s="4"/>
      <c r="BE116" s="4"/>
      <c r="BF116" s="4"/>
      <c r="BG116" s="18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10"/>
      <c r="BV116" s="10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10"/>
      <c r="CW116" s="10"/>
      <c r="CX116" s="4"/>
    </row>
    <row r="117" spans="33:102" x14ac:dyDescent="0.3">
      <c r="AG117" s="4"/>
      <c r="AH117" s="4"/>
      <c r="AI117" s="4"/>
      <c r="AJ117" s="12"/>
      <c r="AK117" s="12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10"/>
      <c r="AX117" s="4"/>
      <c r="AY117" s="4"/>
      <c r="AZ117" s="4"/>
      <c r="BA117" s="4"/>
      <c r="BB117" s="4"/>
      <c r="BC117" s="4"/>
      <c r="BD117" s="4"/>
      <c r="BE117" s="4"/>
      <c r="BF117" s="4"/>
      <c r="BG117" s="18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10"/>
      <c r="BV117" s="10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10"/>
      <c r="CW117" s="10"/>
      <c r="CX117" s="4"/>
    </row>
    <row r="118" spans="33:102" x14ac:dyDescent="0.3">
      <c r="AG118" s="4"/>
      <c r="AH118" s="4"/>
      <c r="AI118" s="4"/>
      <c r="AJ118" s="12"/>
      <c r="AK118" s="12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10"/>
      <c r="AX118" s="4"/>
      <c r="AY118" s="4"/>
      <c r="AZ118" s="4"/>
      <c r="BA118" s="4"/>
      <c r="BB118" s="4"/>
      <c r="BC118" s="4"/>
      <c r="BD118" s="4"/>
      <c r="BE118" s="4"/>
      <c r="BF118" s="4"/>
      <c r="BG118" s="18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10"/>
      <c r="BV118" s="10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10"/>
      <c r="CW118" s="10"/>
      <c r="CX118" s="4"/>
    </row>
    <row r="119" spans="33:102" x14ac:dyDescent="0.3">
      <c r="AG119" s="4"/>
      <c r="AH119" s="4"/>
      <c r="AI119" s="4"/>
      <c r="AJ119" s="12"/>
      <c r="AK119" s="12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10"/>
      <c r="AX119" s="4"/>
      <c r="AY119" s="4"/>
      <c r="AZ119" s="4"/>
      <c r="BA119" s="4"/>
      <c r="BB119" s="4"/>
      <c r="BC119" s="4"/>
      <c r="BD119" s="4"/>
      <c r="BE119" s="4"/>
      <c r="BF119" s="4"/>
      <c r="BG119" s="18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10"/>
      <c r="BV119" s="10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10"/>
      <c r="CW119" s="10"/>
      <c r="CX119" s="4"/>
    </row>
    <row r="120" spans="33:102" x14ac:dyDescent="0.3">
      <c r="AG120" s="4"/>
      <c r="AH120" s="4"/>
      <c r="AI120" s="4"/>
      <c r="AJ120" s="12"/>
      <c r="AK120" s="12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10"/>
      <c r="AX120" s="4"/>
      <c r="AY120" s="4"/>
      <c r="AZ120" s="4"/>
      <c r="BA120" s="4"/>
      <c r="BB120" s="4"/>
      <c r="BC120" s="4"/>
      <c r="BD120" s="4"/>
      <c r="BE120" s="4"/>
      <c r="BF120" s="4"/>
      <c r="BG120" s="18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10"/>
      <c r="BV120" s="10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10"/>
      <c r="CW120" s="10"/>
      <c r="CX120" s="4"/>
    </row>
    <row r="121" spans="33:102" x14ac:dyDescent="0.3">
      <c r="AG121" s="4"/>
      <c r="AH121" s="4"/>
      <c r="AI121" s="4"/>
      <c r="AJ121" s="12"/>
      <c r="AK121" s="12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10"/>
      <c r="AX121" s="4"/>
      <c r="AY121" s="4"/>
      <c r="AZ121" s="4"/>
      <c r="BA121" s="4"/>
      <c r="BB121" s="4"/>
      <c r="BC121" s="4"/>
      <c r="BD121" s="4"/>
      <c r="BE121" s="4"/>
      <c r="BF121" s="4"/>
      <c r="BG121" s="18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10"/>
      <c r="BV121" s="10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10"/>
      <c r="CW121" s="10"/>
      <c r="CX121" s="4"/>
    </row>
    <row r="122" spans="33:102" x14ac:dyDescent="0.3">
      <c r="AG122" s="4"/>
      <c r="AH122" s="4"/>
      <c r="AI122" s="4"/>
      <c r="AJ122" s="12"/>
      <c r="AK122" s="12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10"/>
      <c r="AX122" s="4"/>
      <c r="AY122" s="4"/>
      <c r="AZ122" s="4"/>
      <c r="BA122" s="4"/>
      <c r="BB122" s="4"/>
      <c r="BC122" s="4"/>
      <c r="BD122" s="4"/>
      <c r="BE122" s="4"/>
      <c r="BF122" s="4"/>
      <c r="BG122" s="18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10"/>
      <c r="BV122" s="10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10"/>
      <c r="CW122" s="10"/>
      <c r="CX122" s="4"/>
    </row>
    <row r="123" spans="33:102" x14ac:dyDescent="0.3">
      <c r="AG123" s="4"/>
      <c r="AH123" s="4"/>
      <c r="AI123" s="4"/>
      <c r="AJ123" s="12"/>
      <c r="AK123" s="12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10"/>
      <c r="AX123" s="4"/>
      <c r="AY123" s="4"/>
      <c r="AZ123" s="4"/>
      <c r="BA123" s="4"/>
      <c r="BB123" s="4"/>
      <c r="BC123" s="4"/>
      <c r="BD123" s="4"/>
      <c r="BE123" s="4"/>
      <c r="BF123" s="4"/>
      <c r="BG123" s="18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10"/>
      <c r="BV123" s="10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10"/>
      <c r="CW123" s="10"/>
      <c r="CX123" s="4"/>
    </row>
    <row r="124" spans="33:102" x14ac:dyDescent="0.3">
      <c r="AG124" s="4"/>
      <c r="AH124" s="4"/>
      <c r="AI124" s="4"/>
      <c r="AJ124" s="12"/>
      <c r="AK124" s="12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10"/>
      <c r="AX124" s="4"/>
      <c r="AY124" s="4"/>
      <c r="AZ124" s="4"/>
      <c r="BA124" s="4"/>
      <c r="BB124" s="4"/>
      <c r="BC124" s="4"/>
      <c r="BD124" s="4"/>
      <c r="BE124" s="4"/>
      <c r="BF124" s="4"/>
      <c r="BG124" s="18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10"/>
      <c r="BV124" s="10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10"/>
      <c r="CW124" s="10"/>
      <c r="CX124" s="4"/>
    </row>
    <row r="125" spans="33:102" x14ac:dyDescent="0.3">
      <c r="AG125" s="4"/>
      <c r="AH125" s="4"/>
      <c r="AI125" s="4"/>
      <c r="AJ125" s="12"/>
      <c r="AK125" s="12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10"/>
      <c r="AX125" s="4"/>
      <c r="AY125" s="4"/>
      <c r="AZ125" s="4"/>
      <c r="BA125" s="4"/>
      <c r="BB125" s="4"/>
      <c r="BC125" s="4"/>
      <c r="BD125" s="4"/>
      <c r="BE125" s="4"/>
      <c r="BF125" s="4"/>
      <c r="BG125" s="18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10"/>
      <c r="BV125" s="10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10"/>
      <c r="CW125" s="10"/>
      <c r="CX125" s="4"/>
    </row>
    <row r="126" spans="33:102" x14ac:dyDescent="0.3">
      <c r="AG126" s="4"/>
      <c r="AH126" s="4"/>
      <c r="AI126" s="4"/>
      <c r="AJ126" s="12"/>
      <c r="AK126" s="12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10"/>
      <c r="AX126" s="4"/>
      <c r="AY126" s="4"/>
      <c r="AZ126" s="4"/>
      <c r="BA126" s="4"/>
      <c r="BB126" s="4"/>
      <c r="BC126" s="4"/>
      <c r="BD126" s="4"/>
      <c r="BE126" s="4"/>
      <c r="BF126" s="4"/>
      <c r="BG126" s="18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10"/>
      <c r="BV126" s="10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10"/>
      <c r="CW126" s="10"/>
      <c r="CX126" s="4"/>
    </row>
    <row r="127" spans="33:102" x14ac:dyDescent="0.3">
      <c r="AG127" s="4"/>
      <c r="AH127" s="4"/>
      <c r="AI127" s="4"/>
      <c r="AJ127" s="12"/>
      <c r="AK127" s="12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10"/>
      <c r="AX127" s="4"/>
      <c r="AY127" s="4"/>
      <c r="AZ127" s="4"/>
      <c r="BA127" s="4"/>
      <c r="BB127" s="4"/>
      <c r="BC127" s="4"/>
      <c r="BD127" s="4"/>
      <c r="BE127" s="4"/>
      <c r="BF127" s="4"/>
      <c r="BG127" s="18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10"/>
      <c r="BV127" s="10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10"/>
      <c r="CW127" s="10"/>
      <c r="CX127" s="4"/>
    </row>
    <row r="128" spans="33:102" x14ac:dyDescent="0.3">
      <c r="AG128" s="4"/>
      <c r="AH128" s="4"/>
      <c r="AI128" s="4"/>
      <c r="AJ128" s="12"/>
      <c r="AK128" s="12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10"/>
      <c r="AX128" s="4"/>
      <c r="AY128" s="4"/>
      <c r="AZ128" s="4"/>
      <c r="BA128" s="4"/>
      <c r="BB128" s="4"/>
      <c r="BC128" s="4"/>
      <c r="BD128" s="4"/>
      <c r="BE128" s="4"/>
      <c r="BF128" s="4"/>
      <c r="BG128" s="18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10"/>
      <c r="BV128" s="10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10"/>
      <c r="CW128" s="10"/>
      <c r="CX128" s="4"/>
    </row>
    <row r="129" spans="33:102" x14ac:dyDescent="0.3">
      <c r="AG129" s="4"/>
      <c r="AH129" s="4"/>
      <c r="AI129" s="4"/>
      <c r="AJ129" s="12"/>
      <c r="AK129" s="12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10"/>
      <c r="AX129" s="4"/>
      <c r="AY129" s="4"/>
      <c r="AZ129" s="4"/>
      <c r="BA129" s="4"/>
      <c r="BB129" s="4"/>
      <c r="BC129" s="4"/>
      <c r="BD129" s="4"/>
      <c r="BE129" s="4"/>
      <c r="BF129" s="4"/>
      <c r="BG129" s="18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10"/>
      <c r="BV129" s="10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10"/>
      <c r="CW129" s="10"/>
      <c r="CX129" s="4"/>
    </row>
    <row r="130" spans="33:102" x14ac:dyDescent="0.3">
      <c r="AG130" s="4"/>
      <c r="AH130" s="4"/>
      <c r="AI130" s="4"/>
      <c r="AJ130" s="12"/>
      <c r="AK130" s="12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10"/>
      <c r="AX130" s="4"/>
      <c r="AY130" s="4"/>
      <c r="AZ130" s="4"/>
      <c r="BA130" s="4"/>
      <c r="BB130" s="4"/>
      <c r="BC130" s="4"/>
      <c r="BD130" s="4"/>
      <c r="BE130" s="4"/>
      <c r="BF130" s="4"/>
      <c r="BG130" s="18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10"/>
      <c r="BV130" s="10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10"/>
      <c r="CW130" s="10"/>
      <c r="CX130" s="4"/>
    </row>
    <row r="131" spans="33:102" x14ac:dyDescent="0.3">
      <c r="AG131" s="4"/>
      <c r="AH131" s="4"/>
      <c r="AI131" s="4"/>
      <c r="AJ131" s="12"/>
      <c r="AK131" s="12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10"/>
      <c r="AX131" s="4"/>
      <c r="AY131" s="4"/>
      <c r="AZ131" s="4"/>
      <c r="BA131" s="4"/>
      <c r="BB131" s="4"/>
      <c r="BC131" s="4"/>
      <c r="BD131" s="4"/>
      <c r="BE131" s="4"/>
      <c r="BF131" s="4"/>
      <c r="BG131" s="18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10"/>
      <c r="BV131" s="10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10"/>
      <c r="CW131" s="10"/>
      <c r="CX131" s="4"/>
    </row>
    <row r="132" spans="33:102" x14ac:dyDescent="0.3">
      <c r="AG132" s="4"/>
      <c r="AH132" s="4"/>
      <c r="AI132" s="4"/>
      <c r="AJ132" s="12"/>
      <c r="AK132" s="12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10"/>
      <c r="AX132" s="4"/>
      <c r="AY132" s="4"/>
      <c r="AZ132" s="4"/>
      <c r="BA132" s="4"/>
      <c r="BB132" s="4"/>
      <c r="BC132" s="4"/>
      <c r="BD132" s="4"/>
      <c r="BE132" s="4"/>
      <c r="BF132" s="4"/>
      <c r="BG132" s="18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10"/>
      <c r="BV132" s="10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10"/>
      <c r="CW132" s="10"/>
      <c r="CX132" s="4"/>
    </row>
    <row r="133" spans="33:102" x14ac:dyDescent="0.3">
      <c r="AG133" s="4"/>
      <c r="AH133" s="4"/>
      <c r="AI133" s="4"/>
      <c r="AJ133" s="12"/>
      <c r="AK133" s="12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10"/>
      <c r="AX133" s="4"/>
      <c r="AY133" s="4"/>
      <c r="AZ133" s="4"/>
      <c r="BA133" s="4"/>
      <c r="BB133" s="4"/>
      <c r="BC133" s="4"/>
      <c r="BD133" s="4"/>
      <c r="BE133" s="4"/>
      <c r="BF133" s="4"/>
      <c r="BG133" s="18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10"/>
      <c r="BV133" s="10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10"/>
      <c r="CW133" s="10"/>
      <c r="CX133" s="4"/>
    </row>
    <row r="134" spans="33:102" x14ac:dyDescent="0.3">
      <c r="AG134" s="4"/>
      <c r="AH134" s="4"/>
      <c r="AI134" s="4"/>
      <c r="AJ134" s="12"/>
      <c r="AK134" s="12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10"/>
      <c r="AX134" s="4"/>
      <c r="AY134" s="4"/>
      <c r="AZ134" s="4"/>
      <c r="BA134" s="4"/>
      <c r="BB134" s="4"/>
      <c r="BC134" s="4"/>
      <c r="BD134" s="4"/>
      <c r="BE134" s="4"/>
      <c r="BF134" s="4"/>
      <c r="BG134" s="18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10"/>
      <c r="BV134" s="10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10"/>
      <c r="CW134" s="10"/>
      <c r="CX134" s="4"/>
    </row>
    <row r="135" spans="33:102" x14ac:dyDescent="0.3">
      <c r="AG135" s="4"/>
      <c r="AH135" s="4"/>
      <c r="AI135" s="4"/>
      <c r="AJ135" s="12"/>
      <c r="AK135" s="12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10"/>
      <c r="AX135" s="4"/>
      <c r="AY135" s="4"/>
      <c r="AZ135" s="4"/>
      <c r="BA135" s="4"/>
      <c r="BB135" s="4"/>
      <c r="BC135" s="4"/>
      <c r="BD135" s="4"/>
      <c r="BE135" s="4"/>
      <c r="BF135" s="4"/>
      <c r="BG135" s="18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10"/>
      <c r="BV135" s="10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10"/>
      <c r="CW135" s="10"/>
      <c r="CX135" s="4"/>
    </row>
    <row r="136" spans="33:102" x14ac:dyDescent="0.3">
      <c r="AG136" s="4"/>
      <c r="AH136" s="4"/>
      <c r="AI136" s="4"/>
      <c r="AJ136" s="12"/>
      <c r="AK136" s="12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10"/>
      <c r="AX136" s="4"/>
      <c r="AY136" s="4"/>
      <c r="AZ136" s="4"/>
      <c r="BA136" s="4"/>
      <c r="BB136" s="4"/>
      <c r="BC136" s="4"/>
      <c r="BD136" s="4"/>
      <c r="BE136" s="4"/>
      <c r="BF136" s="4"/>
      <c r="BG136" s="18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10"/>
      <c r="BV136" s="10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10"/>
      <c r="CW136" s="10"/>
      <c r="CX136" s="4"/>
    </row>
    <row r="137" spans="33:102" x14ac:dyDescent="0.3">
      <c r="AG137" s="4"/>
      <c r="AH137" s="4"/>
      <c r="AI137" s="4"/>
      <c r="AJ137" s="12"/>
      <c r="AK137" s="12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10"/>
      <c r="AX137" s="4"/>
      <c r="AY137" s="4"/>
      <c r="AZ137" s="4"/>
      <c r="BA137" s="4"/>
      <c r="BB137" s="4"/>
      <c r="BC137" s="4"/>
      <c r="BD137" s="4"/>
      <c r="BE137" s="4"/>
      <c r="BF137" s="4"/>
      <c r="BG137" s="18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10"/>
      <c r="BV137" s="10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10"/>
      <c r="CW137" s="10"/>
      <c r="CX137" s="4"/>
    </row>
    <row r="138" spans="33:102" x14ac:dyDescent="0.3">
      <c r="AG138" s="4"/>
      <c r="AH138" s="4"/>
      <c r="AI138" s="4"/>
      <c r="AJ138" s="12"/>
      <c r="AK138" s="12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10"/>
      <c r="AX138" s="4"/>
      <c r="AY138" s="4"/>
      <c r="AZ138" s="4"/>
      <c r="BA138" s="4"/>
      <c r="BB138" s="4"/>
      <c r="BC138" s="4"/>
      <c r="BD138" s="4"/>
      <c r="BE138" s="4"/>
      <c r="BF138" s="4"/>
      <c r="BG138" s="18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10"/>
      <c r="BV138" s="10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10"/>
      <c r="CW138" s="10"/>
      <c r="CX138" s="4"/>
    </row>
    <row r="139" spans="33:102" x14ac:dyDescent="0.3">
      <c r="AG139" s="4"/>
      <c r="AH139" s="4"/>
      <c r="AI139" s="4"/>
      <c r="AJ139" s="12"/>
      <c r="AK139" s="12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10"/>
      <c r="AX139" s="4"/>
      <c r="AY139" s="4"/>
      <c r="AZ139" s="4"/>
      <c r="BA139" s="4"/>
      <c r="BB139" s="4"/>
      <c r="BC139" s="4"/>
      <c r="BD139" s="4"/>
      <c r="BE139" s="4"/>
      <c r="BF139" s="4"/>
      <c r="BG139" s="18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10"/>
      <c r="BV139" s="10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10"/>
      <c r="CW139" s="10"/>
      <c r="CX139" s="4"/>
    </row>
    <row r="140" spans="33:102" x14ac:dyDescent="0.3">
      <c r="AG140" s="4"/>
      <c r="AH140" s="4"/>
      <c r="AI140" s="4"/>
      <c r="AJ140" s="12"/>
      <c r="AK140" s="12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10"/>
      <c r="AX140" s="4"/>
      <c r="AY140" s="4"/>
      <c r="AZ140" s="4"/>
      <c r="BA140" s="4"/>
      <c r="BB140" s="4"/>
      <c r="BC140" s="4"/>
      <c r="BD140" s="4"/>
      <c r="BE140" s="4"/>
      <c r="BF140" s="4"/>
      <c r="BG140" s="18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10"/>
      <c r="BV140" s="10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10"/>
      <c r="CW140" s="10"/>
      <c r="CX140" s="4"/>
    </row>
    <row r="141" spans="33:102" x14ac:dyDescent="0.3">
      <c r="AG141" s="4"/>
      <c r="AH141" s="4"/>
      <c r="AI141" s="4"/>
      <c r="AJ141" s="12"/>
      <c r="AK141" s="12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10"/>
      <c r="AX141" s="4"/>
      <c r="AY141" s="4"/>
      <c r="AZ141" s="4"/>
      <c r="BA141" s="4"/>
      <c r="BB141" s="4"/>
      <c r="BC141" s="4"/>
      <c r="BD141" s="4"/>
      <c r="BE141" s="4"/>
      <c r="BF141" s="4"/>
      <c r="BG141" s="18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10"/>
      <c r="BV141" s="10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10"/>
      <c r="CW141" s="10"/>
      <c r="CX141" s="4"/>
    </row>
    <row r="142" spans="33:102" x14ac:dyDescent="0.3">
      <c r="AG142" s="4"/>
      <c r="AH142" s="4"/>
      <c r="AI142" s="4"/>
      <c r="AJ142" s="12"/>
      <c r="AK142" s="12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10"/>
      <c r="AX142" s="4"/>
      <c r="AY142" s="4"/>
      <c r="AZ142" s="4"/>
      <c r="BA142" s="4"/>
      <c r="BB142" s="4"/>
      <c r="BC142" s="4"/>
      <c r="BD142" s="4"/>
      <c r="BE142" s="4"/>
      <c r="BF142" s="4"/>
      <c r="BG142" s="18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10"/>
      <c r="BV142" s="10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10"/>
      <c r="CW142" s="10"/>
      <c r="CX142" s="4"/>
    </row>
    <row r="143" spans="33:102" x14ac:dyDescent="0.3">
      <c r="AG143" s="4"/>
      <c r="AH143" s="4"/>
      <c r="AI143" s="4"/>
      <c r="AJ143" s="12"/>
      <c r="AK143" s="12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10"/>
      <c r="AX143" s="4"/>
      <c r="AY143" s="4"/>
      <c r="AZ143" s="4"/>
      <c r="BA143" s="4"/>
      <c r="BB143" s="4"/>
      <c r="BC143" s="4"/>
      <c r="BD143" s="4"/>
      <c r="BE143" s="4"/>
      <c r="BF143" s="4"/>
      <c r="BG143" s="18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10"/>
      <c r="BV143" s="10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10"/>
      <c r="CW143" s="10"/>
      <c r="CX143" s="4"/>
    </row>
    <row r="144" spans="33:102" x14ac:dyDescent="0.3">
      <c r="AG144" s="4"/>
      <c r="AH144" s="4"/>
      <c r="AI144" s="4"/>
      <c r="AJ144" s="12"/>
      <c r="AK144" s="12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10"/>
      <c r="AX144" s="4"/>
      <c r="AY144" s="4"/>
      <c r="AZ144" s="4"/>
      <c r="BA144" s="4"/>
      <c r="BB144" s="4"/>
      <c r="BC144" s="4"/>
      <c r="BD144" s="4"/>
      <c r="BE144" s="4"/>
      <c r="BF144" s="4"/>
      <c r="BG144" s="18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10"/>
      <c r="BV144" s="10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10"/>
      <c r="CW144" s="10"/>
      <c r="CX144" s="4"/>
    </row>
    <row r="145" spans="33:102" x14ac:dyDescent="0.3">
      <c r="AG145" s="4"/>
      <c r="AH145" s="4"/>
      <c r="AI145" s="4"/>
      <c r="AJ145" s="12"/>
      <c r="AK145" s="12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10"/>
      <c r="AX145" s="4"/>
      <c r="AY145" s="4"/>
      <c r="AZ145" s="4"/>
      <c r="BA145" s="4"/>
      <c r="BB145" s="4"/>
      <c r="BC145" s="4"/>
      <c r="BD145" s="4"/>
      <c r="BE145" s="4"/>
      <c r="BF145" s="4"/>
      <c r="BG145" s="18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10"/>
      <c r="BV145" s="10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10"/>
      <c r="CW145" s="10"/>
      <c r="CX145" s="4"/>
    </row>
    <row r="146" spans="33:102" x14ac:dyDescent="0.3">
      <c r="AG146" s="4"/>
      <c r="AH146" s="4"/>
      <c r="AI146" s="4"/>
      <c r="AJ146" s="12"/>
      <c r="AK146" s="12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10"/>
      <c r="AX146" s="4"/>
      <c r="AY146" s="4"/>
      <c r="AZ146" s="4"/>
      <c r="BA146" s="4"/>
      <c r="BB146" s="4"/>
      <c r="BC146" s="4"/>
      <c r="BD146" s="4"/>
      <c r="BE146" s="4"/>
      <c r="BF146" s="4"/>
      <c r="BG146" s="18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10"/>
      <c r="BV146" s="10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10"/>
      <c r="CW146" s="10"/>
      <c r="CX146" s="4"/>
    </row>
    <row r="147" spans="33:102" x14ac:dyDescent="0.3">
      <c r="AG147" s="4"/>
      <c r="AH147" s="4"/>
      <c r="AI147" s="4"/>
      <c r="AJ147" s="12"/>
      <c r="AK147" s="12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10"/>
      <c r="AX147" s="4"/>
      <c r="AY147" s="4"/>
      <c r="AZ147" s="4"/>
      <c r="BA147" s="4"/>
      <c r="BB147" s="4"/>
      <c r="BC147" s="4"/>
      <c r="BD147" s="4"/>
      <c r="BE147" s="4"/>
      <c r="BF147" s="4"/>
      <c r="BG147" s="18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10"/>
      <c r="BV147" s="10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10"/>
      <c r="CW147" s="10"/>
      <c r="CX147" s="4"/>
    </row>
    <row r="148" spans="33:102" x14ac:dyDescent="0.3">
      <c r="AG148" s="4"/>
      <c r="AH148" s="4"/>
      <c r="AI148" s="4"/>
      <c r="AJ148" s="12"/>
      <c r="AK148" s="12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10"/>
      <c r="AX148" s="4"/>
      <c r="AY148" s="4"/>
      <c r="AZ148" s="4"/>
      <c r="BA148" s="4"/>
      <c r="BB148" s="4"/>
      <c r="BC148" s="4"/>
      <c r="BD148" s="4"/>
      <c r="BE148" s="4"/>
      <c r="BF148" s="4"/>
      <c r="BG148" s="18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10"/>
      <c r="BV148" s="10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10"/>
      <c r="CW148" s="10"/>
      <c r="CX148" s="4"/>
    </row>
    <row r="149" spans="33:102" x14ac:dyDescent="0.3">
      <c r="AG149" s="4"/>
      <c r="AH149" s="4"/>
      <c r="AI149" s="4"/>
      <c r="AJ149" s="12"/>
      <c r="AK149" s="12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10"/>
      <c r="AX149" s="4"/>
      <c r="AY149" s="4"/>
      <c r="AZ149" s="4"/>
      <c r="BA149" s="4"/>
      <c r="BB149" s="4"/>
      <c r="BC149" s="4"/>
      <c r="BD149" s="4"/>
      <c r="BE149" s="4"/>
      <c r="BF149" s="4"/>
      <c r="BG149" s="18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10"/>
      <c r="BV149" s="10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10"/>
      <c r="CW149" s="10"/>
      <c r="CX149" s="4"/>
    </row>
    <row r="150" spans="33:102" x14ac:dyDescent="0.3">
      <c r="AG150" s="4"/>
      <c r="AH150" s="4"/>
      <c r="AI150" s="4"/>
      <c r="AJ150" s="12"/>
      <c r="AK150" s="12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10"/>
      <c r="AX150" s="4"/>
      <c r="AY150" s="4"/>
      <c r="AZ150" s="4"/>
      <c r="BA150" s="4"/>
      <c r="BB150" s="4"/>
      <c r="BC150" s="4"/>
      <c r="BD150" s="4"/>
      <c r="BE150" s="4"/>
      <c r="BF150" s="4"/>
      <c r="BG150" s="18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10"/>
      <c r="BV150" s="10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10"/>
      <c r="CW150" s="10"/>
      <c r="CX150" s="4"/>
    </row>
    <row r="151" spans="33:102" x14ac:dyDescent="0.3">
      <c r="AG151" s="4"/>
      <c r="AH151" s="4"/>
      <c r="AI151" s="4"/>
      <c r="AJ151" s="12"/>
      <c r="AK151" s="12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10"/>
      <c r="AX151" s="4"/>
      <c r="AY151" s="4"/>
      <c r="AZ151" s="4"/>
      <c r="BA151" s="4"/>
      <c r="BB151" s="4"/>
      <c r="BC151" s="4"/>
      <c r="BD151" s="4"/>
      <c r="BE151" s="4"/>
      <c r="BF151" s="4"/>
      <c r="BG151" s="18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10"/>
      <c r="BV151" s="10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10"/>
      <c r="CW151" s="10"/>
      <c r="CX151" s="4"/>
    </row>
    <row r="152" spans="33:102" x14ac:dyDescent="0.3">
      <c r="AG152" s="4"/>
      <c r="AH152" s="4"/>
      <c r="AI152" s="4"/>
      <c r="AJ152" s="12"/>
      <c r="AK152" s="12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10"/>
      <c r="AX152" s="4"/>
      <c r="AY152" s="4"/>
      <c r="AZ152" s="4"/>
      <c r="BA152" s="4"/>
      <c r="BB152" s="4"/>
      <c r="BC152" s="4"/>
      <c r="BD152" s="4"/>
      <c r="BE152" s="4"/>
      <c r="BF152" s="4"/>
      <c r="BG152" s="18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10"/>
      <c r="BV152" s="10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10"/>
      <c r="CW152" s="10"/>
      <c r="CX152" s="4"/>
    </row>
    <row r="153" spans="33:102" x14ac:dyDescent="0.3">
      <c r="AG153" s="4"/>
      <c r="AH153" s="4"/>
      <c r="AI153" s="4"/>
      <c r="AJ153" s="12"/>
      <c r="AK153" s="12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10"/>
      <c r="AX153" s="4"/>
      <c r="AY153" s="4"/>
      <c r="AZ153" s="4"/>
      <c r="BA153" s="4"/>
      <c r="BB153" s="4"/>
      <c r="BC153" s="4"/>
      <c r="BD153" s="4"/>
      <c r="BE153" s="4"/>
      <c r="BF153" s="4"/>
      <c r="BG153" s="18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10"/>
      <c r="BV153" s="10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10"/>
      <c r="CW153" s="10"/>
      <c r="CX153" s="4"/>
    </row>
    <row r="154" spans="33:102" x14ac:dyDescent="0.3">
      <c r="AG154" s="4"/>
      <c r="AH154" s="4"/>
      <c r="AI154" s="4"/>
      <c r="AJ154" s="12"/>
      <c r="AK154" s="12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10"/>
      <c r="AX154" s="4"/>
      <c r="AY154" s="4"/>
      <c r="AZ154" s="4"/>
      <c r="BA154" s="4"/>
      <c r="BB154" s="4"/>
      <c r="BC154" s="4"/>
      <c r="BD154" s="4"/>
      <c r="BE154" s="4"/>
      <c r="BF154" s="4"/>
      <c r="BG154" s="18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10"/>
      <c r="BV154" s="10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10"/>
      <c r="CW154" s="10"/>
      <c r="CX154" s="4"/>
    </row>
    <row r="155" spans="33:102" x14ac:dyDescent="0.3">
      <c r="AG155" s="4"/>
      <c r="AH155" s="4"/>
      <c r="AI155" s="4"/>
      <c r="AJ155" s="12"/>
      <c r="AK155" s="12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10"/>
      <c r="AX155" s="4"/>
      <c r="AY155" s="4"/>
      <c r="AZ155" s="4"/>
      <c r="BA155" s="4"/>
      <c r="BB155" s="4"/>
      <c r="BC155" s="4"/>
      <c r="BD155" s="4"/>
      <c r="BE155" s="4"/>
      <c r="BF155" s="4"/>
      <c r="BG155" s="18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10"/>
      <c r="BV155" s="10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10"/>
      <c r="CW155" s="10"/>
      <c r="CX155" s="4"/>
    </row>
    <row r="156" spans="33:102" x14ac:dyDescent="0.3">
      <c r="AG156" s="4"/>
      <c r="AH156" s="4"/>
      <c r="AI156" s="4"/>
      <c r="AJ156" s="12"/>
      <c r="AK156" s="12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10"/>
      <c r="AX156" s="4"/>
      <c r="AY156" s="4"/>
      <c r="AZ156" s="4"/>
      <c r="BA156" s="4"/>
      <c r="BB156" s="4"/>
      <c r="BC156" s="4"/>
      <c r="BD156" s="4"/>
      <c r="BE156" s="4"/>
      <c r="BF156" s="4"/>
      <c r="BG156" s="18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10"/>
      <c r="BV156" s="10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10"/>
      <c r="CW156" s="10"/>
      <c r="CX156" s="4"/>
    </row>
    <row r="157" spans="33:102" x14ac:dyDescent="0.3">
      <c r="AG157" s="4"/>
      <c r="AH157" s="4"/>
      <c r="AI157" s="4"/>
      <c r="AJ157" s="12"/>
      <c r="AK157" s="12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10"/>
      <c r="AX157" s="4"/>
      <c r="AY157" s="4"/>
      <c r="AZ157" s="4"/>
      <c r="BA157" s="4"/>
      <c r="BB157" s="4"/>
      <c r="BC157" s="4"/>
      <c r="BD157" s="4"/>
      <c r="BE157" s="4"/>
      <c r="BF157" s="4"/>
      <c r="BG157" s="18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10"/>
      <c r="BV157" s="10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10"/>
      <c r="CW157" s="10"/>
      <c r="CX157" s="4"/>
    </row>
    <row r="158" spans="33:102" x14ac:dyDescent="0.3">
      <c r="AG158" s="4"/>
      <c r="AH158" s="4"/>
      <c r="AI158" s="4"/>
      <c r="AJ158" s="12"/>
      <c r="AK158" s="12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10"/>
      <c r="AX158" s="4"/>
      <c r="AY158" s="4"/>
      <c r="AZ158" s="4"/>
      <c r="BA158" s="4"/>
      <c r="BB158" s="4"/>
      <c r="BC158" s="4"/>
      <c r="BD158" s="4"/>
      <c r="BE158" s="4"/>
      <c r="BF158" s="4"/>
      <c r="BG158" s="18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10"/>
      <c r="BV158" s="10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10"/>
      <c r="CW158" s="10"/>
      <c r="CX158" s="4"/>
    </row>
    <row r="159" spans="33:102" x14ac:dyDescent="0.3">
      <c r="AG159" s="4"/>
      <c r="AH159" s="4"/>
      <c r="AI159" s="4"/>
      <c r="AJ159" s="12"/>
      <c r="AK159" s="12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10"/>
      <c r="AX159" s="4"/>
      <c r="AY159" s="4"/>
      <c r="AZ159" s="4"/>
      <c r="BA159" s="4"/>
      <c r="BB159" s="4"/>
      <c r="BC159" s="4"/>
      <c r="BD159" s="4"/>
      <c r="BE159" s="4"/>
      <c r="BF159" s="4"/>
      <c r="BG159" s="18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10"/>
      <c r="BV159" s="10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10"/>
      <c r="CW159" s="10"/>
      <c r="CX159" s="4"/>
    </row>
    <row r="160" spans="33:102" x14ac:dyDescent="0.3">
      <c r="AG160" s="4"/>
      <c r="AH160" s="4"/>
      <c r="AI160" s="4"/>
      <c r="AJ160" s="12"/>
      <c r="AK160" s="12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10"/>
      <c r="AX160" s="4"/>
      <c r="AY160" s="4"/>
      <c r="AZ160" s="4"/>
      <c r="BA160" s="4"/>
      <c r="BB160" s="4"/>
      <c r="BC160" s="4"/>
      <c r="BD160" s="4"/>
      <c r="BE160" s="4"/>
      <c r="BF160" s="4"/>
      <c r="BG160" s="18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10"/>
      <c r="BV160" s="10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10"/>
      <c r="CW160" s="10"/>
      <c r="CX160" s="4"/>
    </row>
    <row r="161" spans="33:102" x14ac:dyDescent="0.3">
      <c r="AG161" s="4"/>
      <c r="AH161" s="4"/>
      <c r="AI161" s="4"/>
      <c r="AJ161" s="12"/>
      <c r="AK161" s="12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10"/>
      <c r="AX161" s="4"/>
      <c r="AY161" s="4"/>
      <c r="AZ161" s="4"/>
      <c r="BA161" s="4"/>
      <c r="BB161" s="4"/>
      <c r="BC161" s="4"/>
      <c r="BD161" s="4"/>
      <c r="BE161" s="4"/>
      <c r="BF161" s="4"/>
      <c r="BG161" s="18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10"/>
      <c r="BV161" s="10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10"/>
      <c r="CW161" s="10"/>
      <c r="CX161" s="4"/>
    </row>
    <row r="162" spans="33:102" x14ac:dyDescent="0.3">
      <c r="AG162" s="4"/>
      <c r="AH162" s="4"/>
      <c r="AI162" s="4"/>
      <c r="AJ162" s="12"/>
      <c r="AK162" s="12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10"/>
      <c r="AX162" s="4"/>
      <c r="AY162" s="4"/>
      <c r="AZ162" s="4"/>
      <c r="BA162" s="4"/>
      <c r="BB162" s="4"/>
      <c r="BC162" s="4"/>
      <c r="BD162" s="4"/>
      <c r="BE162" s="4"/>
      <c r="BF162" s="4"/>
      <c r="BG162" s="18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10"/>
      <c r="BV162" s="10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10"/>
      <c r="CW162" s="10"/>
      <c r="CX162" s="4"/>
    </row>
    <row r="163" spans="33:102" x14ac:dyDescent="0.3">
      <c r="AG163" s="4"/>
      <c r="AH163" s="4"/>
      <c r="AI163" s="4"/>
      <c r="AJ163" s="12"/>
      <c r="AK163" s="12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10"/>
      <c r="AX163" s="4"/>
      <c r="AY163" s="4"/>
      <c r="AZ163" s="4"/>
      <c r="BA163" s="4"/>
      <c r="BB163" s="4"/>
      <c r="BC163" s="4"/>
      <c r="BD163" s="4"/>
      <c r="BE163" s="4"/>
      <c r="BF163" s="4"/>
      <c r="BG163" s="18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10"/>
      <c r="BV163" s="10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10"/>
      <c r="CW163" s="10"/>
      <c r="CX163" s="4"/>
    </row>
    <row r="164" spans="33:102" x14ac:dyDescent="0.3">
      <c r="AG164" s="4"/>
      <c r="AH164" s="4"/>
      <c r="AI164" s="4"/>
      <c r="AJ164" s="12"/>
      <c r="AK164" s="12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10"/>
      <c r="AX164" s="4"/>
      <c r="AY164" s="4"/>
      <c r="AZ164" s="4"/>
      <c r="BA164" s="4"/>
      <c r="BB164" s="4"/>
      <c r="BC164" s="4"/>
      <c r="BD164" s="4"/>
      <c r="BE164" s="4"/>
      <c r="BF164" s="4"/>
      <c r="BG164" s="18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10"/>
      <c r="BV164" s="10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10"/>
      <c r="CW164" s="10"/>
      <c r="CX164" s="4"/>
    </row>
    <row r="165" spans="33:102" x14ac:dyDescent="0.3">
      <c r="AG165" s="4"/>
      <c r="AH165" s="4"/>
      <c r="AI165" s="4"/>
      <c r="AJ165" s="12"/>
      <c r="AK165" s="12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10"/>
      <c r="AX165" s="4"/>
      <c r="AY165" s="4"/>
      <c r="AZ165" s="4"/>
      <c r="BA165" s="4"/>
      <c r="BB165" s="4"/>
      <c r="BC165" s="4"/>
      <c r="BD165" s="4"/>
      <c r="BE165" s="4"/>
      <c r="BF165" s="4"/>
      <c r="BG165" s="18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10"/>
      <c r="BV165" s="10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10"/>
      <c r="CW165" s="10"/>
      <c r="CX165" s="4"/>
    </row>
    <row r="166" spans="33:102" x14ac:dyDescent="0.3">
      <c r="AG166" s="4"/>
      <c r="AH166" s="4"/>
      <c r="AI166" s="4"/>
      <c r="AJ166" s="12"/>
      <c r="AK166" s="12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10"/>
      <c r="AX166" s="4"/>
      <c r="AY166" s="4"/>
      <c r="AZ166" s="4"/>
      <c r="BA166" s="4"/>
      <c r="BB166" s="4"/>
      <c r="BC166" s="4"/>
      <c r="BD166" s="4"/>
      <c r="BE166" s="4"/>
      <c r="BF166" s="4"/>
      <c r="BG166" s="18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10"/>
      <c r="BV166" s="10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10"/>
      <c r="CW166" s="10"/>
      <c r="CX166" s="4"/>
    </row>
    <row r="167" spans="33:102" x14ac:dyDescent="0.3">
      <c r="AG167" s="4"/>
      <c r="AH167" s="4"/>
      <c r="AI167" s="4"/>
      <c r="AJ167" s="12"/>
      <c r="AK167" s="12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10"/>
      <c r="AX167" s="4"/>
      <c r="AY167" s="4"/>
      <c r="AZ167" s="4"/>
      <c r="BA167" s="4"/>
      <c r="BB167" s="4"/>
      <c r="BC167" s="4"/>
      <c r="BD167" s="4"/>
      <c r="BE167" s="4"/>
      <c r="BF167" s="4"/>
      <c r="BG167" s="18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10"/>
      <c r="BV167" s="10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10"/>
      <c r="CW167" s="10"/>
      <c r="CX167" s="4"/>
    </row>
    <row r="168" spans="33:102" x14ac:dyDescent="0.3">
      <c r="AG168" s="4"/>
      <c r="AH168" s="4"/>
      <c r="AI168" s="4"/>
      <c r="AJ168" s="12"/>
      <c r="AK168" s="12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10"/>
      <c r="AX168" s="4"/>
      <c r="AY168" s="4"/>
      <c r="AZ168" s="4"/>
      <c r="BA168" s="4"/>
      <c r="BB168" s="4"/>
      <c r="BC168" s="4"/>
      <c r="BD168" s="4"/>
      <c r="BE168" s="4"/>
      <c r="BF168" s="4"/>
      <c r="BG168" s="18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10"/>
      <c r="BV168" s="10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10"/>
      <c r="CW168" s="10"/>
      <c r="CX168" s="4"/>
    </row>
    <row r="169" spans="33:102" x14ac:dyDescent="0.3">
      <c r="AG169" s="4"/>
      <c r="AH169" s="4"/>
      <c r="AI169" s="4"/>
      <c r="AJ169" s="12"/>
      <c r="AK169" s="12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10"/>
      <c r="AX169" s="4"/>
      <c r="AY169" s="4"/>
      <c r="AZ169" s="4"/>
      <c r="BA169" s="4"/>
      <c r="BB169" s="4"/>
      <c r="BC169" s="4"/>
      <c r="BD169" s="4"/>
      <c r="BE169" s="4"/>
      <c r="BF169" s="4"/>
      <c r="BG169" s="18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10"/>
      <c r="BV169" s="10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10"/>
      <c r="CW169" s="10"/>
      <c r="CX169" s="4"/>
    </row>
    <row r="170" spans="33:102" x14ac:dyDescent="0.3">
      <c r="AG170" s="4"/>
      <c r="AH170" s="4"/>
      <c r="AI170" s="4"/>
      <c r="AJ170" s="12"/>
      <c r="AK170" s="12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10"/>
      <c r="AX170" s="4"/>
      <c r="AY170" s="4"/>
      <c r="AZ170" s="4"/>
      <c r="BA170" s="4"/>
      <c r="BB170" s="4"/>
      <c r="BC170" s="4"/>
      <c r="BD170" s="4"/>
      <c r="BE170" s="4"/>
      <c r="BF170" s="4"/>
      <c r="BG170" s="18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10"/>
      <c r="BV170" s="10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10"/>
      <c r="CW170" s="10"/>
      <c r="CX170" s="4"/>
    </row>
    <row r="171" spans="33:102" x14ac:dyDescent="0.3">
      <c r="AG171" s="4"/>
      <c r="AH171" s="4"/>
      <c r="AI171" s="4"/>
      <c r="AJ171" s="12"/>
      <c r="AK171" s="12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10"/>
      <c r="AX171" s="4"/>
      <c r="AY171" s="4"/>
      <c r="AZ171" s="4"/>
      <c r="BA171" s="4"/>
      <c r="BB171" s="4"/>
      <c r="BC171" s="4"/>
      <c r="BD171" s="4"/>
      <c r="BE171" s="4"/>
      <c r="BF171" s="4"/>
      <c r="BG171" s="18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10"/>
      <c r="BV171" s="10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10"/>
      <c r="CW171" s="10"/>
      <c r="CX171" s="4"/>
    </row>
    <row r="172" spans="33:102" x14ac:dyDescent="0.3">
      <c r="AG172" s="4"/>
      <c r="AH172" s="4"/>
      <c r="AI172" s="4"/>
      <c r="AJ172" s="12"/>
      <c r="AK172" s="12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10"/>
      <c r="AX172" s="4"/>
      <c r="AY172" s="4"/>
      <c r="AZ172" s="4"/>
      <c r="BA172" s="4"/>
      <c r="BB172" s="4"/>
      <c r="BC172" s="4"/>
      <c r="BD172" s="4"/>
      <c r="BE172" s="4"/>
      <c r="BF172" s="4"/>
      <c r="BG172" s="18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10"/>
      <c r="BV172" s="10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10"/>
      <c r="CW172" s="10"/>
      <c r="CX172" s="4"/>
    </row>
    <row r="173" spans="33:102" x14ac:dyDescent="0.3">
      <c r="AG173" s="4"/>
      <c r="AH173" s="4"/>
      <c r="AI173" s="4"/>
      <c r="AJ173" s="12"/>
      <c r="AK173" s="12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10"/>
      <c r="AX173" s="4"/>
      <c r="AY173" s="4"/>
      <c r="AZ173" s="4"/>
      <c r="BA173" s="4"/>
      <c r="BB173" s="4"/>
      <c r="BC173" s="4"/>
      <c r="BD173" s="4"/>
      <c r="BE173" s="4"/>
      <c r="BF173" s="4"/>
      <c r="BG173" s="18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10"/>
      <c r="BV173" s="10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10"/>
      <c r="CW173" s="10"/>
      <c r="CX173" s="4"/>
    </row>
    <row r="174" spans="33:102" x14ac:dyDescent="0.3">
      <c r="AG174" s="4"/>
      <c r="AH174" s="4"/>
      <c r="AI174" s="4"/>
      <c r="AJ174" s="12"/>
      <c r="AK174" s="12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10"/>
      <c r="AX174" s="4"/>
      <c r="AY174" s="4"/>
      <c r="AZ174" s="4"/>
      <c r="BA174" s="4"/>
      <c r="BB174" s="4"/>
      <c r="BC174" s="4"/>
      <c r="BD174" s="4"/>
      <c r="BE174" s="4"/>
      <c r="BF174" s="4"/>
      <c r="BG174" s="18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10"/>
      <c r="BV174" s="10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10"/>
      <c r="CW174" s="10"/>
      <c r="CX174" s="4"/>
    </row>
    <row r="175" spans="33:102" x14ac:dyDescent="0.3">
      <c r="AG175" s="4"/>
      <c r="AH175" s="4"/>
      <c r="AI175" s="4"/>
      <c r="AJ175" s="12"/>
      <c r="AK175" s="12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10"/>
      <c r="AX175" s="4"/>
      <c r="AY175" s="4"/>
      <c r="AZ175" s="4"/>
      <c r="BA175" s="4"/>
      <c r="BB175" s="4"/>
      <c r="BC175" s="4"/>
      <c r="BD175" s="4"/>
      <c r="BE175" s="4"/>
      <c r="BF175" s="4"/>
      <c r="BG175" s="18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10"/>
      <c r="BV175" s="10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10"/>
      <c r="CW175" s="10"/>
      <c r="CX175" s="4"/>
    </row>
    <row r="176" spans="33:102" x14ac:dyDescent="0.3">
      <c r="AG176" s="4"/>
      <c r="AH176" s="4"/>
      <c r="AI176" s="4"/>
      <c r="AJ176" s="12"/>
      <c r="AK176" s="12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10"/>
      <c r="AX176" s="4"/>
      <c r="AY176" s="4"/>
      <c r="AZ176" s="4"/>
      <c r="BA176" s="4"/>
      <c r="BB176" s="4"/>
      <c r="BC176" s="4"/>
      <c r="BD176" s="4"/>
      <c r="BE176" s="4"/>
      <c r="BF176" s="4"/>
      <c r="BG176" s="18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10"/>
      <c r="BV176" s="10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10"/>
      <c r="CW176" s="10"/>
      <c r="CX176" s="4"/>
    </row>
    <row r="177" spans="33:102" x14ac:dyDescent="0.3">
      <c r="AG177" s="4"/>
      <c r="AH177" s="4"/>
      <c r="AI177" s="4"/>
      <c r="AJ177" s="12"/>
      <c r="AK177" s="12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10"/>
      <c r="AX177" s="4"/>
      <c r="AY177" s="4"/>
      <c r="AZ177" s="4"/>
      <c r="BA177" s="4"/>
      <c r="BB177" s="4"/>
      <c r="BC177" s="4"/>
      <c r="BD177" s="4"/>
      <c r="BE177" s="4"/>
      <c r="BF177" s="4"/>
      <c r="BG177" s="18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10"/>
      <c r="BV177" s="10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10"/>
      <c r="CW177" s="10"/>
      <c r="CX177" s="4"/>
    </row>
    <row r="178" spans="33:102" x14ac:dyDescent="0.3">
      <c r="AG178" s="4"/>
      <c r="AH178" s="4"/>
      <c r="AI178" s="4"/>
      <c r="AJ178" s="12"/>
      <c r="AK178" s="12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10"/>
      <c r="AX178" s="4"/>
      <c r="AY178" s="4"/>
      <c r="AZ178" s="4"/>
      <c r="BA178" s="4"/>
      <c r="BB178" s="4"/>
      <c r="BC178" s="4"/>
      <c r="BD178" s="4"/>
      <c r="BE178" s="4"/>
      <c r="BF178" s="4"/>
      <c r="BG178" s="18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10"/>
      <c r="BV178" s="10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10"/>
      <c r="CW178" s="10"/>
      <c r="CX178" s="4"/>
    </row>
    <row r="179" spans="33:102" x14ac:dyDescent="0.3">
      <c r="AG179" s="4"/>
      <c r="AH179" s="4"/>
      <c r="AI179" s="4"/>
      <c r="AJ179" s="12"/>
      <c r="AK179" s="12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10"/>
      <c r="AX179" s="4"/>
      <c r="AY179" s="4"/>
      <c r="AZ179" s="4"/>
      <c r="BA179" s="4"/>
      <c r="BB179" s="4"/>
      <c r="BC179" s="4"/>
      <c r="BD179" s="4"/>
      <c r="BE179" s="4"/>
      <c r="BF179" s="4"/>
      <c r="BG179" s="18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10"/>
      <c r="BV179" s="10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10"/>
      <c r="CW179" s="10"/>
      <c r="CX179" s="4"/>
    </row>
    <row r="180" spans="33:102" x14ac:dyDescent="0.3">
      <c r="AG180" s="4"/>
      <c r="AH180" s="4"/>
      <c r="AI180" s="4"/>
      <c r="AJ180" s="12"/>
      <c r="AK180" s="12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10"/>
      <c r="AX180" s="4"/>
      <c r="AY180" s="4"/>
      <c r="AZ180" s="4"/>
      <c r="BA180" s="4"/>
      <c r="BB180" s="4"/>
      <c r="BC180" s="4"/>
      <c r="BD180" s="4"/>
      <c r="BE180" s="4"/>
      <c r="BF180" s="4"/>
      <c r="BG180" s="18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10"/>
      <c r="BV180" s="10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10"/>
      <c r="CW180" s="10"/>
      <c r="CX180" s="4"/>
    </row>
    <row r="181" spans="33:102" x14ac:dyDescent="0.3">
      <c r="AG181" s="4"/>
      <c r="AH181" s="4"/>
      <c r="AI181" s="4"/>
      <c r="AJ181" s="12"/>
      <c r="AK181" s="12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10"/>
      <c r="AX181" s="4"/>
      <c r="AY181" s="4"/>
      <c r="AZ181" s="4"/>
      <c r="BA181" s="4"/>
      <c r="BB181" s="4"/>
      <c r="BC181" s="4"/>
      <c r="BD181" s="4"/>
      <c r="BE181" s="4"/>
      <c r="BF181" s="4"/>
      <c r="BG181" s="18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10"/>
      <c r="BV181" s="10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10"/>
      <c r="CW181" s="10"/>
      <c r="CX181" s="4"/>
    </row>
    <row r="182" spans="33:102" x14ac:dyDescent="0.3">
      <c r="AG182" s="4"/>
      <c r="AH182" s="4"/>
      <c r="AI182" s="4"/>
      <c r="AJ182" s="12"/>
      <c r="AK182" s="12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10"/>
      <c r="AX182" s="4"/>
      <c r="AY182" s="4"/>
      <c r="AZ182" s="4"/>
      <c r="BA182" s="4"/>
      <c r="BB182" s="4"/>
      <c r="BC182" s="4"/>
      <c r="BD182" s="4"/>
      <c r="BE182" s="4"/>
      <c r="BF182" s="4"/>
      <c r="BG182" s="18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10"/>
      <c r="BV182" s="10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10"/>
      <c r="CW182" s="10"/>
      <c r="CX182" s="4"/>
    </row>
    <row r="183" spans="33:102" x14ac:dyDescent="0.3">
      <c r="AG183" s="4"/>
      <c r="AH183" s="4"/>
      <c r="AI183" s="4"/>
      <c r="AJ183" s="12"/>
      <c r="AK183" s="12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10"/>
      <c r="AX183" s="4"/>
      <c r="AY183" s="4"/>
      <c r="AZ183" s="4"/>
      <c r="BA183" s="4"/>
      <c r="BB183" s="4"/>
      <c r="BC183" s="4"/>
      <c r="BD183" s="4"/>
      <c r="BE183" s="4"/>
      <c r="BF183" s="4"/>
      <c r="BG183" s="18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10"/>
      <c r="BV183" s="10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10"/>
      <c r="CW183" s="10"/>
      <c r="CX183" s="4"/>
    </row>
    <row r="184" spans="33:102" x14ac:dyDescent="0.3">
      <c r="AG184" s="4"/>
      <c r="AH184" s="4"/>
      <c r="AI184" s="4"/>
      <c r="AJ184" s="12"/>
      <c r="AK184" s="12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10"/>
      <c r="AX184" s="4"/>
      <c r="AY184" s="4"/>
      <c r="AZ184" s="4"/>
      <c r="BA184" s="4"/>
      <c r="BB184" s="4"/>
      <c r="BC184" s="4"/>
      <c r="BD184" s="4"/>
      <c r="BE184" s="4"/>
      <c r="BF184" s="4"/>
      <c r="BG184" s="18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10"/>
      <c r="BV184" s="10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10"/>
      <c r="CW184" s="10"/>
      <c r="CX184" s="4"/>
    </row>
    <row r="185" spans="33:102" x14ac:dyDescent="0.3">
      <c r="AG185" s="4"/>
      <c r="AH185" s="4"/>
      <c r="AI185" s="4"/>
      <c r="AJ185" s="12"/>
      <c r="AK185" s="12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10"/>
      <c r="AX185" s="4"/>
      <c r="AY185" s="4"/>
      <c r="AZ185" s="4"/>
      <c r="BA185" s="4"/>
      <c r="BB185" s="4"/>
      <c r="BC185" s="4"/>
      <c r="BD185" s="4"/>
      <c r="BE185" s="4"/>
      <c r="BF185" s="4"/>
      <c r="BG185" s="18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10"/>
      <c r="BV185" s="10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10"/>
      <c r="CW185" s="10"/>
      <c r="CX185" s="4"/>
    </row>
    <row r="186" spans="33:102" x14ac:dyDescent="0.3">
      <c r="AG186" s="4"/>
      <c r="AH186" s="4"/>
      <c r="AI186" s="4"/>
      <c r="AJ186" s="12"/>
      <c r="AK186" s="12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10"/>
      <c r="AX186" s="4"/>
      <c r="AY186" s="4"/>
      <c r="AZ186" s="4"/>
      <c r="BA186" s="4"/>
      <c r="BB186" s="4"/>
      <c r="BC186" s="4"/>
      <c r="BD186" s="4"/>
      <c r="BE186" s="4"/>
      <c r="BF186" s="4"/>
      <c r="BG186" s="18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10"/>
      <c r="BV186" s="10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10"/>
      <c r="CW186" s="10"/>
      <c r="CX186" s="4"/>
    </row>
    <row r="187" spans="33:102" x14ac:dyDescent="0.3">
      <c r="AG187" s="4"/>
      <c r="AH187" s="4"/>
      <c r="AI187" s="4"/>
      <c r="AJ187" s="12"/>
      <c r="AK187" s="12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10"/>
      <c r="AX187" s="4"/>
      <c r="AY187" s="4"/>
      <c r="AZ187" s="4"/>
      <c r="BA187" s="4"/>
      <c r="BB187" s="4"/>
      <c r="BC187" s="4"/>
      <c r="BD187" s="4"/>
      <c r="BE187" s="4"/>
      <c r="BF187" s="4"/>
      <c r="BG187" s="18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10"/>
      <c r="BV187" s="10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10"/>
      <c r="CW187" s="10"/>
      <c r="CX187" s="4"/>
    </row>
    <row r="188" spans="33:102" x14ac:dyDescent="0.3">
      <c r="AG188" s="4"/>
      <c r="AH188" s="4"/>
      <c r="AI188" s="4"/>
      <c r="AJ188" s="12"/>
      <c r="AK188" s="12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10"/>
      <c r="AX188" s="4"/>
      <c r="AY188" s="4"/>
      <c r="AZ188" s="4"/>
      <c r="BA188" s="4"/>
      <c r="BB188" s="4"/>
      <c r="BC188" s="4"/>
      <c r="BD188" s="4"/>
      <c r="BE188" s="4"/>
      <c r="BF188" s="4"/>
      <c r="BG188" s="18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10"/>
      <c r="BV188" s="10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10"/>
      <c r="CW188" s="10"/>
      <c r="CX188" s="4"/>
    </row>
    <row r="189" spans="33:102" x14ac:dyDescent="0.3">
      <c r="AG189" s="4"/>
      <c r="AH189" s="4"/>
      <c r="AI189" s="4"/>
      <c r="AJ189" s="12"/>
      <c r="AK189" s="12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10"/>
      <c r="AX189" s="4"/>
      <c r="AY189" s="4"/>
      <c r="AZ189" s="4"/>
      <c r="BA189" s="4"/>
      <c r="BB189" s="4"/>
      <c r="BC189" s="4"/>
      <c r="BD189" s="4"/>
      <c r="BE189" s="4"/>
      <c r="BF189" s="4"/>
      <c r="BG189" s="18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10"/>
      <c r="BV189" s="10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10"/>
      <c r="CW189" s="10"/>
      <c r="CX189" s="4"/>
    </row>
    <row r="190" spans="33:102" x14ac:dyDescent="0.3">
      <c r="AG190" s="4"/>
      <c r="AH190" s="4"/>
      <c r="AI190" s="4"/>
      <c r="AJ190" s="12"/>
      <c r="AK190" s="12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10"/>
      <c r="AX190" s="4"/>
      <c r="AY190" s="4"/>
      <c r="AZ190" s="4"/>
      <c r="BA190" s="4"/>
      <c r="BB190" s="4"/>
      <c r="BC190" s="4"/>
      <c r="BD190" s="4"/>
      <c r="BE190" s="4"/>
      <c r="BF190" s="4"/>
      <c r="BG190" s="18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10"/>
      <c r="BV190" s="10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10"/>
      <c r="CW190" s="10"/>
      <c r="CX190" s="4"/>
    </row>
    <row r="191" spans="33:102" x14ac:dyDescent="0.3">
      <c r="AG191" s="4"/>
      <c r="AH191" s="4"/>
      <c r="AI191" s="4"/>
      <c r="AJ191" s="12"/>
      <c r="AK191" s="12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10"/>
      <c r="AX191" s="4"/>
      <c r="AY191" s="4"/>
      <c r="AZ191" s="4"/>
      <c r="BA191" s="4"/>
      <c r="BB191" s="4"/>
      <c r="BC191" s="4"/>
      <c r="BD191" s="4"/>
      <c r="BE191" s="4"/>
      <c r="BF191" s="4"/>
      <c r="BG191" s="18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10"/>
      <c r="BV191" s="10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10"/>
      <c r="CW191" s="10"/>
      <c r="CX191" s="4"/>
    </row>
    <row r="192" spans="33:102" x14ac:dyDescent="0.3">
      <c r="AG192" s="4"/>
      <c r="AH192" s="4"/>
      <c r="AI192" s="4"/>
      <c r="AJ192" s="12"/>
      <c r="AK192" s="12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10"/>
      <c r="AX192" s="4"/>
      <c r="AY192" s="4"/>
      <c r="AZ192" s="4"/>
      <c r="BA192" s="4"/>
      <c r="BB192" s="4"/>
      <c r="BC192" s="4"/>
      <c r="BD192" s="4"/>
      <c r="BE192" s="4"/>
      <c r="BF192" s="4"/>
      <c r="BG192" s="18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10"/>
      <c r="BV192" s="10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10"/>
      <c r="CW192" s="10"/>
      <c r="CX192" s="4"/>
    </row>
    <row r="193" spans="33:102" x14ac:dyDescent="0.3">
      <c r="AG193" s="4"/>
      <c r="AH193" s="4"/>
      <c r="AI193" s="4"/>
      <c r="AJ193" s="12"/>
      <c r="AK193" s="12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10"/>
      <c r="AX193" s="4"/>
      <c r="AY193" s="4"/>
      <c r="AZ193" s="4"/>
      <c r="BA193" s="4"/>
      <c r="BB193" s="4"/>
      <c r="BC193" s="4"/>
      <c r="BD193" s="4"/>
      <c r="BE193" s="4"/>
      <c r="BF193" s="4"/>
      <c r="BG193" s="18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10"/>
      <c r="BV193" s="10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10"/>
      <c r="CW193" s="10"/>
      <c r="CX193" s="4"/>
    </row>
    <row r="194" spans="33:102" x14ac:dyDescent="0.3">
      <c r="AG194" s="4"/>
      <c r="AH194" s="4"/>
      <c r="AI194" s="4"/>
      <c r="AJ194" s="12"/>
      <c r="AK194" s="12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10"/>
      <c r="AX194" s="4"/>
      <c r="AY194" s="4"/>
      <c r="AZ194" s="4"/>
      <c r="BA194" s="4"/>
      <c r="BB194" s="4"/>
      <c r="BC194" s="4"/>
      <c r="BD194" s="4"/>
      <c r="BE194" s="4"/>
      <c r="BF194" s="4"/>
      <c r="BG194" s="18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10"/>
      <c r="BV194" s="10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10"/>
      <c r="CW194" s="10"/>
      <c r="CX194" s="4"/>
    </row>
    <row r="195" spans="33:102" x14ac:dyDescent="0.3">
      <c r="AG195" s="4"/>
      <c r="AH195" s="4"/>
      <c r="AI195" s="4"/>
      <c r="AJ195" s="12"/>
      <c r="AK195" s="12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10"/>
      <c r="AX195" s="4"/>
      <c r="AY195" s="4"/>
      <c r="AZ195" s="4"/>
      <c r="BA195" s="4"/>
      <c r="BB195" s="4"/>
      <c r="BC195" s="4"/>
      <c r="BD195" s="4"/>
      <c r="BE195" s="4"/>
      <c r="BF195" s="4"/>
      <c r="BG195" s="18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10"/>
      <c r="BV195" s="10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10"/>
      <c r="CW195" s="10"/>
      <c r="CX195" s="4"/>
    </row>
    <row r="196" spans="33:102" x14ac:dyDescent="0.3">
      <c r="AG196" s="4"/>
      <c r="AH196" s="4"/>
      <c r="AI196" s="4"/>
      <c r="AJ196" s="12"/>
      <c r="AK196" s="12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10"/>
      <c r="AX196" s="4"/>
      <c r="AY196" s="4"/>
      <c r="AZ196" s="4"/>
      <c r="BA196" s="4"/>
      <c r="BB196" s="4"/>
      <c r="BC196" s="4"/>
      <c r="BD196" s="4"/>
      <c r="BE196" s="4"/>
      <c r="BF196" s="4"/>
      <c r="BG196" s="18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10"/>
      <c r="BV196" s="10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10"/>
      <c r="CW196" s="10"/>
      <c r="CX196" s="4"/>
    </row>
    <row r="197" spans="33:102" x14ac:dyDescent="0.3">
      <c r="AG197" s="4"/>
      <c r="AH197" s="4"/>
      <c r="AI197" s="4"/>
      <c r="AJ197" s="12"/>
      <c r="AK197" s="12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10"/>
      <c r="AX197" s="4"/>
      <c r="AY197" s="4"/>
      <c r="AZ197" s="4"/>
      <c r="BA197" s="4"/>
      <c r="BB197" s="4"/>
      <c r="BC197" s="4"/>
      <c r="BD197" s="4"/>
      <c r="BE197" s="4"/>
      <c r="BF197" s="4"/>
      <c r="BG197" s="18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10"/>
      <c r="BV197" s="10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10"/>
      <c r="CW197" s="10"/>
      <c r="CX197" s="4"/>
    </row>
    <row r="198" spans="33:102" x14ac:dyDescent="0.3">
      <c r="AG198" s="4"/>
      <c r="AH198" s="4"/>
      <c r="AI198" s="4"/>
      <c r="AJ198" s="12"/>
      <c r="AK198" s="12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10"/>
      <c r="AX198" s="4"/>
      <c r="AY198" s="4"/>
      <c r="AZ198" s="4"/>
      <c r="BA198" s="4"/>
      <c r="BB198" s="4"/>
      <c r="BC198" s="4"/>
      <c r="BD198" s="4"/>
      <c r="BE198" s="4"/>
      <c r="BF198" s="4"/>
      <c r="BG198" s="18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10"/>
      <c r="BV198" s="10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10"/>
      <c r="CW198" s="10"/>
      <c r="CX198" s="4"/>
    </row>
    <row r="199" spans="33:102" x14ac:dyDescent="0.3">
      <c r="AG199" s="4"/>
      <c r="AH199" s="4"/>
      <c r="AI199" s="4"/>
      <c r="AJ199" s="12"/>
      <c r="AK199" s="12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10"/>
      <c r="AX199" s="4"/>
      <c r="AY199" s="4"/>
      <c r="AZ199" s="4"/>
      <c r="BA199" s="4"/>
      <c r="BB199" s="4"/>
      <c r="BC199" s="4"/>
      <c r="BD199" s="4"/>
      <c r="BE199" s="4"/>
      <c r="BF199" s="4"/>
      <c r="BG199" s="18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10"/>
      <c r="BV199" s="10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10"/>
      <c r="CW199" s="10"/>
      <c r="CX199" s="4"/>
    </row>
    <row r="200" spans="33:102" x14ac:dyDescent="0.3">
      <c r="AG200" s="4"/>
      <c r="AH200" s="4"/>
      <c r="AI200" s="4"/>
      <c r="AJ200" s="12"/>
      <c r="AK200" s="12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10"/>
      <c r="AX200" s="4"/>
      <c r="AY200" s="4"/>
      <c r="AZ200" s="4"/>
      <c r="BA200" s="4"/>
      <c r="BB200" s="4"/>
      <c r="BC200" s="4"/>
      <c r="BD200" s="4"/>
      <c r="BE200" s="4"/>
      <c r="BF200" s="4"/>
      <c r="BG200" s="18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10"/>
      <c r="BV200" s="10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10"/>
      <c r="CW200" s="10"/>
      <c r="CX200" s="4"/>
    </row>
    <row r="201" spans="33:102" x14ac:dyDescent="0.3">
      <c r="AG201" s="4"/>
      <c r="AH201" s="4"/>
      <c r="AI201" s="4"/>
      <c r="AJ201" s="12"/>
      <c r="AK201" s="12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10"/>
      <c r="AX201" s="4"/>
      <c r="AY201" s="4"/>
      <c r="AZ201" s="4"/>
      <c r="BA201" s="4"/>
      <c r="BB201" s="4"/>
      <c r="BC201" s="4"/>
      <c r="BD201" s="4"/>
      <c r="BE201" s="4"/>
      <c r="BF201" s="4"/>
      <c r="BG201" s="18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10"/>
      <c r="BV201" s="10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10"/>
      <c r="CW201" s="10"/>
      <c r="CX201" s="4"/>
    </row>
    <row r="202" spans="33:102" x14ac:dyDescent="0.3">
      <c r="AG202" s="4"/>
      <c r="AH202" s="4"/>
      <c r="AI202" s="4"/>
      <c r="AJ202" s="12"/>
      <c r="AK202" s="12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10"/>
      <c r="AX202" s="4"/>
      <c r="AY202" s="4"/>
      <c r="AZ202" s="4"/>
      <c r="BA202" s="4"/>
      <c r="BB202" s="4"/>
      <c r="BC202" s="4"/>
      <c r="BD202" s="4"/>
      <c r="BE202" s="4"/>
      <c r="BF202" s="4"/>
      <c r="BG202" s="18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10"/>
      <c r="BV202" s="10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10"/>
      <c r="CW202" s="10"/>
      <c r="CX202" s="4"/>
    </row>
    <row r="203" spans="33:102" x14ac:dyDescent="0.3">
      <c r="AG203" s="4"/>
      <c r="AH203" s="4"/>
      <c r="AI203" s="4"/>
      <c r="AJ203" s="12"/>
      <c r="AK203" s="12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10"/>
      <c r="AX203" s="4"/>
      <c r="AY203" s="4"/>
      <c r="AZ203" s="4"/>
      <c r="BA203" s="4"/>
      <c r="BB203" s="4"/>
      <c r="BC203" s="4"/>
      <c r="BD203" s="4"/>
      <c r="BE203" s="4"/>
      <c r="BF203" s="4"/>
      <c r="BG203" s="18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10"/>
      <c r="BV203" s="10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10"/>
      <c r="CW203" s="10"/>
      <c r="CX203" s="4"/>
    </row>
    <row r="204" spans="33:102" x14ac:dyDescent="0.3">
      <c r="AG204" s="4"/>
      <c r="AH204" s="4"/>
      <c r="AI204" s="4"/>
      <c r="AJ204" s="12"/>
      <c r="AK204" s="12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10"/>
      <c r="AX204" s="4"/>
      <c r="AY204" s="4"/>
      <c r="AZ204" s="4"/>
      <c r="BA204" s="4"/>
      <c r="BB204" s="4"/>
      <c r="BC204" s="4"/>
      <c r="BD204" s="4"/>
      <c r="BE204" s="4"/>
      <c r="BF204" s="4"/>
      <c r="BG204" s="18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10"/>
      <c r="BV204" s="10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10"/>
      <c r="CW204" s="10"/>
      <c r="CX204" s="4"/>
    </row>
    <row r="205" spans="33:102" x14ac:dyDescent="0.3">
      <c r="AG205" s="4"/>
      <c r="AH205" s="4"/>
      <c r="AI205" s="4"/>
      <c r="AJ205" s="12"/>
      <c r="AK205" s="12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10"/>
      <c r="AX205" s="4"/>
      <c r="AY205" s="4"/>
      <c r="AZ205" s="4"/>
      <c r="BA205" s="4"/>
      <c r="BB205" s="4"/>
      <c r="BC205" s="4"/>
      <c r="BD205" s="4"/>
      <c r="BE205" s="4"/>
      <c r="BF205" s="4"/>
      <c r="BG205" s="18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10"/>
      <c r="BV205" s="10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10"/>
      <c r="CW205" s="10"/>
      <c r="CX205" s="4"/>
    </row>
    <row r="206" spans="33:102" x14ac:dyDescent="0.3">
      <c r="AG206" s="4"/>
      <c r="AH206" s="4"/>
      <c r="AI206" s="4"/>
      <c r="AJ206" s="12"/>
      <c r="AK206" s="12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10"/>
      <c r="AX206" s="4"/>
      <c r="AY206" s="4"/>
      <c r="AZ206" s="4"/>
      <c r="BA206" s="4"/>
      <c r="BB206" s="4"/>
      <c r="BC206" s="4"/>
      <c r="BD206" s="4"/>
      <c r="BE206" s="4"/>
      <c r="BF206" s="4"/>
      <c r="BG206" s="18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10"/>
      <c r="BV206" s="10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10"/>
      <c r="CW206" s="10"/>
      <c r="CX206" s="4"/>
    </row>
    <row r="207" spans="33:102" x14ac:dyDescent="0.3">
      <c r="AG207" s="4"/>
      <c r="AH207" s="4"/>
      <c r="AI207" s="4"/>
      <c r="AJ207" s="12"/>
      <c r="AK207" s="12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10"/>
      <c r="AX207" s="4"/>
      <c r="AY207" s="4"/>
      <c r="AZ207" s="4"/>
      <c r="BA207" s="4"/>
      <c r="BB207" s="4"/>
      <c r="BC207" s="4"/>
      <c r="BD207" s="4"/>
      <c r="BE207" s="4"/>
      <c r="BF207" s="4"/>
      <c r="BG207" s="18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10"/>
      <c r="BV207" s="10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10"/>
      <c r="CW207" s="10"/>
      <c r="CX207" s="4"/>
    </row>
    <row r="208" spans="33:102" x14ac:dyDescent="0.3">
      <c r="AG208" s="4"/>
      <c r="AH208" s="4"/>
      <c r="AI208" s="4"/>
      <c r="AJ208" s="12"/>
      <c r="AK208" s="12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10"/>
      <c r="AX208" s="4"/>
      <c r="AY208" s="4"/>
      <c r="AZ208" s="4"/>
      <c r="BA208" s="4"/>
      <c r="BB208" s="4"/>
      <c r="BC208" s="4"/>
      <c r="BD208" s="4"/>
      <c r="BE208" s="4"/>
      <c r="BF208" s="4"/>
      <c r="BG208" s="18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10"/>
      <c r="BV208" s="10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10"/>
      <c r="CW208" s="10"/>
      <c r="CX208" s="4"/>
    </row>
    <row r="209" spans="33:102" x14ac:dyDescent="0.3">
      <c r="AG209" s="4"/>
      <c r="AH209" s="4"/>
      <c r="AI209" s="4"/>
      <c r="AJ209" s="12"/>
      <c r="AK209" s="12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10"/>
      <c r="AX209" s="4"/>
      <c r="AY209" s="4"/>
      <c r="AZ209" s="4"/>
      <c r="BA209" s="4"/>
      <c r="BB209" s="4"/>
      <c r="BC209" s="4"/>
      <c r="BD209" s="4"/>
      <c r="BE209" s="4"/>
      <c r="BF209" s="4"/>
      <c r="BG209" s="18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10"/>
      <c r="BV209" s="10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10"/>
      <c r="CW209" s="10"/>
      <c r="CX209" s="4"/>
    </row>
    <row r="210" spans="33:102" x14ac:dyDescent="0.3">
      <c r="AG210" s="4"/>
      <c r="AH210" s="4"/>
      <c r="AI210" s="4"/>
      <c r="AJ210" s="12"/>
      <c r="AK210" s="12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10"/>
      <c r="AX210" s="4"/>
      <c r="AY210" s="4"/>
      <c r="AZ210" s="4"/>
      <c r="BA210" s="4"/>
      <c r="BB210" s="4"/>
      <c r="BC210" s="4"/>
      <c r="BD210" s="4"/>
      <c r="BE210" s="4"/>
      <c r="BF210" s="4"/>
      <c r="BG210" s="18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10"/>
      <c r="BV210" s="10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10"/>
      <c r="CW210" s="10"/>
      <c r="CX210" s="4"/>
    </row>
    <row r="211" spans="33:102" x14ac:dyDescent="0.3">
      <c r="AG211" s="4"/>
      <c r="AH211" s="4"/>
      <c r="AI211" s="4"/>
      <c r="AJ211" s="12"/>
      <c r="AK211" s="12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10"/>
      <c r="AX211" s="4"/>
      <c r="AY211" s="4"/>
      <c r="AZ211" s="4"/>
      <c r="BA211" s="4"/>
      <c r="BB211" s="4"/>
      <c r="BC211" s="4"/>
      <c r="BD211" s="4"/>
      <c r="BE211" s="4"/>
      <c r="BF211" s="4"/>
      <c r="BG211" s="18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10"/>
      <c r="BV211" s="10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10"/>
      <c r="CW211" s="10"/>
      <c r="CX211" s="4"/>
    </row>
    <row r="212" spans="33:102" x14ac:dyDescent="0.3">
      <c r="AG212" s="4"/>
      <c r="AH212" s="4"/>
      <c r="AI212" s="4"/>
      <c r="AJ212" s="12"/>
      <c r="AK212" s="12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10"/>
      <c r="AX212" s="4"/>
      <c r="AY212" s="4"/>
      <c r="AZ212" s="4"/>
      <c r="BA212" s="4"/>
      <c r="BB212" s="4"/>
      <c r="BC212" s="4"/>
      <c r="BD212" s="4"/>
      <c r="BE212" s="4"/>
      <c r="BF212" s="4"/>
      <c r="BG212" s="18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10"/>
      <c r="BV212" s="10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10"/>
      <c r="CW212" s="10"/>
      <c r="CX212" s="4"/>
    </row>
    <row r="213" spans="33:102" x14ac:dyDescent="0.3">
      <c r="AG213" s="4"/>
      <c r="AH213" s="4"/>
      <c r="AI213" s="4"/>
      <c r="AJ213" s="12"/>
      <c r="AK213" s="12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10"/>
      <c r="AX213" s="4"/>
      <c r="AY213" s="4"/>
      <c r="AZ213" s="4"/>
      <c r="BA213" s="4"/>
      <c r="BB213" s="4"/>
      <c r="BC213" s="4"/>
      <c r="BD213" s="4"/>
      <c r="BE213" s="4"/>
      <c r="BF213" s="4"/>
      <c r="BG213" s="18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10"/>
      <c r="BV213" s="10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10"/>
      <c r="CW213" s="10"/>
      <c r="CX213" s="4"/>
    </row>
    <row r="214" spans="33:102" x14ac:dyDescent="0.3">
      <c r="AG214" s="4"/>
      <c r="AH214" s="4"/>
      <c r="AI214" s="4"/>
      <c r="AJ214" s="12"/>
      <c r="AK214" s="12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10"/>
      <c r="AX214" s="4"/>
      <c r="AY214" s="4"/>
      <c r="AZ214" s="4"/>
      <c r="BA214" s="4"/>
      <c r="BB214" s="4"/>
      <c r="BC214" s="4"/>
      <c r="BD214" s="4"/>
      <c r="BE214" s="4"/>
      <c r="BF214" s="4"/>
      <c r="BG214" s="18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10"/>
      <c r="BV214" s="10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10"/>
      <c r="CW214" s="10"/>
      <c r="CX214" s="4"/>
    </row>
    <row r="215" spans="33:102" x14ac:dyDescent="0.3">
      <c r="AG215" s="4"/>
      <c r="AH215" s="4"/>
      <c r="AI215" s="4"/>
      <c r="AJ215" s="12"/>
      <c r="AK215" s="12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10"/>
      <c r="AX215" s="4"/>
      <c r="AY215" s="4"/>
      <c r="AZ215" s="4"/>
      <c r="BA215" s="4"/>
      <c r="BB215" s="4"/>
      <c r="BC215" s="4"/>
      <c r="BD215" s="4"/>
      <c r="BE215" s="4"/>
      <c r="BF215" s="4"/>
      <c r="BG215" s="18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10"/>
      <c r="BV215" s="10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10"/>
      <c r="CW215" s="10"/>
      <c r="CX215" s="4"/>
    </row>
    <row r="216" spans="33:102" x14ac:dyDescent="0.3">
      <c r="AG216" s="4"/>
      <c r="AH216" s="4"/>
      <c r="AI216" s="4"/>
      <c r="AJ216" s="12"/>
      <c r="AK216" s="12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10"/>
      <c r="AX216" s="4"/>
      <c r="AY216" s="4"/>
      <c r="AZ216" s="4"/>
      <c r="BA216" s="4"/>
      <c r="BB216" s="4"/>
      <c r="BC216" s="4"/>
      <c r="BD216" s="4"/>
      <c r="BE216" s="4"/>
      <c r="BF216" s="4"/>
      <c r="BG216" s="18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10"/>
      <c r="BV216" s="10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10"/>
      <c r="CW216" s="10"/>
      <c r="CX216" s="4"/>
    </row>
    <row r="217" spans="33:102" x14ac:dyDescent="0.3">
      <c r="AG217" s="4"/>
      <c r="AH217" s="4"/>
      <c r="AI217" s="4"/>
      <c r="AJ217" s="12"/>
      <c r="AK217" s="12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10"/>
      <c r="AX217" s="4"/>
      <c r="AY217" s="4"/>
      <c r="AZ217" s="4"/>
      <c r="BA217" s="4"/>
      <c r="BB217" s="4"/>
      <c r="BC217" s="4"/>
      <c r="BD217" s="4"/>
      <c r="BE217" s="4"/>
      <c r="BF217" s="4"/>
      <c r="BG217" s="18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10"/>
      <c r="BV217" s="10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10"/>
      <c r="CW217" s="10"/>
      <c r="CX217" s="4"/>
    </row>
    <row r="218" spans="33:102" x14ac:dyDescent="0.3">
      <c r="AG218" s="4"/>
      <c r="AH218" s="4"/>
      <c r="AI218" s="4"/>
      <c r="AJ218" s="12"/>
      <c r="AK218" s="12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10"/>
      <c r="AX218" s="4"/>
      <c r="AY218" s="4"/>
      <c r="AZ218" s="4"/>
      <c r="BA218" s="4"/>
      <c r="BB218" s="4"/>
      <c r="BC218" s="4"/>
      <c r="BD218" s="4"/>
      <c r="BE218" s="4"/>
      <c r="BF218" s="4"/>
      <c r="BG218" s="18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10"/>
      <c r="BV218" s="10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10"/>
      <c r="CW218" s="10"/>
      <c r="CX218" s="4"/>
    </row>
    <row r="219" spans="33:102" x14ac:dyDescent="0.3">
      <c r="AG219" s="4"/>
      <c r="AH219" s="4"/>
      <c r="AI219" s="4"/>
      <c r="AJ219" s="12"/>
      <c r="AK219" s="12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10"/>
      <c r="AX219" s="4"/>
      <c r="AY219" s="4"/>
      <c r="AZ219" s="4"/>
      <c r="BA219" s="4"/>
      <c r="BB219" s="4"/>
      <c r="BC219" s="4"/>
      <c r="BD219" s="4"/>
      <c r="BE219" s="4"/>
      <c r="BF219" s="4"/>
      <c r="BG219" s="18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10"/>
      <c r="BV219" s="10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10"/>
      <c r="CW219" s="10"/>
      <c r="CX219" s="4"/>
    </row>
    <row r="220" spans="33:102" x14ac:dyDescent="0.3">
      <c r="AG220" s="4"/>
      <c r="AH220" s="4"/>
      <c r="AI220" s="4"/>
      <c r="AJ220" s="12"/>
      <c r="AK220" s="12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10"/>
      <c r="AX220" s="4"/>
      <c r="AY220" s="4"/>
      <c r="AZ220" s="4"/>
      <c r="BA220" s="4"/>
      <c r="BB220" s="4"/>
      <c r="BC220" s="4"/>
      <c r="BD220" s="4"/>
      <c r="BE220" s="4"/>
      <c r="BF220" s="4"/>
      <c r="BG220" s="18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10"/>
      <c r="BV220" s="10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10"/>
      <c r="CW220" s="10"/>
      <c r="CX220" s="4"/>
    </row>
    <row r="221" spans="33:102" x14ac:dyDescent="0.3">
      <c r="AG221" s="4"/>
      <c r="AH221" s="4"/>
      <c r="AI221" s="4"/>
      <c r="AJ221" s="12"/>
      <c r="AK221" s="12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10"/>
      <c r="AX221" s="4"/>
      <c r="AY221" s="4"/>
      <c r="AZ221" s="4"/>
      <c r="BA221" s="4"/>
      <c r="BB221" s="4"/>
      <c r="BC221" s="4"/>
      <c r="BD221" s="4"/>
      <c r="BE221" s="4"/>
      <c r="BF221" s="4"/>
      <c r="BG221" s="18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10"/>
      <c r="BV221" s="10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10"/>
      <c r="CW221" s="10"/>
      <c r="CX221" s="4"/>
    </row>
    <row r="222" spans="33:102" x14ac:dyDescent="0.3">
      <c r="AG222" s="4"/>
      <c r="AH222" s="4"/>
      <c r="AI222" s="4"/>
      <c r="AJ222" s="12"/>
      <c r="AK222" s="12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10"/>
      <c r="AX222" s="4"/>
      <c r="AY222" s="4"/>
      <c r="AZ222" s="4"/>
      <c r="BA222" s="4"/>
      <c r="BB222" s="4"/>
      <c r="BC222" s="4"/>
      <c r="BD222" s="4"/>
      <c r="BE222" s="4"/>
      <c r="BF222" s="4"/>
      <c r="BG222" s="18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10"/>
      <c r="BV222" s="10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10"/>
      <c r="CW222" s="10"/>
      <c r="CX222" s="4"/>
    </row>
    <row r="223" spans="33:102" x14ac:dyDescent="0.3">
      <c r="AG223" s="4"/>
      <c r="AH223" s="4"/>
      <c r="AI223" s="4"/>
      <c r="AJ223" s="12"/>
      <c r="AK223" s="12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10"/>
      <c r="AX223" s="4"/>
      <c r="AY223" s="4"/>
      <c r="AZ223" s="4"/>
      <c r="BA223" s="4"/>
      <c r="BB223" s="4"/>
      <c r="BC223" s="4"/>
      <c r="BD223" s="4"/>
      <c r="BE223" s="4"/>
      <c r="BF223" s="4"/>
      <c r="BG223" s="18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10"/>
      <c r="BV223" s="10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10"/>
      <c r="CW223" s="10"/>
      <c r="CX223" s="4"/>
    </row>
    <row r="224" spans="33:102" x14ac:dyDescent="0.3">
      <c r="AG224" s="4"/>
      <c r="AH224" s="4"/>
      <c r="AI224" s="4"/>
      <c r="AJ224" s="12"/>
      <c r="AK224" s="12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10"/>
      <c r="AX224" s="4"/>
      <c r="AY224" s="4"/>
      <c r="AZ224" s="4"/>
      <c r="BA224" s="4"/>
      <c r="BB224" s="4"/>
      <c r="BC224" s="4"/>
      <c r="BD224" s="4"/>
      <c r="BE224" s="4"/>
      <c r="BF224" s="4"/>
      <c r="BG224" s="18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10"/>
      <c r="BV224" s="10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10"/>
      <c r="CW224" s="10"/>
      <c r="CX224" s="4"/>
    </row>
    <row r="225" spans="33:102" x14ac:dyDescent="0.3">
      <c r="AG225" s="4"/>
      <c r="AH225" s="4"/>
      <c r="AI225" s="4"/>
      <c r="AJ225" s="12"/>
      <c r="AK225" s="12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10"/>
      <c r="AX225" s="4"/>
      <c r="AY225" s="4"/>
      <c r="AZ225" s="4"/>
      <c r="BA225" s="4"/>
      <c r="BB225" s="4"/>
      <c r="BC225" s="4"/>
      <c r="BD225" s="4"/>
      <c r="BE225" s="4"/>
      <c r="BF225" s="4"/>
      <c r="BG225" s="18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10"/>
      <c r="BV225" s="10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10"/>
      <c r="CW225" s="10"/>
      <c r="CX225" s="4"/>
    </row>
    <row r="226" spans="33:102" x14ac:dyDescent="0.3">
      <c r="AG226" s="4"/>
      <c r="AH226" s="4"/>
      <c r="AI226" s="4"/>
      <c r="AJ226" s="12"/>
      <c r="AK226" s="12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10"/>
      <c r="AX226" s="4"/>
      <c r="AY226" s="4"/>
      <c r="AZ226" s="4"/>
      <c r="BA226" s="4"/>
      <c r="BB226" s="4"/>
      <c r="BC226" s="4"/>
      <c r="BD226" s="4"/>
      <c r="BE226" s="4"/>
      <c r="BF226" s="4"/>
      <c r="BG226" s="18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10"/>
      <c r="BV226" s="10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10"/>
      <c r="CW226" s="10"/>
      <c r="CX226" s="4"/>
    </row>
    <row r="227" spans="33:102" x14ac:dyDescent="0.3">
      <c r="AG227" s="4"/>
      <c r="AH227" s="4"/>
      <c r="AI227" s="4"/>
      <c r="AJ227" s="12"/>
      <c r="AK227" s="12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10"/>
      <c r="AX227" s="4"/>
      <c r="AY227" s="4"/>
      <c r="AZ227" s="4"/>
      <c r="BA227" s="4"/>
      <c r="BB227" s="4"/>
      <c r="BC227" s="4"/>
      <c r="BD227" s="4"/>
      <c r="BE227" s="4"/>
      <c r="BF227" s="4"/>
      <c r="BG227" s="18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10"/>
      <c r="BV227" s="10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10"/>
      <c r="CW227" s="10"/>
      <c r="CX227" s="4"/>
    </row>
    <row r="228" spans="33:102" x14ac:dyDescent="0.3">
      <c r="AG228" s="4"/>
      <c r="AH228" s="4"/>
      <c r="AI228" s="4"/>
      <c r="AJ228" s="12"/>
      <c r="AK228" s="12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10"/>
      <c r="AX228" s="4"/>
      <c r="AY228" s="4"/>
      <c r="AZ228" s="4"/>
      <c r="BA228" s="4"/>
      <c r="BB228" s="4"/>
      <c r="BC228" s="4"/>
      <c r="BD228" s="4"/>
      <c r="BE228" s="4"/>
      <c r="BF228" s="4"/>
      <c r="BG228" s="18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10"/>
      <c r="BV228" s="10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10"/>
      <c r="CW228" s="10"/>
      <c r="CX228" s="4"/>
    </row>
    <row r="229" spans="33:102" x14ac:dyDescent="0.3">
      <c r="AG229" s="4"/>
      <c r="AH229" s="4"/>
      <c r="AI229" s="4"/>
      <c r="AJ229" s="12"/>
      <c r="AK229" s="12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10"/>
      <c r="AX229" s="4"/>
      <c r="AY229" s="4"/>
      <c r="AZ229" s="4"/>
      <c r="BA229" s="4"/>
      <c r="BB229" s="4"/>
      <c r="BC229" s="4"/>
      <c r="BD229" s="4"/>
      <c r="BE229" s="4"/>
      <c r="BF229" s="4"/>
      <c r="BG229" s="18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10"/>
      <c r="BV229" s="10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10"/>
      <c r="CW229" s="10"/>
      <c r="CX229" s="4"/>
    </row>
    <row r="230" spans="33:102" x14ac:dyDescent="0.3">
      <c r="AG230" s="4"/>
      <c r="AH230" s="4"/>
      <c r="AI230" s="4"/>
      <c r="AJ230" s="12"/>
      <c r="AK230" s="12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10"/>
      <c r="AX230" s="4"/>
      <c r="AY230" s="4"/>
      <c r="AZ230" s="4"/>
      <c r="BA230" s="4"/>
      <c r="BB230" s="4"/>
      <c r="BC230" s="4"/>
      <c r="BD230" s="4"/>
      <c r="BE230" s="4"/>
      <c r="BF230" s="4"/>
      <c r="BG230" s="18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10"/>
      <c r="BV230" s="10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10"/>
      <c r="CW230" s="10"/>
      <c r="CX230" s="4"/>
    </row>
    <row r="231" spans="33:102" x14ac:dyDescent="0.3">
      <c r="AG231" s="4"/>
      <c r="AH231" s="4"/>
      <c r="AI231" s="4"/>
      <c r="AJ231" s="12"/>
      <c r="AK231" s="12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10"/>
      <c r="AX231" s="4"/>
      <c r="AY231" s="4"/>
      <c r="AZ231" s="4"/>
      <c r="BA231" s="4"/>
      <c r="BB231" s="4"/>
      <c r="BC231" s="4"/>
      <c r="BD231" s="4"/>
      <c r="BE231" s="4"/>
      <c r="BF231" s="4"/>
      <c r="BG231" s="18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10"/>
      <c r="BV231" s="10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10"/>
      <c r="CW231" s="10"/>
      <c r="CX231" s="4"/>
    </row>
    <row r="232" spans="33:102" x14ac:dyDescent="0.3">
      <c r="AG232" s="4"/>
      <c r="AH232" s="4"/>
      <c r="AI232" s="4"/>
      <c r="AJ232" s="12"/>
      <c r="AK232" s="12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10"/>
      <c r="AX232" s="4"/>
      <c r="AY232" s="4"/>
      <c r="AZ232" s="4"/>
      <c r="BA232" s="4"/>
      <c r="BB232" s="4"/>
      <c r="BC232" s="4"/>
      <c r="BD232" s="4"/>
      <c r="BE232" s="4"/>
      <c r="BF232" s="4"/>
      <c r="BG232" s="18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10"/>
      <c r="BV232" s="10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10"/>
      <c r="CW232" s="10"/>
      <c r="CX232" s="4"/>
    </row>
    <row r="233" spans="33:102" x14ac:dyDescent="0.3">
      <c r="AG233" s="4"/>
      <c r="AH233" s="4"/>
      <c r="AI233" s="4"/>
      <c r="AJ233" s="12"/>
      <c r="AK233" s="12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10"/>
      <c r="AX233" s="4"/>
      <c r="AY233" s="4"/>
      <c r="AZ233" s="4"/>
      <c r="BA233" s="4"/>
      <c r="BB233" s="4"/>
      <c r="BC233" s="4"/>
      <c r="BD233" s="4"/>
      <c r="BE233" s="4"/>
      <c r="BF233" s="4"/>
      <c r="BG233" s="18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10"/>
      <c r="BV233" s="10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10"/>
      <c r="CW233" s="10"/>
      <c r="CX233" s="4"/>
    </row>
    <row r="234" spans="33:102" x14ac:dyDescent="0.3">
      <c r="AG234" s="4"/>
      <c r="AH234" s="4"/>
      <c r="AI234" s="4"/>
      <c r="AJ234" s="12"/>
      <c r="AK234" s="12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10"/>
      <c r="AX234" s="4"/>
      <c r="AY234" s="4"/>
      <c r="AZ234" s="4"/>
      <c r="BA234" s="4"/>
      <c r="BB234" s="4"/>
      <c r="BC234" s="4"/>
      <c r="BD234" s="4"/>
      <c r="BE234" s="4"/>
      <c r="BF234" s="4"/>
      <c r="BG234" s="18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10"/>
      <c r="BV234" s="10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10"/>
      <c r="CW234" s="10"/>
      <c r="CX234" s="4"/>
    </row>
    <row r="235" spans="33:102" x14ac:dyDescent="0.3">
      <c r="AG235" s="4"/>
      <c r="AH235" s="4"/>
      <c r="AI235" s="4"/>
      <c r="AJ235" s="12"/>
      <c r="AK235" s="12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10"/>
      <c r="AX235" s="4"/>
      <c r="AY235" s="4"/>
      <c r="AZ235" s="4"/>
      <c r="BA235" s="4"/>
      <c r="BB235" s="4"/>
      <c r="BC235" s="4"/>
      <c r="BD235" s="4"/>
      <c r="BE235" s="4"/>
      <c r="BF235" s="4"/>
      <c r="BG235" s="18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10"/>
      <c r="BV235" s="10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10"/>
      <c r="CW235" s="10"/>
      <c r="CX235" s="4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86136</dc:creator>
  <cp:lastModifiedBy>hewenjun (C)</cp:lastModifiedBy>
  <dcterms:created xsi:type="dcterms:W3CDTF">2020-09-06T11:52:49Z</dcterms:created>
  <dcterms:modified xsi:type="dcterms:W3CDTF">2020-11-08T02:21:09Z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(2)EAo/6NNVt0MJjiGq+0YuKtUrqqSnOXNjQBbunRsZPdi+Gw6olSd3fDnvkeMdEtujoEF+rnEx
Ya6y60I6HsvaexvnoB9xvgeOUNgWnoKgLyVi+bDw000yXRM1Glr4bljJNuO/4Z+Nqds7VJIL
ET2k/tZ9FroRyQDhmxdYi4dVEHHMsh5fRLyXbELm5KwqAH3vXNByLskN7W3sRZ6iffvM8Amt
7ccdigaV9rDugReBRJ</vt:lpwstr>
  </property>
  <property fmtid="{D5CDD505-2E9C-101B-9397-08002B2CF9AE}" pid="3" name="_2015_ms_pID_7253431">
    <vt:lpwstr>nI5pX8uXaWxM4OA1m77xS22uzOW0TEE247kbDpsgzDOuNb07cfrg3T
YPQVYkeWm1yfXcEx1e2Y/m0AX81z8Le+n5sPC2pJD/Mse59scPftAsIrvef21TYXxGO7LCxK
sETJn5Woe6jnF5IoW9o//0HfWKlqDK7D/BerpN5CjdHu7By+NesB+DVeO+1VfP4EkcQ=</vt:lpwstr>
  </property>
</Properties>
</file>