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NN\"/>
    </mc:Choice>
  </mc:AlternateContent>
  <xr:revisionPtr revIDLastSave="0" documentId="13_ncr:1_{28D184DC-0BE7-4B2B-ADF8-A430550BE0E6}" xr6:coauthVersionLast="46" xr6:coauthVersionMax="46" xr10:uidLastSave="{00000000-0000-0000-0000-000000000000}"/>
  <bookViews>
    <workbookView xWindow="-120" yWindow="-120" windowWidth="29040" windowHeight="15840" activeTab="2" xr2:uid="{9B8E80B5-1E24-4C28-8198-F2ADF5E9215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3" l="1"/>
  <c r="J13" i="3"/>
  <c r="H14" i="3"/>
  <c r="H13" i="3"/>
  <c r="I9" i="3" s="1"/>
  <c r="F13" i="3"/>
  <c r="F14" i="3"/>
  <c r="B13" i="2"/>
  <c r="D13" i="2"/>
  <c r="F13" i="2"/>
  <c r="B14" i="2"/>
  <c r="D14" i="2"/>
  <c r="F14" i="2"/>
  <c r="D14" i="3"/>
  <c r="B14" i="3"/>
  <c r="D13" i="3"/>
  <c r="B13" i="3"/>
  <c r="G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D13" i="1"/>
  <c r="E6" i="1" s="1"/>
  <c r="D14" i="1"/>
  <c r="B14" i="1"/>
  <c r="B13" i="1"/>
  <c r="C16" i="1" s="1"/>
  <c r="K3" i="3" l="1"/>
  <c r="G3" i="3"/>
  <c r="G10" i="3"/>
  <c r="G9" i="3"/>
  <c r="G7" i="3"/>
  <c r="G6" i="3"/>
  <c r="G8" i="3"/>
  <c r="G5" i="3"/>
  <c r="G4" i="3"/>
  <c r="G11" i="3"/>
  <c r="K9" i="3"/>
  <c r="K10" i="3"/>
  <c r="K8" i="3"/>
  <c r="K7" i="3"/>
  <c r="K5" i="3"/>
  <c r="K6" i="3"/>
  <c r="K2" i="3"/>
  <c r="K4" i="3"/>
  <c r="K11" i="3"/>
  <c r="I6" i="3"/>
  <c r="I2" i="3"/>
  <c r="I5" i="3"/>
  <c r="I4" i="3"/>
  <c r="I8" i="3"/>
  <c r="I11" i="3"/>
  <c r="I3" i="3"/>
  <c r="I7" i="3"/>
  <c r="I10" i="3"/>
  <c r="C7" i="3"/>
  <c r="G2" i="3"/>
  <c r="E8" i="3"/>
  <c r="G5" i="2"/>
  <c r="G9" i="2"/>
  <c r="G10" i="2"/>
  <c r="G8" i="2"/>
  <c r="G4" i="2"/>
  <c r="G3" i="2"/>
  <c r="G2" i="2"/>
  <c r="G11" i="2"/>
  <c r="E2" i="2"/>
  <c r="G7" i="2"/>
  <c r="C11" i="2"/>
  <c r="G6" i="2"/>
  <c r="E3" i="3"/>
  <c r="E7" i="3"/>
  <c r="E11" i="3"/>
  <c r="C11" i="3"/>
  <c r="C2" i="3"/>
  <c r="C6" i="3"/>
  <c r="C10" i="3"/>
  <c r="C4" i="3"/>
  <c r="C8" i="3"/>
  <c r="C3" i="3"/>
  <c r="E2" i="3"/>
  <c r="E6" i="3"/>
  <c r="E10" i="3"/>
  <c r="C5" i="3"/>
  <c r="C9" i="3"/>
  <c r="E5" i="3"/>
  <c r="E9" i="3"/>
  <c r="E4" i="3"/>
  <c r="E3" i="2"/>
  <c r="E10" i="2"/>
  <c r="E7" i="2"/>
  <c r="E4" i="2"/>
  <c r="E11" i="2"/>
  <c r="E5" i="2"/>
  <c r="E8" i="2"/>
  <c r="E6" i="2"/>
  <c r="E9" i="2"/>
  <c r="C5" i="2"/>
  <c r="C10" i="2"/>
  <c r="C8" i="2"/>
  <c r="C2" i="2"/>
  <c r="C7" i="2"/>
  <c r="C4" i="2"/>
  <c r="C9" i="2"/>
  <c r="C6" i="2"/>
  <c r="C3" i="2"/>
  <c r="E8" i="1"/>
  <c r="E5" i="1"/>
  <c r="E11" i="1"/>
  <c r="G11" i="1" s="1"/>
  <c r="E3" i="1"/>
  <c r="G8" i="1"/>
  <c r="E10" i="1"/>
  <c r="E9" i="1"/>
  <c r="E2" i="1"/>
  <c r="E7" i="1"/>
  <c r="E4" i="1"/>
  <c r="E16" i="1"/>
  <c r="C7" i="1"/>
  <c r="G7" i="1" s="1"/>
  <c r="C6" i="1"/>
  <c r="G6" i="1" s="1"/>
  <c r="C5" i="1"/>
  <c r="G5" i="1" s="1"/>
  <c r="C4" i="1"/>
  <c r="G4" i="1" s="1"/>
  <c r="C2" i="1"/>
  <c r="C11" i="1"/>
  <c r="C3" i="1"/>
  <c r="G3" i="1" s="1"/>
  <c r="C10" i="1"/>
  <c r="G10" i="1" s="1"/>
  <c r="C9" i="1"/>
  <c r="G9" i="1" s="1"/>
  <c r="C8" i="1"/>
  <c r="K14" i="3" l="1"/>
  <c r="K13" i="3"/>
  <c r="G13" i="3"/>
  <c r="I14" i="3"/>
  <c r="I13" i="3"/>
  <c r="G14" i="3"/>
  <c r="G14" i="2"/>
  <c r="G13" i="2"/>
  <c r="C13" i="2"/>
  <c r="C14" i="2"/>
  <c r="E14" i="2"/>
  <c r="E13" i="2"/>
  <c r="E14" i="3"/>
  <c r="E13" i="3"/>
  <c r="C13" i="3"/>
  <c r="C14" i="3"/>
  <c r="G16" i="1"/>
  <c r="E13" i="1"/>
  <c r="E14" i="1"/>
  <c r="C13" i="1"/>
  <c r="C14" i="1"/>
  <c r="F16" i="1" a="1"/>
  <c r="F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<sst xmlns="http://schemas.openxmlformats.org/spreadsheetml/2006/main" count="96" uniqueCount="30">
  <si>
    <t>姓名</t>
  </si>
  <si>
    <t>年齡</t>
  </si>
  <si>
    <t>已買車款</t>
  </si>
  <si>
    <t>金蛇</t>
  </si>
  <si>
    <t>海牛</t>
  </si>
  <si>
    <t>林先生</t>
  </si>
  <si>
    <t>王先生</t>
  </si>
  <si>
    <t>李先生</t>
  </si>
  <si>
    <t>劉先生</t>
  </si>
  <si>
    <t>黃先生</t>
  </si>
  <si>
    <t>趙先生</t>
  </si>
  <si>
    <t>吳先生</t>
  </si>
  <si>
    <t>周小姐</t>
  </si>
  <si>
    <t>楊小姐</t>
  </si>
  <si>
    <t>陳小姐</t>
  </si>
  <si>
    <t>張小姐</t>
  </si>
  <si>
    <t>相似度</t>
  </si>
  <si>
    <t>年收入(元)</t>
  </si>
  <si>
    <t>平均</t>
  </si>
  <si>
    <t>標準差</t>
  </si>
  <si>
    <t>年齡(標準化)</t>
  </si>
  <si>
    <t>年收入(標準化)</t>
  </si>
  <si>
    <t>用車時間(小時每天)</t>
  </si>
  <si>
    <t>用車時間(標準化)</t>
  </si>
  <si>
    <t>是否甲區</t>
  </si>
  <si>
    <t>是否甲區(標準化)</t>
  </si>
  <si>
    <t>是否乙區</t>
  </si>
  <si>
    <t>是否乙區(標準化)</t>
  </si>
  <si>
    <t>是否丙區</t>
  </si>
  <si>
    <t>是否丙區(標準化)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</si>
</sst>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D3F8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海牛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Sheet1!$C$2:$C$11</c:f>
              <c:numCache>
                <c:formatCode>General</c:formatCode>
                <c:ptCount val="10"/>
                <c:pt idx="0">
                  <c:v>-1.3361309447952114</c:v>
                </c:pt>
                <c:pt idx="1">
                  <c:v>1.1741756787594282</c:v>
                </c:pt>
                <c:pt idx="2">
                  <c:v>-0.44537698159840383</c:v>
                </c:pt>
                <c:pt idx="3">
                  <c:v>-1.2551533117773199</c:v>
                </c:pt>
                <c:pt idx="4">
                  <c:v>1.4980862108309947</c:v>
                </c:pt>
                <c:pt idx="5">
                  <c:v>0.5263546146162954</c:v>
                </c:pt>
                <c:pt idx="6">
                  <c:v>-0.20244408254472901</c:v>
                </c:pt>
                <c:pt idx="7">
                  <c:v>0.76928751366997028</c:v>
                </c:pt>
                <c:pt idx="8">
                  <c:v>-0.93124277970575342</c:v>
                </c:pt>
                <c:pt idx="9">
                  <c:v>0.20244408254472901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-0.77864567810642649</c:v>
                </c:pt>
                <c:pt idx="1">
                  <c:v>#N/A</c:v>
                </c:pt>
                <c:pt idx="2">
                  <c:v>-0.3853902851233828</c:v>
                </c:pt>
                <c:pt idx="3">
                  <c:v>-7.0785970736947867E-2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1.5808866797918355</c:v>
                </c:pt>
                <c:pt idx="9">
                  <c:v>0.87302697242235694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69-478B-860F-738307C8ACE8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金蛇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Sheet1!$C$2:$C$11</c:f>
              <c:numCache>
                <c:formatCode>General</c:formatCode>
                <c:ptCount val="10"/>
                <c:pt idx="0">
                  <c:v>-1.3361309447952114</c:v>
                </c:pt>
                <c:pt idx="1">
                  <c:v>1.1741756787594282</c:v>
                </c:pt>
                <c:pt idx="2">
                  <c:v>-0.44537698159840383</c:v>
                </c:pt>
                <c:pt idx="3">
                  <c:v>-1.2551533117773199</c:v>
                </c:pt>
                <c:pt idx="4">
                  <c:v>1.4980862108309947</c:v>
                </c:pt>
                <c:pt idx="5">
                  <c:v>0.5263546146162954</c:v>
                </c:pt>
                <c:pt idx="6">
                  <c:v>-0.20244408254472901</c:v>
                </c:pt>
                <c:pt idx="7">
                  <c:v>0.76928751366997028</c:v>
                </c:pt>
                <c:pt idx="8">
                  <c:v>-0.93124277970575342</c:v>
                </c:pt>
                <c:pt idx="9">
                  <c:v>0.20244408254472901</c:v>
                </c:pt>
              </c:numCache>
            </c:numRef>
          </c:xVal>
          <c:yVal>
            <c:numRef>
              <c:f>Sheet1!$J$2:$J$11</c:f>
              <c:numCache>
                <c:formatCode>General</c:formatCode>
                <c:ptCount val="10"/>
                <c:pt idx="0">
                  <c:v>#N/A</c:v>
                </c:pt>
                <c:pt idx="1">
                  <c:v>1.2662823654054005</c:v>
                </c:pt>
                <c:pt idx="2">
                  <c:v>#N/A</c:v>
                </c:pt>
                <c:pt idx="3">
                  <c:v>#N/A</c:v>
                </c:pt>
                <c:pt idx="4">
                  <c:v>0.32246942224609582</c:v>
                </c:pt>
                <c:pt idx="5">
                  <c:v>-1.0932499924928614</c:v>
                </c:pt>
                <c:pt idx="6">
                  <c:v>-1.4078543068792964</c:v>
                </c:pt>
                <c:pt idx="7">
                  <c:v>-0.30673920652677406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69-478B-860F-738307C8ACE8}"/>
            </c:ext>
          </c:extLst>
        </c:ser>
        <c:ser>
          <c:idx val="2"/>
          <c:order val="2"/>
          <c:tx>
            <c:strRef>
              <c:f>Sheet1!$A$16</c:f>
              <c:strCache>
                <c:ptCount val="1"/>
                <c:pt idx="0">
                  <c:v>林先生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Sheet1!$C$16</c:f>
              <c:numCache>
                <c:formatCode>General</c:formatCode>
                <c:ptCount val="1"/>
                <c:pt idx="0">
                  <c:v>-0.5263546146162954</c:v>
                </c:pt>
              </c:numCache>
            </c:numRef>
          </c:xVal>
          <c:yVal>
            <c:numRef>
              <c:f>Sheet1!$E$16</c:f>
              <c:numCache>
                <c:formatCode>General</c:formatCode>
                <c:ptCount val="1"/>
                <c:pt idx="0">
                  <c:v>0.40112050084270456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69-478B-860F-738307C8A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599744"/>
        <c:axId val="715600160"/>
      </c:scatterChart>
      <c:valAx>
        <c:axId val="71559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年齡</a:t>
                </a:r>
                <a:r>
                  <a:rPr lang="en-HK" altLang="zh-TW"/>
                  <a:t>(</a:t>
                </a:r>
                <a:r>
                  <a:rPr lang="zh-TW" altLang="en-US"/>
                  <a:t>標準化</a:t>
                </a:r>
                <a:r>
                  <a:rPr lang="en-HK" altLang="zh-TW"/>
                  <a:t>)</a:t>
                </a:r>
                <a:endParaRPr lang="en-H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00160"/>
        <c:crosses val="autoZero"/>
        <c:crossBetween val="midCat"/>
      </c:valAx>
      <c:valAx>
        <c:axId val="71560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年收入</a:t>
                </a:r>
                <a:r>
                  <a:rPr lang="en-HK" altLang="zh-TW"/>
                  <a:t>(</a:t>
                </a:r>
                <a:r>
                  <a:rPr lang="zh-TW" altLang="en-US"/>
                  <a:t>標準化</a:t>
                </a:r>
                <a:r>
                  <a:rPr lang="en-HK" altLang="zh-TW"/>
                  <a:t>)</a:t>
                </a:r>
                <a:endParaRPr lang="en-H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59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149137</xdr:colOff>
      <xdr:row>1</xdr:row>
      <xdr:rowOff>95249</xdr:rowOff>
    </xdr:from>
    <xdr:to>
      <xdr:col>17</xdr:col>
      <xdr:colOff>29766</xdr:colOff>
      <xdr:row>21</xdr:row>
      <xdr:rowOff>130968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C81682-BDEE-4494-A4FD-34E3F047D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3057-EEAF-4AC0-9F4F-DC6866122EDD}">
  <dimension ref="A1:J16"/>
  <sheetViews>
    <sheetView zoomScale="145" zoomScaleNormal="145" workbookViewId="0">
      <pane ySplit="1" topLeftCell="A2" activePane="bottomLeft" state="frozen"/>
      <selection pane="bottomLeft" activeCell="J18" sqref="J18"/>
    </sheetView>
  </sheetViews>
  <sheetFormatPr defaultRowHeight="15" x14ac:dyDescent="0.25"/>
  <cols>
    <col min="1" max="1" width="9" style="1" customWidth="1"/>
    <col min="2" max="2" width="9.42578125" style="1" customWidth="1"/>
    <col min="3" max="3" width="13.28515625" style="1" bestFit="1" customWidth="1"/>
    <col min="4" max="4" width="12.28515625" style="1" bestFit="1" customWidth="1"/>
    <col min="5" max="5" width="15.42578125" style="1" bestFit="1" customWidth="1"/>
    <col min="6" max="6" width="9.5703125" style="1" bestFit="1" customWidth="1"/>
    <col min="7" max="16384" width="9.140625" style="1"/>
  </cols>
  <sheetData>
    <row r="1" spans="1:10" s="2" customFormat="1" x14ac:dyDescent="0.25">
      <c r="A1" s="2" t="s">
        <v>0</v>
      </c>
      <c r="B1" s="2" t="s">
        <v>1</v>
      </c>
      <c r="C1" s="6" t="s">
        <v>20</v>
      </c>
      <c r="D1" s="2" t="s">
        <v>17</v>
      </c>
      <c r="E1" s="6" t="s">
        <v>21</v>
      </c>
      <c r="F1" s="2" t="s">
        <v>2</v>
      </c>
      <c r="G1" s="2" t="s">
        <v>16</v>
      </c>
      <c r="I1" s="2" t="s">
        <v>4</v>
      </c>
      <c r="J1" s="2" t="s">
        <v>3</v>
      </c>
    </row>
    <row r="2" spans="1:10" x14ac:dyDescent="0.25">
      <c r="A2" s="1" t="s">
        <v>6</v>
      </c>
      <c r="B2" s="1">
        <v>20</v>
      </c>
      <c r="C2" s="7">
        <f>(B2-$B$13)/$B$14</f>
        <v>-1.3361309447952114</v>
      </c>
      <c r="D2" s="1">
        <v>200000</v>
      </c>
      <c r="E2" s="7">
        <f>(D2-$D$13)/$D$14</f>
        <v>-0.77864567810642649</v>
      </c>
      <c r="F2" s="1" t="s">
        <v>4</v>
      </c>
      <c r="G2" s="1">
        <f>SQRT(($C$16 - C2)^2 + ($E$16 - E2)^2)</f>
        <v>1.4309388323440895</v>
      </c>
      <c r="I2" s="1">
        <f>IF(F2=$I$1, E2, NA())</f>
        <v>-0.77864567810642649</v>
      </c>
      <c r="J2" s="1" t="e">
        <f>IF(F2=$J$1, E2, NA())</f>
        <v>#N/A</v>
      </c>
    </row>
    <row r="3" spans="1:10" x14ac:dyDescent="0.25">
      <c r="A3" s="1" t="s">
        <v>7</v>
      </c>
      <c r="B3" s="1">
        <v>51</v>
      </c>
      <c r="C3" s="7">
        <f t="shared" ref="C3:C11" si="0">(B3-$B$13)/$B$14</f>
        <v>1.1741756787594282</v>
      </c>
      <c r="D3" s="1">
        <v>460000</v>
      </c>
      <c r="E3" s="7">
        <f t="shared" ref="E3:E11" si="1">(D3-$D$13)/$D$14</f>
        <v>1.2662823654054005</v>
      </c>
      <c r="F3" s="1" t="s">
        <v>3</v>
      </c>
      <c r="G3" s="1">
        <f t="shared" ref="G3:G11" si="2">SQRT(($C$16-C3)^2 + ($E$16-E3)^2)</f>
        <v>1.9079592056912866</v>
      </c>
      <c r="I3" s="1" t="e">
        <f t="shared" ref="I3:I11" si="3">IF(F3=$I$1, E3, NA())</f>
        <v>#N/A</v>
      </c>
      <c r="J3" s="1">
        <f t="shared" ref="J3:J11" si="4">IF(F3=$J$1, E3, NA())</f>
        <v>1.2662823654054005</v>
      </c>
    </row>
    <row r="4" spans="1:10" x14ac:dyDescent="0.25">
      <c r="A4" s="1" t="s">
        <v>15</v>
      </c>
      <c r="B4" s="1">
        <v>31</v>
      </c>
      <c r="C4" s="7">
        <f t="shared" si="0"/>
        <v>-0.44537698159840383</v>
      </c>
      <c r="D4" s="1">
        <v>250000</v>
      </c>
      <c r="E4" s="7">
        <f t="shared" si="1"/>
        <v>-0.3853902851233828</v>
      </c>
      <c r="F4" s="1" t="s">
        <v>4</v>
      </c>
      <c r="G4" s="1">
        <f t="shared" si="2"/>
        <v>0.79066844725850338</v>
      </c>
      <c r="I4" s="1">
        <f t="shared" si="3"/>
        <v>-0.3853902851233828</v>
      </c>
      <c r="J4" s="1" t="e">
        <f t="shared" si="4"/>
        <v>#N/A</v>
      </c>
    </row>
    <row r="5" spans="1:10" x14ac:dyDescent="0.25">
      <c r="A5" s="1" t="s">
        <v>8</v>
      </c>
      <c r="B5" s="1">
        <v>21</v>
      </c>
      <c r="C5" s="7">
        <f t="shared" si="0"/>
        <v>-1.2551533117773199</v>
      </c>
      <c r="D5" s="1">
        <v>290000</v>
      </c>
      <c r="E5" s="7">
        <f t="shared" si="1"/>
        <v>-7.0785970736947867E-2</v>
      </c>
      <c r="F5" s="1" t="s">
        <v>4</v>
      </c>
      <c r="G5" s="1">
        <f t="shared" si="2"/>
        <v>0.86824147499550153</v>
      </c>
      <c r="I5" s="1">
        <f t="shared" si="3"/>
        <v>-7.0785970736947867E-2</v>
      </c>
      <c r="J5" s="1" t="e">
        <f t="shared" si="4"/>
        <v>#N/A</v>
      </c>
    </row>
    <row r="6" spans="1:10" x14ac:dyDescent="0.25">
      <c r="A6" s="1" t="s">
        <v>14</v>
      </c>
      <c r="B6" s="1">
        <v>55</v>
      </c>
      <c r="C6" s="7">
        <f t="shared" si="0"/>
        <v>1.4980862108309947</v>
      </c>
      <c r="D6" s="1">
        <v>340000</v>
      </c>
      <c r="E6" s="7">
        <f t="shared" si="1"/>
        <v>0.32246942224609582</v>
      </c>
      <c r="F6" s="1" t="s">
        <v>3</v>
      </c>
      <c r="G6" s="1">
        <f t="shared" si="2"/>
        <v>2.0259680767233514</v>
      </c>
      <c r="I6" s="1" t="e">
        <f t="shared" si="3"/>
        <v>#N/A</v>
      </c>
      <c r="J6" s="1">
        <f t="shared" si="4"/>
        <v>0.32246942224609582</v>
      </c>
    </row>
    <row r="7" spans="1:10" x14ac:dyDescent="0.25">
      <c r="A7" s="1" t="s">
        <v>13</v>
      </c>
      <c r="B7" s="1">
        <v>43</v>
      </c>
      <c r="C7" s="7">
        <f t="shared" si="0"/>
        <v>0.5263546146162954</v>
      </c>
      <c r="D7" s="1">
        <v>160000</v>
      </c>
      <c r="E7" s="7">
        <f t="shared" si="1"/>
        <v>-1.0932499924928614</v>
      </c>
      <c r="F7" s="1" t="s">
        <v>3</v>
      </c>
      <c r="G7" s="1">
        <f t="shared" si="2"/>
        <v>1.8279332298154267</v>
      </c>
      <c r="I7" s="1" t="e">
        <f t="shared" si="3"/>
        <v>#N/A</v>
      </c>
      <c r="J7" s="1">
        <f t="shared" si="4"/>
        <v>-1.0932499924928614</v>
      </c>
    </row>
    <row r="8" spans="1:10" x14ac:dyDescent="0.25">
      <c r="A8" s="1" t="s">
        <v>9</v>
      </c>
      <c r="B8" s="1">
        <v>34</v>
      </c>
      <c r="C8" s="7">
        <f t="shared" si="0"/>
        <v>-0.20244408254472901</v>
      </c>
      <c r="D8" s="1">
        <v>120000</v>
      </c>
      <c r="E8" s="7">
        <f t="shared" si="1"/>
        <v>-1.4078543068792964</v>
      </c>
      <c r="F8" s="1" t="s">
        <v>3</v>
      </c>
      <c r="G8" s="1">
        <f t="shared" si="2"/>
        <v>1.837745327231098</v>
      </c>
      <c r="I8" s="1" t="e">
        <f t="shared" si="3"/>
        <v>#N/A</v>
      </c>
      <c r="J8" s="1">
        <f t="shared" si="4"/>
        <v>-1.4078543068792964</v>
      </c>
    </row>
    <row r="9" spans="1:10" x14ac:dyDescent="0.25">
      <c r="A9" s="1" t="s">
        <v>10</v>
      </c>
      <c r="B9" s="1">
        <v>46</v>
      </c>
      <c r="C9" s="7">
        <f t="shared" si="0"/>
        <v>0.76928751366997028</v>
      </c>
      <c r="D9" s="1">
        <v>260000</v>
      </c>
      <c r="E9" s="7">
        <f t="shared" si="1"/>
        <v>-0.30673920652677406</v>
      </c>
      <c r="F9" s="1" t="s">
        <v>3</v>
      </c>
      <c r="G9" s="1">
        <f t="shared" si="2"/>
        <v>1.4763989602771224</v>
      </c>
      <c r="I9" s="1" t="e">
        <f t="shared" si="3"/>
        <v>#N/A</v>
      </c>
      <c r="J9" s="1">
        <f t="shared" si="4"/>
        <v>-0.30673920652677406</v>
      </c>
    </row>
    <row r="10" spans="1:10" x14ac:dyDescent="0.25">
      <c r="A10" s="1" t="s">
        <v>12</v>
      </c>
      <c r="B10" s="1">
        <v>25</v>
      </c>
      <c r="C10" s="7">
        <f t="shared" si="0"/>
        <v>-0.93124277970575342</v>
      </c>
      <c r="D10" s="1">
        <v>500000</v>
      </c>
      <c r="E10" s="7">
        <f t="shared" si="1"/>
        <v>1.5808866797918355</v>
      </c>
      <c r="F10" s="1" t="s">
        <v>4</v>
      </c>
      <c r="G10" s="1">
        <f t="shared" si="2"/>
        <v>1.2473101712171439</v>
      </c>
      <c r="I10" s="1">
        <f t="shared" si="3"/>
        <v>1.5808866797918355</v>
      </c>
      <c r="J10" s="1" t="e">
        <f t="shared" si="4"/>
        <v>#N/A</v>
      </c>
    </row>
    <row r="11" spans="1:10" x14ac:dyDescent="0.25">
      <c r="A11" s="1" t="s">
        <v>11</v>
      </c>
      <c r="B11" s="1">
        <v>39</v>
      </c>
      <c r="C11" s="7">
        <f t="shared" si="0"/>
        <v>0.20244408254472901</v>
      </c>
      <c r="D11" s="1">
        <v>410000</v>
      </c>
      <c r="E11" s="7">
        <f t="shared" si="1"/>
        <v>0.87302697242235694</v>
      </c>
      <c r="F11" s="1" t="s">
        <v>4</v>
      </c>
      <c r="G11" s="1">
        <f t="shared" si="2"/>
        <v>0.86824147499550131</v>
      </c>
      <c r="I11" s="1">
        <f t="shared" si="3"/>
        <v>0.87302697242235694</v>
      </c>
      <c r="J11" s="1" t="e">
        <f t="shared" si="4"/>
        <v>#N/A</v>
      </c>
    </row>
    <row r="13" spans="1:10" x14ac:dyDescent="0.25">
      <c r="A13" s="1" t="s">
        <v>18</v>
      </c>
      <c r="B13" s="1">
        <f>AVERAGE(B2:B11)</f>
        <v>36.5</v>
      </c>
      <c r="C13" s="1">
        <f>AVERAGE(C2:C11)</f>
        <v>0</v>
      </c>
      <c r="D13" s="1">
        <f>AVERAGE(D2:D11)</f>
        <v>299000</v>
      </c>
      <c r="E13" s="1">
        <f>AVERAGE(E2:E11)</f>
        <v>0</v>
      </c>
    </row>
    <row r="14" spans="1:10" x14ac:dyDescent="0.25">
      <c r="A14" s="1" t="s">
        <v>19</v>
      </c>
      <c r="B14" s="1">
        <f>_xlfn.STDEV.S(B2:B11)</f>
        <v>12.349089035228468</v>
      </c>
      <c r="C14" s="1">
        <f>_xlfn.STDEV.S(C2:C11)</f>
        <v>1</v>
      </c>
      <c r="D14" s="1">
        <f>_xlfn.STDEV.S(D2:D11)</f>
        <v>127143.83805578451</v>
      </c>
      <c r="E14" s="1">
        <f>_xlfn.STDEV.S(E2:E11)</f>
        <v>1</v>
      </c>
    </row>
    <row r="16" spans="1:10" x14ac:dyDescent="0.25">
      <c r="A16" s="1" t="s">
        <v>5</v>
      </c>
      <c r="B16" s="1">
        <v>30</v>
      </c>
      <c r="C16" s="1">
        <f>(B16-$B$13)/$B$14</f>
        <v>-0.5263546146162954</v>
      </c>
      <c r="D16" s="1">
        <v>350000</v>
      </c>
      <c r="E16" s="1">
        <f>(D16-$D$13)/$D$14</f>
        <v>0.40112050084270456</v>
      </c>
      <c r="F16" s="3" t="str" cm="1">
        <f t="array" aca="1" ref="F16" ca="1">INDIRECT(ADDRESS(G16, 6))</f>
        <v>海牛</v>
      </c>
      <c r="G16" s="1">
        <f>MATCH(MIN(G2:G11), G1:G11, 0)</f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5C7E-139B-46C3-8C54-2EF44DDEB679}">
  <dimension ref="A1:H14"/>
  <sheetViews>
    <sheetView zoomScale="145" zoomScaleNormal="145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9" style="1" customWidth="1"/>
    <col min="2" max="2" width="9.42578125" style="1" customWidth="1"/>
    <col min="3" max="3" width="13.28515625" style="1" bestFit="1" customWidth="1"/>
    <col min="4" max="4" width="12.28515625" style="1" bestFit="1" customWidth="1"/>
    <col min="5" max="5" width="15.42578125" style="1" bestFit="1" customWidth="1"/>
    <col min="6" max="6" width="19.85546875" style="1" bestFit="1" customWidth="1"/>
    <col min="7" max="7" width="17.7109375" style="1" bestFit="1" customWidth="1"/>
    <col min="8" max="8" width="9.5703125" style="1" bestFit="1" customWidth="1"/>
    <col min="9" max="16384" width="9.140625" style="1"/>
  </cols>
  <sheetData>
    <row r="1" spans="1:8" s="2" customFormat="1" x14ac:dyDescent="0.25">
      <c r="A1" s="2" t="s">
        <v>0</v>
      </c>
      <c r="B1" s="2" t="s">
        <v>1</v>
      </c>
      <c r="C1" s="6" t="s">
        <v>20</v>
      </c>
      <c r="D1" s="2" t="s">
        <v>17</v>
      </c>
      <c r="E1" s="6" t="s">
        <v>21</v>
      </c>
      <c r="F1" s="2" t="s">
        <v>22</v>
      </c>
      <c r="G1" s="6" t="s">
        <v>23</v>
      </c>
      <c r="H1" s="2" t="s">
        <v>2</v>
      </c>
    </row>
    <row r="2" spans="1:8" x14ac:dyDescent="0.25">
      <c r="A2" s="1" t="s">
        <v>6</v>
      </c>
      <c r="B2" s="1">
        <v>20</v>
      </c>
      <c r="C2" s="7">
        <f>(B2-$B$13)/$B$14</f>
        <v>-1.3361309447952114</v>
      </c>
      <c r="D2" s="1">
        <v>200000</v>
      </c>
      <c r="E2" s="7">
        <f>(D2-$D$13)/$D$14</f>
        <v>-0.77864567810642649</v>
      </c>
      <c r="F2" s="1">
        <v>2</v>
      </c>
      <c r="G2" s="7">
        <f>(F2-$F$13)/$F$14</f>
        <v>-0.95356087929164957</v>
      </c>
      <c r="H2" s="1" t="s">
        <v>4</v>
      </c>
    </row>
    <row r="3" spans="1:8" x14ac:dyDescent="0.25">
      <c r="A3" s="1" t="s">
        <v>7</v>
      </c>
      <c r="B3" s="1">
        <v>51</v>
      </c>
      <c r="C3" s="7">
        <f>(B3-$B$13)/$B$14</f>
        <v>1.1741756787594282</v>
      </c>
      <c r="D3" s="1">
        <v>460000</v>
      </c>
      <c r="E3" s="7">
        <f>(D3-$D$13)/$D$14</f>
        <v>1.2662823654054005</v>
      </c>
      <c r="F3" s="1">
        <v>3</v>
      </c>
      <c r="G3" s="7">
        <f>(F3-$F$13)/$F$14</f>
        <v>-0.61300342240177474</v>
      </c>
      <c r="H3" s="1" t="s">
        <v>3</v>
      </c>
    </row>
    <row r="4" spans="1:8" x14ac:dyDescent="0.25">
      <c r="A4" s="1" t="s">
        <v>15</v>
      </c>
      <c r="B4" s="1">
        <v>31</v>
      </c>
      <c r="C4" s="7">
        <f>(B4-$B$13)/$B$14</f>
        <v>-0.44537698159840383</v>
      </c>
      <c r="D4" s="1">
        <v>250000</v>
      </c>
      <c r="E4" s="7">
        <f>(D4-$D$13)/$D$14</f>
        <v>-0.3853902851233828</v>
      </c>
      <c r="F4" s="1">
        <v>5</v>
      </c>
      <c r="G4" s="7">
        <f>(F4-$F$13)/$F$14</f>
        <v>6.8111491377975036E-2</v>
      </c>
      <c r="H4" s="1" t="s">
        <v>4</v>
      </c>
    </row>
    <row r="5" spans="1:8" x14ac:dyDescent="0.25">
      <c r="A5" s="1" t="s">
        <v>8</v>
      </c>
      <c r="B5" s="1">
        <v>21</v>
      </c>
      <c r="C5" s="7">
        <f>(B5-$B$13)/$B$14</f>
        <v>-1.2551533117773199</v>
      </c>
      <c r="D5" s="1">
        <v>290000</v>
      </c>
      <c r="E5" s="7">
        <f>(D5-$D$13)/$D$14</f>
        <v>-7.0785970736947867E-2</v>
      </c>
      <c r="F5" s="1">
        <v>1</v>
      </c>
      <c r="G5" s="7">
        <f>(F5-$F$13)/$F$14</f>
        <v>-1.2941183361815245</v>
      </c>
      <c r="H5" s="1" t="s">
        <v>4</v>
      </c>
    </row>
    <row r="6" spans="1:8" x14ac:dyDescent="0.25">
      <c r="A6" s="1" t="s">
        <v>14</v>
      </c>
      <c r="B6" s="1">
        <v>55</v>
      </c>
      <c r="C6" s="7">
        <f>(B6-$B$13)/$B$14</f>
        <v>1.4980862108309947</v>
      </c>
      <c r="D6" s="1">
        <v>340000</v>
      </c>
      <c r="E6" s="7">
        <f>(D6-$D$13)/$D$14</f>
        <v>0.32246942224609582</v>
      </c>
      <c r="F6" s="1">
        <v>10</v>
      </c>
      <c r="G6" s="7">
        <f>(F6-$F$13)/$F$14</f>
        <v>1.7708987758273496</v>
      </c>
      <c r="H6" s="1" t="s">
        <v>3</v>
      </c>
    </row>
    <row r="7" spans="1:8" x14ac:dyDescent="0.25">
      <c r="A7" s="1" t="s">
        <v>13</v>
      </c>
      <c r="B7" s="1">
        <v>43</v>
      </c>
      <c r="C7" s="7">
        <f>(B7-$B$13)/$B$14</f>
        <v>0.5263546146162954</v>
      </c>
      <c r="D7" s="1">
        <v>160000</v>
      </c>
      <c r="E7" s="7">
        <f>(D7-$D$13)/$D$14</f>
        <v>-1.0932499924928614</v>
      </c>
      <c r="F7" s="1">
        <v>7</v>
      </c>
      <c r="G7" s="7">
        <f>(F7-$F$13)/$F$14</f>
        <v>0.74922640515772476</v>
      </c>
      <c r="H7" s="1" t="s">
        <v>3</v>
      </c>
    </row>
    <row r="8" spans="1:8" x14ac:dyDescent="0.25">
      <c r="A8" s="1" t="s">
        <v>9</v>
      </c>
      <c r="B8" s="1">
        <v>34</v>
      </c>
      <c r="C8" s="7">
        <f>(B8-$B$13)/$B$14</f>
        <v>-0.20244408254472901</v>
      </c>
      <c r="D8" s="1">
        <v>120000</v>
      </c>
      <c r="E8" s="7">
        <f>(D8-$D$13)/$D$14</f>
        <v>-1.4078543068792964</v>
      </c>
      <c r="F8" s="1">
        <v>4</v>
      </c>
      <c r="G8" s="7">
        <f>(F8-$F$13)/$F$14</f>
        <v>-0.27244596551189987</v>
      </c>
      <c r="H8" s="1" t="s">
        <v>3</v>
      </c>
    </row>
    <row r="9" spans="1:8" x14ac:dyDescent="0.25">
      <c r="A9" s="1" t="s">
        <v>10</v>
      </c>
      <c r="B9" s="1">
        <v>46</v>
      </c>
      <c r="C9" s="7">
        <f>(B9-$B$13)/$B$14</f>
        <v>0.76928751366997028</v>
      </c>
      <c r="D9" s="1">
        <v>260000</v>
      </c>
      <c r="E9" s="7">
        <f>(D9-$D$13)/$D$14</f>
        <v>-0.30673920652677406</v>
      </c>
      <c r="F9" s="1">
        <v>8</v>
      </c>
      <c r="G9" s="7">
        <f>(F9-$F$13)/$F$14</f>
        <v>1.0897838620475997</v>
      </c>
      <c r="H9" s="1" t="s">
        <v>3</v>
      </c>
    </row>
    <row r="10" spans="1:8" x14ac:dyDescent="0.25">
      <c r="A10" s="1" t="s">
        <v>12</v>
      </c>
      <c r="B10" s="1">
        <v>25</v>
      </c>
      <c r="C10" s="7">
        <f>(B10-$B$13)/$B$14</f>
        <v>-0.93124277970575342</v>
      </c>
      <c r="D10" s="1">
        <v>500000</v>
      </c>
      <c r="E10" s="7">
        <f>(D10-$D$13)/$D$14</f>
        <v>1.5808866797918355</v>
      </c>
      <c r="F10" s="1">
        <v>2</v>
      </c>
      <c r="G10" s="7">
        <f>(F10-$F$13)/$F$14</f>
        <v>-0.95356087929164957</v>
      </c>
      <c r="H10" s="1" t="s">
        <v>4</v>
      </c>
    </row>
    <row r="11" spans="1:8" x14ac:dyDescent="0.25">
      <c r="A11" s="1" t="s">
        <v>11</v>
      </c>
      <c r="B11" s="1">
        <v>39</v>
      </c>
      <c r="C11" s="7">
        <f>(B11-$B$13)/$B$14</f>
        <v>0.20244408254472901</v>
      </c>
      <c r="D11" s="1">
        <v>410000</v>
      </c>
      <c r="E11" s="7">
        <f>(D11-$D$13)/$D$14</f>
        <v>0.87302697242235694</v>
      </c>
      <c r="F11" s="1">
        <v>6</v>
      </c>
      <c r="G11" s="7">
        <f>(F11-$F$13)/$F$14</f>
        <v>0.40866894826784994</v>
      </c>
      <c r="H11" s="1" t="s">
        <v>4</v>
      </c>
    </row>
    <row r="13" spans="1:8" x14ac:dyDescent="0.25">
      <c r="A13" s="1" t="s">
        <v>18</v>
      </c>
      <c r="B13" s="1">
        <f>AVERAGE(B2:B11)</f>
        <v>36.5</v>
      </c>
      <c r="C13" s="1">
        <f>AVERAGE(C2:C11)</f>
        <v>0</v>
      </c>
      <c r="D13" s="1">
        <f>AVERAGE(D2:D11)</f>
        <v>299000</v>
      </c>
      <c r="E13" s="1">
        <f>AVERAGE(E2:E11)</f>
        <v>0</v>
      </c>
      <c r="F13" s="1">
        <f t="shared" ref="F13" si="0">AVERAGE(F2:F11)</f>
        <v>4.8</v>
      </c>
      <c r="G13" s="1">
        <f>AVERAGE(G2:G11)</f>
        <v>6.661338147750939E-17</v>
      </c>
    </row>
    <row r="14" spans="1:8" x14ac:dyDescent="0.25">
      <c r="A14" s="1" t="s">
        <v>19</v>
      </c>
      <c r="B14" s="1">
        <f>_xlfn.STDEV.S(B2:B11)</f>
        <v>12.349089035228468</v>
      </c>
      <c r="C14" s="1">
        <f>_xlfn.STDEV.S(C2:C11)</f>
        <v>1</v>
      </c>
      <c r="D14" s="1">
        <f>_xlfn.STDEV.S(D2:D11)</f>
        <v>127143.83805578451</v>
      </c>
      <c r="E14" s="1">
        <f>_xlfn.STDEV.S(E2:E11)</f>
        <v>1</v>
      </c>
      <c r="F14" s="1">
        <f t="shared" ref="F14" si="1">_xlfn.STDEV.S(F2:F11)</f>
        <v>2.9363620727393651</v>
      </c>
      <c r="G14" s="1">
        <f t="shared" ref="G14" si="2">_xlfn.STDEV.S(G2:G11)</f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9E81-2870-4025-AC39-C8F557AE37BC}">
  <dimension ref="A1:L14"/>
  <sheetViews>
    <sheetView tabSelected="1" zoomScale="170" zoomScaleNormal="170" workbookViewId="0">
      <pane ySplit="1" topLeftCell="A2" activePane="bottomLeft" state="frozen"/>
      <selection pane="bottomLeft" activeCell="N17" sqref="N17"/>
    </sheetView>
  </sheetViews>
  <sheetFormatPr defaultRowHeight="15" x14ac:dyDescent="0.25"/>
  <cols>
    <col min="1" max="1" width="9" style="1" customWidth="1"/>
    <col min="2" max="2" width="9.42578125" style="1" customWidth="1"/>
    <col min="3" max="3" width="13.28515625" style="9" bestFit="1" customWidth="1"/>
    <col min="4" max="4" width="12.28515625" style="1" bestFit="1" customWidth="1"/>
    <col min="5" max="5" width="15.42578125" style="9" bestFit="1" customWidth="1"/>
    <col min="6" max="6" width="9.85546875" style="9" customWidth="1"/>
    <col min="7" max="7" width="17.7109375" style="1" bestFit="1" customWidth="1"/>
    <col min="8" max="8" width="9.85546875" style="9" customWidth="1"/>
    <col min="9" max="9" width="17.7109375" style="1" bestFit="1" customWidth="1"/>
    <col min="10" max="10" width="9.85546875" style="9" customWidth="1"/>
    <col min="11" max="11" width="17.7109375" style="1" bestFit="1" customWidth="1"/>
    <col min="12" max="12" width="9.5703125" style="1" bestFit="1" customWidth="1"/>
    <col min="13" max="16384" width="9.140625" style="1"/>
  </cols>
  <sheetData>
    <row r="1" spans="1:12" s="2" customFormat="1" x14ac:dyDescent="0.25">
      <c r="A1" s="2" t="s">
        <v>0</v>
      </c>
      <c r="B1" s="2" t="s">
        <v>1</v>
      </c>
      <c r="C1" s="8" t="s">
        <v>20</v>
      </c>
      <c r="D1" s="2" t="s">
        <v>17</v>
      </c>
      <c r="E1" s="8" t="s">
        <v>21</v>
      </c>
      <c r="F1" s="4" t="s">
        <v>24</v>
      </c>
      <c r="G1" s="6" t="s">
        <v>25</v>
      </c>
      <c r="H1" s="4" t="s">
        <v>26</v>
      </c>
      <c r="I1" s="6" t="s">
        <v>27</v>
      </c>
      <c r="J1" s="4" t="s">
        <v>28</v>
      </c>
      <c r="K1" s="6" t="s">
        <v>29</v>
      </c>
      <c r="L1" s="2" t="s">
        <v>2</v>
      </c>
    </row>
    <row r="2" spans="1:12" x14ac:dyDescent="0.25">
      <c r="A2" s="1" t="s">
        <v>6</v>
      </c>
      <c r="B2" s="1">
        <v>20</v>
      </c>
      <c r="C2" s="9">
        <f>(B2-$B$13)/$B$14</f>
        <v>-1.3361309447952114</v>
      </c>
      <c r="D2" s="1">
        <v>200000</v>
      </c>
      <c r="E2" s="9">
        <f>(D2-$D$13)/$D$14</f>
        <v>-0.77864567810642649</v>
      </c>
      <c r="F2" s="5">
        <v>1</v>
      </c>
      <c r="G2" s="7">
        <f>(F2-$F$13)/$F$14</f>
        <v>0.94868329805051377</v>
      </c>
      <c r="H2" s="5">
        <v>0</v>
      </c>
      <c r="I2" s="7">
        <f>(H2-$H$13)/$H$14</f>
        <v>-0.62105900340811881</v>
      </c>
      <c r="J2" s="5">
        <v>0</v>
      </c>
      <c r="K2" s="7">
        <f>(J2-$J$13)/$J$14</f>
        <v>-0.47434164902525694</v>
      </c>
      <c r="L2" s="1" t="s">
        <v>4</v>
      </c>
    </row>
    <row r="3" spans="1:12" x14ac:dyDescent="0.25">
      <c r="A3" s="1" t="s">
        <v>7</v>
      </c>
      <c r="B3" s="1">
        <v>51</v>
      </c>
      <c r="C3" s="9">
        <f t="shared" ref="C3:C11" si="0">(B3-$B$13)/$B$14</f>
        <v>1.1741756787594282</v>
      </c>
      <c r="D3" s="1">
        <v>460000</v>
      </c>
      <c r="E3" s="9">
        <f t="shared" ref="E3:E11" si="1">(D3-$D$13)/$D$14</f>
        <v>1.2662823654054005</v>
      </c>
      <c r="F3" s="5">
        <v>0</v>
      </c>
      <c r="G3" s="7">
        <f t="shared" ref="G3:G11" si="2">(F3-$F$13)/$F$14</f>
        <v>-0.94868329805051377</v>
      </c>
      <c r="H3" s="5">
        <v>1</v>
      </c>
      <c r="I3" s="7">
        <f t="shared" ref="I3:I11" si="3">(H3-$H$13)/$H$14</f>
        <v>1.4491376746189437</v>
      </c>
      <c r="J3" s="5">
        <v>0</v>
      </c>
      <c r="K3" s="7">
        <f t="shared" ref="K3:K11" si="4">(J3-$J$13)/$J$14</f>
        <v>-0.47434164902525694</v>
      </c>
      <c r="L3" s="1" t="s">
        <v>3</v>
      </c>
    </row>
    <row r="4" spans="1:12" x14ac:dyDescent="0.25">
      <c r="A4" s="1" t="s">
        <v>15</v>
      </c>
      <c r="B4" s="1">
        <v>31</v>
      </c>
      <c r="C4" s="9">
        <f t="shared" si="0"/>
        <v>-0.44537698159840383</v>
      </c>
      <c r="D4" s="1">
        <v>250000</v>
      </c>
      <c r="E4" s="9">
        <f t="shared" si="1"/>
        <v>-0.3853902851233828</v>
      </c>
      <c r="F4" s="5">
        <v>0</v>
      </c>
      <c r="G4" s="7">
        <f t="shared" si="2"/>
        <v>-0.94868329805051377</v>
      </c>
      <c r="H4" s="5">
        <v>0</v>
      </c>
      <c r="I4" s="7">
        <f t="shared" si="3"/>
        <v>-0.62105900340811881</v>
      </c>
      <c r="J4" s="5">
        <v>1</v>
      </c>
      <c r="K4" s="7">
        <f t="shared" si="4"/>
        <v>1.8973665961010278</v>
      </c>
      <c r="L4" s="1" t="s">
        <v>4</v>
      </c>
    </row>
    <row r="5" spans="1:12" x14ac:dyDescent="0.25">
      <c r="A5" s="1" t="s">
        <v>8</v>
      </c>
      <c r="B5" s="1">
        <v>21</v>
      </c>
      <c r="C5" s="9">
        <f t="shared" si="0"/>
        <v>-1.2551533117773199</v>
      </c>
      <c r="D5" s="1">
        <v>290000</v>
      </c>
      <c r="E5" s="9">
        <f t="shared" si="1"/>
        <v>-7.0785970736947867E-2</v>
      </c>
      <c r="F5" s="5">
        <v>1</v>
      </c>
      <c r="G5" s="7">
        <f t="shared" si="2"/>
        <v>0.94868329805051377</v>
      </c>
      <c r="H5" s="5">
        <v>0</v>
      </c>
      <c r="I5" s="7">
        <f t="shared" si="3"/>
        <v>-0.62105900340811881</v>
      </c>
      <c r="J5" s="5">
        <v>0</v>
      </c>
      <c r="K5" s="7">
        <f t="shared" si="4"/>
        <v>-0.47434164902525694</v>
      </c>
      <c r="L5" s="1" t="s">
        <v>4</v>
      </c>
    </row>
    <row r="6" spans="1:12" x14ac:dyDescent="0.25">
      <c r="A6" s="1" t="s">
        <v>14</v>
      </c>
      <c r="B6" s="1">
        <v>55</v>
      </c>
      <c r="C6" s="9">
        <f t="shared" si="0"/>
        <v>1.4980862108309947</v>
      </c>
      <c r="D6" s="1">
        <v>340000</v>
      </c>
      <c r="E6" s="9">
        <f t="shared" si="1"/>
        <v>0.32246942224609582</v>
      </c>
      <c r="F6" s="5">
        <v>1</v>
      </c>
      <c r="G6" s="7">
        <f t="shared" si="2"/>
        <v>0.94868329805051377</v>
      </c>
      <c r="H6" s="5">
        <v>0</v>
      </c>
      <c r="I6" s="7">
        <f t="shared" si="3"/>
        <v>-0.62105900340811881</v>
      </c>
      <c r="J6" s="5">
        <v>0</v>
      </c>
      <c r="K6" s="7">
        <f t="shared" si="4"/>
        <v>-0.47434164902525694</v>
      </c>
      <c r="L6" s="1" t="s">
        <v>3</v>
      </c>
    </row>
    <row r="7" spans="1:12" x14ac:dyDescent="0.25">
      <c r="A7" s="1" t="s">
        <v>13</v>
      </c>
      <c r="B7" s="1">
        <v>43</v>
      </c>
      <c r="C7" s="9">
        <f t="shared" si="0"/>
        <v>0.5263546146162954</v>
      </c>
      <c r="D7" s="1">
        <v>160000</v>
      </c>
      <c r="E7" s="9">
        <f t="shared" si="1"/>
        <v>-1.0932499924928614</v>
      </c>
      <c r="F7" s="5">
        <v>0</v>
      </c>
      <c r="G7" s="7">
        <f t="shared" si="2"/>
        <v>-0.94868329805051377</v>
      </c>
      <c r="H7" s="5">
        <v>0</v>
      </c>
      <c r="I7" s="7">
        <f t="shared" si="3"/>
        <v>-0.62105900340811881</v>
      </c>
      <c r="J7" s="5">
        <v>1</v>
      </c>
      <c r="K7" s="7">
        <f t="shared" si="4"/>
        <v>1.8973665961010278</v>
      </c>
      <c r="L7" s="1" t="s">
        <v>3</v>
      </c>
    </row>
    <row r="8" spans="1:12" x14ac:dyDescent="0.25">
      <c r="A8" s="1" t="s">
        <v>9</v>
      </c>
      <c r="B8" s="1">
        <v>34</v>
      </c>
      <c r="C8" s="9">
        <f t="shared" si="0"/>
        <v>-0.20244408254472901</v>
      </c>
      <c r="D8" s="1">
        <v>120000</v>
      </c>
      <c r="E8" s="9">
        <f t="shared" si="1"/>
        <v>-1.4078543068792964</v>
      </c>
      <c r="F8" s="5">
        <v>1</v>
      </c>
      <c r="G8" s="7">
        <f t="shared" si="2"/>
        <v>0.94868329805051377</v>
      </c>
      <c r="H8" s="5">
        <v>0</v>
      </c>
      <c r="I8" s="7">
        <f t="shared" si="3"/>
        <v>-0.62105900340811881</v>
      </c>
      <c r="J8" s="5">
        <v>0</v>
      </c>
      <c r="K8" s="7">
        <f t="shared" si="4"/>
        <v>-0.47434164902525694</v>
      </c>
      <c r="L8" s="1" t="s">
        <v>3</v>
      </c>
    </row>
    <row r="9" spans="1:12" x14ac:dyDescent="0.25">
      <c r="A9" s="1" t="s">
        <v>10</v>
      </c>
      <c r="B9" s="1">
        <v>46</v>
      </c>
      <c r="C9" s="9">
        <f t="shared" si="0"/>
        <v>0.76928751366997028</v>
      </c>
      <c r="D9" s="1">
        <v>260000</v>
      </c>
      <c r="E9" s="9">
        <f t="shared" si="1"/>
        <v>-0.30673920652677406</v>
      </c>
      <c r="F9" s="5">
        <v>0</v>
      </c>
      <c r="G9" s="7">
        <f t="shared" si="2"/>
        <v>-0.94868329805051377</v>
      </c>
      <c r="H9" s="5">
        <v>1</v>
      </c>
      <c r="I9" s="7">
        <f t="shared" si="3"/>
        <v>1.4491376746189437</v>
      </c>
      <c r="J9" s="5">
        <v>0</v>
      </c>
      <c r="K9" s="7">
        <f t="shared" si="4"/>
        <v>-0.47434164902525694</v>
      </c>
      <c r="L9" s="1" t="s">
        <v>3</v>
      </c>
    </row>
    <row r="10" spans="1:12" x14ac:dyDescent="0.25">
      <c r="A10" s="1" t="s">
        <v>12</v>
      </c>
      <c r="B10" s="1">
        <v>25</v>
      </c>
      <c r="C10" s="9">
        <f t="shared" si="0"/>
        <v>-0.93124277970575342</v>
      </c>
      <c r="D10" s="1">
        <v>500000</v>
      </c>
      <c r="E10" s="9">
        <f t="shared" si="1"/>
        <v>1.5808866797918355</v>
      </c>
      <c r="F10" s="5">
        <v>1</v>
      </c>
      <c r="G10" s="7">
        <f t="shared" si="2"/>
        <v>0.94868329805051377</v>
      </c>
      <c r="H10" s="5">
        <v>0</v>
      </c>
      <c r="I10" s="7">
        <f t="shared" si="3"/>
        <v>-0.62105900340811881</v>
      </c>
      <c r="J10" s="5">
        <v>0</v>
      </c>
      <c r="K10" s="7">
        <f t="shared" si="4"/>
        <v>-0.47434164902525694</v>
      </c>
      <c r="L10" s="1" t="s">
        <v>4</v>
      </c>
    </row>
    <row r="11" spans="1:12" x14ac:dyDescent="0.25">
      <c r="A11" s="1" t="s">
        <v>11</v>
      </c>
      <c r="B11" s="1">
        <v>39</v>
      </c>
      <c r="C11" s="9">
        <f t="shared" si="0"/>
        <v>0.20244408254472901</v>
      </c>
      <c r="D11" s="1">
        <v>410000</v>
      </c>
      <c r="E11" s="9">
        <f t="shared" si="1"/>
        <v>0.87302697242235694</v>
      </c>
      <c r="F11" s="5">
        <v>0</v>
      </c>
      <c r="G11" s="7">
        <f t="shared" si="2"/>
        <v>-0.94868329805051377</v>
      </c>
      <c r="H11" s="5">
        <v>1</v>
      </c>
      <c r="I11" s="7">
        <f t="shared" si="3"/>
        <v>1.4491376746189437</v>
      </c>
      <c r="J11" s="5">
        <v>0</v>
      </c>
      <c r="K11" s="7">
        <f t="shared" si="4"/>
        <v>-0.47434164902525694</v>
      </c>
      <c r="L11" s="1" t="s">
        <v>4</v>
      </c>
    </row>
    <row r="13" spans="1:12" x14ac:dyDescent="0.25">
      <c r="A13" s="1" t="s">
        <v>18</v>
      </c>
      <c r="B13" s="1">
        <f>AVERAGE(B2:B11)</f>
        <v>36.5</v>
      </c>
      <c r="C13" s="9">
        <f>AVERAGE(C2:C11)</f>
        <v>0</v>
      </c>
      <c r="D13" s="1">
        <f>AVERAGE(D2:D11)</f>
        <v>299000</v>
      </c>
      <c r="E13" s="9">
        <f>AVERAGE(E2:E11)</f>
        <v>0</v>
      </c>
      <c r="F13" s="1">
        <f t="shared" ref="F13:G13" si="5">AVERAGE(F2:F11)</f>
        <v>0.5</v>
      </c>
      <c r="G13" s="1">
        <f t="shared" si="5"/>
        <v>0</v>
      </c>
      <c r="H13" s="1">
        <f t="shared" ref="H13:K13" si="6">AVERAGE(H2:H11)</f>
        <v>0.3</v>
      </c>
      <c r="I13" s="1">
        <f t="shared" si="6"/>
        <v>0</v>
      </c>
      <c r="J13" s="1">
        <f t="shared" si="6"/>
        <v>0.2</v>
      </c>
      <c r="K13" s="1">
        <f t="shared" si="6"/>
        <v>0</v>
      </c>
    </row>
    <row r="14" spans="1:12" x14ac:dyDescent="0.25">
      <c r="A14" s="1" t="s">
        <v>19</v>
      </c>
      <c r="B14" s="1">
        <f>_xlfn.STDEV.S(B2:B11)</f>
        <v>12.349089035228468</v>
      </c>
      <c r="C14" s="9">
        <f>_xlfn.STDEV.S(C2:C11)</f>
        <v>1</v>
      </c>
      <c r="D14" s="1">
        <f>_xlfn.STDEV.S(D2:D11)</f>
        <v>127143.83805578451</v>
      </c>
      <c r="E14" s="9">
        <f>_xlfn.STDEV.S(E2:E11)</f>
        <v>1</v>
      </c>
      <c r="F14" s="1">
        <f t="shared" ref="F14:G14" si="7">_xlfn.STDEV.S(F2:F11)</f>
        <v>0.52704627669472992</v>
      </c>
      <c r="G14" s="1">
        <f t="shared" si="7"/>
        <v>1</v>
      </c>
      <c r="H14" s="1">
        <f t="shared" ref="H14:K14" si="8">_xlfn.STDEV.S(H2:H11)</f>
        <v>0.48304589153964794</v>
      </c>
      <c r="I14" s="1">
        <f t="shared" si="8"/>
        <v>1</v>
      </c>
      <c r="J14" s="1">
        <f t="shared" si="8"/>
        <v>0.4216370213557839</v>
      </c>
      <c r="K14" s="1">
        <f t="shared" si="8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2021-05-13T02:03:54Z</dcterms:created>
  <dcterms:modified xsi:type="dcterms:W3CDTF">2021-05-14T04:00:49Z</dcterms:modified>
</cp:coreProperties>
</file>