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<sst xmlns="http://schemas.openxmlformats.org/spreadsheetml/2006/main" count="61" uniqueCount="47">
  <si>
    <t>Bug Report</t>
  </si>
  <si>
    <t>Status</t>
  </si>
  <si>
    <t>Open</t>
  </si>
  <si>
    <t>Category</t>
  </si>
  <si>
    <t>Functional</t>
  </si>
  <si>
    <t>Priority</t>
  </si>
  <si>
    <t>Critical</t>
  </si>
  <si>
    <t>Created By</t>
  </si>
  <si>
    <t>Wenny Adinda Siagian</t>
  </si>
  <si>
    <t>Fixing</t>
  </si>
  <si>
    <t>Validation</t>
  </si>
  <si>
    <t>Blocking</t>
  </si>
  <si>
    <t>Created At</t>
  </si>
  <si>
    <t>Re-testing</t>
  </si>
  <si>
    <t>Performance</t>
  </si>
  <si>
    <t>Improvement</t>
  </si>
  <si>
    <t>Updated At</t>
  </si>
  <si>
    <t>Close</t>
  </si>
  <si>
    <t>Navigation</t>
  </si>
  <si>
    <t>Low</t>
  </si>
  <si>
    <t>Flow</t>
  </si>
  <si>
    <t>Cosmetic</t>
  </si>
  <si>
    <t>Typography</t>
  </si>
  <si>
    <t>#</t>
  </si>
  <si>
    <t>Features</t>
  </si>
  <si>
    <t>Bug Detail</t>
  </si>
  <si>
    <t>Login As</t>
  </si>
  <si>
    <t>PIC</t>
  </si>
  <si>
    <t>Platform</t>
  </si>
  <si>
    <t>Bug Category</t>
  </si>
  <si>
    <t>Environment</t>
  </si>
  <si>
    <t>Report Date</t>
  </si>
  <si>
    <t>Close Date</t>
  </si>
  <si>
    <t>Additional Note</t>
  </si>
  <si>
    <t>Tester</t>
  </si>
  <si>
    <t>Short-Term (hourly)
Parking</t>
  </si>
  <si>
    <t>[step] 
- user input entry date and time
- user input leaving date and time
- user calculate
[expected] (https://prnt.sc/tzw0sa)
- inputan entry dan leaving date dan time harus perjam
- choose parking sesuai dengan yang dipilih
- terdapat kalkulasi estimastiparkir maksimum $24.00
[actual] (https://prnt.sc/tzw2lp)
- tipe parking lot nya menjadi valet parking
- inputan entry dan leaving date and time tidak disabble jika input lebih dari 1 hari
- tampilan menjadi berubah ketika inputan tidak sesuai dan memilih calculate,
  tetapi tidak ada pop up atau warning.</t>
  </si>
  <si>
    <t>IMPROVEMENT</t>
  </si>
  <si>
    <t>OPEN</t>
  </si>
  <si>
    <t>Web App</t>
  </si>
  <si>
    <t>COSMETIC</t>
  </si>
  <si>
    <t>DEV</t>
  </si>
  <si>
    <t>Wenny</t>
  </si>
  <si>
    <t>Valet Parking</t>
  </si>
  <si>
    <r>
      <t xml:space="preserve">[step] 
- user input entry date and time
- user input leaving date and time
- user calculate
[expected] (https://prnt.sc/tzw3y5)
- inputan entry dan leaving date dan time harus sehari
- choose parking sesuai dengan tipe yang dipilih
- terdapat kalkulasi estimasti parkir $ 12 selama lima jam atau kurang
[actual] 
- inputan entry dan leaving date and time tidak disabble jika input lebih dari 1 hari
- tampilan menjadi berubah ketika inputan tidak sesuai dan memilih calculate,
  tetapi tidak ada pop up atau warning.
- dapat mengkalkulasikan lebih dari 1 hari bahkan sampai seminggu </t>
    </r>
    <r>
      <rPr>
        <color rgb="FF1155CC"/>
        <u/>
      </rPr>
      <t>https://prnt.sc/tzw57v</t>
    </r>
  </si>
  <si>
    <t>Long-Term Garage Parking</t>
  </si>
  <si>
    <r>
      <t xml:space="preserve">[step] 
- user input entry date and time
- user input leaving date and time
- user calculate
[expected] (https://prnt.sc/tzw62u)
- inputan entry dan leaving date dan time harus per minggu
- choose parking sesuai dengan tipe yang dipilih
- terdapat kalkulasi estimasti parkir $ 12 maksimum perhatr dan $72.00 per minggu
[actual] 
- tipe parking lot nya menjadi valet parking
- tampilan menjadi berubah ketika inputan tidak sesuai dan memilih calculate,
  tetapi tidak ada pop up atau warning.
-  jika memilih inputan parkir selama 11 jam maka jika dihitung $2.00/jam dikali dengan 11 jam seharusnya $22.00 </t>
    </r>
    <r>
      <rPr>
        <color rgb="FF1155CC"/>
        <u/>
      </rPr>
      <t>https://prnt.sc/tzw7q5</t>
    </r>
    <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</si>
</sst>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12">
    <font>
      <sz val="10.0"/>
      <color rgb="FF000000"/>
      <name val="Arial"/>
    </font>
    <font>
      <color theme="1"/>
      <name val="Arial"/>
    </font>
    <font>
      <b/>
      <sz val="14.0"/>
      <color theme="1"/>
      <name val="Rubik"/>
    </font>
    <font>
      <b/>
      <color theme="1"/>
      <name val="Rubik"/>
    </font>
    <font>
      <color rgb="FFFFFFFF"/>
      <name val="Rubik"/>
    </font>
    <font>
      <color theme="1"/>
      <name val="Rubik"/>
    </font>
    <font>
      <b/>
      <color theme="1"/>
      <name val="Arial"/>
    </font>
    <font>
      <b/>
      <sz val="11.0"/>
      <color rgb="FF000000"/>
      <name val="Rubik"/>
    </font>
    <font>
      <color rgb="FF000000"/>
      <name val="Rubik"/>
    </font>
    <font/>
    <font>
      <sz val="11.0"/>
      <color rgb="FFFFFFFF"/>
      <name val="Rubik"/>
    </font>
    <font>
      <b/>
      <u/>
      <color rgb="FF0000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1" fillId="0" fontId="1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shrinkToFit="0" vertical="bottom" wrapText="1"/>
    </xf>
    <xf borderId="1" fillId="3" fontId="4" numFmtId="0" xfId="0" applyAlignment="1" applyBorder="1" applyFont="1">
      <alignment horizontal="right" shrinkToFit="0" vertical="bottom" wrapText="1"/>
    </xf>
    <xf borderId="1" fillId="4" fontId="1" numFmtId="0" xfId="0" applyAlignment="1" applyBorder="1" applyFill="1" applyFont="1">
      <alignment vertical="bottom"/>
    </xf>
    <xf borderId="2" fillId="5" fontId="3" numFmtId="0" xfId="0" applyAlignment="1" applyBorder="1" applyFill="1" applyFont="1">
      <alignment horizontal="center" shrinkToFit="0" wrapText="1"/>
    </xf>
    <xf borderId="1" fillId="6" fontId="5" numFmtId="0" xfId="0" applyAlignment="1" applyBorder="1" applyFill="1" applyFont="1">
      <alignment shrinkToFit="0" vertical="bottom" wrapText="1"/>
    </xf>
    <xf borderId="1" fillId="6" fontId="1" numFmtId="0" xfId="0" applyAlignment="1" applyBorder="1" applyFont="1">
      <alignment horizontal="right" vertical="bottom"/>
    </xf>
    <xf borderId="2" fillId="7" fontId="6" numFmtId="0" xfId="0" applyBorder="1" applyFill="1" applyFont="1"/>
    <xf borderId="1" fillId="8" fontId="1" numFmtId="0" xfId="0" applyAlignment="1" applyBorder="1" applyFill="1" applyFont="1">
      <alignment vertical="bottom"/>
    </xf>
    <xf borderId="1" fillId="8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3" fillId="0" fontId="9" numFmtId="0" xfId="0" applyBorder="1" applyFont="1"/>
    <xf borderId="1" fillId="9" fontId="4" numFmtId="0" xfId="0" applyAlignment="1" applyBorder="1" applyFill="1" applyFont="1">
      <alignment shrinkToFit="0" vertical="bottom" wrapText="1"/>
    </xf>
    <xf borderId="1" fillId="9" fontId="4" numFmtId="0" xfId="0" applyAlignment="1" applyBorder="1" applyFont="1">
      <alignment horizontal="right" shrinkToFit="0" vertical="bottom" wrapText="1"/>
    </xf>
    <xf borderId="1" fillId="10" fontId="5" numFmtId="0" xfId="0" applyAlignment="1" applyBorder="1" applyFill="1" applyFont="1">
      <alignment shrinkToFit="0" vertical="bottom" wrapText="1"/>
    </xf>
    <xf borderId="1" fillId="10" fontId="1" numFmtId="0" xfId="0" applyAlignment="1" applyBorder="1" applyFont="1">
      <alignment horizontal="right" vertical="bottom"/>
    </xf>
    <xf borderId="1" fillId="11" fontId="1" numFmtId="0" xfId="0" applyAlignment="1" applyBorder="1" applyFill="1" applyFont="1">
      <alignment vertical="bottom"/>
    </xf>
    <xf borderId="1" fillId="11" fontId="1" numFmtId="0" xfId="0" applyAlignment="1" applyBorder="1" applyFont="1">
      <alignment horizontal="right" vertical="bottom"/>
    </xf>
    <xf borderId="1" fillId="0" fontId="5" numFmtId="164" xfId="0" applyAlignment="1" applyBorder="1" applyFont="1" applyNumberFormat="1">
      <alignment readingOrder="0" shrinkToFit="0" vertical="bottom" wrapText="1"/>
    </xf>
    <xf borderId="1" fillId="12" fontId="5" numFmtId="0" xfId="0" applyAlignment="1" applyBorder="1" applyFill="1" applyFont="1">
      <alignment vertical="bottom"/>
    </xf>
    <xf borderId="1" fillId="12" fontId="5" numFmtId="0" xfId="0" applyAlignment="1" applyBorder="1" applyFont="1">
      <alignment horizontal="right" shrinkToFit="0" vertical="bottom" wrapText="1"/>
    </xf>
    <xf borderId="1" fillId="13" fontId="5" numFmtId="0" xfId="0" applyAlignment="1" applyBorder="1" applyFill="1" applyFont="1">
      <alignment shrinkToFit="0" vertical="bottom" wrapText="1"/>
    </xf>
    <xf borderId="1" fillId="13" fontId="1" numFmtId="0" xfId="0" applyAlignment="1" applyBorder="1" applyFont="1">
      <alignment horizontal="right" vertical="bottom"/>
    </xf>
    <xf borderId="1" fillId="14" fontId="1" numFmtId="0" xfId="0" applyAlignment="1" applyBorder="1" applyFill="1" applyFont="1">
      <alignment vertical="bottom"/>
    </xf>
    <xf borderId="1" fillId="14" fontId="1" numFmtId="0" xfId="0" applyAlignment="1" applyBorder="1" applyFont="1">
      <alignment horizontal="right" vertical="bottom"/>
    </xf>
    <xf borderId="4" fillId="0" fontId="9" numFmtId="0" xfId="0" applyBorder="1" applyFont="1"/>
    <xf borderId="1" fillId="15" fontId="1" numFmtId="0" xfId="0" applyAlignment="1" applyBorder="1" applyFill="1" applyFont="1">
      <alignment vertical="bottom"/>
    </xf>
    <xf borderId="1" fillId="15" fontId="5" numFmtId="0" xfId="0" applyAlignment="1" applyBorder="1" applyFont="1">
      <alignment horizontal="right" shrinkToFit="0" vertical="bottom" wrapText="1"/>
    </xf>
    <xf borderId="1" fillId="16" fontId="5" numFmtId="0" xfId="0" applyAlignment="1" applyBorder="1" applyFill="1" applyFont="1">
      <alignment shrinkToFit="0" vertical="bottom" wrapText="1"/>
    </xf>
    <xf borderId="1" fillId="16" fontId="1" numFmtId="0" xfId="0" applyAlignment="1" applyBorder="1" applyFont="1">
      <alignment horizontal="right" vertical="bottom"/>
    </xf>
    <xf borderId="1" fillId="17" fontId="1" numFmtId="0" xfId="0" applyAlignment="1" applyBorder="1" applyFill="1" applyFont="1">
      <alignment vertical="bottom"/>
    </xf>
    <xf borderId="1" fillId="17" fontId="1" numFmtId="0" xfId="0" applyAlignment="1" applyBorder="1" applyFont="1">
      <alignment horizontal="right" vertical="bottom"/>
    </xf>
    <xf borderId="0" fillId="0" fontId="1" numFmtId="0" xfId="0" applyAlignment="1" applyFont="1">
      <alignment vertical="top"/>
    </xf>
    <xf borderId="1" fillId="18" fontId="5" numFmtId="0" xfId="0" applyAlignment="1" applyBorder="1" applyFill="1" applyFont="1">
      <alignment shrinkToFit="0" vertical="bottom" wrapText="1"/>
    </xf>
    <xf borderId="1" fillId="18" fontId="1" numFmtId="0" xfId="0" applyAlignment="1" applyBorder="1" applyFont="1">
      <alignment horizontal="right" vertical="bottom"/>
    </xf>
    <xf borderId="1" fillId="19" fontId="5" numFmtId="0" xfId="0" applyAlignment="1" applyBorder="1" applyFill="1" applyFont="1">
      <alignment shrinkToFit="0" vertical="bottom" wrapText="1"/>
    </xf>
    <xf borderId="1" fillId="19" fontId="1" numFmtId="0" xfId="0" applyAlignment="1" applyBorder="1" applyFont="1">
      <alignment horizontal="right" vertical="bottom"/>
    </xf>
    <xf borderId="1" fillId="20" fontId="5" numFmtId="0" xfId="0" applyAlignment="1" applyBorder="1" applyFill="1" applyFont="1">
      <alignment shrinkToFit="0" vertical="bottom" wrapText="1"/>
    </xf>
    <xf borderId="1" fillId="2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top"/>
    </xf>
    <xf borderId="1" fillId="21" fontId="10" numFmtId="0" xfId="0" applyAlignment="1" applyBorder="1" applyFill="1" applyFont="1">
      <alignment horizontal="center" vertical="top"/>
    </xf>
    <xf borderId="1" fillId="21" fontId="10" numFmtId="0" xfId="0" applyAlignment="1" applyBorder="1" applyFont="1">
      <alignment horizontal="center" shrinkToFit="0" vertical="top" wrapText="1"/>
    </xf>
    <xf borderId="1" fillId="22" fontId="5" numFmtId="0" xfId="0" applyAlignment="1" applyBorder="1" applyFill="1" applyFont="1">
      <alignment horizontal="center" vertical="top"/>
    </xf>
    <xf borderId="1" fillId="22" fontId="1" numFmtId="0" xfId="0" applyAlignment="1" applyBorder="1" applyFont="1">
      <alignment readingOrder="0" shrinkToFit="0" vertical="top" wrapText="1"/>
    </xf>
    <xf borderId="1" fillId="22" fontId="6" numFmtId="0" xfId="0" applyAlignment="1" applyBorder="1" applyFont="1">
      <alignment readingOrder="0" shrinkToFit="0" vertical="top" wrapText="1"/>
    </xf>
    <xf borderId="1" fillId="22" fontId="1" numFmtId="0" xfId="0" applyAlignment="1" applyBorder="1" applyFont="1">
      <alignment vertical="top"/>
    </xf>
    <xf borderId="1" fillId="22" fontId="1" numFmtId="0" xfId="0" applyAlignment="1" applyBorder="1" applyFont="1">
      <alignment shrinkToFit="0" vertical="top" wrapText="1"/>
    </xf>
    <xf borderId="1" fillId="22" fontId="1" numFmtId="165" xfId="0" applyAlignment="1" applyBorder="1" applyFont="1" applyNumberFormat="1">
      <alignment horizontal="right" readingOrder="0" vertical="top"/>
    </xf>
    <xf borderId="1" fillId="22" fontId="1" numFmtId="14" xfId="0" applyAlignment="1" applyBorder="1" applyFont="1" applyNumberFormat="1">
      <alignment vertical="top"/>
    </xf>
    <xf borderId="1" fillId="22" fontId="1" numFmtId="0" xfId="0" applyAlignment="1" applyBorder="1" applyFont="1">
      <alignment readingOrder="0" vertical="top"/>
    </xf>
    <xf borderId="1" fillId="22" fontId="11" numFmtId="0" xfId="0" applyAlignment="1" applyBorder="1" applyFont="1">
      <alignment readingOrder="0" shrinkToFit="0" vertical="top" wrapText="1"/>
    </xf>
    <xf borderId="1" fillId="22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tzw57v" TargetMode="External"/><Relationship Id="rId2" Type="http://schemas.openxmlformats.org/officeDocument/2006/relationships/hyperlink" Target="https://prnt.sc/tzw7q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29"/>
    <col customWidth="1" min="4" max="4" width="17.43"/>
    <col customWidth="1" min="6" max="7" width="19.71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>
        <f>COUNTIF(G10:G336, "OPEN")</f>
        <v>3</v>
      </c>
      <c r="G1" s="7"/>
      <c r="H1" s="8" t="s">
        <v>3</v>
      </c>
      <c r="I1" s="9" t="s">
        <v>4</v>
      </c>
      <c r="J1" s="10">
        <f>COUNTIF(I10:I336, "FUNCTIONAL")</f>
        <v>0</v>
      </c>
      <c r="K1" s="3"/>
      <c r="L1" s="11" t="s">
        <v>5</v>
      </c>
      <c r="M1" s="12" t="s">
        <v>6</v>
      </c>
      <c r="N1" s="13">
        <f>COUNTIF(F10:F336, "CRITICAL")</f>
        <v>0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"/>
      <c r="B2" s="15" t="s">
        <v>7</v>
      </c>
      <c r="C2" s="16" t="s">
        <v>8</v>
      </c>
      <c r="D2" s="17"/>
      <c r="E2" s="18" t="s">
        <v>9</v>
      </c>
      <c r="F2" s="19">
        <f>COUNTIF(G10:G336, "FIXING")</f>
        <v>0</v>
      </c>
      <c r="G2" s="7"/>
      <c r="H2" s="17"/>
      <c r="I2" s="20" t="s">
        <v>10</v>
      </c>
      <c r="J2" s="21">
        <f>COUNTIF(I10:I336, "VALIDATION")</f>
        <v>2</v>
      </c>
      <c r="K2" s="3"/>
      <c r="L2" s="17"/>
      <c r="M2" s="22" t="s">
        <v>11</v>
      </c>
      <c r="N2" s="23">
        <f>COUNTIF(F10:F336, "BLOCKING")</f>
        <v>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"/>
      <c r="B3" s="15" t="s">
        <v>12</v>
      </c>
      <c r="C3" s="24">
        <v>44058.0</v>
      </c>
      <c r="D3" s="17"/>
      <c r="E3" s="25" t="s">
        <v>13</v>
      </c>
      <c r="F3" s="26">
        <f>COUNTIF(G10:G336, "RE-TESTING")</f>
        <v>0</v>
      </c>
      <c r="G3" s="7"/>
      <c r="H3" s="17"/>
      <c r="I3" s="27" t="s">
        <v>14</v>
      </c>
      <c r="J3" s="28">
        <f>COUNTIF(I10:I336, "PERFORMANCE")</f>
        <v>0</v>
      </c>
      <c r="K3" s="3"/>
      <c r="L3" s="17"/>
      <c r="M3" s="29" t="s">
        <v>15</v>
      </c>
      <c r="N3" s="30">
        <f>COUNTIF(F10:F336, "IMPROVEMENT")</f>
        <v>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5" t="s">
        <v>16</v>
      </c>
      <c r="C4" s="24">
        <v>44058.0</v>
      </c>
      <c r="D4" s="31"/>
      <c r="E4" s="32" t="s">
        <v>17</v>
      </c>
      <c r="F4" s="33">
        <f>COUNTIF(G10:G336, "CLOSE")</f>
        <v>0</v>
      </c>
      <c r="G4" s="3"/>
      <c r="H4" s="17"/>
      <c r="I4" s="34" t="s">
        <v>18</v>
      </c>
      <c r="J4" s="35">
        <f>COUNTIF(I10:I336, "NAVIGATION")</f>
        <v>0</v>
      </c>
      <c r="K4" s="3"/>
      <c r="L4" s="31"/>
      <c r="M4" s="36" t="s">
        <v>19</v>
      </c>
      <c r="N4" s="37">
        <f>COUNTIF(F10:F336, "LOW")</f>
        <v>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8"/>
      <c r="B5" s="38"/>
      <c r="C5" s="14"/>
      <c r="D5" s="38"/>
      <c r="E5" s="14"/>
      <c r="F5" s="14"/>
      <c r="G5" s="3"/>
      <c r="H5" s="17"/>
      <c r="I5" s="39" t="s">
        <v>20</v>
      </c>
      <c r="J5" s="40">
        <f>COUNTIF(I10:I336, "FLOW")</f>
        <v>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8"/>
      <c r="B6" s="38"/>
      <c r="C6" s="14"/>
      <c r="D6" s="38"/>
      <c r="E6" s="14"/>
      <c r="F6" s="14"/>
      <c r="G6" s="3"/>
      <c r="H6" s="17"/>
      <c r="I6" s="41" t="s">
        <v>21</v>
      </c>
      <c r="J6" s="42">
        <f>COUNTIF(I10:I336, "COSMETIC")</f>
        <v>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8"/>
      <c r="B7" s="38"/>
      <c r="C7" s="14"/>
      <c r="D7" s="38"/>
      <c r="E7" s="14"/>
      <c r="F7" s="14"/>
      <c r="G7" s="3"/>
      <c r="H7" s="31"/>
      <c r="I7" s="43" t="s">
        <v>22</v>
      </c>
      <c r="J7" s="44">
        <f>COUNTIF(I10:I336, "TYPOGRAPHY")</f>
        <v>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45"/>
      <c r="B8" s="45"/>
      <c r="C8" s="3"/>
      <c r="D8" s="45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46" t="s">
        <v>23</v>
      </c>
      <c r="B9" s="47" t="s">
        <v>24</v>
      </c>
      <c r="C9" s="47" t="s">
        <v>25</v>
      </c>
      <c r="D9" s="46" t="s">
        <v>26</v>
      </c>
      <c r="E9" s="46" t="s">
        <v>27</v>
      </c>
      <c r="F9" s="46" t="s">
        <v>5</v>
      </c>
      <c r="G9" s="46" t="s">
        <v>1</v>
      </c>
      <c r="H9" s="47" t="s">
        <v>28</v>
      </c>
      <c r="I9" s="46" t="s">
        <v>29</v>
      </c>
      <c r="J9" s="46" t="s">
        <v>30</v>
      </c>
      <c r="K9" s="46" t="s">
        <v>31</v>
      </c>
      <c r="L9" s="46" t="s">
        <v>32</v>
      </c>
      <c r="M9" s="47" t="s">
        <v>33</v>
      </c>
      <c r="N9" s="46" t="s">
        <v>34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61.0" customHeight="1">
      <c r="A10" s="48">
        <v>1.0</v>
      </c>
      <c r="B10" s="49" t="s">
        <v>35</v>
      </c>
      <c r="C10" s="50" t="s">
        <v>36</v>
      </c>
      <c r="D10" s="51"/>
      <c r="E10" s="52"/>
      <c r="F10" s="51" t="s">
        <v>37</v>
      </c>
      <c r="G10" s="51" t="s">
        <v>38</v>
      </c>
      <c r="H10" s="52" t="s">
        <v>39</v>
      </c>
      <c r="I10" s="51" t="s">
        <v>40</v>
      </c>
      <c r="J10" s="51" t="s">
        <v>41</v>
      </c>
      <c r="K10" s="53">
        <v>44058.0</v>
      </c>
      <c r="L10" s="54"/>
      <c r="M10" s="51"/>
      <c r="N10" s="55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8">
        <v>2.0</v>
      </c>
      <c r="B11" s="49" t="s">
        <v>43</v>
      </c>
      <c r="C11" s="56" t="s">
        <v>44</v>
      </c>
      <c r="D11" s="51"/>
      <c r="E11" s="52"/>
      <c r="F11" s="52" t="s">
        <v>37</v>
      </c>
      <c r="G11" s="51" t="s">
        <v>38</v>
      </c>
      <c r="H11" s="52" t="s">
        <v>39</v>
      </c>
      <c r="I11" s="55" t="s">
        <v>10</v>
      </c>
      <c r="J11" s="51" t="s">
        <v>41</v>
      </c>
      <c r="K11" s="53">
        <v>44058.0</v>
      </c>
      <c r="L11" s="54"/>
      <c r="M11" s="51"/>
      <c r="N11" s="55" t="s">
        <v>42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7">
        <v>3.0</v>
      </c>
      <c r="B12" s="49" t="s">
        <v>45</v>
      </c>
      <c r="C12" s="56" t="s">
        <v>46</v>
      </c>
      <c r="D12" s="51"/>
      <c r="E12" s="52"/>
      <c r="F12" s="52" t="s">
        <v>37</v>
      </c>
      <c r="G12" s="51" t="s">
        <v>38</v>
      </c>
      <c r="H12" s="52" t="s">
        <v>39</v>
      </c>
      <c r="I12" s="55" t="s">
        <v>10</v>
      </c>
      <c r="J12" s="51" t="s">
        <v>41</v>
      </c>
      <c r="K12" s="53">
        <v>44058.0</v>
      </c>
      <c r="L12" s="54"/>
      <c r="M12" s="51"/>
      <c r="N12" s="55" t="s">
        <v>42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D1:D4"/>
    <mergeCell ref="H1:H7"/>
    <mergeCell ref="L1:L4"/>
  </mergeCells>
  <hyperlinks>
    <hyperlink r:id="rId1" ref="C11"/>
    <hyperlink r:id="rId2" ref="C12"/>
  </hyperlinks>
  <drawing r:id="rId3"/>
</worksheet>
</file>