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00" windowWidth="18880" windowHeight="8990" activeTab="1"/>
  </bookViews>
  <sheets>
    <sheet name="Auth" sheetId="1" r:id="rId1"/>
    <sheet name="Dashboard" sheetId="2" r:id="rId2"/>
    <sheet name="Property" sheetId="3" r:id="rId3"/>
    <sheet name="Bid" sheetId="4" r:id="rId4"/>
    <sheet name="Activity" sheetId="5" r:id="rId5"/>
  </sheets>
  <calcPr calcId="145621"/>
</workbook>
</file>

<file path=xl/calcChain.xml><?xml version="1.0" encoding="utf-8"?>
<calcChain xmlns="http://schemas.openxmlformats.org/spreadsheetml/2006/main">
  <c r="J7" i="5" l="1"/>
  <c r="J6" i="5"/>
  <c r="J5" i="5"/>
  <c r="N4" i="5"/>
  <c r="J4" i="5"/>
  <c r="F4" i="5"/>
  <c r="N3" i="5"/>
  <c r="J3" i="5"/>
  <c r="F3" i="5"/>
  <c r="N2" i="5"/>
  <c r="J2" i="5"/>
  <c r="F2" i="5"/>
  <c r="N1" i="5"/>
  <c r="J1" i="5"/>
  <c r="F1" i="5"/>
  <c r="J7" i="4"/>
  <c r="J6" i="4"/>
  <c r="J5" i="4"/>
  <c r="N4" i="4"/>
  <c r="J4" i="4"/>
  <c r="F4" i="4"/>
  <c r="N3" i="4"/>
  <c r="J3" i="4"/>
  <c r="F3" i="4"/>
  <c r="N2" i="4"/>
  <c r="J2" i="4"/>
  <c r="F2" i="4"/>
  <c r="N1" i="4"/>
  <c r="J1" i="4"/>
  <c r="F1" i="4"/>
  <c r="J7" i="3"/>
  <c r="J6" i="3"/>
  <c r="J5" i="3"/>
  <c r="N4" i="3"/>
  <c r="J4" i="3"/>
  <c r="F4" i="3"/>
  <c r="N3" i="3"/>
  <c r="J3" i="3"/>
  <c r="F3" i="3"/>
  <c r="N2" i="3"/>
  <c r="J2" i="3"/>
  <c r="F2" i="3"/>
  <c r="N1" i="3"/>
  <c r="J1" i="3"/>
  <c r="F1" i="3"/>
  <c r="J7" i="2"/>
  <c r="J6" i="2"/>
  <c r="J5" i="2"/>
  <c r="N4" i="2"/>
  <c r="J4" i="2"/>
  <c r="F4" i="2"/>
  <c r="N3" i="2"/>
  <c r="J3" i="2"/>
  <c r="F3" i="2"/>
  <c r="N2" i="2"/>
  <c r="J2" i="2"/>
  <c r="F2" i="2"/>
  <c r="N1" i="2"/>
  <c r="J1" i="2"/>
  <c r="F1" i="2"/>
  <c r="J7" i="1"/>
  <c r="J6" i="1"/>
  <c r="J5" i="1"/>
  <c r="N4" i="1"/>
  <c r="J4" i="1"/>
  <c r="F4" i="1"/>
  <c r="N3" i="1"/>
  <c r="J3" i="1"/>
  <c r="F3" i="1"/>
  <c r="N2" i="1"/>
  <c r="J2" i="1"/>
  <c r="F2" i="1"/>
  <c r="N1" i="1"/>
  <c r="J1" i="1"/>
  <c r="F1" i="1"/>
</calcChain>
</file>

<file path=xl/sharedStrings.xml><?xml version="1.0" encoding="utf-8"?>
<sst xmlns="http://schemas.openxmlformats.org/spreadsheetml/2006/main" count="205" uniqueCount="46">
  <si>
    <t>Bug Report</t>
  </si>
  <si>
    <t>Status</t>
  </si>
  <si>
    <t>Open</t>
  </si>
  <si>
    <t>Category</t>
  </si>
  <si>
    <t>Functional</t>
  </si>
  <si>
    <t>Priority</t>
  </si>
  <si>
    <t>Critical</t>
  </si>
  <si>
    <t>Created By</t>
  </si>
  <si>
    <t>Fixing</t>
  </si>
  <si>
    <t>Validation</t>
  </si>
  <si>
    <t>Blocking</t>
  </si>
  <si>
    <t>Created At</t>
  </si>
  <si>
    <t>Re-testing</t>
  </si>
  <si>
    <t>Performance</t>
  </si>
  <si>
    <t>Improvement</t>
  </si>
  <si>
    <t>Updated At</t>
  </si>
  <si>
    <t>Close</t>
  </si>
  <si>
    <t>Navigation</t>
  </si>
  <si>
    <t>Low</t>
  </si>
  <si>
    <t>Flow</t>
  </si>
  <si>
    <t>Cosmetic</t>
  </si>
  <si>
    <t>Typography</t>
  </si>
  <si>
    <t>#</t>
  </si>
  <si>
    <t>Features</t>
  </si>
  <si>
    <t>Bug Detail</t>
  </si>
  <si>
    <t>Login As</t>
  </si>
  <si>
    <t>PIC</t>
  </si>
  <si>
    <t>Platform</t>
  </si>
  <si>
    <t>Bug Category</t>
  </si>
  <si>
    <t>Environment</t>
  </si>
  <si>
    <t>Report Date</t>
  </si>
  <si>
    <t>Close Date</t>
  </si>
  <si>
    <t>Additional Note</t>
  </si>
  <si>
    <t>Tester</t>
  </si>
  <si>
    <t>Dashboard tenant on going property &amp; favourite property</t>
  </si>
  <si>
    <t xml:space="preserve">[step] 
- user login as tenant
- user tenant memilih menu dashboard
[expected] (https://prnt.sc/tr985f)
- terdapat 3 property pada section on going property
- terdapat button view all pada section on going property
- terdapat 3 property pada section favourite property
- terdapat button view all pada section favourite property
- tampilan property sesuai dengan desain  
[actual] (https://prnt.sc/tr9ao0)
- terdapat 6 data recomended property
- terdapat button view all property pada section recomended property
- tampilan property belum sesuai dengan desain </t>
  </si>
  <si>
    <t>Tenant</t>
  </si>
  <si>
    <t>Lazuardi, Novandri</t>
  </si>
  <si>
    <t>IMPROVEMENT</t>
  </si>
  <si>
    <t>OPEN</t>
  </si>
  <si>
    <t>Web App</t>
  </si>
  <si>
    <t>COSMETIC</t>
  </si>
  <si>
    <t>DEV</t>
  </si>
  <si>
    <t>Dashboard tenant my activity</t>
  </si>
  <si>
    <t xml:space="preserve">[step] 
- user login as tenant
- user tenant memilih menu dashboard
[expected] 
- terdapat 4 activity terbaru pada section my activity
- kolom my activity terdiri atas : type activity, date created, property type, property name, status, date of completion
- terdapat button dari setiap activity pada section my activity
https://prnt.sc/tr9hk1
[actual] 
- belum terdapat 4 activity terbaru pada section my activity
- belum terdapat kolom my activity terdiri atas : type activity, date created, property type, property name, status, date of completion
- belum terdapat button dari setiap activity pada section my activity
https://prnt.sc/tr9l9y
</t>
  </si>
  <si>
    <t>Wenny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</si>
</sst>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4"/>
      <color theme="1"/>
      <name val="Rubik"/>
    </font>
    <font>
      <sz val="10"/>
      <color theme="1"/>
      <name val="Arial"/>
    </font>
    <font>
      <b/>
      <sz val="10"/>
      <color theme="1"/>
      <name val="Rubik"/>
    </font>
    <font>
      <sz val="10"/>
      <color rgb="FFFFFFFF"/>
      <name val="Rubik"/>
    </font>
    <font>
      <sz val="10"/>
      <color theme="1"/>
      <name val="Rubik"/>
    </font>
    <font>
      <b/>
      <sz val="10"/>
      <color theme="1"/>
      <name val="Arial"/>
    </font>
    <font>
      <b/>
      <sz val="11"/>
      <color rgb="FF000000"/>
      <name val="Rubik"/>
    </font>
    <font>
      <sz val="10"/>
      <color rgb="FF000000"/>
      <name val="Rubik"/>
    </font>
    <font>
      <sz val="10"/>
      <name val="Arial"/>
    </font>
    <font>
      <sz val="11"/>
      <color rgb="FFFFFFFF"/>
      <name val="Rubik"/>
    </font>
  </fonts>
  <fills count="32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3D85C6"/>
        <bgColor rgb="FF3D85C6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741B47"/>
        <bgColor rgb="FF741B47"/>
      </patternFill>
    </fill>
    <fill>
      <patternFill patternType="solid">
        <fgColor rgb="FFD5A6BD"/>
        <bgColor rgb="FFD5A6BD"/>
      </patternFill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  <fill>
      <patternFill patternType="solid">
        <fgColor rgb="FF351C75"/>
        <bgColor rgb="FF351C75"/>
      </patternFill>
    </fill>
    <fill>
      <patternFill patternType="solid">
        <fgColor rgb="FFB4A7D6"/>
        <bgColor rgb="FFB4A7D6"/>
      </patternFill>
    </fill>
    <fill>
      <patternFill patternType="solid">
        <fgColor rgb="FF134F5C"/>
        <bgColor rgb="FF134F5C"/>
      </patternFill>
    </fill>
    <fill>
      <patternFill patternType="solid">
        <fgColor rgb="FFA2C4C9"/>
        <bgColor rgb="FFA2C4C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 wrapText="1"/>
    </xf>
    <xf numFmtId="0" fontId="2" fillId="4" borderId="0" xfId="0" applyFont="1" applyFill="1" applyAlignment="1"/>
    <xf numFmtId="0" fontId="5" fillId="6" borderId="2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2" xfId="0" applyFont="1" applyFill="1" applyBorder="1" applyAlignment="1"/>
    <xf numFmtId="0" fontId="2" fillId="9" borderId="0" xfId="0" applyFont="1" applyFill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10" borderId="2" xfId="0" applyFont="1" applyFill="1" applyBorder="1" applyAlignment="1">
      <alignment wrapText="1"/>
    </xf>
    <xf numFmtId="0" fontId="4" fillId="10" borderId="2" xfId="0" applyFont="1" applyFill="1" applyBorder="1" applyAlignment="1">
      <alignment horizontal="right" wrapText="1"/>
    </xf>
    <xf numFmtId="0" fontId="5" fillId="11" borderId="2" xfId="0" applyFont="1" applyFill="1" applyBorder="1" applyAlignment="1">
      <alignment wrapText="1"/>
    </xf>
    <xf numFmtId="0" fontId="2" fillId="11" borderId="2" xfId="0" applyFont="1" applyFill="1" applyBorder="1"/>
    <xf numFmtId="0" fontId="2" fillId="12" borderId="2" xfId="0" applyFont="1" applyFill="1" applyBorder="1" applyAlignment="1"/>
    <xf numFmtId="14" fontId="5" fillId="0" borderId="0" xfId="0" applyNumberFormat="1" applyFont="1" applyAlignment="1">
      <alignment wrapText="1"/>
    </xf>
    <xf numFmtId="0" fontId="5" fillId="13" borderId="2" xfId="0" applyFont="1" applyFill="1" applyBorder="1" applyAlignment="1"/>
    <xf numFmtId="0" fontId="5" fillId="13" borderId="2" xfId="0" applyFont="1" applyFill="1" applyBorder="1" applyAlignment="1">
      <alignment horizontal="right" wrapText="1"/>
    </xf>
    <xf numFmtId="0" fontId="5" fillId="14" borderId="2" xfId="0" applyFont="1" applyFill="1" applyBorder="1" applyAlignment="1">
      <alignment wrapText="1"/>
    </xf>
    <xf numFmtId="0" fontId="2" fillId="14" borderId="2" xfId="0" applyFont="1" applyFill="1" applyBorder="1"/>
    <xf numFmtId="0" fontId="2" fillId="15" borderId="2" xfId="0" applyFont="1" applyFill="1" applyBorder="1" applyAlignment="1"/>
    <xf numFmtId="0" fontId="2" fillId="16" borderId="2" xfId="0" applyFont="1" applyFill="1" applyBorder="1" applyAlignment="1"/>
    <xf numFmtId="0" fontId="5" fillId="16" borderId="2" xfId="0" applyFont="1" applyFill="1" applyBorder="1" applyAlignment="1">
      <alignment horizontal="right" wrapText="1"/>
    </xf>
    <xf numFmtId="0" fontId="5" fillId="17" borderId="2" xfId="0" applyFont="1" applyFill="1" applyBorder="1" applyAlignment="1">
      <alignment wrapText="1"/>
    </xf>
    <xf numFmtId="0" fontId="2" fillId="17" borderId="2" xfId="0" applyFont="1" applyFill="1" applyBorder="1" applyAlignment="1"/>
    <xf numFmtId="0" fontId="2" fillId="18" borderId="2" xfId="0" applyFont="1" applyFill="1" applyBorder="1" applyAlignment="1"/>
    <xf numFmtId="0" fontId="2" fillId="0" borderId="0" xfId="0" applyFont="1" applyAlignment="1">
      <alignment vertical="top"/>
    </xf>
    <xf numFmtId="0" fontId="5" fillId="19" borderId="2" xfId="0" applyFont="1" applyFill="1" applyBorder="1" applyAlignment="1">
      <alignment wrapText="1"/>
    </xf>
    <xf numFmtId="0" fontId="2" fillId="19" borderId="2" xfId="0" applyFont="1" applyFill="1" applyBorder="1" applyAlignment="1"/>
    <xf numFmtId="0" fontId="5" fillId="20" borderId="2" xfId="0" applyFont="1" applyFill="1" applyBorder="1" applyAlignment="1">
      <alignment wrapText="1"/>
    </xf>
    <xf numFmtId="0" fontId="2" fillId="20" borderId="2" xfId="0" applyFont="1" applyFill="1" applyBorder="1" applyAlignment="1"/>
    <xf numFmtId="0" fontId="5" fillId="21" borderId="2" xfId="0" applyFont="1" applyFill="1" applyBorder="1" applyAlignment="1">
      <alignment wrapText="1"/>
    </xf>
    <xf numFmtId="0" fontId="2" fillId="21" borderId="2" xfId="0" applyFont="1" applyFill="1" applyBorder="1" applyAlignment="1"/>
    <xf numFmtId="0" fontId="10" fillId="22" borderId="2" xfId="0" applyFont="1" applyFill="1" applyBorder="1" applyAlignment="1">
      <alignment horizontal="center" vertical="top"/>
    </xf>
    <xf numFmtId="0" fontId="10" fillId="22" borderId="2" xfId="0" applyFont="1" applyFill="1" applyBorder="1" applyAlignment="1">
      <alignment horizontal="center" vertical="top" wrapText="1"/>
    </xf>
    <xf numFmtId="0" fontId="10" fillId="22" borderId="2" xfId="0" applyFont="1" applyFill="1" applyBorder="1" applyAlignment="1">
      <alignment horizontal="center" vertical="top"/>
    </xf>
    <xf numFmtId="0" fontId="5" fillId="23" borderId="2" xfId="0" applyFont="1" applyFill="1" applyBorder="1" applyAlignment="1">
      <alignment horizontal="center" vertical="top"/>
    </xf>
    <xf numFmtId="0" fontId="2" fillId="23" borderId="2" xfId="0" applyFont="1" applyFill="1" applyBorder="1" applyAlignment="1">
      <alignment vertical="top" wrapText="1"/>
    </xf>
    <xf numFmtId="0" fontId="6" fillId="23" borderId="2" xfId="0" applyFont="1" applyFill="1" applyBorder="1" applyAlignment="1">
      <alignment vertical="top" wrapText="1"/>
    </xf>
    <xf numFmtId="0" fontId="2" fillId="23" borderId="2" xfId="0" applyFont="1" applyFill="1" applyBorder="1" applyAlignment="1">
      <alignment vertical="top"/>
    </xf>
    <xf numFmtId="0" fontId="2" fillId="23" borderId="2" xfId="0" applyFont="1" applyFill="1" applyBorder="1" applyAlignment="1">
      <alignment vertical="top"/>
    </xf>
    <xf numFmtId="0" fontId="2" fillId="23" borderId="2" xfId="0" applyFont="1" applyFill="1" applyBorder="1" applyAlignment="1">
      <alignment vertical="top" wrapText="1"/>
    </xf>
    <xf numFmtId="14" fontId="2" fillId="23" borderId="2" xfId="0" applyNumberFormat="1" applyFont="1" applyFill="1" applyBorder="1" applyAlignment="1">
      <alignment horizontal="right" vertical="top"/>
    </xf>
    <xf numFmtId="14" fontId="2" fillId="23" borderId="2" xfId="0" applyNumberFormat="1" applyFont="1" applyFill="1" applyBorder="1" applyAlignment="1">
      <alignment horizontal="right" vertical="top"/>
    </xf>
    <xf numFmtId="14" fontId="5" fillId="0" borderId="0" xfId="0" applyNumberFormat="1" applyFont="1" applyAlignment="1">
      <alignment horizontal="left" wrapText="1"/>
    </xf>
    <xf numFmtId="0" fontId="10" fillId="24" borderId="2" xfId="0" applyFont="1" applyFill="1" applyBorder="1" applyAlignment="1">
      <alignment horizontal="center" vertical="top"/>
    </xf>
    <xf numFmtId="0" fontId="10" fillId="24" borderId="2" xfId="0" applyFont="1" applyFill="1" applyBorder="1" applyAlignment="1">
      <alignment horizontal="center" vertical="top" wrapText="1"/>
    </xf>
    <xf numFmtId="0" fontId="10" fillId="24" borderId="2" xfId="0" applyFont="1" applyFill="1" applyBorder="1" applyAlignment="1">
      <alignment horizontal="center" vertical="top"/>
    </xf>
    <xf numFmtId="0" fontId="5" fillId="25" borderId="2" xfId="0" applyFont="1" applyFill="1" applyBorder="1" applyAlignment="1">
      <alignment horizontal="center" vertical="top"/>
    </xf>
    <xf numFmtId="0" fontId="2" fillId="25" borderId="2" xfId="0" applyFont="1" applyFill="1" applyBorder="1" applyAlignment="1">
      <alignment vertical="top" wrapText="1"/>
    </xf>
    <xf numFmtId="0" fontId="6" fillId="25" borderId="2" xfId="0" applyFont="1" applyFill="1" applyBorder="1" applyAlignment="1">
      <alignment vertical="top" wrapText="1"/>
    </xf>
    <xf numFmtId="0" fontId="2" fillId="25" borderId="2" xfId="0" applyFont="1" applyFill="1" applyBorder="1" applyAlignment="1">
      <alignment vertical="top"/>
    </xf>
    <xf numFmtId="0" fontId="2" fillId="25" borderId="2" xfId="0" applyFont="1" applyFill="1" applyBorder="1" applyAlignment="1">
      <alignment vertical="top"/>
    </xf>
    <xf numFmtId="14" fontId="2" fillId="25" borderId="2" xfId="0" applyNumberFormat="1" applyFont="1" applyFill="1" applyBorder="1" applyAlignment="1">
      <alignment horizontal="right" vertical="top"/>
    </xf>
    <xf numFmtId="14" fontId="2" fillId="25" borderId="2" xfId="0" applyNumberFormat="1" applyFont="1" applyFill="1" applyBorder="1" applyAlignment="1">
      <alignment horizontal="right" vertical="top"/>
    </xf>
    <xf numFmtId="0" fontId="5" fillId="25" borderId="2" xfId="0" applyFont="1" applyFill="1" applyBorder="1" applyAlignment="1">
      <alignment horizontal="center" vertical="top"/>
    </xf>
    <xf numFmtId="0" fontId="6" fillId="25" borderId="2" xfId="0" applyFont="1" applyFill="1" applyBorder="1" applyAlignment="1">
      <alignment vertical="top" wrapText="1"/>
    </xf>
    <xf numFmtId="0" fontId="10" fillId="26" borderId="2" xfId="0" applyFont="1" applyFill="1" applyBorder="1" applyAlignment="1">
      <alignment horizontal="center" vertical="top"/>
    </xf>
    <xf numFmtId="0" fontId="10" fillId="26" borderId="2" xfId="0" applyFont="1" applyFill="1" applyBorder="1" applyAlignment="1">
      <alignment horizontal="center" vertical="top" wrapText="1"/>
    </xf>
    <xf numFmtId="0" fontId="10" fillId="26" borderId="2" xfId="0" applyFont="1" applyFill="1" applyBorder="1" applyAlignment="1">
      <alignment horizontal="center" vertical="top"/>
    </xf>
    <xf numFmtId="0" fontId="5" fillId="27" borderId="2" xfId="0" applyFont="1" applyFill="1" applyBorder="1" applyAlignment="1">
      <alignment horizontal="center" vertical="top"/>
    </xf>
    <xf numFmtId="0" fontId="2" fillId="27" borderId="2" xfId="0" applyFont="1" applyFill="1" applyBorder="1" applyAlignment="1">
      <alignment vertical="top" wrapText="1"/>
    </xf>
    <xf numFmtId="0" fontId="6" fillId="27" borderId="2" xfId="0" applyFont="1" applyFill="1" applyBorder="1" applyAlignment="1">
      <alignment vertical="top" wrapText="1"/>
    </xf>
    <xf numFmtId="0" fontId="2" fillId="27" borderId="2" xfId="0" applyFont="1" applyFill="1" applyBorder="1" applyAlignment="1">
      <alignment vertical="top"/>
    </xf>
    <xf numFmtId="0" fontId="2" fillId="27" borderId="2" xfId="0" applyFont="1" applyFill="1" applyBorder="1" applyAlignment="1">
      <alignment vertical="top"/>
    </xf>
    <xf numFmtId="14" fontId="2" fillId="27" borderId="2" xfId="0" applyNumberFormat="1" applyFont="1" applyFill="1" applyBorder="1" applyAlignment="1">
      <alignment horizontal="right" vertical="top"/>
    </xf>
    <xf numFmtId="14" fontId="2" fillId="27" borderId="2" xfId="0" applyNumberFormat="1" applyFont="1" applyFill="1" applyBorder="1" applyAlignment="1">
      <alignment horizontal="right" vertical="top"/>
    </xf>
    <xf numFmtId="0" fontId="10" fillId="28" borderId="2" xfId="0" applyFont="1" applyFill="1" applyBorder="1" applyAlignment="1">
      <alignment horizontal="center" vertical="top"/>
    </xf>
    <xf numFmtId="0" fontId="10" fillId="28" borderId="2" xfId="0" applyFont="1" applyFill="1" applyBorder="1" applyAlignment="1">
      <alignment horizontal="center" vertical="top" wrapText="1"/>
    </xf>
    <xf numFmtId="0" fontId="10" fillId="28" borderId="2" xfId="0" applyFont="1" applyFill="1" applyBorder="1" applyAlignment="1">
      <alignment horizontal="center" vertical="top"/>
    </xf>
    <xf numFmtId="0" fontId="5" fillId="29" borderId="2" xfId="0" applyFont="1" applyFill="1" applyBorder="1" applyAlignment="1">
      <alignment horizontal="center" vertical="top"/>
    </xf>
    <xf numFmtId="0" fontId="2" fillId="29" borderId="2" xfId="0" applyFont="1" applyFill="1" applyBorder="1" applyAlignment="1">
      <alignment vertical="top" wrapText="1"/>
    </xf>
    <xf numFmtId="0" fontId="6" fillId="29" borderId="2" xfId="0" applyFont="1" applyFill="1" applyBorder="1" applyAlignment="1">
      <alignment vertical="top" wrapText="1"/>
    </xf>
    <xf numFmtId="0" fontId="2" fillId="29" borderId="2" xfId="0" applyFont="1" applyFill="1" applyBorder="1" applyAlignment="1">
      <alignment vertical="top"/>
    </xf>
    <xf numFmtId="0" fontId="2" fillId="29" borderId="2" xfId="0" applyFont="1" applyFill="1" applyBorder="1" applyAlignment="1">
      <alignment vertical="top"/>
    </xf>
    <xf numFmtId="14" fontId="2" fillId="29" borderId="2" xfId="0" applyNumberFormat="1" applyFont="1" applyFill="1" applyBorder="1" applyAlignment="1">
      <alignment horizontal="right" vertical="top"/>
    </xf>
    <xf numFmtId="14" fontId="2" fillId="29" borderId="2" xfId="0" applyNumberFormat="1" applyFont="1" applyFill="1" applyBorder="1" applyAlignment="1">
      <alignment horizontal="right" vertical="top"/>
    </xf>
    <xf numFmtId="0" fontId="10" fillId="30" borderId="2" xfId="0" applyFont="1" applyFill="1" applyBorder="1" applyAlignment="1">
      <alignment horizontal="center" vertical="top"/>
    </xf>
    <xf numFmtId="0" fontId="10" fillId="30" borderId="2" xfId="0" applyFont="1" applyFill="1" applyBorder="1" applyAlignment="1">
      <alignment horizontal="center" vertical="top" wrapText="1"/>
    </xf>
    <xf numFmtId="0" fontId="10" fillId="30" borderId="2" xfId="0" applyFont="1" applyFill="1" applyBorder="1" applyAlignment="1">
      <alignment horizontal="center" vertical="top"/>
    </xf>
    <xf numFmtId="0" fontId="5" fillId="31" borderId="2" xfId="0" applyFont="1" applyFill="1" applyBorder="1" applyAlignment="1">
      <alignment horizontal="center" vertical="top"/>
    </xf>
    <xf numFmtId="0" fontId="2" fillId="31" borderId="2" xfId="0" applyFont="1" applyFill="1" applyBorder="1" applyAlignment="1">
      <alignment vertical="top" wrapText="1"/>
    </xf>
    <xf numFmtId="0" fontId="6" fillId="31" borderId="2" xfId="0" applyFont="1" applyFill="1" applyBorder="1" applyAlignment="1">
      <alignment vertical="top" wrapText="1"/>
    </xf>
    <xf numFmtId="0" fontId="2" fillId="31" borderId="2" xfId="0" applyFont="1" applyFill="1" applyBorder="1" applyAlignment="1">
      <alignment vertical="top"/>
    </xf>
    <xf numFmtId="0" fontId="2" fillId="31" borderId="2" xfId="0" applyFont="1" applyFill="1" applyBorder="1" applyAlignment="1">
      <alignment vertical="top"/>
    </xf>
    <xf numFmtId="14" fontId="2" fillId="31" borderId="2" xfId="0" applyNumberFormat="1" applyFont="1" applyFill="1" applyBorder="1" applyAlignment="1">
      <alignment horizontal="right" vertical="top"/>
    </xf>
    <xf numFmtId="14" fontId="2" fillId="31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1"/>
  <sheetViews>
    <sheetView workbookViewId="0">
      <selection activeCell="B2" sqref="B2"/>
    </sheetView>
  </sheetViews>
  <sheetFormatPr defaultColWidth="14.453125" defaultRowHeight="15.75" customHeight="1"/>
  <cols>
    <col min="2" max="2" width="20.81640625" customWidth="1"/>
    <col min="3" max="3" width="31.81640625" customWidth="1"/>
  </cols>
  <sheetData>
    <row r="1" spans="1:15" ht="15.75" customHeight="1">
      <c r="A1" s="89" t="s">
        <v>0</v>
      </c>
      <c r="B1" s="90"/>
      <c r="C1" s="2"/>
      <c r="D1" s="91" t="s">
        <v>1</v>
      </c>
      <c r="E1" s="3" t="s">
        <v>2</v>
      </c>
      <c r="F1" s="4">
        <f>COUNTIF(G11:G336, "OPEN")</f>
        <v>0</v>
      </c>
      <c r="G1" s="5"/>
      <c r="H1" s="94" t="s">
        <v>3</v>
      </c>
      <c r="I1" s="6" t="s">
        <v>4</v>
      </c>
      <c r="J1" s="7">
        <f>COUNTIF(I11:I336, "FUNCTIONAL")</f>
        <v>0</v>
      </c>
      <c r="K1" s="2"/>
      <c r="L1" s="95" t="s">
        <v>5</v>
      </c>
      <c r="M1" s="8" t="s">
        <v>6</v>
      </c>
      <c r="N1" s="8">
        <f>COUNTIF(F11:F336, "CRITICAL")</f>
        <v>0</v>
      </c>
      <c r="O1" s="9"/>
    </row>
    <row r="2" spans="1:15" ht="15.75" customHeight="1">
      <c r="A2" s="10" t="s">
        <v>7</v>
      </c>
      <c r="B2" s="11" t="s">
        <v>45</v>
      </c>
      <c r="C2" s="2"/>
      <c r="D2" s="92"/>
      <c r="E2" s="12" t="s">
        <v>8</v>
      </c>
      <c r="F2" s="13">
        <f>COUNTIF(G11:G336, "FIXING")</f>
        <v>0</v>
      </c>
      <c r="G2" s="5"/>
      <c r="H2" s="92"/>
      <c r="I2" s="14" t="s">
        <v>9</v>
      </c>
      <c r="J2" s="15">
        <f>COUNTIF(I11:I336, "VALIDATION")</f>
        <v>0</v>
      </c>
      <c r="K2" s="2"/>
      <c r="L2" s="92"/>
      <c r="M2" s="16" t="s">
        <v>10</v>
      </c>
      <c r="N2" s="16">
        <f>COUNTIF(F11:F336, "BLOCKING")</f>
        <v>0</v>
      </c>
      <c r="O2" s="9"/>
    </row>
    <row r="3" spans="1:15" ht="15.75" customHeight="1">
      <c r="A3" s="10" t="s">
        <v>11</v>
      </c>
      <c r="B3" s="17">
        <v>44042</v>
      </c>
      <c r="C3" s="2"/>
      <c r="D3" s="92"/>
      <c r="E3" s="18" t="s">
        <v>12</v>
      </c>
      <c r="F3" s="19">
        <f>COUNTIF(G11:G336, "RE-TESTING")</f>
        <v>0</v>
      </c>
      <c r="G3" s="5"/>
      <c r="H3" s="92"/>
      <c r="I3" s="20" t="s">
        <v>13</v>
      </c>
      <c r="J3" s="21">
        <f>COUNTIF(I11:I336, "PERFORMANCE")</f>
        <v>0</v>
      </c>
      <c r="K3" s="2"/>
      <c r="L3" s="92"/>
      <c r="M3" s="22" t="s">
        <v>14</v>
      </c>
      <c r="N3" s="22">
        <f>COUNTIF(F11:F336, "IMPROVEMENT")</f>
        <v>0</v>
      </c>
      <c r="O3" s="9"/>
    </row>
    <row r="4" spans="1:15" ht="15.75" customHeight="1">
      <c r="A4" s="10" t="s">
        <v>15</v>
      </c>
      <c r="B4" s="17">
        <v>44042</v>
      </c>
      <c r="C4" s="2"/>
      <c r="D4" s="93"/>
      <c r="E4" s="23" t="s">
        <v>16</v>
      </c>
      <c r="F4" s="24">
        <f>COUNTIF(G11:G336, "CLOSE")</f>
        <v>0</v>
      </c>
      <c r="G4" s="2"/>
      <c r="H4" s="92"/>
      <c r="I4" s="25" t="s">
        <v>17</v>
      </c>
      <c r="J4" s="26">
        <f>COUNTIF(I11:I336, "NAVIGATION")</f>
        <v>0</v>
      </c>
      <c r="K4" s="2"/>
      <c r="L4" s="93"/>
      <c r="M4" s="27" t="s">
        <v>18</v>
      </c>
      <c r="N4" s="27">
        <f>COUNTIF(F11:F336, "LOW")</f>
        <v>0</v>
      </c>
      <c r="O4" s="9"/>
    </row>
    <row r="5" spans="1:15" ht="15.75" customHeight="1">
      <c r="A5" s="28"/>
      <c r="B5" s="28"/>
      <c r="C5" s="2"/>
      <c r="D5" s="28"/>
      <c r="E5" s="2"/>
      <c r="F5" s="2"/>
      <c r="G5" s="2"/>
      <c r="H5" s="92"/>
      <c r="I5" s="29" t="s">
        <v>19</v>
      </c>
      <c r="J5" s="30">
        <f>COUNTIF(I11:I336, "FLOW")</f>
        <v>0</v>
      </c>
      <c r="K5" s="2"/>
      <c r="L5" s="2"/>
      <c r="M5" s="2"/>
      <c r="N5" s="2"/>
    </row>
    <row r="6" spans="1:15" ht="15.75" customHeight="1">
      <c r="A6" s="28"/>
      <c r="B6" s="28"/>
      <c r="C6" s="2"/>
      <c r="D6" s="28"/>
      <c r="E6" s="2"/>
      <c r="F6" s="2"/>
      <c r="G6" s="2"/>
      <c r="H6" s="92"/>
      <c r="I6" s="31" t="s">
        <v>20</v>
      </c>
      <c r="J6" s="32">
        <f>COUNTIF(I11:I336, "COSMETIC")</f>
        <v>0</v>
      </c>
      <c r="K6" s="2"/>
      <c r="L6" s="2"/>
      <c r="M6" s="2"/>
      <c r="N6" s="2"/>
    </row>
    <row r="7" spans="1:15" ht="15.75" customHeight="1">
      <c r="A7" s="28"/>
      <c r="B7" s="28"/>
      <c r="C7" s="2"/>
      <c r="D7" s="28"/>
      <c r="E7" s="2"/>
      <c r="F7" s="2"/>
      <c r="G7" s="2"/>
      <c r="H7" s="93"/>
      <c r="I7" s="33" t="s">
        <v>21</v>
      </c>
      <c r="J7" s="34">
        <f>COUNTIF(I11:I336, "TYPOGRAPHY")</f>
        <v>0</v>
      </c>
      <c r="K7" s="2"/>
      <c r="L7" s="2"/>
      <c r="M7" s="2"/>
      <c r="N7" s="2"/>
    </row>
    <row r="8" spans="1:15" ht="15.75" customHeight="1">
      <c r="A8" s="28"/>
      <c r="B8" s="28"/>
      <c r="C8" s="2"/>
      <c r="D8" s="28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ht="15.75" customHeight="1">
      <c r="A9" s="28"/>
      <c r="B9" s="28"/>
      <c r="C9" s="2"/>
      <c r="D9" s="28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ht="15.75" customHeight="1">
      <c r="A10" s="35" t="s">
        <v>22</v>
      </c>
      <c r="B10" s="36" t="s">
        <v>23</v>
      </c>
      <c r="C10" s="36" t="s">
        <v>24</v>
      </c>
      <c r="D10" s="37" t="s">
        <v>25</v>
      </c>
      <c r="E10" s="35" t="s">
        <v>26</v>
      </c>
      <c r="F10" s="35" t="s">
        <v>5</v>
      </c>
      <c r="G10" s="35" t="s">
        <v>1</v>
      </c>
      <c r="H10" s="36" t="s">
        <v>27</v>
      </c>
      <c r="I10" s="35" t="s">
        <v>28</v>
      </c>
      <c r="J10" s="35" t="s">
        <v>29</v>
      </c>
      <c r="K10" s="35" t="s">
        <v>30</v>
      </c>
      <c r="L10" s="35" t="s">
        <v>31</v>
      </c>
      <c r="M10" s="36" t="s">
        <v>32</v>
      </c>
      <c r="N10" s="35" t="s">
        <v>33</v>
      </c>
    </row>
    <row r="11" spans="1:15" ht="15.75" customHeight="1">
      <c r="A11" s="38"/>
      <c r="B11" s="39"/>
      <c r="C11" s="40"/>
      <c r="D11" s="41"/>
      <c r="E11" s="42"/>
      <c r="F11" s="42"/>
      <c r="G11" s="42"/>
      <c r="H11" s="43"/>
      <c r="I11" s="42"/>
      <c r="J11" s="42"/>
      <c r="K11" s="44"/>
      <c r="L11" s="45"/>
      <c r="M11" s="42"/>
      <c r="N11" s="41"/>
    </row>
  </sheetData>
  <mergeCells count="4">
    <mergeCell ref="A1:B1"/>
    <mergeCell ref="D1:D4"/>
    <mergeCell ref="H1:H7"/>
    <mergeCell ref="L1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tabSelected="1" workbookViewId="0">
      <selection activeCell="B11" sqref="B11"/>
    </sheetView>
  </sheetViews>
  <sheetFormatPr defaultColWidth="14.453125" defaultRowHeight="15.75" customHeight="1"/>
  <cols>
    <col min="1" max="1" width="5.26953125" customWidth="1"/>
    <col min="2" max="2" width="19.26953125" customWidth="1"/>
    <col min="3" max="3" width="53.08984375" customWidth="1"/>
    <col min="4" max="5" width="9.81640625" customWidth="1"/>
    <col min="7" max="7" width="7.54296875" customWidth="1"/>
    <col min="8" max="8" width="10.26953125" customWidth="1"/>
    <col min="9" max="9" width="13.81640625" customWidth="1"/>
    <col min="10" max="10" width="13.7265625" customWidth="1"/>
    <col min="11" max="11" width="12.08984375" customWidth="1"/>
    <col min="12" max="12" width="11.7265625" customWidth="1"/>
    <col min="13" max="13" width="12" customWidth="1"/>
    <col min="14" max="14" width="10" customWidth="1"/>
  </cols>
  <sheetData>
    <row r="1" spans="1:14" ht="15.75" customHeight="1">
      <c r="B1" s="1" t="s">
        <v>0</v>
      </c>
      <c r="C1" s="2"/>
      <c r="D1" s="91" t="s">
        <v>1</v>
      </c>
      <c r="E1" s="3" t="s">
        <v>2</v>
      </c>
      <c r="F1" s="4">
        <f>COUNTIF(G10:G335, "OPEN")</f>
        <v>2</v>
      </c>
      <c r="G1" s="5"/>
      <c r="H1" s="94" t="s">
        <v>3</v>
      </c>
      <c r="I1" s="6" t="s">
        <v>4</v>
      </c>
      <c r="J1" s="7">
        <f>COUNTIF(I10:I335, "FUNCTIONAL")</f>
        <v>0</v>
      </c>
      <c r="K1" s="2"/>
      <c r="L1" s="95" t="s">
        <v>5</v>
      </c>
      <c r="M1" s="8" t="s">
        <v>6</v>
      </c>
      <c r="N1" s="8">
        <f>COUNTIF(F10:F335, "CRITICAL")</f>
        <v>0</v>
      </c>
    </row>
    <row r="2" spans="1:14" ht="15.75" customHeight="1">
      <c r="B2" s="10" t="s">
        <v>7</v>
      </c>
      <c r="C2" s="11" t="s">
        <v>45</v>
      </c>
      <c r="D2" s="92"/>
      <c r="E2" s="12" t="s">
        <v>8</v>
      </c>
      <c r="F2" s="13">
        <f>COUNTIF(G10:G335, "FIXING")</f>
        <v>0</v>
      </c>
      <c r="G2" s="5"/>
      <c r="H2" s="92"/>
      <c r="I2" s="14" t="s">
        <v>9</v>
      </c>
      <c r="J2" s="15">
        <f>COUNTIF(I10:I335, "VALIDATION")</f>
        <v>0</v>
      </c>
      <c r="K2" s="2"/>
      <c r="L2" s="92"/>
      <c r="M2" s="16" t="s">
        <v>10</v>
      </c>
      <c r="N2" s="16">
        <f>COUNTIF(F10:F335, "BLOCKING")</f>
        <v>0</v>
      </c>
    </row>
    <row r="3" spans="1:14" ht="15.75" customHeight="1">
      <c r="B3" s="10" t="s">
        <v>11</v>
      </c>
      <c r="C3" s="46">
        <v>44042</v>
      </c>
      <c r="D3" s="92"/>
      <c r="E3" s="18" t="s">
        <v>12</v>
      </c>
      <c r="F3" s="19">
        <f>COUNTIF(G10:G335, "RE-TESTING")</f>
        <v>0</v>
      </c>
      <c r="G3" s="5"/>
      <c r="H3" s="92"/>
      <c r="I3" s="20" t="s">
        <v>13</v>
      </c>
      <c r="J3" s="21">
        <f>COUNTIF(I10:I335, "PERFORMANCE")</f>
        <v>0</v>
      </c>
      <c r="K3" s="2"/>
      <c r="L3" s="92"/>
      <c r="M3" s="22" t="s">
        <v>14</v>
      </c>
      <c r="N3" s="22">
        <f>COUNTIF(F10:F335, "IMPROVEMENT")</f>
        <v>2</v>
      </c>
    </row>
    <row r="4" spans="1:14" ht="15.75" customHeight="1">
      <c r="B4" s="10" t="s">
        <v>15</v>
      </c>
      <c r="C4" s="46">
        <v>44042</v>
      </c>
      <c r="D4" s="93"/>
      <c r="E4" s="23" t="s">
        <v>16</v>
      </c>
      <c r="F4" s="24">
        <f>COUNTIF(G10:G335, "CLOSE")</f>
        <v>0</v>
      </c>
      <c r="G4" s="2"/>
      <c r="H4" s="92"/>
      <c r="I4" s="25" t="s">
        <v>17</v>
      </c>
      <c r="J4" s="26">
        <f>COUNTIF(I10:I335, "NAVIGATION")</f>
        <v>0</v>
      </c>
      <c r="K4" s="2"/>
      <c r="L4" s="93"/>
      <c r="M4" s="27" t="s">
        <v>18</v>
      </c>
      <c r="N4" s="27">
        <f>COUNTIF(F10:F335, "LOW")</f>
        <v>0</v>
      </c>
    </row>
    <row r="5" spans="1:14" ht="15.75" customHeight="1">
      <c r="A5" s="28"/>
      <c r="B5" s="28"/>
      <c r="C5" s="2"/>
      <c r="D5" s="28"/>
      <c r="E5" s="2"/>
      <c r="F5" s="2"/>
      <c r="G5" s="2"/>
      <c r="H5" s="92"/>
      <c r="I5" s="29" t="s">
        <v>19</v>
      </c>
      <c r="J5" s="30">
        <f>COUNTIF(I10:I335, "FLOW")</f>
        <v>0</v>
      </c>
      <c r="K5" s="2"/>
      <c r="L5" s="2"/>
      <c r="M5" s="2"/>
      <c r="N5" s="2"/>
    </row>
    <row r="6" spans="1:14" ht="15.75" customHeight="1">
      <c r="A6" s="28"/>
      <c r="B6" s="28"/>
      <c r="C6" s="2"/>
      <c r="D6" s="28"/>
      <c r="E6" s="2"/>
      <c r="F6" s="2"/>
      <c r="G6" s="2"/>
      <c r="H6" s="92"/>
      <c r="I6" s="31" t="s">
        <v>20</v>
      </c>
      <c r="J6" s="32">
        <f>COUNTIF(I10:I335, "COSMETIC")</f>
        <v>2</v>
      </c>
      <c r="K6" s="2"/>
      <c r="L6" s="2"/>
      <c r="M6" s="2"/>
      <c r="N6" s="2"/>
    </row>
    <row r="7" spans="1:14" ht="15.75" customHeight="1">
      <c r="A7" s="28"/>
      <c r="B7" s="28"/>
      <c r="C7" s="2"/>
      <c r="D7" s="28"/>
      <c r="E7" s="2"/>
      <c r="F7" s="2"/>
      <c r="G7" s="2"/>
      <c r="H7" s="93"/>
      <c r="I7" s="33" t="s">
        <v>21</v>
      </c>
      <c r="J7" s="34">
        <f>COUNTIF(I10:I335, "TYPOGRAPHY")</f>
        <v>0</v>
      </c>
      <c r="K7" s="2"/>
      <c r="L7" s="2"/>
      <c r="M7" s="2"/>
      <c r="N7" s="2"/>
    </row>
    <row r="8" spans="1:14" ht="15.75" customHeight="1">
      <c r="A8" s="28"/>
      <c r="B8" s="28"/>
      <c r="C8" s="2"/>
      <c r="D8" s="28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>
      <c r="A9" s="47" t="s">
        <v>22</v>
      </c>
      <c r="B9" s="48" t="s">
        <v>23</v>
      </c>
      <c r="C9" s="48" t="s">
        <v>24</v>
      </c>
      <c r="D9" s="49" t="s">
        <v>25</v>
      </c>
      <c r="E9" s="47" t="s">
        <v>26</v>
      </c>
      <c r="F9" s="47" t="s">
        <v>5</v>
      </c>
      <c r="G9" s="47" t="s">
        <v>1</v>
      </c>
      <c r="H9" s="48" t="s">
        <v>27</v>
      </c>
      <c r="I9" s="47" t="s">
        <v>28</v>
      </c>
      <c r="J9" s="47" t="s">
        <v>29</v>
      </c>
      <c r="K9" s="47" t="s">
        <v>30</v>
      </c>
      <c r="L9" s="47" t="s">
        <v>31</v>
      </c>
      <c r="M9" s="48" t="s">
        <v>32</v>
      </c>
      <c r="N9" s="47" t="s">
        <v>33</v>
      </c>
    </row>
    <row r="10" spans="1:14" ht="266.5" customHeight="1">
      <c r="A10" s="50">
        <v>1</v>
      </c>
      <c r="B10" s="51" t="s">
        <v>34</v>
      </c>
      <c r="C10" s="52" t="s">
        <v>35</v>
      </c>
      <c r="D10" s="53" t="s">
        <v>36</v>
      </c>
      <c r="E10" s="51" t="s">
        <v>37</v>
      </c>
      <c r="F10" s="53" t="s">
        <v>38</v>
      </c>
      <c r="G10" s="53" t="s">
        <v>39</v>
      </c>
      <c r="H10" s="51" t="s">
        <v>40</v>
      </c>
      <c r="I10" s="53" t="s">
        <v>41</v>
      </c>
      <c r="J10" s="54" t="s">
        <v>42</v>
      </c>
      <c r="K10" s="55">
        <v>44042</v>
      </c>
      <c r="L10" s="56"/>
      <c r="M10" s="54"/>
      <c r="N10" s="53" t="s">
        <v>45</v>
      </c>
    </row>
    <row r="11" spans="1:14" ht="290" customHeight="1">
      <c r="A11" s="57">
        <v>2</v>
      </c>
      <c r="B11" s="51" t="s">
        <v>43</v>
      </c>
      <c r="C11" s="58" t="s">
        <v>44</v>
      </c>
      <c r="D11" s="53" t="s">
        <v>36</v>
      </c>
      <c r="E11" s="51" t="s">
        <v>37</v>
      </c>
      <c r="F11" s="51" t="s">
        <v>38</v>
      </c>
      <c r="G11" s="53" t="s">
        <v>39</v>
      </c>
      <c r="H11" s="51" t="s">
        <v>40</v>
      </c>
      <c r="I11" s="53" t="s">
        <v>41</v>
      </c>
      <c r="J11" s="54" t="s">
        <v>42</v>
      </c>
      <c r="K11" s="55">
        <v>44042</v>
      </c>
      <c r="L11" s="56"/>
      <c r="M11" s="54"/>
      <c r="N11" s="53" t="s">
        <v>45</v>
      </c>
    </row>
  </sheetData>
  <mergeCells count="3">
    <mergeCell ref="D1:D4"/>
    <mergeCell ref="H1:H7"/>
    <mergeCell ref="L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workbookViewId="0">
      <selection activeCell="B2" sqref="B2"/>
    </sheetView>
  </sheetViews>
  <sheetFormatPr defaultColWidth="14.453125" defaultRowHeight="15.75" customHeight="1"/>
  <cols>
    <col min="2" max="2" width="19.81640625" customWidth="1"/>
    <col min="3" max="3" width="29.08984375" customWidth="1"/>
  </cols>
  <sheetData>
    <row r="1" spans="1:14" ht="15.75" customHeight="1">
      <c r="A1" s="89" t="s">
        <v>0</v>
      </c>
      <c r="B1" s="90"/>
      <c r="C1" s="2"/>
      <c r="D1" s="91" t="s">
        <v>1</v>
      </c>
      <c r="E1" s="3" t="s">
        <v>2</v>
      </c>
      <c r="F1" s="4">
        <f>COUNTIF(G11:G336, "OPEN")</f>
        <v>0</v>
      </c>
      <c r="G1" s="5"/>
      <c r="H1" s="94" t="s">
        <v>3</v>
      </c>
      <c r="I1" s="6" t="s">
        <v>4</v>
      </c>
      <c r="J1" s="7">
        <f>COUNTIF(I11:I336, "FUNCTIONAL")</f>
        <v>0</v>
      </c>
      <c r="K1" s="2"/>
      <c r="L1" s="95" t="s">
        <v>5</v>
      </c>
      <c r="M1" s="8" t="s">
        <v>6</v>
      </c>
      <c r="N1" s="8">
        <f>COUNTIF(F11:F336, "CRITICAL")</f>
        <v>0</v>
      </c>
    </row>
    <row r="2" spans="1:14" ht="15.75" customHeight="1">
      <c r="A2" s="10" t="s">
        <v>7</v>
      </c>
      <c r="B2" s="11" t="s">
        <v>45</v>
      </c>
      <c r="C2" s="2"/>
      <c r="D2" s="92"/>
      <c r="E2" s="12" t="s">
        <v>8</v>
      </c>
      <c r="F2" s="13">
        <f>COUNTIF(G11:G336, "FIXING")</f>
        <v>0</v>
      </c>
      <c r="G2" s="5"/>
      <c r="H2" s="92"/>
      <c r="I2" s="14" t="s">
        <v>9</v>
      </c>
      <c r="J2" s="15">
        <f>COUNTIF(I11:I336, "VALIDATION")</f>
        <v>0</v>
      </c>
      <c r="K2" s="2"/>
      <c r="L2" s="92"/>
      <c r="M2" s="16" t="s">
        <v>10</v>
      </c>
      <c r="N2" s="16">
        <f>COUNTIF(F11:F336, "BLOCKING")</f>
        <v>0</v>
      </c>
    </row>
    <row r="3" spans="1:14" ht="15.75" customHeight="1">
      <c r="A3" s="10" t="s">
        <v>11</v>
      </c>
      <c r="B3" s="17">
        <v>44042</v>
      </c>
      <c r="C3" s="2"/>
      <c r="D3" s="92"/>
      <c r="E3" s="18" t="s">
        <v>12</v>
      </c>
      <c r="F3" s="19">
        <f>COUNTIF(G11:G336, "RE-TESTING")</f>
        <v>0</v>
      </c>
      <c r="G3" s="5"/>
      <c r="H3" s="92"/>
      <c r="I3" s="20" t="s">
        <v>13</v>
      </c>
      <c r="J3" s="21">
        <f>COUNTIF(I11:I336, "PERFORMANCE")</f>
        <v>0</v>
      </c>
      <c r="K3" s="2"/>
      <c r="L3" s="92"/>
      <c r="M3" s="22" t="s">
        <v>14</v>
      </c>
      <c r="N3" s="22">
        <f>COUNTIF(F11:F336, "IMPROVEMENT")</f>
        <v>0</v>
      </c>
    </row>
    <row r="4" spans="1:14" ht="15.75" customHeight="1">
      <c r="A4" s="10" t="s">
        <v>15</v>
      </c>
      <c r="B4" s="17">
        <v>44042</v>
      </c>
      <c r="C4" s="2"/>
      <c r="D4" s="93"/>
      <c r="E4" s="23" t="s">
        <v>16</v>
      </c>
      <c r="F4" s="24">
        <f>COUNTIF(G11:G336, "CLOSE")</f>
        <v>0</v>
      </c>
      <c r="G4" s="2"/>
      <c r="H4" s="92"/>
      <c r="I4" s="25" t="s">
        <v>17</v>
      </c>
      <c r="J4" s="26">
        <f>COUNTIF(I11:I336, "NAVIGATION")</f>
        <v>0</v>
      </c>
      <c r="K4" s="2"/>
      <c r="L4" s="93"/>
      <c r="M4" s="27" t="s">
        <v>18</v>
      </c>
      <c r="N4" s="27">
        <f>COUNTIF(F11:F336, "LOW")</f>
        <v>0</v>
      </c>
    </row>
    <row r="5" spans="1:14" ht="15.75" customHeight="1">
      <c r="A5" s="28"/>
      <c r="B5" s="28"/>
      <c r="C5" s="2"/>
      <c r="D5" s="28"/>
      <c r="E5" s="2"/>
      <c r="F5" s="2"/>
      <c r="G5" s="2"/>
      <c r="H5" s="92"/>
      <c r="I5" s="29" t="s">
        <v>19</v>
      </c>
      <c r="J5" s="30">
        <f>COUNTIF(I11:I336, "FLOW")</f>
        <v>0</v>
      </c>
      <c r="K5" s="2"/>
      <c r="L5" s="2"/>
      <c r="M5" s="2"/>
      <c r="N5" s="2"/>
    </row>
    <row r="6" spans="1:14" ht="15.75" customHeight="1">
      <c r="A6" s="28"/>
      <c r="B6" s="28"/>
      <c r="C6" s="2"/>
      <c r="D6" s="28"/>
      <c r="E6" s="2"/>
      <c r="F6" s="2"/>
      <c r="G6" s="2"/>
      <c r="H6" s="92"/>
      <c r="I6" s="31" t="s">
        <v>20</v>
      </c>
      <c r="J6" s="32">
        <f>COUNTIF(I11:I336, "COSMETIC")</f>
        <v>0</v>
      </c>
      <c r="K6" s="2"/>
      <c r="L6" s="2"/>
      <c r="M6" s="2"/>
      <c r="N6" s="2"/>
    </row>
    <row r="7" spans="1:14" ht="15.75" customHeight="1">
      <c r="A7" s="28"/>
      <c r="B7" s="28"/>
      <c r="C7" s="2"/>
      <c r="D7" s="28"/>
      <c r="E7" s="2"/>
      <c r="F7" s="2"/>
      <c r="G7" s="2"/>
      <c r="H7" s="93"/>
      <c r="I7" s="33" t="s">
        <v>21</v>
      </c>
      <c r="J7" s="34">
        <f>COUNTIF(I11:I336, "TYPOGRAPHY")</f>
        <v>0</v>
      </c>
      <c r="K7" s="2"/>
      <c r="L7" s="2"/>
      <c r="M7" s="2"/>
      <c r="N7" s="2"/>
    </row>
    <row r="8" spans="1:14" ht="15.75" customHeight="1">
      <c r="A8" s="28"/>
      <c r="B8" s="28"/>
      <c r="C8" s="2"/>
      <c r="D8" s="28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>
      <c r="A9" s="28"/>
      <c r="B9" s="28"/>
      <c r="C9" s="2"/>
      <c r="D9" s="28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>
      <c r="A10" s="59" t="s">
        <v>22</v>
      </c>
      <c r="B10" s="60" t="s">
        <v>23</v>
      </c>
      <c r="C10" s="60" t="s">
        <v>24</v>
      </c>
      <c r="D10" s="61" t="s">
        <v>25</v>
      </c>
      <c r="E10" s="59" t="s">
        <v>26</v>
      </c>
      <c r="F10" s="59" t="s">
        <v>5</v>
      </c>
      <c r="G10" s="59" t="s">
        <v>1</v>
      </c>
      <c r="H10" s="60" t="s">
        <v>27</v>
      </c>
      <c r="I10" s="59" t="s">
        <v>28</v>
      </c>
      <c r="J10" s="59" t="s">
        <v>29</v>
      </c>
      <c r="K10" s="59" t="s">
        <v>30</v>
      </c>
      <c r="L10" s="59" t="s">
        <v>31</v>
      </c>
      <c r="M10" s="60" t="s">
        <v>32</v>
      </c>
      <c r="N10" s="59" t="s">
        <v>33</v>
      </c>
    </row>
    <row r="11" spans="1:14" ht="15.75" customHeight="1">
      <c r="A11" s="62"/>
      <c r="B11" s="63"/>
      <c r="C11" s="64"/>
      <c r="D11" s="65"/>
      <c r="E11" s="66"/>
      <c r="F11" s="66"/>
      <c r="G11" s="66"/>
      <c r="H11" s="63"/>
      <c r="I11" s="66"/>
      <c r="J11" s="66"/>
      <c r="K11" s="67"/>
      <c r="L11" s="68"/>
      <c r="M11" s="66"/>
      <c r="N11" s="65"/>
    </row>
  </sheetData>
  <mergeCells count="4">
    <mergeCell ref="A1:B1"/>
    <mergeCell ref="D1:D4"/>
    <mergeCell ref="H1:H7"/>
    <mergeCell ref="L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workbookViewId="0">
      <selection activeCell="B2" sqref="B2"/>
    </sheetView>
  </sheetViews>
  <sheetFormatPr defaultColWidth="14.453125" defaultRowHeight="15.75" customHeight="1"/>
  <cols>
    <col min="2" max="2" width="19.81640625" customWidth="1"/>
    <col min="3" max="3" width="29.08984375" customWidth="1"/>
  </cols>
  <sheetData>
    <row r="1" spans="1:14" ht="15.75" customHeight="1">
      <c r="A1" s="89" t="s">
        <v>0</v>
      </c>
      <c r="B1" s="90"/>
      <c r="C1" s="2"/>
      <c r="D1" s="91" t="s">
        <v>1</v>
      </c>
      <c r="E1" s="3" t="s">
        <v>2</v>
      </c>
      <c r="F1" s="4">
        <f>COUNTIF(G11:G336, "OPEN")</f>
        <v>0</v>
      </c>
      <c r="G1" s="5"/>
      <c r="H1" s="94" t="s">
        <v>3</v>
      </c>
      <c r="I1" s="6" t="s">
        <v>4</v>
      </c>
      <c r="J1" s="7">
        <f>COUNTIF(I11:I336, "FUNCTIONAL")</f>
        <v>0</v>
      </c>
      <c r="K1" s="2"/>
      <c r="L1" s="95" t="s">
        <v>5</v>
      </c>
      <c r="M1" s="8" t="s">
        <v>6</v>
      </c>
      <c r="N1" s="8">
        <f>COUNTIF(F11:F336, "CRITICAL")</f>
        <v>0</v>
      </c>
    </row>
    <row r="2" spans="1:14" ht="15.75" customHeight="1">
      <c r="A2" s="10" t="s">
        <v>7</v>
      </c>
      <c r="B2" s="11" t="s">
        <v>45</v>
      </c>
      <c r="C2" s="2"/>
      <c r="D2" s="92"/>
      <c r="E2" s="12" t="s">
        <v>8</v>
      </c>
      <c r="F2" s="13">
        <f>COUNTIF(G11:G336, "FIXING")</f>
        <v>0</v>
      </c>
      <c r="G2" s="5"/>
      <c r="H2" s="92"/>
      <c r="I2" s="14" t="s">
        <v>9</v>
      </c>
      <c r="J2" s="15">
        <f>COUNTIF(I11:I336, "VALIDATION")</f>
        <v>0</v>
      </c>
      <c r="K2" s="2"/>
      <c r="L2" s="92"/>
      <c r="M2" s="16" t="s">
        <v>10</v>
      </c>
      <c r="N2" s="16">
        <f>COUNTIF(F11:F336, "BLOCKING")</f>
        <v>0</v>
      </c>
    </row>
    <row r="3" spans="1:14" ht="15.75" customHeight="1">
      <c r="A3" s="10" t="s">
        <v>11</v>
      </c>
      <c r="B3" s="17">
        <v>44042</v>
      </c>
      <c r="C3" s="2"/>
      <c r="D3" s="92"/>
      <c r="E3" s="18" t="s">
        <v>12</v>
      </c>
      <c r="F3" s="19">
        <f>COUNTIF(G11:G336, "RE-TESTING")</f>
        <v>0</v>
      </c>
      <c r="G3" s="5"/>
      <c r="H3" s="92"/>
      <c r="I3" s="20" t="s">
        <v>13</v>
      </c>
      <c r="J3" s="21">
        <f>COUNTIF(I11:I336, "PERFORMANCE")</f>
        <v>0</v>
      </c>
      <c r="K3" s="2"/>
      <c r="L3" s="92"/>
      <c r="M3" s="22" t="s">
        <v>14</v>
      </c>
      <c r="N3" s="22">
        <f>COUNTIF(F11:F336, "IMPROVEMENT")</f>
        <v>0</v>
      </c>
    </row>
    <row r="4" spans="1:14" ht="15.75" customHeight="1">
      <c r="A4" s="10" t="s">
        <v>15</v>
      </c>
      <c r="B4" s="17">
        <v>44042</v>
      </c>
      <c r="C4" s="2"/>
      <c r="D4" s="93"/>
      <c r="E4" s="23" t="s">
        <v>16</v>
      </c>
      <c r="F4" s="24">
        <f>COUNTIF(G11:G336, "CLOSE")</f>
        <v>0</v>
      </c>
      <c r="G4" s="2"/>
      <c r="H4" s="92"/>
      <c r="I4" s="25" t="s">
        <v>17</v>
      </c>
      <c r="J4" s="26">
        <f>COUNTIF(I11:I336, "NAVIGATION")</f>
        <v>0</v>
      </c>
      <c r="K4" s="2"/>
      <c r="L4" s="93"/>
      <c r="M4" s="27" t="s">
        <v>18</v>
      </c>
      <c r="N4" s="27">
        <f>COUNTIF(F11:F336, "LOW")</f>
        <v>0</v>
      </c>
    </row>
    <row r="5" spans="1:14" ht="15.75" customHeight="1">
      <c r="A5" s="28"/>
      <c r="B5" s="28"/>
      <c r="C5" s="2"/>
      <c r="D5" s="28"/>
      <c r="E5" s="2"/>
      <c r="F5" s="2"/>
      <c r="G5" s="2"/>
      <c r="H5" s="92"/>
      <c r="I5" s="29" t="s">
        <v>19</v>
      </c>
      <c r="J5" s="30">
        <f>COUNTIF(I11:I336, "FLOW")</f>
        <v>0</v>
      </c>
      <c r="K5" s="2"/>
      <c r="L5" s="2"/>
      <c r="M5" s="2"/>
      <c r="N5" s="2"/>
    </row>
    <row r="6" spans="1:14" ht="15.75" customHeight="1">
      <c r="A6" s="28"/>
      <c r="B6" s="28"/>
      <c r="C6" s="2"/>
      <c r="D6" s="28"/>
      <c r="E6" s="2"/>
      <c r="F6" s="2"/>
      <c r="G6" s="2"/>
      <c r="H6" s="92"/>
      <c r="I6" s="31" t="s">
        <v>20</v>
      </c>
      <c r="J6" s="32">
        <f>COUNTIF(I11:I336, "COSMETIC")</f>
        <v>0</v>
      </c>
      <c r="K6" s="2"/>
      <c r="L6" s="2"/>
      <c r="M6" s="2"/>
      <c r="N6" s="2"/>
    </row>
    <row r="7" spans="1:14" ht="15.75" customHeight="1">
      <c r="A7" s="28"/>
      <c r="B7" s="28"/>
      <c r="C7" s="2"/>
      <c r="D7" s="28"/>
      <c r="E7" s="2"/>
      <c r="F7" s="2"/>
      <c r="G7" s="2"/>
      <c r="H7" s="93"/>
      <c r="I7" s="33" t="s">
        <v>21</v>
      </c>
      <c r="J7" s="34">
        <f>COUNTIF(I11:I336, "TYPOGRAPHY")</f>
        <v>0</v>
      </c>
      <c r="K7" s="2"/>
      <c r="L7" s="2"/>
      <c r="M7" s="2"/>
      <c r="N7" s="2"/>
    </row>
    <row r="8" spans="1:14" ht="15.75" customHeight="1">
      <c r="A8" s="28"/>
      <c r="B8" s="28"/>
      <c r="C8" s="2"/>
      <c r="D8" s="28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>
      <c r="A9" s="28"/>
      <c r="B9" s="28"/>
      <c r="C9" s="2"/>
      <c r="D9" s="28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>
      <c r="A10" s="69" t="s">
        <v>22</v>
      </c>
      <c r="B10" s="70" t="s">
        <v>23</v>
      </c>
      <c r="C10" s="70" t="s">
        <v>24</v>
      </c>
      <c r="D10" s="71" t="s">
        <v>25</v>
      </c>
      <c r="E10" s="69" t="s">
        <v>26</v>
      </c>
      <c r="F10" s="69" t="s">
        <v>5</v>
      </c>
      <c r="G10" s="69" t="s">
        <v>1</v>
      </c>
      <c r="H10" s="70" t="s">
        <v>27</v>
      </c>
      <c r="I10" s="69" t="s">
        <v>28</v>
      </c>
      <c r="J10" s="69" t="s">
        <v>29</v>
      </c>
      <c r="K10" s="69" t="s">
        <v>30</v>
      </c>
      <c r="L10" s="69" t="s">
        <v>31</v>
      </c>
      <c r="M10" s="70" t="s">
        <v>32</v>
      </c>
      <c r="N10" s="69" t="s">
        <v>33</v>
      </c>
    </row>
    <row r="11" spans="1:14" ht="15.75" customHeight="1">
      <c r="A11" s="72"/>
      <c r="B11" s="73"/>
      <c r="C11" s="74"/>
      <c r="D11" s="75"/>
      <c r="E11" s="76"/>
      <c r="F11" s="76"/>
      <c r="G11" s="76"/>
      <c r="H11" s="73"/>
      <c r="I11" s="76"/>
      <c r="J11" s="76"/>
      <c r="K11" s="77"/>
      <c r="L11" s="78"/>
      <c r="M11" s="76"/>
      <c r="N11" s="75"/>
    </row>
  </sheetData>
  <mergeCells count="4">
    <mergeCell ref="A1:B1"/>
    <mergeCell ref="D1:D4"/>
    <mergeCell ref="H1:H7"/>
    <mergeCell ref="L1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workbookViewId="0">
      <selection activeCell="B2" sqref="B2"/>
    </sheetView>
  </sheetViews>
  <sheetFormatPr defaultColWidth="14.453125" defaultRowHeight="15.75" customHeight="1"/>
  <cols>
    <col min="2" max="2" width="20.08984375" customWidth="1"/>
    <col min="3" max="3" width="29.26953125" customWidth="1"/>
  </cols>
  <sheetData>
    <row r="1" spans="1:14" ht="15.75" customHeight="1">
      <c r="A1" s="89" t="s">
        <v>0</v>
      </c>
      <c r="B1" s="90"/>
      <c r="C1" s="2"/>
      <c r="D1" s="91" t="s">
        <v>1</v>
      </c>
      <c r="E1" s="3" t="s">
        <v>2</v>
      </c>
      <c r="F1" s="4">
        <f>COUNTIF(G11:G336, "OPEN")</f>
        <v>0</v>
      </c>
      <c r="G1" s="5"/>
      <c r="H1" s="94" t="s">
        <v>3</v>
      </c>
      <c r="I1" s="6" t="s">
        <v>4</v>
      </c>
      <c r="J1" s="7">
        <f>COUNTIF(I11:I336, "FUNCTIONAL")</f>
        <v>0</v>
      </c>
      <c r="K1" s="2"/>
      <c r="L1" s="95" t="s">
        <v>5</v>
      </c>
      <c r="M1" s="8" t="s">
        <v>6</v>
      </c>
      <c r="N1" s="8">
        <f>COUNTIF(F11:F336, "CRITICAL")</f>
        <v>0</v>
      </c>
    </row>
    <row r="2" spans="1:14" ht="15.75" customHeight="1">
      <c r="A2" s="10" t="s">
        <v>7</v>
      </c>
      <c r="B2" s="11" t="s">
        <v>45</v>
      </c>
      <c r="C2" s="2"/>
      <c r="D2" s="92"/>
      <c r="E2" s="12" t="s">
        <v>8</v>
      </c>
      <c r="F2" s="13">
        <f>COUNTIF(G11:G336, "FIXING")</f>
        <v>0</v>
      </c>
      <c r="G2" s="5"/>
      <c r="H2" s="92"/>
      <c r="I2" s="14" t="s">
        <v>9</v>
      </c>
      <c r="J2" s="15">
        <f>COUNTIF(I11:I336, "VALIDATION")</f>
        <v>0</v>
      </c>
      <c r="K2" s="2"/>
      <c r="L2" s="92"/>
      <c r="M2" s="16" t="s">
        <v>10</v>
      </c>
      <c r="N2" s="16">
        <f>COUNTIF(F11:F336, "BLOCKING")</f>
        <v>0</v>
      </c>
    </row>
    <row r="3" spans="1:14" ht="15.75" customHeight="1">
      <c r="A3" s="10" t="s">
        <v>11</v>
      </c>
      <c r="B3" s="17">
        <v>44042</v>
      </c>
      <c r="C3" s="2"/>
      <c r="D3" s="92"/>
      <c r="E3" s="18" t="s">
        <v>12</v>
      </c>
      <c r="F3" s="19">
        <f>COUNTIF(G11:G336, "RE-TESTING")</f>
        <v>0</v>
      </c>
      <c r="G3" s="5"/>
      <c r="H3" s="92"/>
      <c r="I3" s="20" t="s">
        <v>13</v>
      </c>
      <c r="J3" s="21">
        <f>COUNTIF(I11:I336, "PERFORMANCE")</f>
        <v>0</v>
      </c>
      <c r="K3" s="2"/>
      <c r="L3" s="92"/>
      <c r="M3" s="22" t="s">
        <v>14</v>
      </c>
      <c r="N3" s="22">
        <f>COUNTIF(F11:F336, "IMPROVEMENT")</f>
        <v>0</v>
      </c>
    </row>
    <row r="4" spans="1:14" ht="15.75" customHeight="1">
      <c r="A4" s="10" t="s">
        <v>15</v>
      </c>
      <c r="B4" s="17">
        <v>44042</v>
      </c>
      <c r="C4" s="2"/>
      <c r="D4" s="93"/>
      <c r="E4" s="23" t="s">
        <v>16</v>
      </c>
      <c r="F4" s="24">
        <f>COUNTIF(G11:G336, "CLOSE")</f>
        <v>0</v>
      </c>
      <c r="G4" s="2"/>
      <c r="H4" s="92"/>
      <c r="I4" s="25" t="s">
        <v>17</v>
      </c>
      <c r="J4" s="26">
        <f>COUNTIF(I11:I336, "NAVIGATION")</f>
        <v>0</v>
      </c>
      <c r="K4" s="2"/>
      <c r="L4" s="93"/>
      <c r="M4" s="27" t="s">
        <v>18</v>
      </c>
      <c r="N4" s="27">
        <f>COUNTIF(F11:F336, "LOW")</f>
        <v>0</v>
      </c>
    </row>
    <row r="5" spans="1:14" ht="15.75" customHeight="1">
      <c r="A5" s="28"/>
      <c r="B5" s="28"/>
      <c r="C5" s="2"/>
      <c r="D5" s="28"/>
      <c r="E5" s="2"/>
      <c r="F5" s="2"/>
      <c r="G5" s="2"/>
      <c r="H5" s="92"/>
      <c r="I5" s="29" t="s">
        <v>19</v>
      </c>
      <c r="J5" s="30">
        <f>COUNTIF(I11:I336, "FLOW")</f>
        <v>0</v>
      </c>
      <c r="K5" s="2"/>
      <c r="L5" s="2"/>
      <c r="M5" s="2"/>
      <c r="N5" s="2"/>
    </row>
    <row r="6" spans="1:14" ht="15.75" customHeight="1">
      <c r="A6" s="28"/>
      <c r="B6" s="28"/>
      <c r="C6" s="2"/>
      <c r="D6" s="28"/>
      <c r="E6" s="2"/>
      <c r="F6" s="2"/>
      <c r="G6" s="2"/>
      <c r="H6" s="92"/>
      <c r="I6" s="31" t="s">
        <v>20</v>
      </c>
      <c r="J6" s="32">
        <f>COUNTIF(I11:I336, "COSMETIC")</f>
        <v>0</v>
      </c>
      <c r="K6" s="2"/>
      <c r="L6" s="2"/>
      <c r="M6" s="2"/>
      <c r="N6" s="2"/>
    </row>
    <row r="7" spans="1:14" ht="15.75" customHeight="1">
      <c r="A7" s="28"/>
      <c r="B7" s="28"/>
      <c r="C7" s="2"/>
      <c r="D7" s="28"/>
      <c r="E7" s="2"/>
      <c r="F7" s="2"/>
      <c r="G7" s="2"/>
      <c r="H7" s="93"/>
      <c r="I7" s="33" t="s">
        <v>21</v>
      </c>
      <c r="J7" s="34">
        <f>COUNTIF(I11:I336, "TYPOGRAPHY")</f>
        <v>0</v>
      </c>
      <c r="K7" s="2"/>
      <c r="L7" s="2"/>
      <c r="M7" s="2"/>
      <c r="N7" s="2"/>
    </row>
    <row r="8" spans="1:14" ht="15.75" customHeight="1">
      <c r="A8" s="28"/>
      <c r="B8" s="28"/>
      <c r="C8" s="2"/>
      <c r="D8" s="28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>
      <c r="A9" s="28"/>
      <c r="B9" s="28"/>
      <c r="C9" s="2"/>
      <c r="D9" s="28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>
      <c r="A10" s="79" t="s">
        <v>22</v>
      </c>
      <c r="B10" s="80" t="s">
        <v>23</v>
      </c>
      <c r="C10" s="80" t="s">
        <v>24</v>
      </c>
      <c r="D10" s="81" t="s">
        <v>25</v>
      </c>
      <c r="E10" s="79" t="s">
        <v>26</v>
      </c>
      <c r="F10" s="79" t="s">
        <v>5</v>
      </c>
      <c r="G10" s="79" t="s">
        <v>1</v>
      </c>
      <c r="H10" s="80" t="s">
        <v>27</v>
      </c>
      <c r="I10" s="79" t="s">
        <v>28</v>
      </c>
      <c r="J10" s="79" t="s">
        <v>29</v>
      </c>
      <c r="K10" s="79" t="s">
        <v>30</v>
      </c>
      <c r="L10" s="79" t="s">
        <v>31</v>
      </c>
      <c r="M10" s="80" t="s">
        <v>32</v>
      </c>
      <c r="N10" s="79" t="s">
        <v>33</v>
      </c>
    </row>
    <row r="11" spans="1:14" ht="15.75" customHeight="1">
      <c r="A11" s="82"/>
      <c r="B11" s="83"/>
      <c r="C11" s="84"/>
      <c r="D11" s="85"/>
      <c r="E11" s="86"/>
      <c r="F11" s="86"/>
      <c r="G11" s="86"/>
      <c r="H11" s="83"/>
      <c r="I11" s="86"/>
      <c r="J11" s="86"/>
      <c r="K11" s="87"/>
      <c r="L11" s="88"/>
      <c r="M11" s="86"/>
      <c r="N11" s="85"/>
    </row>
  </sheetData>
  <mergeCells count="4">
    <mergeCell ref="A1:B1"/>
    <mergeCell ref="D1:D4"/>
    <mergeCell ref="H1:H7"/>
    <mergeCell ref="L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</vt:lpstr>
      <vt:lpstr>Dashboard</vt:lpstr>
      <vt:lpstr>Property</vt:lpstr>
      <vt:lpstr>Bid</vt:lpstr>
      <vt:lpstr>Activity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2020-10-08T01:31:47Z</dcterms:modified>
</cp:coreProperties>
</file>