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E:\ResearchDocuments\ROS2WithSPCK\docs\"/>
    </mc:Choice>
  </mc:AlternateContent>
  <xr:revisionPtr revIDLastSave="0" documentId="13_ncr:1_{BD8B1BE4-CC03-442F-9504-DC681676E9CD}" xr6:coauthVersionLast="47" xr6:coauthVersionMax="47" xr10:uidLastSave="{00000000-0000-0000-0000-000000000000}"/>
  <bookViews>
    <workbookView xWindow="-110" yWindow="-110" windowWidth="38620" windowHeight="21220" activeTab="1" xr2:uid="{755BE186-2FEE-4D60-85AE-26A93F5970A5}"/>
  </bookViews>
  <sheets>
    <sheet name="原人工拟合曲线-欠超高过大" sheetId="2" r:id="rId1"/>
    <sheet name="自定义线路" sheetId="1" r:id="rId2"/>
  </sheets>
  <definedNames>
    <definedName name="_xlnm._FilterDatabase" localSheetId="0" hidden="1">'原人工拟合曲线-欠超高过大'!$A$1:$N$97</definedName>
    <definedName name="_xlnm._FilterDatabase" localSheetId="1" hidden="1">自定义线路!$A$1:$N$85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72" i="1" l="1"/>
  <c r="L72" i="1"/>
  <c r="M48" i="1"/>
  <c r="L48" i="1"/>
  <c r="L8" i="1"/>
  <c r="L4" i="1"/>
  <c r="M4" i="1"/>
  <c r="M8" i="1"/>
  <c r="J85" i="1"/>
  <c r="D85" i="1"/>
  <c r="C85" i="1"/>
  <c r="I85" i="1" s="1"/>
  <c r="M84" i="1"/>
  <c r="L84" i="1"/>
  <c r="I84" i="1"/>
  <c r="K83" i="1"/>
  <c r="I83" i="1"/>
  <c r="E83" i="1"/>
  <c r="I82" i="1"/>
  <c r="J81" i="1"/>
  <c r="D81" i="1"/>
  <c r="C81" i="1"/>
  <c r="I81" i="1" s="1"/>
  <c r="M80" i="1"/>
  <c r="L80" i="1"/>
  <c r="I80" i="1"/>
  <c r="K79" i="1"/>
  <c r="I79" i="1"/>
  <c r="E79" i="1"/>
  <c r="I78" i="1"/>
  <c r="J77" i="1"/>
  <c r="D77" i="1"/>
  <c r="C77" i="1"/>
  <c r="I77" i="1" s="1"/>
  <c r="M76" i="1"/>
  <c r="L76" i="1"/>
  <c r="I76" i="1"/>
  <c r="K75" i="1"/>
  <c r="I75" i="1"/>
  <c r="E75" i="1"/>
  <c r="I74" i="1"/>
  <c r="J73" i="1"/>
  <c r="D73" i="1"/>
  <c r="C73" i="1"/>
  <c r="I73" i="1" s="1"/>
  <c r="I72" i="1"/>
  <c r="K71" i="1"/>
  <c r="I71" i="1"/>
  <c r="E71" i="1"/>
  <c r="I70" i="1"/>
  <c r="J69" i="1"/>
  <c r="D69" i="1"/>
  <c r="C69" i="1"/>
  <c r="I69" i="1" s="1"/>
  <c r="M68" i="1"/>
  <c r="L68" i="1"/>
  <c r="I68" i="1"/>
  <c r="K67" i="1"/>
  <c r="I67" i="1"/>
  <c r="E67" i="1"/>
  <c r="I66" i="1"/>
  <c r="J65" i="1"/>
  <c r="I65" i="1"/>
  <c r="D65" i="1"/>
  <c r="M64" i="1"/>
  <c r="L64" i="1"/>
  <c r="I64" i="1"/>
  <c r="K63" i="1"/>
  <c r="I63" i="1"/>
  <c r="E63" i="1"/>
  <c r="I62" i="1"/>
  <c r="J61" i="1"/>
  <c r="D61" i="1"/>
  <c r="C61" i="1"/>
  <c r="I61" i="1" s="1"/>
  <c r="M60" i="1"/>
  <c r="L60" i="1"/>
  <c r="I60" i="1"/>
  <c r="K59" i="1"/>
  <c r="I59" i="1"/>
  <c r="E59" i="1"/>
  <c r="I58" i="1"/>
  <c r="J57" i="1"/>
  <c r="D57" i="1"/>
  <c r="C57" i="1"/>
  <c r="I57" i="1" s="1"/>
  <c r="M56" i="1"/>
  <c r="L56" i="1"/>
  <c r="I56" i="1"/>
  <c r="K55" i="1"/>
  <c r="I55" i="1"/>
  <c r="E55" i="1"/>
  <c r="I54" i="1"/>
  <c r="J53" i="1"/>
  <c r="D53" i="1"/>
  <c r="C53" i="1"/>
  <c r="I53" i="1" s="1"/>
  <c r="M52" i="1"/>
  <c r="L52" i="1"/>
  <c r="I52" i="1"/>
  <c r="K51" i="1"/>
  <c r="I51" i="1"/>
  <c r="E51" i="1"/>
  <c r="I50" i="1"/>
  <c r="J49" i="1"/>
  <c r="D49" i="1"/>
  <c r="C49" i="1"/>
  <c r="I49" i="1" s="1"/>
  <c r="I48" i="1"/>
  <c r="K47" i="1"/>
  <c r="I47" i="1"/>
  <c r="E47" i="1"/>
  <c r="I46" i="1"/>
  <c r="J45" i="1"/>
  <c r="D45" i="1"/>
  <c r="C45" i="1"/>
  <c r="I45" i="1" s="1"/>
  <c r="M44" i="1"/>
  <c r="L44" i="1"/>
  <c r="I44" i="1"/>
  <c r="K43" i="1"/>
  <c r="I43" i="1"/>
  <c r="E43" i="1"/>
  <c r="I42" i="1"/>
  <c r="J41" i="1"/>
  <c r="D41" i="1"/>
  <c r="C41" i="1"/>
  <c r="I41" i="1" s="1"/>
  <c r="M40" i="1"/>
  <c r="L40" i="1"/>
  <c r="I40" i="1"/>
  <c r="K39" i="1"/>
  <c r="I39" i="1"/>
  <c r="E39" i="1"/>
  <c r="I38" i="1"/>
  <c r="J37" i="1"/>
  <c r="D37" i="1"/>
  <c r="C37" i="1"/>
  <c r="I37" i="1" s="1"/>
  <c r="M36" i="1"/>
  <c r="L36" i="1"/>
  <c r="I36" i="1"/>
  <c r="K35" i="1"/>
  <c r="I35" i="1"/>
  <c r="E35" i="1"/>
  <c r="I34" i="1"/>
  <c r="J97" i="2"/>
  <c r="I97" i="2"/>
  <c r="D97" i="2"/>
  <c r="C97" i="2"/>
  <c r="M96" i="2"/>
  <c r="L96" i="2"/>
  <c r="I96" i="2"/>
  <c r="K95" i="2"/>
  <c r="I95" i="2"/>
  <c r="E95" i="2"/>
  <c r="I94" i="2"/>
  <c r="J93" i="2"/>
  <c r="I93" i="2"/>
  <c r="D93" i="2"/>
  <c r="C93" i="2"/>
  <c r="M92" i="2"/>
  <c r="L92" i="2"/>
  <c r="I92" i="2"/>
  <c r="K91" i="2"/>
  <c r="I91" i="2"/>
  <c r="E91" i="2"/>
  <c r="I90" i="2"/>
  <c r="J89" i="2"/>
  <c r="D89" i="2"/>
  <c r="C89" i="2"/>
  <c r="I89" i="2" s="1"/>
  <c r="M88" i="2"/>
  <c r="L88" i="2"/>
  <c r="I88" i="2"/>
  <c r="K87" i="2"/>
  <c r="I87" i="2"/>
  <c r="E87" i="2"/>
  <c r="I86" i="2"/>
  <c r="J85" i="2"/>
  <c r="I85" i="2"/>
  <c r="D85" i="2"/>
  <c r="C85" i="2"/>
  <c r="M84" i="2"/>
  <c r="L84" i="2"/>
  <c r="I84" i="2"/>
  <c r="K83" i="2"/>
  <c r="I83" i="2"/>
  <c r="E83" i="2"/>
  <c r="I82" i="2"/>
  <c r="J81" i="2"/>
  <c r="D81" i="2"/>
  <c r="C81" i="2"/>
  <c r="I81" i="2" s="1"/>
  <c r="M80" i="2"/>
  <c r="L80" i="2"/>
  <c r="I80" i="2"/>
  <c r="K79" i="2"/>
  <c r="I79" i="2"/>
  <c r="E79" i="2"/>
  <c r="I78" i="2"/>
  <c r="J77" i="2"/>
  <c r="I77" i="2"/>
  <c r="D77" i="2"/>
  <c r="M76" i="2"/>
  <c r="L76" i="2"/>
  <c r="I76" i="2"/>
  <c r="K75" i="2"/>
  <c r="I75" i="2"/>
  <c r="E75" i="2"/>
  <c r="I74" i="2"/>
  <c r="J73" i="2"/>
  <c r="D73" i="2"/>
  <c r="C73" i="2"/>
  <c r="I73" i="2" s="1"/>
  <c r="M72" i="2"/>
  <c r="L72" i="2"/>
  <c r="I72" i="2"/>
  <c r="K71" i="2"/>
  <c r="I71" i="2"/>
  <c r="E71" i="2"/>
  <c r="I70" i="2"/>
  <c r="J69" i="2"/>
  <c r="D69" i="2"/>
  <c r="C69" i="2"/>
  <c r="I69" i="2" s="1"/>
  <c r="M68" i="2"/>
  <c r="L68" i="2"/>
  <c r="I68" i="2"/>
  <c r="K67" i="2"/>
  <c r="I67" i="2"/>
  <c r="E67" i="2"/>
  <c r="I66" i="2"/>
  <c r="J65" i="2"/>
  <c r="D65" i="2"/>
  <c r="C65" i="2"/>
  <c r="I65" i="2" s="1"/>
  <c r="M64" i="2"/>
  <c r="L64" i="2"/>
  <c r="I64" i="2"/>
  <c r="K63" i="2"/>
  <c r="I63" i="2"/>
  <c r="E63" i="2"/>
  <c r="I62" i="2"/>
  <c r="J61" i="2"/>
  <c r="D61" i="2"/>
  <c r="C61" i="2"/>
  <c r="I61" i="2" s="1"/>
  <c r="M60" i="2"/>
  <c r="L60" i="2"/>
  <c r="I60" i="2"/>
  <c r="K59" i="2"/>
  <c r="I59" i="2"/>
  <c r="E59" i="2"/>
  <c r="I58" i="2"/>
  <c r="J57" i="2"/>
  <c r="I57" i="2"/>
  <c r="D57" i="2"/>
  <c r="C57" i="2"/>
  <c r="M56" i="2"/>
  <c r="L56" i="2"/>
  <c r="I56" i="2"/>
  <c r="K55" i="2"/>
  <c r="I55" i="2"/>
  <c r="E55" i="2"/>
  <c r="I54" i="2"/>
  <c r="J53" i="2"/>
  <c r="I53" i="2"/>
  <c r="D53" i="2"/>
  <c r="C53" i="2"/>
  <c r="M52" i="2"/>
  <c r="L52" i="2"/>
  <c r="I52" i="2"/>
  <c r="K51" i="2"/>
  <c r="I51" i="2"/>
  <c r="E51" i="2"/>
  <c r="I50" i="2"/>
  <c r="J49" i="2"/>
  <c r="D49" i="2"/>
  <c r="C49" i="2"/>
  <c r="I49" i="2" s="1"/>
  <c r="M48" i="2"/>
  <c r="L48" i="2"/>
  <c r="I48" i="2"/>
  <c r="K47" i="2"/>
  <c r="I47" i="2"/>
  <c r="E47" i="2"/>
  <c r="I46" i="2"/>
  <c r="J45" i="2"/>
  <c r="I45" i="2"/>
  <c r="D45" i="2"/>
  <c r="C45" i="2"/>
  <c r="M44" i="2"/>
  <c r="L44" i="2"/>
  <c r="I44" i="2"/>
  <c r="K43" i="2"/>
  <c r="I43" i="2"/>
  <c r="E43" i="2"/>
  <c r="I42" i="2"/>
  <c r="J41" i="2"/>
  <c r="D41" i="2"/>
  <c r="C41" i="2"/>
  <c r="I41" i="2" s="1"/>
  <c r="M40" i="2"/>
  <c r="L40" i="2"/>
  <c r="I40" i="2"/>
  <c r="K39" i="2"/>
  <c r="I39" i="2"/>
  <c r="E39" i="2"/>
  <c r="I38" i="2"/>
  <c r="J37" i="2"/>
  <c r="D37" i="2"/>
  <c r="C37" i="2"/>
  <c r="I37" i="2" s="1"/>
  <c r="M36" i="2"/>
  <c r="L36" i="2"/>
  <c r="I36" i="2"/>
  <c r="K35" i="2"/>
  <c r="I35" i="2"/>
  <c r="E35" i="2"/>
  <c r="I34" i="2"/>
  <c r="J33" i="2"/>
  <c r="I33" i="2"/>
  <c r="D33" i="2"/>
  <c r="M32" i="2"/>
  <c r="L32" i="2"/>
  <c r="I32" i="2"/>
  <c r="K31" i="2"/>
  <c r="I31" i="2"/>
  <c r="E31" i="2"/>
  <c r="I30" i="2"/>
  <c r="J29" i="2"/>
  <c r="D29" i="2"/>
  <c r="C29" i="2"/>
  <c r="I29" i="2" s="1"/>
  <c r="M28" i="2"/>
  <c r="L28" i="2"/>
  <c r="I28" i="2"/>
  <c r="K27" i="2"/>
  <c r="I27" i="2"/>
  <c r="E27" i="2"/>
  <c r="I26" i="2"/>
  <c r="J25" i="2"/>
  <c r="D25" i="2"/>
  <c r="C25" i="2"/>
  <c r="I25" i="2" s="1"/>
  <c r="M24" i="2"/>
  <c r="L24" i="2"/>
  <c r="I24" i="2"/>
  <c r="K23" i="2"/>
  <c r="I23" i="2"/>
  <c r="E23" i="2"/>
  <c r="I22" i="2"/>
  <c r="J21" i="2"/>
  <c r="I21" i="2"/>
  <c r="D21" i="2"/>
  <c r="M20" i="2"/>
  <c r="L20" i="2"/>
  <c r="I20" i="2"/>
  <c r="K19" i="2"/>
  <c r="I19" i="2"/>
  <c r="E19" i="2"/>
  <c r="I18" i="2"/>
  <c r="J17" i="2"/>
  <c r="I17" i="2"/>
  <c r="D17" i="2"/>
  <c r="C17" i="2"/>
  <c r="M16" i="2"/>
  <c r="L16" i="2"/>
  <c r="I16" i="2"/>
  <c r="K15" i="2"/>
  <c r="I15" i="2"/>
  <c r="E15" i="2"/>
  <c r="I14" i="2"/>
  <c r="J13" i="2"/>
  <c r="D13" i="2"/>
  <c r="M12" i="2"/>
  <c r="L12" i="2"/>
  <c r="I12" i="2"/>
  <c r="K11" i="2"/>
  <c r="E11" i="2"/>
  <c r="C11" i="2"/>
  <c r="C13" i="2" s="1"/>
  <c r="I13" i="2" s="1"/>
  <c r="I10" i="2"/>
  <c r="J9" i="2"/>
  <c r="D9" i="2"/>
  <c r="M8" i="2"/>
  <c r="L8" i="2"/>
  <c r="I8" i="2"/>
  <c r="K7" i="2"/>
  <c r="E7" i="2"/>
  <c r="C7" i="2"/>
  <c r="I7" i="2" s="1"/>
  <c r="I6" i="2"/>
  <c r="J5" i="2"/>
  <c r="D5" i="2"/>
  <c r="M4" i="2"/>
  <c r="L4" i="2"/>
  <c r="I4" i="2"/>
  <c r="K3" i="2"/>
  <c r="E3" i="2"/>
  <c r="C3" i="2"/>
  <c r="C5" i="2" s="1"/>
  <c r="I5" i="2" s="1"/>
  <c r="I2" i="2"/>
  <c r="M24" i="1"/>
  <c r="L24" i="1"/>
  <c r="M20" i="1"/>
  <c r="L20" i="1"/>
  <c r="M28" i="1"/>
  <c r="L28" i="1"/>
  <c r="M32" i="1"/>
  <c r="L32" i="1"/>
  <c r="J33" i="1"/>
  <c r="K31" i="1"/>
  <c r="J25" i="1"/>
  <c r="K23" i="1"/>
  <c r="J29" i="1"/>
  <c r="K27" i="1"/>
  <c r="K19" i="1"/>
  <c r="J21" i="1"/>
  <c r="J17" i="1"/>
  <c r="K15" i="1"/>
  <c r="M16" i="1"/>
  <c r="M12" i="1"/>
  <c r="L16" i="1"/>
  <c r="L12" i="1"/>
  <c r="J13" i="1"/>
  <c r="K11" i="1"/>
  <c r="J9" i="1"/>
  <c r="K7" i="1"/>
  <c r="J5" i="1"/>
  <c r="K3" i="1"/>
  <c r="I10" i="1"/>
  <c r="I12" i="1"/>
  <c r="I14" i="1"/>
  <c r="I15" i="1"/>
  <c r="I16" i="1"/>
  <c r="I18" i="1"/>
  <c r="I19" i="1"/>
  <c r="I20" i="1"/>
  <c r="I21" i="1"/>
  <c r="I22" i="1"/>
  <c r="I23" i="1"/>
  <c r="I24" i="1"/>
  <c r="I26" i="1"/>
  <c r="I27" i="1"/>
  <c r="I28" i="1"/>
  <c r="I30" i="1"/>
  <c r="I31" i="1"/>
  <c r="I32" i="1"/>
  <c r="I33" i="1"/>
  <c r="I4" i="1"/>
  <c r="I6" i="1"/>
  <c r="I8" i="1"/>
  <c r="I2" i="1"/>
  <c r="D33" i="1"/>
  <c r="E31" i="1"/>
  <c r="D29" i="1"/>
  <c r="C29" i="1"/>
  <c r="I29" i="1" s="1"/>
  <c r="E27" i="1"/>
  <c r="D25" i="1"/>
  <c r="C25" i="1"/>
  <c r="I25" i="1" s="1"/>
  <c r="E23" i="1"/>
  <c r="D21" i="1"/>
  <c r="E19" i="1"/>
  <c r="D17" i="1"/>
  <c r="C17" i="1"/>
  <c r="I17" i="1" s="1"/>
  <c r="E15" i="1"/>
  <c r="D13" i="1"/>
  <c r="E11" i="1"/>
  <c r="C11" i="1"/>
  <c r="C13" i="1" s="1"/>
  <c r="I13" i="1" s="1"/>
  <c r="D9" i="1"/>
  <c r="E7" i="1"/>
  <c r="C7" i="1"/>
  <c r="C9" i="1" s="1"/>
  <c r="I9" i="1" s="1"/>
  <c r="D5" i="1"/>
  <c r="E3" i="1"/>
  <c r="C3" i="1"/>
  <c r="C5" i="1" s="1"/>
  <c r="I5" i="1" s="1"/>
  <c r="I11" i="2" l="1"/>
  <c r="C9" i="2"/>
  <c r="I9" i="2" s="1"/>
  <c r="I3" i="2"/>
  <c r="I7" i="1"/>
  <c r="I3" i="1"/>
  <c r="I11" i="1"/>
</calcChain>
</file>

<file path=xl/sharedStrings.xml><?xml version="1.0" encoding="utf-8"?>
<sst xmlns="http://schemas.openxmlformats.org/spreadsheetml/2006/main" count="465" uniqueCount="34">
  <si>
    <t>线路分段</t>
    <phoneticPr fontId="2" type="noConversion"/>
  </si>
  <si>
    <t>Par1</t>
    <phoneticPr fontId="2" type="noConversion"/>
  </si>
  <si>
    <t>Par2</t>
    <phoneticPr fontId="2" type="noConversion"/>
  </si>
  <si>
    <t>Par3</t>
    <phoneticPr fontId="2" type="noConversion"/>
  </si>
  <si>
    <t>备注</t>
    <phoneticPr fontId="2" type="noConversion"/>
  </si>
  <si>
    <t>STR</t>
  </si>
  <si>
    <t>BLO</t>
  </si>
  <si>
    <t>缓和曲线取值一半</t>
    <phoneticPr fontId="2" type="noConversion"/>
  </si>
  <si>
    <t>CIR</t>
  </si>
  <si>
    <t>17号线 给定数据</t>
    <phoneticPr fontId="2" type="noConversion"/>
  </si>
  <si>
    <t>虹桥地铁站 站前直线</t>
    <phoneticPr fontId="2" type="noConversion"/>
  </si>
  <si>
    <t>虚拟接驳线，变相区</t>
    <phoneticPr fontId="2" type="noConversion"/>
  </si>
  <si>
    <t>中春路 站前直线</t>
    <phoneticPr fontId="2" type="noConversion"/>
  </si>
  <si>
    <t>道岔变道至沪苏湖高铁</t>
    <phoneticPr fontId="2" type="noConversion"/>
  </si>
  <si>
    <t>STR</t>
    <phoneticPr fontId="2" type="noConversion"/>
  </si>
  <si>
    <t>春申站 站前直线</t>
    <phoneticPr fontId="2" type="noConversion"/>
  </si>
  <si>
    <t>松江站 站前直线</t>
    <phoneticPr fontId="2" type="noConversion"/>
  </si>
  <si>
    <t>SPCK中不使用该段曲线</t>
    <phoneticPr fontId="2" type="noConversion"/>
  </si>
  <si>
    <t>H_Par1</t>
    <phoneticPr fontId="2" type="noConversion"/>
  </si>
  <si>
    <t>H_Par2</t>
    <phoneticPr fontId="2" type="noConversion"/>
  </si>
  <si>
    <t>H_Par3</t>
    <phoneticPr fontId="2" type="noConversion"/>
  </si>
  <si>
    <t>CST</t>
    <phoneticPr fontId="2" type="noConversion"/>
  </si>
  <si>
    <t>BLO</t>
    <phoneticPr fontId="2" type="noConversion"/>
  </si>
  <si>
    <t>平面线路类型</t>
    <phoneticPr fontId="2" type="noConversion"/>
  </si>
  <si>
    <t>超高线路类型</t>
    <phoneticPr fontId="2" type="noConversion"/>
  </si>
  <si>
    <t>运行速度kmph</t>
    <phoneticPr fontId="2" type="noConversion"/>
  </si>
  <si>
    <t>已越过虹桥2号航站楼</t>
    <phoneticPr fontId="2" type="noConversion"/>
  </si>
  <si>
    <t>L</t>
    <phoneticPr fontId="2" type="noConversion"/>
  </si>
  <si>
    <t>曲线方向</t>
    <phoneticPr fontId="2" type="noConversion"/>
  </si>
  <si>
    <t>R</t>
    <phoneticPr fontId="2" type="noConversion"/>
  </si>
  <si>
    <t>欠超高mm</t>
    <phoneticPr fontId="2" type="noConversion"/>
  </si>
  <si>
    <t>未平衡加速度g</t>
    <phoneticPr fontId="2" type="noConversion"/>
  </si>
  <si>
    <t>最小曲线半径2000米</t>
    <phoneticPr fontId="2" type="noConversion"/>
  </si>
  <si>
    <t>困难条件半径最小1300m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</si>
</sst>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_ "/>
  </numFmts>
  <fonts count="8" x14ac:knownFonts="1">
    <font>
      <sz val="11"/>
      <color theme="1"/>
      <name val="等线"/>
      <family val="2"/>
      <charset val="134"/>
      <scheme val="minor"/>
    </font>
    <font>
      <b/>
      <sz val="10"/>
      <color theme="1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0"/>
      <color rgb="FFFF0000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b/>
      <sz val="10"/>
      <name val="等线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0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176" fontId="1" fillId="2" borderId="1" xfId="0" applyNumberFormat="1" applyFont="1" applyFill="1" applyBorder="1" applyAlignment="1">
      <alignment horizontal="center" vertical="center"/>
    </xf>
    <xf numFmtId="176" fontId="1" fillId="3" borderId="1" xfId="0" applyNumberFormat="1" applyFont="1" applyFill="1" applyBorder="1" applyAlignment="1">
      <alignment horizontal="center" vertical="center"/>
    </xf>
    <xf numFmtId="176" fontId="1" fillId="4" borderId="1" xfId="0" applyNumberFormat="1" applyFont="1" applyFill="1" applyBorder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176" fontId="1" fillId="9" borderId="1" xfId="0" applyNumberFormat="1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176" fontId="1" fillId="8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176" fontId="4" fillId="3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>
      <alignment vertical="center"/>
    </xf>
    <xf numFmtId="0" fontId="4" fillId="4" borderId="1" xfId="0" applyFont="1" applyFill="1" applyBorder="1" applyAlignment="1">
      <alignment horizontal="center" vertical="center"/>
    </xf>
    <xf numFmtId="176" fontId="4" fillId="8" borderId="1" xfId="0" applyNumberFormat="1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176" fontId="7" fillId="2" borderId="1" xfId="0" applyNumberFormat="1" applyFont="1" applyFill="1" applyBorder="1" applyAlignment="1">
      <alignment horizontal="center" vertical="center"/>
    </xf>
    <xf numFmtId="176" fontId="7" fillId="0" borderId="1" xfId="0" applyNumberFormat="1" applyFont="1" applyBorder="1" applyAlignment="1">
      <alignment horizontal="center" vertical="center"/>
    </xf>
    <xf numFmtId="176" fontId="1" fillId="8" borderId="0" xfId="0" applyNumberFormat="1" applyFont="1" applyFill="1" applyAlignment="1">
      <alignment horizontal="center" vertical="center"/>
    </xf>
    <xf numFmtId="176" fontId="7" fillId="9" borderId="1" xfId="0" applyNumberFormat="1" applyFont="1" applyFill="1" applyBorder="1" applyAlignment="1">
      <alignment horizontal="center" vertical="center"/>
    </xf>
    <xf numFmtId="176" fontId="7" fillId="3" borderId="1" xfId="0" applyNumberFormat="1" applyFont="1" applyFill="1" applyBorder="1" applyAlignment="1">
      <alignment horizontal="center" vertical="center"/>
    </xf>
    <xf numFmtId="176" fontId="7" fillId="8" borderId="1" xfId="0" applyNumberFormat="1" applyFont="1" applyFill="1" applyBorder="1" applyAlignment="1">
      <alignment horizontal="center" vertical="center"/>
    </xf>
    <xf numFmtId="176" fontId="7" fillId="4" borderId="1" xfId="0" applyNumberFormat="1" applyFont="1" applyFill="1" applyBorder="1" applyAlignment="1">
      <alignment horizontal="center" vertical="center"/>
    </xf>
    <xf numFmtId="176" fontId="7" fillId="0" borderId="0" xfId="0" applyNumberFormat="1" applyFont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EB4C0-8E58-4720-B55B-8C44D5B2F684}">
  <dimension ref="A1:Q97"/>
  <sheetViews>
    <sheetView topLeftCell="A68" zoomScale="160" zoomScaleNormal="160" workbookViewId="0">
      <selection activeCell="E96" sqref="E96"/>
    </sheetView>
  </sheetViews>
  <sheetFormatPr defaultRowHeight="14" x14ac:dyDescent="0.3"/>
  <cols>
    <col min="1" max="1" width="8.58203125" style="1" customWidth="1"/>
    <col min="2" max="2" width="16.58203125" style="1" customWidth="1"/>
    <col min="3" max="5" width="8.58203125" style="1" customWidth="1"/>
    <col min="6" max="6" width="19" style="1" customWidth="1"/>
    <col min="7" max="7" width="13.4140625" style="5" customWidth="1"/>
    <col min="8" max="8" width="16.58203125" style="5" customWidth="1"/>
    <col min="9" max="9" width="8.58203125" style="5" customWidth="1"/>
    <col min="10" max="10" width="14.5" style="5" customWidth="1"/>
    <col min="11" max="11" width="12.5" style="5" customWidth="1"/>
    <col min="12" max="12" width="12.5" style="14" customWidth="1"/>
    <col min="13" max="13" width="16.5" style="14" customWidth="1"/>
    <col min="14" max="14" width="8.6640625" style="5"/>
    <col min="15" max="15" width="24.08203125" style="5" customWidth="1"/>
    <col min="16" max="17" width="8.6640625" style="5"/>
  </cols>
  <sheetData>
    <row r="1" spans="1:14" ht="28.5" customHeight="1" x14ac:dyDescent="0.3">
      <c r="A1" s="2" t="s">
        <v>0</v>
      </c>
      <c r="B1" s="2" t="s">
        <v>23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25</v>
      </c>
      <c r="H1" s="2" t="s">
        <v>24</v>
      </c>
      <c r="I1" s="2" t="s">
        <v>18</v>
      </c>
      <c r="J1" s="2" t="s">
        <v>19</v>
      </c>
      <c r="K1" s="2" t="s">
        <v>20</v>
      </c>
      <c r="L1" s="11" t="s">
        <v>30</v>
      </c>
      <c r="M1" s="11" t="s">
        <v>31</v>
      </c>
      <c r="N1" s="2" t="s">
        <v>28</v>
      </c>
    </row>
    <row r="2" spans="1:14" x14ac:dyDescent="0.3">
      <c r="A2" s="3">
        <v>1</v>
      </c>
      <c r="B2" s="3" t="s">
        <v>5</v>
      </c>
      <c r="C2" s="3">
        <v>300</v>
      </c>
      <c r="D2" s="6"/>
      <c r="E2" s="6"/>
      <c r="F2" s="15"/>
      <c r="G2" s="9">
        <v>80</v>
      </c>
      <c r="H2" s="3" t="s">
        <v>21</v>
      </c>
      <c r="I2" s="3">
        <f t="shared" ref="I2:I9" si="0">C2</f>
        <v>300</v>
      </c>
      <c r="J2" s="6"/>
      <c r="K2" s="6"/>
      <c r="L2" s="17"/>
      <c r="M2" s="17"/>
      <c r="N2" s="29" t="s">
        <v>27</v>
      </c>
    </row>
    <row r="3" spans="1:14" x14ac:dyDescent="0.3">
      <c r="A3" s="3">
        <v>2</v>
      </c>
      <c r="B3" s="3" t="s">
        <v>6</v>
      </c>
      <c r="C3" s="3">
        <f>55/2</f>
        <v>27.5</v>
      </c>
      <c r="D3" s="3">
        <v>0</v>
      </c>
      <c r="E3" s="3">
        <f>D4</f>
        <v>-1500</v>
      </c>
      <c r="F3" s="3" t="s">
        <v>7</v>
      </c>
      <c r="G3" s="9">
        <v>80</v>
      </c>
      <c r="H3" s="3" t="s">
        <v>22</v>
      </c>
      <c r="I3" s="3">
        <f t="shared" si="0"/>
        <v>27.5</v>
      </c>
      <c r="J3" s="3">
        <v>0</v>
      </c>
      <c r="K3" s="3">
        <f>J4</f>
        <v>-54</v>
      </c>
      <c r="L3" s="16"/>
      <c r="M3" s="16"/>
      <c r="N3" s="29"/>
    </row>
    <row r="4" spans="1:14" x14ac:dyDescent="0.3">
      <c r="A4" s="3">
        <v>3</v>
      </c>
      <c r="B4" s="3" t="s">
        <v>8</v>
      </c>
      <c r="C4" s="3">
        <v>138.893</v>
      </c>
      <c r="D4" s="3">
        <v>-1500</v>
      </c>
      <c r="E4" s="15"/>
      <c r="F4" s="3" t="s">
        <v>9</v>
      </c>
      <c r="G4" s="9">
        <v>80</v>
      </c>
      <c r="H4" s="3" t="s">
        <v>21</v>
      </c>
      <c r="I4" s="3">
        <f t="shared" si="0"/>
        <v>138.893</v>
      </c>
      <c r="J4" s="3">
        <v>-54</v>
      </c>
      <c r="K4" s="15"/>
      <c r="L4" s="12">
        <f>G4*G4/ABS(D4)*11.8-ABS(J4)</f>
        <v>-3.6533333333333289</v>
      </c>
      <c r="M4" s="12">
        <f>(G4/3.6)^2/(ABS(D4)*9.81)-ABS(J4)/1500</f>
        <v>-2.4405599392574098E-3</v>
      </c>
      <c r="N4" s="29"/>
    </row>
    <row r="5" spans="1:14" x14ac:dyDescent="0.3">
      <c r="A5" s="3">
        <v>4</v>
      </c>
      <c r="B5" s="3" t="s">
        <v>6</v>
      </c>
      <c r="C5" s="3">
        <f>C3</f>
        <v>27.5</v>
      </c>
      <c r="D5" s="3">
        <f>D4</f>
        <v>-1500</v>
      </c>
      <c r="E5" s="3">
        <v>0</v>
      </c>
      <c r="F5" s="15"/>
      <c r="G5" s="9">
        <v>80</v>
      </c>
      <c r="H5" s="3" t="s">
        <v>22</v>
      </c>
      <c r="I5" s="3">
        <f t="shared" si="0"/>
        <v>27.5</v>
      </c>
      <c r="J5" s="3">
        <f>J4</f>
        <v>-54</v>
      </c>
      <c r="K5" s="3">
        <v>0</v>
      </c>
      <c r="L5" s="16"/>
      <c r="M5" s="16"/>
      <c r="N5" s="29"/>
    </row>
    <row r="6" spans="1:14" x14ac:dyDescent="0.3">
      <c r="A6" s="4">
        <v>5</v>
      </c>
      <c r="B6" s="4" t="s">
        <v>5</v>
      </c>
      <c r="C6" s="4">
        <v>250</v>
      </c>
      <c r="D6" s="15"/>
      <c r="E6" s="15"/>
      <c r="F6" s="15"/>
      <c r="G6" s="9">
        <v>80</v>
      </c>
      <c r="H6" s="4" t="s">
        <v>21</v>
      </c>
      <c r="I6" s="4">
        <f t="shared" si="0"/>
        <v>250</v>
      </c>
      <c r="J6" s="15"/>
      <c r="K6" s="15"/>
      <c r="L6" s="16"/>
      <c r="M6" s="16"/>
      <c r="N6" s="30" t="s">
        <v>29</v>
      </c>
    </row>
    <row r="7" spans="1:14" x14ac:dyDescent="0.3">
      <c r="A7" s="4">
        <v>6</v>
      </c>
      <c r="B7" s="4" t="s">
        <v>6</v>
      </c>
      <c r="C7" s="4">
        <f>85/2</f>
        <v>42.5</v>
      </c>
      <c r="D7" s="4">
        <v>0</v>
      </c>
      <c r="E7" s="4">
        <f>D8</f>
        <v>650</v>
      </c>
      <c r="F7" s="15"/>
      <c r="G7" s="9">
        <v>80</v>
      </c>
      <c r="H7" s="4" t="s">
        <v>22</v>
      </c>
      <c r="I7" s="4">
        <f t="shared" si="0"/>
        <v>42.5</v>
      </c>
      <c r="J7" s="4">
        <v>0</v>
      </c>
      <c r="K7" s="4">
        <f>J8</f>
        <v>120</v>
      </c>
      <c r="L7" s="16"/>
      <c r="M7" s="16"/>
      <c r="N7" s="30"/>
    </row>
    <row r="8" spans="1:14" x14ac:dyDescent="0.3">
      <c r="A8" s="4">
        <v>7</v>
      </c>
      <c r="B8" s="4" t="s">
        <v>8</v>
      </c>
      <c r="C8" s="4">
        <v>565.17399999999998</v>
      </c>
      <c r="D8" s="4">
        <v>650</v>
      </c>
      <c r="E8" s="15"/>
      <c r="F8" s="4" t="s">
        <v>9</v>
      </c>
      <c r="G8" s="9">
        <v>80</v>
      </c>
      <c r="H8" s="4" t="s">
        <v>21</v>
      </c>
      <c r="I8" s="4">
        <f t="shared" si="0"/>
        <v>565.17399999999998</v>
      </c>
      <c r="J8" s="4">
        <v>120</v>
      </c>
      <c r="K8" s="15"/>
      <c r="L8" s="13">
        <f>G8*G8/ABS(D8)*11.8-ABS(J8)</f>
        <v>-3.8153846153846018</v>
      </c>
      <c r="M8" s="13">
        <f>(G8/3.6)^2/(ABS(D8)*9.81)-ABS(J8)/1500</f>
        <v>-2.5551383213632678E-3</v>
      </c>
      <c r="N8" s="30"/>
    </row>
    <row r="9" spans="1:14" x14ac:dyDescent="0.3">
      <c r="A9" s="4">
        <v>8</v>
      </c>
      <c r="B9" s="4" t="s">
        <v>6</v>
      </c>
      <c r="C9" s="4">
        <f>C7</f>
        <v>42.5</v>
      </c>
      <c r="D9" s="4">
        <f>D8</f>
        <v>650</v>
      </c>
      <c r="E9" s="4">
        <v>0</v>
      </c>
      <c r="F9" s="15"/>
      <c r="G9" s="9">
        <v>80</v>
      </c>
      <c r="H9" s="4" t="s">
        <v>22</v>
      </c>
      <c r="I9" s="4">
        <f t="shared" si="0"/>
        <v>42.5</v>
      </c>
      <c r="J9" s="4">
        <f>J8</f>
        <v>120</v>
      </c>
      <c r="K9" s="4">
        <v>0</v>
      </c>
      <c r="L9" s="16"/>
      <c r="M9" s="16"/>
      <c r="N9" s="30"/>
    </row>
    <row r="10" spans="1:14" x14ac:dyDescent="0.3">
      <c r="A10" s="3">
        <v>9</v>
      </c>
      <c r="B10" s="3" t="s">
        <v>5</v>
      </c>
      <c r="C10" s="3">
        <v>50</v>
      </c>
      <c r="D10" s="6"/>
      <c r="E10" s="6"/>
      <c r="F10" s="15"/>
      <c r="G10" s="9">
        <v>80</v>
      </c>
      <c r="H10" s="3" t="s">
        <v>21</v>
      </c>
      <c r="I10" s="3">
        <f t="shared" ref="I10:I73" si="1">C10</f>
        <v>50</v>
      </c>
      <c r="J10" s="15"/>
      <c r="K10" s="15"/>
      <c r="L10" s="16"/>
      <c r="M10" s="16"/>
      <c r="N10" s="29" t="s">
        <v>27</v>
      </c>
    </row>
    <row r="11" spans="1:14" x14ac:dyDescent="0.3">
      <c r="A11" s="3">
        <v>10</v>
      </c>
      <c r="B11" s="3" t="s">
        <v>6</v>
      </c>
      <c r="C11" s="3">
        <f>75/2</f>
        <v>37.5</v>
      </c>
      <c r="D11" s="3">
        <v>0</v>
      </c>
      <c r="E11" s="3">
        <f>D12</f>
        <v>-550</v>
      </c>
      <c r="F11" s="15"/>
      <c r="G11" s="9">
        <v>80</v>
      </c>
      <c r="H11" s="3" t="s">
        <v>22</v>
      </c>
      <c r="I11" s="3">
        <f t="shared" si="1"/>
        <v>37.5</v>
      </c>
      <c r="J11" s="3">
        <v>0</v>
      </c>
      <c r="K11" s="3">
        <f>J12</f>
        <v>120</v>
      </c>
      <c r="L11" s="16"/>
      <c r="M11" s="16"/>
      <c r="N11" s="29"/>
    </row>
    <row r="12" spans="1:14" x14ac:dyDescent="0.3">
      <c r="A12" s="3">
        <v>11</v>
      </c>
      <c r="B12" s="3" t="s">
        <v>8</v>
      </c>
      <c r="C12" s="3">
        <v>257.29700000000003</v>
      </c>
      <c r="D12" s="3">
        <v>-550</v>
      </c>
      <c r="E12" s="15"/>
      <c r="F12" s="3" t="s">
        <v>9</v>
      </c>
      <c r="G12" s="9">
        <v>80</v>
      </c>
      <c r="H12" s="3" t="s">
        <v>21</v>
      </c>
      <c r="I12" s="3">
        <f t="shared" si="1"/>
        <v>257.29700000000003</v>
      </c>
      <c r="J12" s="3">
        <v>120</v>
      </c>
      <c r="K12" s="15"/>
      <c r="L12" s="12">
        <f>G12*G12/ABS(D12)*11.8-ABS(J12)</f>
        <v>17.309090909090912</v>
      </c>
      <c r="M12" s="12">
        <f>(G12/3.6)^2/(ABS(D12)*9.81)-ABS(J12)/1500</f>
        <v>1.1525745620207042E-2</v>
      </c>
      <c r="N12" s="29"/>
    </row>
    <row r="13" spans="1:14" x14ac:dyDescent="0.3">
      <c r="A13" s="3">
        <v>12</v>
      </c>
      <c r="B13" s="3" t="s">
        <v>6</v>
      </c>
      <c r="C13" s="3">
        <f>C11</f>
        <v>37.5</v>
      </c>
      <c r="D13" s="3">
        <f>D12</f>
        <v>-550</v>
      </c>
      <c r="E13" s="3">
        <v>0</v>
      </c>
      <c r="F13" s="15"/>
      <c r="G13" s="9">
        <v>80</v>
      </c>
      <c r="H13" s="3" t="s">
        <v>22</v>
      </c>
      <c r="I13" s="3">
        <f t="shared" si="1"/>
        <v>37.5</v>
      </c>
      <c r="J13" s="3">
        <f>J12</f>
        <v>120</v>
      </c>
      <c r="K13" s="3">
        <v>0</v>
      </c>
      <c r="L13" s="16"/>
      <c r="M13" s="16"/>
      <c r="N13" s="29"/>
    </row>
    <row r="14" spans="1:14" x14ac:dyDescent="0.3">
      <c r="A14" s="4">
        <v>13</v>
      </c>
      <c r="B14" s="4" t="s">
        <v>5</v>
      </c>
      <c r="C14" s="4">
        <v>950</v>
      </c>
      <c r="D14" s="15"/>
      <c r="E14" s="15"/>
      <c r="F14" s="4" t="s">
        <v>10</v>
      </c>
      <c r="G14" s="9">
        <v>80</v>
      </c>
      <c r="H14" s="4" t="s">
        <v>21</v>
      </c>
      <c r="I14" s="4">
        <f t="shared" si="1"/>
        <v>950</v>
      </c>
      <c r="J14" s="15"/>
      <c r="K14" s="15"/>
      <c r="L14" s="16"/>
      <c r="M14" s="16"/>
      <c r="N14" s="30" t="s">
        <v>29</v>
      </c>
    </row>
    <row r="15" spans="1:14" x14ac:dyDescent="0.3">
      <c r="A15" s="4">
        <v>14</v>
      </c>
      <c r="B15" s="4" t="s">
        <v>6</v>
      </c>
      <c r="C15" s="4">
        <v>80</v>
      </c>
      <c r="D15" s="4">
        <v>0</v>
      </c>
      <c r="E15" s="4">
        <f>D16</f>
        <v>450</v>
      </c>
      <c r="F15" s="15"/>
      <c r="G15" s="9">
        <v>80</v>
      </c>
      <c r="H15" s="4" t="s">
        <v>22</v>
      </c>
      <c r="I15" s="4">
        <f t="shared" si="1"/>
        <v>80</v>
      </c>
      <c r="J15" s="4">
        <v>0</v>
      </c>
      <c r="K15" s="4">
        <f>J16</f>
        <v>110</v>
      </c>
      <c r="L15" s="16"/>
      <c r="M15" s="16"/>
      <c r="N15" s="30"/>
    </row>
    <row r="16" spans="1:14" x14ac:dyDescent="0.3">
      <c r="A16" s="4">
        <v>15</v>
      </c>
      <c r="B16" s="4" t="s">
        <v>8</v>
      </c>
      <c r="C16" s="4">
        <v>800</v>
      </c>
      <c r="D16" s="4">
        <v>450</v>
      </c>
      <c r="E16" s="15"/>
      <c r="F16" s="4" t="s">
        <v>11</v>
      </c>
      <c r="G16" s="9">
        <v>80</v>
      </c>
      <c r="H16" s="4" t="s">
        <v>21</v>
      </c>
      <c r="I16" s="4">
        <f t="shared" si="1"/>
        <v>800</v>
      </c>
      <c r="J16" s="4">
        <v>110</v>
      </c>
      <c r="K16" s="15"/>
      <c r="L16" s="18">
        <f>G16*G16/ABS(D16)*11.8-ABS(J16)</f>
        <v>57.822222222222223</v>
      </c>
      <c r="M16" s="18">
        <f>(G16/3.6)^2/(ABS(D16)*9.81)-ABS(J16)/1500</f>
        <v>3.8531466869141953E-2</v>
      </c>
      <c r="N16" s="30"/>
    </row>
    <row r="17" spans="1:17" x14ac:dyDescent="0.3">
      <c r="A17" s="4">
        <v>16</v>
      </c>
      <c r="B17" s="4" t="s">
        <v>6</v>
      </c>
      <c r="C17" s="4">
        <f>C15</f>
        <v>80</v>
      </c>
      <c r="D17" s="4">
        <f>D16</f>
        <v>450</v>
      </c>
      <c r="E17" s="4">
        <v>0</v>
      </c>
      <c r="F17" s="15"/>
      <c r="G17" s="9">
        <v>80</v>
      </c>
      <c r="H17" s="4" t="s">
        <v>22</v>
      </c>
      <c r="I17" s="4">
        <f t="shared" si="1"/>
        <v>80</v>
      </c>
      <c r="J17" s="4">
        <f>J16</f>
        <v>110</v>
      </c>
      <c r="K17" s="4">
        <v>0</v>
      </c>
      <c r="L17" s="16"/>
      <c r="M17" s="16"/>
      <c r="N17" s="30"/>
    </row>
    <row r="18" spans="1:17" x14ac:dyDescent="0.3">
      <c r="A18" s="3">
        <v>17</v>
      </c>
      <c r="B18" s="3" t="s">
        <v>5</v>
      </c>
      <c r="C18" s="3">
        <v>50</v>
      </c>
      <c r="D18" s="15"/>
      <c r="E18" s="15"/>
      <c r="F18" s="3" t="s">
        <v>26</v>
      </c>
      <c r="G18" s="9">
        <v>100</v>
      </c>
      <c r="H18" s="3" t="s">
        <v>21</v>
      </c>
      <c r="I18" s="3">
        <f t="shared" si="1"/>
        <v>50</v>
      </c>
      <c r="J18" s="15"/>
      <c r="K18" s="15"/>
      <c r="L18" s="16"/>
      <c r="M18" s="16"/>
      <c r="N18" s="29" t="s">
        <v>27</v>
      </c>
    </row>
    <row r="19" spans="1:17" x14ac:dyDescent="0.3">
      <c r="A19" s="3">
        <v>18</v>
      </c>
      <c r="B19" s="3" t="s">
        <v>6</v>
      </c>
      <c r="C19" s="3">
        <v>100</v>
      </c>
      <c r="D19" s="3">
        <v>0</v>
      </c>
      <c r="E19" s="3">
        <f>D20</f>
        <v>-600</v>
      </c>
      <c r="F19" s="15"/>
      <c r="G19" s="9">
        <v>100</v>
      </c>
      <c r="H19" s="3" t="s">
        <v>22</v>
      </c>
      <c r="I19" s="3">
        <f t="shared" si="1"/>
        <v>100</v>
      </c>
      <c r="J19" s="3">
        <v>0</v>
      </c>
      <c r="K19" s="3">
        <f>J20</f>
        <v>-120</v>
      </c>
      <c r="L19" s="16"/>
      <c r="M19" s="16"/>
      <c r="N19" s="29"/>
    </row>
    <row r="20" spans="1:17" x14ac:dyDescent="0.3">
      <c r="A20" s="3">
        <v>19</v>
      </c>
      <c r="B20" s="3" t="s">
        <v>8</v>
      </c>
      <c r="C20" s="3">
        <v>150</v>
      </c>
      <c r="D20" s="3">
        <v>-600</v>
      </c>
      <c r="E20" s="15"/>
      <c r="F20" s="15"/>
      <c r="G20" s="9">
        <v>100</v>
      </c>
      <c r="H20" s="3" t="s">
        <v>21</v>
      </c>
      <c r="I20" s="3">
        <f t="shared" si="1"/>
        <v>150</v>
      </c>
      <c r="J20" s="3">
        <v>-120</v>
      </c>
      <c r="K20" s="15"/>
      <c r="L20" s="12">
        <f>G20*G20/ABS(D20)*11.8-ABS(J20)</f>
        <v>76.666666666666686</v>
      </c>
      <c r="M20" s="12">
        <f>(G20/3.6)^2/(ABS(D20)*9.81)-ABS(J20)/1500</f>
        <v>5.1091562737275734E-2</v>
      </c>
      <c r="N20" s="29"/>
    </row>
    <row r="21" spans="1:17" x14ac:dyDescent="0.3">
      <c r="A21" s="3">
        <v>20</v>
      </c>
      <c r="B21" s="3" t="s">
        <v>6</v>
      </c>
      <c r="C21" s="3">
        <v>100</v>
      </c>
      <c r="D21" s="3">
        <f>D20</f>
        <v>-600</v>
      </c>
      <c r="E21" s="3">
        <v>0</v>
      </c>
      <c r="F21" s="15"/>
      <c r="G21" s="9">
        <v>100</v>
      </c>
      <c r="H21" s="3" t="s">
        <v>22</v>
      </c>
      <c r="I21" s="3">
        <f t="shared" si="1"/>
        <v>100</v>
      </c>
      <c r="J21" s="3">
        <f>J20</f>
        <v>-120</v>
      </c>
      <c r="K21" s="3">
        <v>0</v>
      </c>
      <c r="L21" s="16"/>
      <c r="M21" s="16"/>
      <c r="N21" s="29"/>
    </row>
    <row r="22" spans="1:17" x14ac:dyDescent="0.3">
      <c r="A22" s="4">
        <v>21</v>
      </c>
      <c r="B22" s="4" t="s">
        <v>5</v>
      </c>
      <c r="C22" s="4">
        <v>500</v>
      </c>
      <c r="D22" s="15"/>
      <c r="E22" s="15"/>
      <c r="F22" s="15"/>
      <c r="G22" s="7">
        <v>100</v>
      </c>
      <c r="H22" s="4" t="s">
        <v>21</v>
      </c>
      <c r="I22" s="4">
        <f t="shared" si="1"/>
        <v>500</v>
      </c>
      <c r="J22" s="15"/>
      <c r="K22" s="15"/>
      <c r="L22" s="16"/>
      <c r="M22" s="16"/>
      <c r="N22" s="30" t="s">
        <v>29</v>
      </c>
    </row>
    <row r="23" spans="1:17" x14ac:dyDescent="0.3">
      <c r="A23" s="4">
        <v>22</v>
      </c>
      <c r="B23" s="4" t="s">
        <v>6</v>
      </c>
      <c r="C23" s="4">
        <v>150</v>
      </c>
      <c r="D23" s="4">
        <v>0</v>
      </c>
      <c r="E23" s="4">
        <f>D24</f>
        <v>2000</v>
      </c>
      <c r="F23" s="15"/>
      <c r="G23" s="7">
        <v>100</v>
      </c>
      <c r="H23" s="4" t="s">
        <v>22</v>
      </c>
      <c r="I23" s="4">
        <f t="shared" si="1"/>
        <v>150</v>
      </c>
      <c r="J23" s="4">
        <v>0</v>
      </c>
      <c r="K23" s="4">
        <f>J24</f>
        <v>0</v>
      </c>
      <c r="L23" s="16"/>
      <c r="M23" s="16"/>
      <c r="N23" s="30"/>
    </row>
    <row r="24" spans="1:17" x14ac:dyDescent="0.3">
      <c r="A24" s="4">
        <v>23</v>
      </c>
      <c r="B24" s="4" t="s">
        <v>8</v>
      </c>
      <c r="C24" s="4">
        <v>700</v>
      </c>
      <c r="D24" s="4">
        <v>2000</v>
      </c>
      <c r="E24" s="15"/>
      <c r="F24" s="15"/>
      <c r="G24" s="7">
        <v>100</v>
      </c>
      <c r="H24" s="4" t="s">
        <v>21</v>
      </c>
      <c r="I24" s="4">
        <f t="shared" si="1"/>
        <v>700</v>
      </c>
      <c r="J24" s="4">
        <v>0</v>
      </c>
      <c r="K24" s="15"/>
      <c r="L24" s="18">
        <f>G24*G24/ABS(D24)*11.8-ABS(J24)</f>
        <v>59</v>
      </c>
      <c r="M24" s="18">
        <f>(G24/3.6)^2/(ABS(D24)*9.81)-ABS(J24)/1500</f>
        <v>3.9327468821182723E-2</v>
      </c>
      <c r="N24" s="30"/>
    </row>
    <row r="25" spans="1:17" x14ac:dyDescent="0.3">
      <c r="A25" s="4">
        <v>24</v>
      </c>
      <c r="B25" s="4" t="s">
        <v>6</v>
      </c>
      <c r="C25" s="4">
        <f>C23</f>
        <v>150</v>
      </c>
      <c r="D25" s="4">
        <f>D24</f>
        <v>2000</v>
      </c>
      <c r="E25" s="4">
        <v>0</v>
      </c>
      <c r="F25" s="15"/>
      <c r="G25" s="7">
        <v>100</v>
      </c>
      <c r="H25" s="4" t="s">
        <v>22</v>
      </c>
      <c r="I25" s="4">
        <f t="shared" si="1"/>
        <v>150</v>
      </c>
      <c r="J25" s="4">
        <f>J24</f>
        <v>0</v>
      </c>
      <c r="K25" s="4">
        <v>0</v>
      </c>
      <c r="L25" s="16"/>
      <c r="M25" s="16"/>
      <c r="N25" s="30"/>
    </row>
    <row r="26" spans="1:17" x14ac:dyDescent="0.3">
      <c r="A26" s="3">
        <v>25</v>
      </c>
      <c r="B26" s="3" t="s">
        <v>5</v>
      </c>
      <c r="C26" s="3">
        <v>50</v>
      </c>
      <c r="D26" s="15"/>
      <c r="E26" s="15"/>
      <c r="F26" s="15"/>
      <c r="G26" s="7">
        <v>160</v>
      </c>
      <c r="H26" s="3" t="s">
        <v>21</v>
      </c>
      <c r="I26" s="3">
        <f t="shared" si="1"/>
        <v>50</v>
      </c>
      <c r="J26" s="15"/>
      <c r="K26" s="15"/>
      <c r="L26" s="16"/>
      <c r="M26" s="16"/>
      <c r="N26" s="29" t="s">
        <v>27</v>
      </c>
    </row>
    <row r="27" spans="1:17" x14ac:dyDescent="0.3">
      <c r="A27" s="3">
        <v>26</v>
      </c>
      <c r="B27" s="3" t="s">
        <v>6</v>
      </c>
      <c r="C27" s="3">
        <v>40</v>
      </c>
      <c r="D27" s="3">
        <v>0</v>
      </c>
      <c r="E27" s="3">
        <f>D28</f>
        <v>-700</v>
      </c>
      <c r="F27" s="15"/>
      <c r="G27" s="7">
        <v>160</v>
      </c>
      <c r="H27" s="3" t="s">
        <v>22</v>
      </c>
      <c r="I27" s="3">
        <f t="shared" si="1"/>
        <v>40</v>
      </c>
      <c r="J27" s="3">
        <v>0</v>
      </c>
      <c r="K27" s="3">
        <f>J28</f>
        <v>-120</v>
      </c>
      <c r="L27" s="16"/>
      <c r="M27" s="16"/>
      <c r="N27" s="29"/>
    </row>
    <row r="28" spans="1:17" s="24" customFormat="1" x14ac:dyDescent="0.3">
      <c r="A28" s="19">
        <v>27</v>
      </c>
      <c r="B28" s="19" t="s">
        <v>8</v>
      </c>
      <c r="C28" s="19">
        <v>300</v>
      </c>
      <c r="D28" s="19">
        <v>-700</v>
      </c>
      <c r="E28" s="20"/>
      <c r="F28" s="20" t="s">
        <v>33</v>
      </c>
      <c r="G28" s="21">
        <v>160</v>
      </c>
      <c r="H28" s="19" t="s">
        <v>21</v>
      </c>
      <c r="I28" s="19">
        <f t="shared" si="1"/>
        <v>300</v>
      </c>
      <c r="J28" s="19">
        <v>-120</v>
      </c>
      <c r="K28" s="20"/>
      <c r="L28" s="22">
        <f>G28*G28/ABS(D28)*11.8-ABS(J28)</f>
        <v>311.54285714285714</v>
      </c>
      <c r="M28" s="22">
        <f>(G28/3.6)^2/(ABS(D28)*9.81)-ABS(J28)/1500</f>
        <v>0.20765234337779359</v>
      </c>
      <c r="N28" s="29"/>
      <c r="O28" s="23"/>
      <c r="P28" s="23"/>
      <c r="Q28" s="23"/>
    </row>
    <row r="29" spans="1:17" x14ac:dyDescent="0.3">
      <c r="A29" s="3">
        <v>28</v>
      </c>
      <c r="B29" s="3" t="s">
        <v>6</v>
      </c>
      <c r="C29" s="3">
        <f>C27</f>
        <v>40</v>
      </c>
      <c r="D29" s="3">
        <f>D28</f>
        <v>-700</v>
      </c>
      <c r="E29" s="3">
        <v>0</v>
      </c>
      <c r="F29" s="15"/>
      <c r="G29" s="7">
        <v>160</v>
      </c>
      <c r="H29" s="3" t="s">
        <v>22</v>
      </c>
      <c r="I29" s="3">
        <f t="shared" si="1"/>
        <v>40</v>
      </c>
      <c r="J29" s="3">
        <f>J28</f>
        <v>-120</v>
      </c>
      <c r="K29" s="3">
        <v>0</v>
      </c>
      <c r="L29" s="16"/>
      <c r="M29" s="16"/>
      <c r="N29" s="29"/>
    </row>
    <row r="30" spans="1:17" x14ac:dyDescent="0.3">
      <c r="A30" s="4">
        <v>29</v>
      </c>
      <c r="B30" s="4" t="s">
        <v>5</v>
      </c>
      <c r="C30" s="4">
        <v>80</v>
      </c>
      <c r="D30" s="15"/>
      <c r="E30" s="15"/>
      <c r="F30" s="15"/>
      <c r="G30" s="7">
        <v>160</v>
      </c>
      <c r="H30" s="4" t="s">
        <v>21</v>
      </c>
      <c r="I30" s="4">
        <f t="shared" si="1"/>
        <v>80</v>
      </c>
      <c r="J30" s="15"/>
      <c r="K30" s="15"/>
      <c r="L30" s="16"/>
      <c r="M30" s="16"/>
      <c r="N30" s="30" t="s">
        <v>27</v>
      </c>
    </row>
    <row r="31" spans="1:17" x14ac:dyDescent="0.3">
      <c r="A31" s="4">
        <v>30</v>
      </c>
      <c r="B31" s="4" t="s">
        <v>6</v>
      </c>
      <c r="C31" s="4">
        <v>50</v>
      </c>
      <c r="D31" s="4">
        <v>0</v>
      </c>
      <c r="E31" s="4">
        <f>D32</f>
        <v>-750</v>
      </c>
      <c r="F31" s="15"/>
      <c r="G31" s="7">
        <v>160</v>
      </c>
      <c r="H31" s="4" t="s">
        <v>22</v>
      </c>
      <c r="I31" s="4">
        <f t="shared" si="1"/>
        <v>50</v>
      </c>
      <c r="J31" s="4">
        <v>0</v>
      </c>
      <c r="K31" s="4">
        <f>J32</f>
        <v>-66.66</v>
      </c>
      <c r="L31" s="16"/>
      <c r="M31" s="16"/>
      <c r="N31" s="30"/>
    </row>
    <row r="32" spans="1:17" s="24" customFormat="1" x14ac:dyDescent="0.3">
      <c r="A32" s="25">
        <v>31</v>
      </c>
      <c r="B32" s="25" t="s">
        <v>8</v>
      </c>
      <c r="C32" s="25">
        <v>200</v>
      </c>
      <c r="D32" s="25">
        <v>-750</v>
      </c>
      <c r="E32" s="20"/>
      <c r="F32" s="20" t="s">
        <v>33</v>
      </c>
      <c r="G32" s="21">
        <v>160</v>
      </c>
      <c r="H32" s="25" t="s">
        <v>21</v>
      </c>
      <c r="I32" s="25">
        <f t="shared" si="1"/>
        <v>200</v>
      </c>
      <c r="J32" s="25">
        <v>-66.66</v>
      </c>
      <c r="K32" s="20"/>
      <c r="L32" s="26">
        <f>G32*G32/ABS(D32)*11.8-ABS(J32)</f>
        <v>336.11333333333334</v>
      </c>
      <c r="M32" s="26">
        <f>(G32/3.6)^2/(ABS(D32)*9.81)-ABS(J32)/1500</f>
        <v>0.22403552048594069</v>
      </c>
      <c r="N32" s="30"/>
      <c r="O32" s="23"/>
      <c r="P32" s="23"/>
      <c r="Q32" s="23"/>
    </row>
    <row r="33" spans="1:14" x14ac:dyDescent="0.3">
      <c r="A33" s="4">
        <v>32</v>
      </c>
      <c r="B33" s="4" t="s">
        <v>6</v>
      </c>
      <c r="C33" s="4">
        <v>50</v>
      </c>
      <c r="D33" s="4">
        <f>D32</f>
        <v>-750</v>
      </c>
      <c r="E33" s="4">
        <v>0</v>
      </c>
      <c r="F33" s="15"/>
      <c r="G33" s="7">
        <v>160</v>
      </c>
      <c r="H33" s="4" t="s">
        <v>22</v>
      </c>
      <c r="I33" s="4">
        <f t="shared" si="1"/>
        <v>50</v>
      </c>
      <c r="J33" s="4">
        <f>J32</f>
        <v>-66.66</v>
      </c>
      <c r="K33" s="4">
        <v>0</v>
      </c>
      <c r="L33" s="16"/>
      <c r="M33" s="16"/>
      <c r="N33" s="30"/>
    </row>
    <row r="34" spans="1:14" s="5" customFormat="1" x14ac:dyDescent="0.3">
      <c r="A34" s="3">
        <v>33</v>
      </c>
      <c r="B34" s="3" t="s">
        <v>5</v>
      </c>
      <c r="C34" s="3">
        <v>2000</v>
      </c>
      <c r="D34" s="15"/>
      <c r="E34" s="15"/>
      <c r="F34" s="3" t="s">
        <v>12</v>
      </c>
      <c r="G34" s="7">
        <v>180</v>
      </c>
      <c r="H34" s="3" t="s">
        <v>21</v>
      </c>
      <c r="I34" s="3">
        <f t="shared" si="1"/>
        <v>2000</v>
      </c>
      <c r="J34" s="15"/>
      <c r="K34" s="15"/>
      <c r="L34" s="16"/>
      <c r="M34" s="16"/>
      <c r="N34" s="29" t="s">
        <v>29</v>
      </c>
    </row>
    <row r="35" spans="1:14" s="5" customFormat="1" x14ac:dyDescent="0.3">
      <c r="A35" s="3">
        <v>34</v>
      </c>
      <c r="B35" s="3" t="s">
        <v>6</v>
      </c>
      <c r="C35" s="3">
        <v>100</v>
      </c>
      <c r="D35" s="3">
        <v>0</v>
      </c>
      <c r="E35" s="3">
        <f>D36</f>
        <v>3000</v>
      </c>
      <c r="F35" s="15"/>
      <c r="G35" s="7">
        <v>180</v>
      </c>
      <c r="H35" s="3" t="s">
        <v>22</v>
      </c>
      <c r="I35" s="3">
        <f t="shared" si="1"/>
        <v>100</v>
      </c>
      <c r="J35" s="3">
        <v>0</v>
      </c>
      <c r="K35" s="3">
        <f>J36</f>
        <v>90</v>
      </c>
      <c r="L35" s="16"/>
      <c r="M35" s="16"/>
      <c r="N35" s="30"/>
    </row>
    <row r="36" spans="1:14" s="5" customFormat="1" x14ac:dyDescent="0.3">
      <c r="A36" s="3">
        <v>35</v>
      </c>
      <c r="B36" s="3" t="s">
        <v>8</v>
      </c>
      <c r="C36" s="3">
        <v>360</v>
      </c>
      <c r="D36" s="3">
        <v>3000</v>
      </c>
      <c r="E36" s="15"/>
      <c r="F36" s="15"/>
      <c r="G36" s="7">
        <v>180</v>
      </c>
      <c r="H36" s="3" t="s">
        <v>21</v>
      </c>
      <c r="I36" s="3">
        <f t="shared" si="1"/>
        <v>360</v>
      </c>
      <c r="J36" s="3">
        <v>90</v>
      </c>
      <c r="K36" s="15"/>
      <c r="L36" s="12">
        <f>G36*G36/ABS(D36)*11.8-ABS(J36)</f>
        <v>37.440000000000012</v>
      </c>
      <c r="M36" s="12">
        <f>(G36/3.6)^2/(ABS(D36)*9.81)-ABS(J36)/1500</f>
        <v>2.4947332653754678E-2</v>
      </c>
      <c r="N36" s="30"/>
    </row>
    <row r="37" spans="1:14" s="5" customFormat="1" x14ac:dyDescent="0.3">
      <c r="A37" s="3">
        <v>36</v>
      </c>
      <c r="B37" s="3" t="s">
        <v>6</v>
      </c>
      <c r="C37" s="3">
        <f>C35</f>
        <v>100</v>
      </c>
      <c r="D37" s="3">
        <f>D36</f>
        <v>3000</v>
      </c>
      <c r="E37" s="3">
        <v>0</v>
      </c>
      <c r="F37" s="15"/>
      <c r="G37" s="7">
        <v>180</v>
      </c>
      <c r="H37" s="3" t="s">
        <v>22</v>
      </c>
      <c r="I37" s="3">
        <f t="shared" si="1"/>
        <v>100</v>
      </c>
      <c r="J37" s="3">
        <f>J36</f>
        <v>90</v>
      </c>
      <c r="K37" s="3">
        <v>0</v>
      </c>
      <c r="L37" s="16"/>
      <c r="M37" s="16"/>
      <c r="N37" s="30"/>
    </row>
    <row r="38" spans="1:14" s="5" customFormat="1" x14ac:dyDescent="0.3">
      <c r="A38" s="4">
        <v>37</v>
      </c>
      <c r="B38" s="4" t="s">
        <v>5</v>
      </c>
      <c r="C38" s="4">
        <v>50</v>
      </c>
      <c r="D38" s="15"/>
      <c r="E38" s="15"/>
      <c r="F38" s="4" t="s">
        <v>13</v>
      </c>
      <c r="G38" s="8">
        <v>180</v>
      </c>
      <c r="H38" s="4" t="s">
        <v>21</v>
      </c>
      <c r="I38" s="4">
        <f t="shared" si="1"/>
        <v>50</v>
      </c>
      <c r="J38" s="15"/>
      <c r="K38" s="15"/>
      <c r="L38" s="16"/>
      <c r="M38" s="16"/>
      <c r="N38" s="28" t="s">
        <v>27</v>
      </c>
    </row>
    <row r="39" spans="1:14" s="5" customFormat="1" x14ac:dyDescent="0.3">
      <c r="A39" s="4">
        <v>38</v>
      </c>
      <c r="B39" s="4" t="s">
        <v>6</v>
      </c>
      <c r="C39" s="4">
        <v>50</v>
      </c>
      <c r="D39" s="4">
        <v>0</v>
      </c>
      <c r="E39" s="4">
        <f>D40</f>
        <v>-2150</v>
      </c>
      <c r="F39" s="15"/>
      <c r="G39" s="8">
        <v>180</v>
      </c>
      <c r="H39" s="4" t="s">
        <v>22</v>
      </c>
      <c r="I39" s="4">
        <f t="shared" si="1"/>
        <v>50</v>
      </c>
      <c r="J39" s="4">
        <v>0</v>
      </c>
      <c r="K39" s="4">
        <f>J40</f>
        <v>-120</v>
      </c>
      <c r="L39" s="16"/>
      <c r="M39" s="16"/>
      <c r="N39" s="29"/>
    </row>
    <row r="40" spans="1:14" s="5" customFormat="1" x14ac:dyDescent="0.3">
      <c r="A40" s="4">
        <v>39</v>
      </c>
      <c r="B40" s="4" t="s">
        <v>8</v>
      </c>
      <c r="C40" s="4">
        <v>420</v>
      </c>
      <c r="D40" s="4">
        <v>-2150</v>
      </c>
      <c r="E40" s="15"/>
      <c r="F40" s="15"/>
      <c r="G40" s="8">
        <v>180</v>
      </c>
      <c r="H40" s="4" t="s">
        <v>21</v>
      </c>
      <c r="I40" s="4">
        <f t="shared" si="1"/>
        <v>420</v>
      </c>
      <c r="J40" s="4">
        <v>-120</v>
      </c>
      <c r="K40" s="15"/>
      <c r="L40" s="18">
        <f>G40*G40/ABS(D40)*11.8-ABS(J40)</f>
        <v>57.823255813953494</v>
      </c>
      <c r="M40" s="18">
        <f>(G40/3.6)^2/(ABS(D40)*9.81)-ABS(J40)/1500</f>
        <v>3.8531161842448383E-2</v>
      </c>
      <c r="N40" s="29"/>
    </row>
    <row r="41" spans="1:14" s="5" customFormat="1" x14ac:dyDescent="0.3">
      <c r="A41" s="4">
        <v>40</v>
      </c>
      <c r="B41" s="4" t="s">
        <v>6</v>
      </c>
      <c r="C41" s="4">
        <f>C39</f>
        <v>50</v>
      </c>
      <c r="D41" s="4">
        <f>D40</f>
        <v>-2150</v>
      </c>
      <c r="E41" s="4">
        <v>0</v>
      </c>
      <c r="F41" s="15"/>
      <c r="G41" s="8">
        <v>180</v>
      </c>
      <c r="H41" s="4" t="s">
        <v>22</v>
      </c>
      <c r="I41" s="4">
        <f t="shared" si="1"/>
        <v>50</v>
      </c>
      <c r="J41" s="4">
        <f>J40</f>
        <v>-120</v>
      </c>
      <c r="K41" s="4">
        <v>0</v>
      </c>
      <c r="L41" s="16"/>
      <c r="M41" s="16"/>
      <c r="N41" s="29"/>
    </row>
    <row r="42" spans="1:14" s="5" customFormat="1" x14ac:dyDescent="0.3">
      <c r="A42" s="3">
        <v>41</v>
      </c>
      <c r="B42" s="3" t="s">
        <v>5</v>
      </c>
      <c r="C42" s="3">
        <v>3000</v>
      </c>
      <c r="D42" s="15"/>
      <c r="E42" s="15"/>
      <c r="F42" s="15"/>
      <c r="G42" s="8">
        <v>200</v>
      </c>
      <c r="H42" s="3" t="s">
        <v>21</v>
      </c>
      <c r="I42" s="3">
        <f t="shared" si="1"/>
        <v>3000</v>
      </c>
      <c r="J42" s="15"/>
      <c r="K42" s="15"/>
      <c r="L42" s="16"/>
      <c r="M42" s="16"/>
      <c r="N42" s="29" t="s">
        <v>29</v>
      </c>
    </row>
    <row r="43" spans="1:14" s="5" customFormat="1" x14ac:dyDescent="0.3">
      <c r="A43" s="3">
        <v>42</v>
      </c>
      <c r="B43" s="3" t="s">
        <v>6</v>
      </c>
      <c r="C43" s="3">
        <v>150</v>
      </c>
      <c r="D43" s="3">
        <v>0</v>
      </c>
      <c r="E43" s="3">
        <f>D44</f>
        <v>3800</v>
      </c>
      <c r="F43" s="15"/>
      <c r="G43" s="8">
        <v>200</v>
      </c>
      <c r="H43" s="3" t="s">
        <v>22</v>
      </c>
      <c r="I43" s="3">
        <f t="shared" si="1"/>
        <v>150</v>
      </c>
      <c r="J43" s="3">
        <v>0</v>
      </c>
      <c r="K43" s="3">
        <f>J44</f>
        <v>80</v>
      </c>
      <c r="L43" s="16"/>
      <c r="M43" s="16"/>
      <c r="N43" s="30"/>
    </row>
    <row r="44" spans="1:14" s="5" customFormat="1" x14ac:dyDescent="0.3">
      <c r="A44" s="3">
        <v>43</v>
      </c>
      <c r="B44" s="3" t="s">
        <v>8</v>
      </c>
      <c r="C44" s="3">
        <v>800</v>
      </c>
      <c r="D44" s="3">
        <v>3800</v>
      </c>
      <c r="E44" s="15"/>
      <c r="F44" s="15"/>
      <c r="G44" s="8">
        <v>200</v>
      </c>
      <c r="H44" s="3" t="s">
        <v>21</v>
      </c>
      <c r="I44" s="3">
        <f t="shared" si="1"/>
        <v>800</v>
      </c>
      <c r="J44" s="3">
        <v>80</v>
      </c>
      <c r="K44" s="15"/>
      <c r="L44" s="12">
        <f>G44*G44/ABS(D44)*11.8-ABS(J44)</f>
        <v>44.210526315789494</v>
      </c>
      <c r="M44" s="12">
        <f>(G44/3.6)^2/(ABS(D44)*9.81)-ABS(J44)/1500</f>
        <v>2.9461337869156605E-2</v>
      </c>
      <c r="N44" s="30"/>
    </row>
    <row r="45" spans="1:14" s="5" customFormat="1" x14ac:dyDescent="0.3">
      <c r="A45" s="3">
        <v>44</v>
      </c>
      <c r="B45" s="3" t="s">
        <v>6</v>
      </c>
      <c r="C45" s="3">
        <f>C43</f>
        <v>150</v>
      </c>
      <c r="D45" s="3">
        <f>D44</f>
        <v>3800</v>
      </c>
      <c r="E45" s="3">
        <v>0</v>
      </c>
      <c r="F45" s="15"/>
      <c r="G45" s="8">
        <v>200</v>
      </c>
      <c r="H45" s="3" t="s">
        <v>22</v>
      </c>
      <c r="I45" s="3">
        <f t="shared" si="1"/>
        <v>150</v>
      </c>
      <c r="J45" s="3">
        <f>J44</f>
        <v>80</v>
      </c>
      <c r="K45" s="3">
        <v>0</v>
      </c>
      <c r="L45" s="16"/>
      <c r="M45" s="16"/>
      <c r="N45" s="30"/>
    </row>
    <row r="46" spans="1:14" s="5" customFormat="1" x14ac:dyDescent="0.3">
      <c r="A46" s="4">
        <v>45</v>
      </c>
      <c r="B46" s="4" t="s">
        <v>5</v>
      </c>
      <c r="C46" s="4">
        <v>400</v>
      </c>
      <c r="D46" s="15"/>
      <c r="E46" s="15"/>
      <c r="F46" s="15"/>
      <c r="G46" s="8">
        <v>200</v>
      </c>
      <c r="H46" s="4" t="s">
        <v>21</v>
      </c>
      <c r="I46" s="4">
        <f t="shared" si="1"/>
        <v>400</v>
      </c>
      <c r="J46" s="15"/>
      <c r="K46" s="15"/>
      <c r="L46" s="16"/>
      <c r="M46" s="16"/>
      <c r="N46" s="28" t="s">
        <v>27</v>
      </c>
    </row>
    <row r="47" spans="1:14" s="5" customFormat="1" x14ac:dyDescent="0.3">
      <c r="A47" s="4">
        <v>46</v>
      </c>
      <c r="B47" s="4" t="s">
        <v>6</v>
      </c>
      <c r="C47" s="4">
        <v>100</v>
      </c>
      <c r="D47" s="4">
        <v>0</v>
      </c>
      <c r="E47" s="4">
        <f>D48</f>
        <v>-20000</v>
      </c>
      <c r="F47" s="15"/>
      <c r="G47" s="8">
        <v>200</v>
      </c>
      <c r="H47" s="4" t="s">
        <v>22</v>
      </c>
      <c r="I47" s="4">
        <f t="shared" si="1"/>
        <v>100</v>
      </c>
      <c r="J47" s="4">
        <v>0</v>
      </c>
      <c r="K47" s="4">
        <f>J48</f>
        <v>-60</v>
      </c>
      <c r="L47" s="16"/>
      <c r="M47" s="16"/>
      <c r="N47" s="29"/>
    </row>
    <row r="48" spans="1:14" s="5" customFormat="1" x14ac:dyDescent="0.3">
      <c r="A48" s="4">
        <v>47</v>
      </c>
      <c r="B48" s="4" t="s">
        <v>8</v>
      </c>
      <c r="C48" s="4">
        <v>200</v>
      </c>
      <c r="D48" s="4">
        <v>-20000</v>
      </c>
      <c r="E48" s="15"/>
      <c r="F48" s="15"/>
      <c r="G48" s="8">
        <v>200</v>
      </c>
      <c r="H48" s="4" t="s">
        <v>21</v>
      </c>
      <c r="I48" s="4">
        <f t="shared" si="1"/>
        <v>200</v>
      </c>
      <c r="J48" s="4">
        <v>-60</v>
      </c>
      <c r="K48" s="15"/>
      <c r="L48" s="18">
        <f>G48*G48/ABS(D48)*11.8-ABS(J48)</f>
        <v>-36.4</v>
      </c>
      <c r="M48" s="18">
        <f>(G48/3.6)^2/(ABS(D48)*9.81)-ABS(J48)/1500</f>
        <v>-2.4269012471526914E-2</v>
      </c>
      <c r="N48" s="29"/>
    </row>
    <row r="49" spans="1:17" x14ac:dyDescent="0.3">
      <c r="A49" s="4">
        <v>48</v>
      </c>
      <c r="B49" s="4" t="s">
        <v>6</v>
      </c>
      <c r="C49" s="4">
        <f>C47</f>
        <v>100</v>
      </c>
      <c r="D49" s="4">
        <f>D48</f>
        <v>-20000</v>
      </c>
      <c r="E49" s="4">
        <v>0</v>
      </c>
      <c r="F49" s="15"/>
      <c r="G49" s="8">
        <v>200</v>
      </c>
      <c r="H49" s="4" t="s">
        <v>22</v>
      </c>
      <c r="I49" s="4">
        <f t="shared" si="1"/>
        <v>100</v>
      </c>
      <c r="J49" s="4">
        <f>J48</f>
        <v>-60</v>
      </c>
      <c r="K49" s="4">
        <v>0</v>
      </c>
      <c r="L49" s="16"/>
      <c r="M49" s="16"/>
      <c r="N49" s="29"/>
    </row>
    <row r="50" spans="1:17" x14ac:dyDescent="0.3">
      <c r="A50" s="3">
        <v>49</v>
      </c>
      <c r="B50" s="3" t="s">
        <v>5</v>
      </c>
      <c r="C50" s="3">
        <v>120</v>
      </c>
      <c r="D50" s="15"/>
      <c r="E50" s="15"/>
      <c r="F50" s="15"/>
      <c r="G50" s="8">
        <v>200</v>
      </c>
      <c r="H50" s="3" t="s">
        <v>21</v>
      </c>
      <c r="I50" s="3">
        <f t="shared" si="1"/>
        <v>120</v>
      </c>
      <c r="J50" s="15"/>
      <c r="K50" s="15"/>
      <c r="L50" s="16"/>
      <c r="M50" s="16"/>
      <c r="N50" s="29" t="s">
        <v>29</v>
      </c>
    </row>
    <row r="51" spans="1:17" x14ac:dyDescent="0.3">
      <c r="A51" s="3">
        <v>50</v>
      </c>
      <c r="B51" s="3" t="s">
        <v>6</v>
      </c>
      <c r="C51" s="3">
        <v>100</v>
      </c>
      <c r="D51" s="3">
        <v>0</v>
      </c>
      <c r="E51" s="3">
        <f>D52</f>
        <v>1600</v>
      </c>
      <c r="F51" s="15"/>
      <c r="G51" s="8">
        <v>200</v>
      </c>
      <c r="H51" s="3" t="s">
        <v>22</v>
      </c>
      <c r="I51" s="3">
        <f t="shared" si="1"/>
        <v>100</v>
      </c>
      <c r="J51" s="3">
        <v>0</v>
      </c>
      <c r="K51" s="3">
        <f>J52</f>
        <v>120</v>
      </c>
      <c r="L51" s="16"/>
      <c r="M51" s="16"/>
      <c r="N51" s="30"/>
    </row>
    <row r="52" spans="1:17" s="24" customFormat="1" x14ac:dyDescent="0.3">
      <c r="A52" s="19">
        <v>51</v>
      </c>
      <c r="B52" s="19" t="s">
        <v>8</v>
      </c>
      <c r="C52" s="19">
        <v>1000</v>
      </c>
      <c r="D52" s="19">
        <v>1600</v>
      </c>
      <c r="E52" s="20"/>
      <c r="F52" s="20" t="s">
        <v>32</v>
      </c>
      <c r="G52" s="27">
        <v>200</v>
      </c>
      <c r="H52" s="19" t="s">
        <v>21</v>
      </c>
      <c r="I52" s="19">
        <f t="shared" si="1"/>
        <v>1000</v>
      </c>
      <c r="J52" s="19">
        <v>120</v>
      </c>
      <c r="K52" s="20"/>
      <c r="L52" s="22">
        <f>G52*G52/ABS(D52)*11.8-ABS(J52)</f>
        <v>175</v>
      </c>
      <c r="M52" s="22">
        <f>(G52/3.6)^2/(ABS(D52)*9.81)-ABS(J52)/1500</f>
        <v>0.1166373441059136</v>
      </c>
      <c r="N52" s="30"/>
      <c r="O52" s="23"/>
      <c r="P52" s="23"/>
      <c r="Q52" s="23"/>
    </row>
    <row r="53" spans="1:17" x14ac:dyDescent="0.3">
      <c r="A53" s="3">
        <v>52</v>
      </c>
      <c r="B53" s="3" t="s">
        <v>6</v>
      </c>
      <c r="C53" s="3">
        <f>C51</f>
        <v>100</v>
      </c>
      <c r="D53" s="3">
        <f>D52</f>
        <v>1600</v>
      </c>
      <c r="E53" s="3">
        <v>0</v>
      </c>
      <c r="F53" s="15"/>
      <c r="G53" s="8">
        <v>200</v>
      </c>
      <c r="H53" s="3" t="s">
        <v>22</v>
      </c>
      <c r="I53" s="3">
        <f t="shared" si="1"/>
        <v>100</v>
      </c>
      <c r="J53" s="3">
        <f>J52</f>
        <v>120</v>
      </c>
      <c r="K53" s="3">
        <v>0</v>
      </c>
      <c r="L53" s="16"/>
      <c r="M53" s="16"/>
      <c r="N53" s="30"/>
    </row>
    <row r="54" spans="1:17" x14ac:dyDescent="0.3">
      <c r="A54" s="4">
        <v>53</v>
      </c>
      <c r="B54" s="4" t="s">
        <v>5</v>
      </c>
      <c r="C54" s="4">
        <v>50</v>
      </c>
      <c r="D54" s="15"/>
      <c r="E54" s="15"/>
      <c r="F54" s="15"/>
      <c r="G54" s="8">
        <v>200</v>
      </c>
      <c r="H54" s="4" t="s">
        <v>21</v>
      </c>
      <c r="I54" s="4">
        <f t="shared" si="1"/>
        <v>50</v>
      </c>
      <c r="J54" s="15"/>
      <c r="K54" s="15"/>
      <c r="L54" s="16"/>
      <c r="M54" s="16"/>
      <c r="N54" s="30" t="s">
        <v>29</v>
      </c>
    </row>
    <row r="55" spans="1:17" x14ac:dyDescent="0.3">
      <c r="A55" s="4">
        <v>54</v>
      </c>
      <c r="B55" s="4" t="s">
        <v>6</v>
      </c>
      <c r="C55" s="4">
        <v>50</v>
      </c>
      <c r="D55" s="4">
        <v>0</v>
      </c>
      <c r="E55" s="4">
        <f>D56</f>
        <v>1500</v>
      </c>
      <c r="F55" s="15"/>
      <c r="G55" s="8">
        <v>200</v>
      </c>
      <c r="H55" s="4" t="s">
        <v>22</v>
      </c>
      <c r="I55" s="4">
        <f t="shared" si="1"/>
        <v>50</v>
      </c>
      <c r="J55" s="4">
        <v>0</v>
      </c>
      <c r="K55" s="4">
        <f>J56</f>
        <v>150</v>
      </c>
      <c r="L55" s="16"/>
      <c r="M55" s="16"/>
      <c r="N55" s="30"/>
    </row>
    <row r="56" spans="1:17" s="24" customFormat="1" x14ac:dyDescent="0.3">
      <c r="A56" s="25">
        <v>55</v>
      </c>
      <c r="B56" s="25" t="s">
        <v>8</v>
      </c>
      <c r="C56" s="25">
        <v>280</v>
      </c>
      <c r="D56" s="25">
        <v>1500</v>
      </c>
      <c r="E56" s="20"/>
      <c r="F56" s="20" t="s">
        <v>32</v>
      </c>
      <c r="G56" s="27">
        <v>200</v>
      </c>
      <c r="H56" s="25" t="s">
        <v>21</v>
      </c>
      <c r="I56" s="25">
        <f t="shared" si="1"/>
        <v>280</v>
      </c>
      <c r="J56" s="25">
        <v>150</v>
      </c>
      <c r="K56" s="20"/>
      <c r="L56" s="26">
        <f>G56*G56/ABS(D56)*11.8-ABS(J56)</f>
        <v>164.66666666666669</v>
      </c>
      <c r="M56" s="26">
        <f>(G56/3.6)^2/(ABS(D56)*9.81)-ABS(J56)/1500</f>
        <v>0.10974650037964118</v>
      </c>
      <c r="N56" s="30"/>
      <c r="O56" s="23"/>
      <c r="P56" s="23"/>
      <c r="Q56" s="23"/>
    </row>
    <row r="57" spans="1:17" x14ac:dyDescent="0.3">
      <c r="A57" s="4">
        <v>56</v>
      </c>
      <c r="B57" s="4" t="s">
        <v>6</v>
      </c>
      <c r="C57" s="4">
        <f>C55</f>
        <v>50</v>
      </c>
      <c r="D57" s="4">
        <f>D56</f>
        <v>1500</v>
      </c>
      <c r="E57" s="4">
        <v>0</v>
      </c>
      <c r="F57" s="15"/>
      <c r="G57" s="8">
        <v>200</v>
      </c>
      <c r="H57" s="4" t="s">
        <v>22</v>
      </c>
      <c r="I57" s="4">
        <f t="shared" si="1"/>
        <v>50</v>
      </c>
      <c r="J57" s="4">
        <f>J56</f>
        <v>150</v>
      </c>
      <c r="K57" s="4">
        <v>0</v>
      </c>
      <c r="L57" s="16"/>
      <c r="M57" s="16"/>
      <c r="N57" s="30"/>
    </row>
    <row r="58" spans="1:17" x14ac:dyDescent="0.3">
      <c r="A58" s="3">
        <v>57</v>
      </c>
      <c r="B58" s="3" t="s">
        <v>5</v>
      </c>
      <c r="C58" s="3">
        <v>50</v>
      </c>
      <c r="D58" s="15"/>
      <c r="E58" s="15"/>
      <c r="F58" s="15"/>
      <c r="G58" s="8">
        <v>200</v>
      </c>
      <c r="H58" s="3" t="s">
        <v>21</v>
      </c>
      <c r="I58" s="3">
        <f t="shared" si="1"/>
        <v>50</v>
      </c>
      <c r="J58" s="15"/>
      <c r="K58" s="15"/>
      <c r="L58" s="16"/>
      <c r="M58" s="16"/>
      <c r="N58" s="29" t="s">
        <v>29</v>
      </c>
    </row>
    <row r="59" spans="1:17" x14ac:dyDescent="0.3">
      <c r="A59" s="3">
        <v>58</v>
      </c>
      <c r="B59" s="3" t="s">
        <v>6</v>
      </c>
      <c r="C59" s="3">
        <v>50</v>
      </c>
      <c r="D59" s="3">
        <v>0</v>
      </c>
      <c r="E59" s="3">
        <f>D60</f>
        <v>2100</v>
      </c>
      <c r="F59" s="15"/>
      <c r="G59" s="8">
        <v>200</v>
      </c>
      <c r="H59" s="3" t="s">
        <v>22</v>
      </c>
      <c r="I59" s="3">
        <f t="shared" si="1"/>
        <v>50</v>
      </c>
      <c r="J59" s="3">
        <v>0</v>
      </c>
      <c r="K59" s="3">
        <f>J60</f>
        <v>150</v>
      </c>
      <c r="L59" s="16"/>
      <c r="M59" s="16"/>
      <c r="N59" s="30"/>
    </row>
    <row r="60" spans="1:17" s="24" customFormat="1" x14ac:dyDescent="0.3">
      <c r="A60" s="19">
        <v>59</v>
      </c>
      <c r="B60" s="19" t="s">
        <v>8</v>
      </c>
      <c r="C60" s="19">
        <v>450</v>
      </c>
      <c r="D60" s="19">
        <v>2100</v>
      </c>
      <c r="E60" s="20"/>
      <c r="F60" s="20" t="s">
        <v>32</v>
      </c>
      <c r="G60" s="27">
        <v>200</v>
      </c>
      <c r="H60" s="19" t="s">
        <v>21</v>
      </c>
      <c r="I60" s="19">
        <f t="shared" si="1"/>
        <v>450</v>
      </c>
      <c r="J60" s="19">
        <v>150</v>
      </c>
      <c r="K60" s="20"/>
      <c r="L60" s="22">
        <f>G60*G60/ABS(D60)*11.8-ABS(J60)</f>
        <v>74.761904761904788</v>
      </c>
      <c r="M60" s="22">
        <f>(G60/3.6)^2/(ABS(D60)*9.81)-ABS(J60)/1500</f>
        <v>4.9818928842600835E-2</v>
      </c>
      <c r="N60" s="30"/>
      <c r="O60" s="23"/>
      <c r="P60" s="23"/>
      <c r="Q60" s="23"/>
    </row>
    <row r="61" spans="1:17" x14ac:dyDescent="0.3">
      <c r="A61" s="3">
        <v>60</v>
      </c>
      <c r="B61" s="3" t="s">
        <v>6</v>
      </c>
      <c r="C61" s="3">
        <f>C59</f>
        <v>50</v>
      </c>
      <c r="D61" s="3">
        <f>D60</f>
        <v>2100</v>
      </c>
      <c r="E61" s="3">
        <v>0</v>
      </c>
      <c r="F61" s="15"/>
      <c r="G61" s="8">
        <v>200</v>
      </c>
      <c r="H61" s="3" t="s">
        <v>22</v>
      </c>
      <c r="I61" s="3">
        <f t="shared" si="1"/>
        <v>50</v>
      </c>
      <c r="J61" s="3">
        <f>J60</f>
        <v>150</v>
      </c>
      <c r="K61" s="3">
        <v>0</v>
      </c>
      <c r="L61" s="16"/>
      <c r="M61" s="16"/>
      <c r="N61" s="30"/>
    </row>
    <row r="62" spans="1:17" x14ac:dyDescent="0.3">
      <c r="A62" s="4">
        <v>61</v>
      </c>
      <c r="B62" s="4" t="s">
        <v>5</v>
      </c>
      <c r="C62" s="4">
        <v>100</v>
      </c>
      <c r="D62" s="15"/>
      <c r="E62" s="15"/>
      <c r="F62" s="15"/>
      <c r="G62" s="8">
        <v>200</v>
      </c>
      <c r="H62" s="4" t="s">
        <v>21</v>
      </c>
      <c r="I62" s="4">
        <f t="shared" si="1"/>
        <v>100</v>
      </c>
      <c r="J62" s="15"/>
      <c r="K62" s="15"/>
      <c r="L62" s="16"/>
      <c r="M62" s="16"/>
      <c r="N62" s="28" t="s">
        <v>27</v>
      </c>
    </row>
    <row r="63" spans="1:17" x14ac:dyDescent="0.3">
      <c r="A63" s="4">
        <v>62</v>
      </c>
      <c r="B63" s="4" t="s">
        <v>6</v>
      </c>
      <c r="C63" s="4">
        <v>50</v>
      </c>
      <c r="D63" s="4">
        <v>0</v>
      </c>
      <c r="E63" s="4">
        <f>D64</f>
        <v>-3300</v>
      </c>
      <c r="F63" s="15"/>
      <c r="G63" s="8">
        <v>200</v>
      </c>
      <c r="H63" s="4" t="s">
        <v>22</v>
      </c>
      <c r="I63" s="4">
        <f t="shared" si="1"/>
        <v>50</v>
      </c>
      <c r="J63" s="4">
        <v>0</v>
      </c>
      <c r="K63" s="4">
        <f>J64</f>
        <v>-100</v>
      </c>
      <c r="L63" s="16"/>
      <c r="M63" s="16"/>
      <c r="N63" s="29"/>
    </row>
    <row r="64" spans="1:17" x14ac:dyDescent="0.3">
      <c r="A64" s="4">
        <v>63</v>
      </c>
      <c r="B64" s="4" t="s">
        <v>8</v>
      </c>
      <c r="C64" s="4">
        <v>150</v>
      </c>
      <c r="D64" s="4">
        <v>-3300</v>
      </c>
      <c r="E64" s="15"/>
      <c r="F64" s="15"/>
      <c r="G64" s="8">
        <v>200</v>
      </c>
      <c r="H64" s="4" t="s">
        <v>21</v>
      </c>
      <c r="I64" s="4">
        <f t="shared" si="1"/>
        <v>150</v>
      </c>
      <c r="J64" s="4">
        <v>-100</v>
      </c>
      <c r="K64" s="15"/>
      <c r="L64" s="18">
        <f>G64*G64/ABS(D64)*11.8-ABS(J64)</f>
        <v>43.030303030303031</v>
      </c>
      <c r="M64" s="18">
        <f>(G64/3.6)^2/(ABS(D64)*9.81)-ABS(J64)/1500</f>
        <v>2.8672651687715683E-2</v>
      </c>
      <c r="N64" s="29"/>
    </row>
    <row r="65" spans="1:14" s="5" customFormat="1" x14ac:dyDescent="0.3">
      <c r="A65" s="4">
        <v>64</v>
      </c>
      <c r="B65" s="4" t="s">
        <v>6</v>
      </c>
      <c r="C65" s="4">
        <f>C63</f>
        <v>50</v>
      </c>
      <c r="D65" s="4">
        <f>D64</f>
        <v>-3300</v>
      </c>
      <c r="E65" s="4">
        <v>0</v>
      </c>
      <c r="F65" s="15"/>
      <c r="G65" s="8">
        <v>200</v>
      </c>
      <c r="H65" s="4" t="s">
        <v>22</v>
      </c>
      <c r="I65" s="4">
        <f t="shared" si="1"/>
        <v>50</v>
      </c>
      <c r="J65" s="4">
        <f>J64</f>
        <v>-100</v>
      </c>
      <c r="K65" s="4">
        <v>0</v>
      </c>
      <c r="L65" s="16"/>
      <c r="M65" s="16"/>
      <c r="N65" s="29"/>
    </row>
    <row r="66" spans="1:14" s="5" customFormat="1" x14ac:dyDescent="0.3">
      <c r="A66" s="3">
        <v>65</v>
      </c>
      <c r="B66" s="3" t="s">
        <v>14</v>
      </c>
      <c r="C66" s="3">
        <v>800</v>
      </c>
      <c r="D66" s="15"/>
      <c r="E66" s="15"/>
      <c r="F66" s="3" t="s">
        <v>15</v>
      </c>
      <c r="G66" s="8">
        <v>200</v>
      </c>
      <c r="H66" s="3" t="s">
        <v>21</v>
      </c>
      <c r="I66" s="3">
        <f t="shared" si="1"/>
        <v>800</v>
      </c>
      <c r="J66" s="3"/>
      <c r="K66" s="3"/>
      <c r="L66" s="16"/>
      <c r="M66" s="16"/>
      <c r="N66" s="29" t="s">
        <v>29</v>
      </c>
    </row>
    <row r="67" spans="1:14" s="5" customFormat="1" x14ac:dyDescent="0.3">
      <c r="A67" s="3">
        <v>66</v>
      </c>
      <c r="B67" s="3" t="s">
        <v>6</v>
      </c>
      <c r="C67" s="3">
        <v>100</v>
      </c>
      <c r="D67" s="3">
        <v>0</v>
      </c>
      <c r="E67" s="3">
        <f>D68</f>
        <v>3500</v>
      </c>
      <c r="F67" s="15"/>
      <c r="G67" s="8">
        <v>200</v>
      </c>
      <c r="H67" s="3" t="s">
        <v>22</v>
      </c>
      <c r="I67" s="3">
        <f t="shared" si="1"/>
        <v>100</v>
      </c>
      <c r="J67" s="3">
        <v>0</v>
      </c>
      <c r="K67" s="3">
        <f>J68</f>
        <v>80</v>
      </c>
      <c r="L67" s="16"/>
      <c r="M67" s="16"/>
      <c r="N67" s="30"/>
    </row>
    <row r="68" spans="1:14" s="5" customFormat="1" x14ac:dyDescent="0.3">
      <c r="A68" s="3">
        <v>67</v>
      </c>
      <c r="B68" s="3" t="s">
        <v>8</v>
      </c>
      <c r="C68" s="3">
        <v>800</v>
      </c>
      <c r="D68" s="3">
        <v>3500</v>
      </c>
      <c r="E68" s="15"/>
      <c r="F68" s="15"/>
      <c r="G68" s="8">
        <v>200</v>
      </c>
      <c r="H68" s="3" t="s">
        <v>21</v>
      </c>
      <c r="I68" s="3">
        <f t="shared" si="1"/>
        <v>800</v>
      </c>
      <c r="J68" s="3">
        <v>80</v>
      </c>
      <c r="K68" s="15"/>
      <c r="L68" s="12">
        <f>G68*G68/ABS(D68)*11.8-ABS(J68)</f>
        <v>54.857142857142861</v>
      </c>
      <c r="M68" s="12">
        <f>(G68/3.6)^2/(ABS(D68)*9.81)-ABS(J68)/1500</f>
        <v>3.6558023972227162E-2</v>
      </c>
      <c r="N68" s="30"/>
    </row>
    <row r="69" spans="1:14" s="5" customFormat="1" x14ac:dyDescent="0.3">
      <c r="A69" s="3">
        <v>68</v>
      </c>
      <c r="B69" s="3" t="s">
        <v>6</v>
      </c>
      <c r="C69" s="3">
        <f>C67</f>
        <v>100</v>
      </c>
      <c r="D69" s="3">
        <f>D68</f>
        <v>3500</v>
      </c>
      <c r="E69" s="3">
        <v>0</v>
      </c>
      <c r="F69" s="15"/>
      <c r="G69" s="8">
        <v>200</v>
      </c>
      <c r="H69" s="3" t="s">
        <v>22</v>
      </c>
      <c r="I69" s="3">
        <f t="shared" si="1"/>
        <v>100</v>
      </c>
      <c r="J69" s="3">
        <f>J68</f>
        <v>80</v>
      </c>
      <c r="K69" s="3">
        <v>0</v>
      </c>
      <c r="L69" s="16"/>
      <c r="M69" s="16"/>
      <c r="N69" s="30"/>
    </row>
    <row r="70" spans="1:14" s="5" customFormat="1" x14ac:dyDescent="0.3">
      <c r="A70" s="4">
        <v>69</v>
      </c>
      <c r="B70" s="4" t="s">
        <v>14</v>
      </c>
      <c r="C70" s="4">
        <v>250</v>
      </c>
      <c r="D70" s="15"/>
      <c r="E70" s="15"/>
      <c r="F70" s="15"/>
      <c r="G70" s="8">
        <v>200</v>
      </c>
      <c r="H70" s="4" t="s">
        <v>21</v>
      </c>
      <c r="I70" s="4">
        <f t="shared" si="1"/>
        <v>250</v>
      </c>
      <c r="J70" s="15"/>
      <c r="K70" s="15"/>
      <c r="L70" s="16"/>
      <c r="M70" s="16"/>
      <c r="N70" s="28" t="s">
        <v>27</v>
      </c>
    </row>
    <row r="71" spans="1:14" s="5" customFormat="1" x14ac:dyDescent="0.3">
      <c r="A71" s="4">
        <v>70</v>
      </c>
      <c r="B71" s="4" t="s">
        <v>6</v>
      </c>
      <c r="C71" s="4">
        <v>80</v>
      </c>
      <c r="D71" s="4">
        <v>0</v>
      </c>
      <c r="E71" s="4">
        <f>D72</f>
        <v>-10500</v>
      </c>
      <c r="F71" s="15"/>
      <c r="G71" s="8">
        <v>200</v>
      </c>
      <c r="H71" s="4" t="s">
        <v>22</v>
      </c>
      <c r="I71" s="4">
        <f t="shared" si="1"/>
        <v>80</v>
      </c>
      <c r="J71" s="4">
        <v>0</v>
      </c>
      <c r="K71" s="4">
        <f>J72</f>
        <v>-60</v>
      </c>
      <c r="L71" s="16"/>
      <c r="M71" s="16"/>
      <c r="N71" s="29"/>
    </row>
    <row r="72" spans="1:14" s="5" customFormat="1" x14ac:dyDescent="0.3">
      <c r="A72" s="4">
        <v>71</v>
      </c>
      <c r="B72" s="4" t="s">
        <v>8</v>
      </c>
      <c r="C72" s="4">
        <v>100</v>
      </c>
      <c r="D72" s="4">
        <v>-10500</v>
      </c>
      <c r="E72" s="15"/>
      <c r="F72" s="15"/>
      <c r="G72" s="8">
        <v>200</v>
      </c>
      <c r="H72" s="4" t="s">
        <v>21</v>
      </c>
      <c r="I72" s="4">
        <f t="shared" si="1"/>
        <v>100</v>
      </c>
      <c r="J72" s="4">
        <v>-60</v>
      </c>
      <c r="K72" s="15"/>
      <c r="L72" s="18">
        <f>G72*G72/ABS(D72)*11.8-ABS(J72)</f>
        <v>-15.047619047619044</v>
      </c>
      <c r="M72" s="18">
        <f>(G72/3.6)^2/(ABS(D72)*9.81)-ABS(J72)/1500</f>
        <v>-1.0036214231479833E-2</v>
      </c>
      <c r="N72" s="29"/>
    </row>
    <row r="73" spans="1:14" s="5" customFormat="1" x14ac:dyDescent="0.3">
      <c r="A73" s="4">
        <v>72</v>
      </c>
      <c r="B73" s="4" t="s">
        <v>6</v>
      </c>
      <c r="C73" s="4">
        <f>C71</f>
        <v>80</v>
      </c>
      <c r="D73" s="4">
        <f>D72</f>
        <v>-10500</v>
      </c>
      <c r="E73" s="4">
        <v>0</v>
      </c>
      <c r="F73" s="15"/>
      <c r="G73" s="8">
        <v>200</v>
      </c>
      <c r="H73" s="4" t="s">
        <v>22</v>
      </c>
      <c r="I73" s="4">
        <f t="shared" si="1"/>
        <v>80</v>
      </c>
      <c r="J73" s="4">
        <f>J72</f>
        <v>-60</v>
      </c>
      <c r="K73" s="4">
        <v>0</v>
      </c>
      <c r="L73" s="16"/>
      <c r="M73" s="16"/>
      <c r="N73" s="29"/>
    </row>
    <row r="74" spans="1:14" s="5" customFormat="1" x14ac:dyDescent="0.3">
      <c r="A74" s="3">
        <v>73</v>
      </c>
      <c r="B74" s="3" t="s">
        <v>14</v>
      </c>
      <c r="C74" s="3">
        <v>2500</v>
      </c>
      <c r="D74" s="15"/>
      <c r="E74" s="15"/>
      <c r="F74" s="15"/>
      <c r="G74" s="8">
        <v>200</v>
      </c>
      <c r="H74" s="3" t="s">
        <v>21</v>
      </c>
      <c r="I74" s="3">
        <f t="shared" ref="I74:I97" si="2">C74</f>
        <v>2500</v>
      </c>
      <c r="J74" s="15"/>
      <c r="K74" s="15"/>
      <c r="L74" s="16"/>
      <c r="M74" s="16"/>
      <c r="N74" s="29" t="s">
        <v>27</v>
      </c>
    </row>
    <row r="75" spans="1:14" s="5" customFormat="1" x14ac:dyDescent="0.3">
      <c r="A75" s="3">
        <v>74</v>
      </c>
      <c r="B75" s="3" t="s">
        <v>6</v>
      </c>
      <c r="C75" s="3">
        <v>150</v>
      </c>
      <c r="D75" s="3">
        <v>0</v>
      </c>
      <c r="E75" s="3">
        <f>D76</f>
        <v>-10000</v>
      </c>
      <c r="F75" s="15"/>
      <c r="G75" s="8">
        <v>200</v>
      </c>
      <c r="H75" s="3" t="s">
        <v>22</v>
      </c>
      <c r="I75" s="3">
        <f t="shared" si="2"/>
        <v>150</v>
      </c>
      <c r="J75" s="3">
        <v>0</v>
      </c>
      <c r="K75" s="3">
        <f>J76</f>
        <v>-70</v>
      </c>
      <c r="L75" s="15"/>
      <c r="M75" s="16"/>
      <c r="N75" s="29"/>
    </row>
    <row r="76" spans="1:14" s="5" customFormat="1" x14ac:dyDescent="0.3">
      <c r="A76" s="3">
        <v>75</v>
      </c>
      <c r="B76" s="3" t="s">
        <v>8</v>
      </c>
      <c r="C76" s="3">
        <v>2000</v>
      </c>
      <c r="D76" s="3">
        <v>-10000</v>
      </c>
      <c r="E76" s="15"/>
      <c r="F76" s="15"/>
      <c r="G76" s="8">
        <v>200</v>
      </c>
      <c r="H76" s="3" t="s">
        <v>21</v>
      </c>
      <c r="I76" s="3">
        <f t="shared" si="2"/>
        <v>2000</v>
      </c>
      <c r="J76" s="3">
        <v>-70</v>
      </c>
      <c r="K76" s="15"/>
      <c r="L76" s="12">
        <f>G76*G76/ABS(D76)*11.8-ABS(J76)</f>
        <v>-22.799999999999997</v>
      </c>
      <c r="M76" s="12">
        <f>(G76/3.6)^2/(ABS(D76)*9.81)-ABS(J76)/1500</f>
        <v>-1.5204691609720496E-2</v>
      </c>
      <c r="N76" s="29"/>
    </row>
    <row r="77" spans="1:14" s="5" customFormat="1" x14ac:dyDescent="0.3">
      <c r="A77" s="3">
        <v>76</v>
      </c>
      <c r="B77" s="3" t="s">
        <v>6</v>
      </c>
      <c r="C77" s="3">
        <v>150</v>
      </c>
      <c r="D77" s="3">
        <f>D76</f>
        <v>-10000</v>
      </c>
      <c r="E77" s="3">
        <v>0</v>
      </c>
      <c r="F77" s="15"/>
      <c r="G77" s="8">
        <v>200</v>
      </c>
      <c r="H77" s="3" t="s">
        <v>22</v>
      </c>
      <c r="I77" s="3">
        <f t="shared" si="2"/>
        <v>150</v>
      </c>
      <c r="J77" s="3">
        <f>J76</f>
        <v>-70</v>
      </c>
      <c r="K77" s="3">
        <v>0</v>
      </c>
      <c r="L77" s="16"/>
      <c r="M77" s="16"/>
      <c r="N77" s="29"/>
    </row>
    <row r="78" spans="1:14" s="5" customFormat="1" x14ac:dyDescent="0.3">
      <c r="A78" s="4">
        <v>77</v>
      </c>
      <c r="B78" s="4" t="s">
        <v>14</v>
      </c>
      <c r="C78" s="4">
        <v>2000</v>
      </c>
      <c r="D78" s="15"/>
      <c r="E78" s="15"/>
      <c r="F78" s="15"/>
      <c r="G78" s="8">
        <v>200</v>
      </c>
      <c r="H78" s="4" t="s">
        <v>21</v>
      </c>
      <c r="I78" s="4">
        <f t="shared" si="2"/>
        <v>2000</v>
      </c>
      <c r="J78" s="15"/>
      <c r="K78" s="15"/>
      <c r="L78" s="16"/>
      <c r="M78" s="16"/>
      <c r="N78" s="28" t="s">
        <v>27</v>
      </c>
    </row>
    <row r="79" spans="1:14" s="5" customFormat="1" x14ac:dyDescent="0.3">
      <c r="A79" s="4">
        <v>78</v>
      </c>
      <c r="B79" s="4" t="s">
        <v>6</v>
      </c>
      <c r="C79" s="4">
        <v>100</v>
      </c>
      <c r="D79" s="4">
        <v>0</v>
      </c>
      <c r="E79" s="4">
        <f>D80</f>
        <v>-14000</v>
      </c>
      <c r="F79" s="15"/>
      <c r="G79" s="8">
        <v>200</v>
      </c>
      <c r="H79" s="4" t="s">
        <v>22</v>
      </c>
      <c r="I79" s="4">
        <f t="shared" si="2"/>
        <v>100</v>
      </c>
      <c r="J79" s="4">
        <v>0</v>
      </c>
      <c r="K79" s="4">
        <f>J80</f>
        <v>-70</v>
      </c>
      <c r="L79" s="16"/>
      <c r="M79" s="16"/>
      <c r="N79" s="29"/>
    </row>
    <row r="80" spans="1:14" s="5" customFormat="1" x14ac:dyDescent="0.3">
      <c r="A80" s="4">
        <v>79</v>
      </c>
      <c r="B80" s="4" t="s">
        <v>8</v>
      </c>
      <c r="C80" s="4">
        <v>900</v>
      </c>
      <c r="D80" s="4">
        <v>-14000</v>
      </c>
      <c r="E80" s="15"/>
      <c r="F80" s="15"/>
      <c r="G80" s="8">
        <v>200</v>
      </c>
      <c r="H80" s="4" t="s">
        <v>21</v>
      </c>
      <c r="I80" s="4">
        <f t="shared" si="2"/>
        <v>900</v>
      </c>
      <c r="J80" s="4">
        <v>-70</v>
      </c>
      <c r="K80" s="15"/>
      <c r="L80" s="18">
        <f>G80*G80/ABS(D80)*11.8-ABS(J80)</f>
        <v>-36.285714285714285</v>
      </c>
      <c r="M80" s="18">
        <f>(G80/3.6)^2/(ABS(D80)*9.81)-ABS(J80)/1500</f>
        <v>-2.4193827340276544E-2</v>
      </c>
      <c r="N80" s="29"/>
    </row>
    <row r="81" spans="1:14" s="5" customFormat="1" x14ac:dyDescent="0.3">
      <c r="A81" s="4">
        <v>80</v>
      </c>
      <c r="B81" s="4" t="s">
        <v>6</v>
      </c>
      <c r="C81" s="4">
        <f>C79</f>
        <v>100</v>
      </c>
      <c r="D81" s="4">
        <f>D80</f>
        <v>-14000</v>
      </c>
      <c r="E81" s="4">
        <v>0</v>
      </c>
      <c r="F81" s="15"/>
      <c r="G81" s="8">
        <v>200</v>
      </c>
      <c r="H81" s="4" t="s">
        <v>22</v>
      </c>
      <c r="I81" s="4">
        <f t="shared" si="2"/>
        <v>100</v>
      </c>
      <c r="J81" s="4">
        <f>J80</f>
        <v>-70</v>
      </c>
      <c r="K81" s="4">
        <v>0</v>
      </c>
      <c r="L81" s="16"/>
      <c r="M81" s="16"/>
      <c r="N81" s="29"/>
    </row>
    <row r="82" spans="1:14" s="5" customFormat="1" x14ac:dyDescent="0.3">
      <c r="A82" s="3">
        <v>81</v>
      </c>
      <c r="B82" s="3" t="s">
        <v>14</v>
      </c>
      <c r="C82" s="3">
        <v>800</v>
      </c>
      <c r="D82" s="15"/>
      <c r="E82" s="15"/>
      <c r="F82" s="15"/>
      <c r="G82" s="8">
        <v>200</v>
      </c>
      <c r="H82" s="3" t="s">
        <v>21</v>
      </c>
      <c r="I82" s="3">
        <f t="shared" si="2"/>
        <v>800</v>
      </c>
      <c r="J82" s="15"/>
      <c r="K82" s="15"/>
      <c r="L82" s="16"/>
      <c r="M82" s="16"/>
      <c r="N82" s="29" t="s">
        <v>27</v>
      </c>
    </row>
    <row r="83" spans="1:14" s="5" customFormat="1" x14ac:dyDescent="0.3">
      <c r="A83" s="3">
        <v>82</v>
      </c>
      <c r="B83" s="3" t="s">
        <v>6</v>
      </c>
      <c r="C83" s="3">
        <v>120</v>
      </c>
      <c r="D83" s="3">
        <v>0</v>
      </c>
      <c r="E83" s="3">
        <f>D84</f>
        <v>-10000</v>
      </c>
      <c r="F83" s="15"/>
      <c r="G83" s="8">
        <v>200</v>
      </c>
      <c r="H83" s="3" t="s">
        <v>22</v>
      </c>
      <c r="I83" s="3">
        <f t="shared" si="2"/>
        <v>120</v>
      </c>
      <c r="J83" s="3">
        <v>0</v>
      </c>
      <c r="K83" s="3">
        <f>J84</f>
        <v>-70</v>
      </c>
      <c r="L83" s="16"/>
      <c r="M83" s="16"/>
      <c r="N83" s="29"/>
    </row>
    <row r="84" spans="1:14" s="5" customFormat="1" x14ac:dyDescent="0.3">
      <c r="A84" s="3">
        <v>83</v>
      </c>
      <c r="B84" s="3" t="s">
        <v>8</v>
      </c>
      <c r="C84" s="3">
        <v>800</v>
      </c>
      <c r="D84" s="3">
        <v>-10000</v>
      </c>
      <c r="E84" s="15"/>
      <c r="F84" s="15"/>
      <c r="G84" s="8">
        <v>200</v>
      </c>
      <c r="H84" s="3" t="s">
        <v>21</v>
      </c>
      <c r="I84" s="3">
        <f t="shared" si="2"/>
        <v>800</v>
      </c>
      <c r="J84" s="3">
        <v>-70</v>
      </c>
      <c r="K84" s="15"/>
      <c r="L84" s="12">
        <f>G84*G84/ABS(D84)*11.8-ABS(J84)</f>
        <v>-22.799999999999997</v>
      </c>
      <c r="M84" s="12">
        <f>(G84/3.6)^2/(ABS(D84)*9.81)-ABS(J84)/1500</f>
        <v>-1.5204691609720496E-2</v>
      </c>
      <c r="N84" s="29"/>
    </row>
    <row r="85" spans="1:14" s="5" customFormat="1" x14ac:dyDescent="0.3">
      <c r="A85" s="3">
        <v>84</v>
      </c>
      <c r="B85" s="3" t="s">
        <v>6</v>
      </c>
      <c r="C85" s="3">
        <f>C83</f>
        <v>120</v>
      </c>
      <c r="D85" s="3">
        <f>D84</f>
        <v>-10000</v>
      </c>
      <c r="E85" s="3">
        <v>0</v>
      </c>
      <c r="F85" s="15"/>
      <c r="G85" s="8">
        <v>200</v>
      </c>
      <c r="H85" s="3" t="s">
        <v>22</v>
      </c>
      <c r="I85" s="3">
        <f t="shared" si="2"/>
        <v>120</v>
      </c>
      <c r="J85" s="3">
        <f>J84</f>
        <v>-70</v>
      </c>
      <c r="K85" s="3">
        <v>0</v>
      </c>
      <c r="L85" s="16"/>
      <c r="M85" s="16"/>
      <c r="N85" s="29"/>
    </row>
    <row r="86" spans="1:14" s="5" customFormat="1" x14ac:dyDescent="0.3">
      <c r="A86" s="4">
        <v>85</v>
      </c>
      <c r="B86" s="4" t="s">
        <v>14</v>
      </c>
      <c r="C86" s="4">
        <v>1000</v>
      </c>
      <c r="D86" s="15"/>
      <c r="E86" s="15"/>
      <c r="F86" s="15"/>
      <c r="G86" s="8">
        <v>200</v>
      </c>
      <c r="H86" s="4" t="s">
        <v>21</v>
      </c>
      <c r="I86" s="4">
        <f t="shared" si="2"/>
        <v>1000</v>
      </c>
      <c r="J86" s="15"/>
      <c r="K86" s="15"/>
      <c r="L86" s="16"/>
      <c r="M86" s="16"/>
      <c r="N86" s="30" t="s">
        <v>29</v>
      </c>
    </row>
    <row r="87" spans="1:14" s="5" customFormat="1" x14ac:dyDescent="0.3">
      <c r="A87" s="4">
        <v>86</v>
      </c>
      <c r="B87" s="4" t="s">
        <v>6</v>
      </c>
      <c r="C87" s="4">
        <v>80</v>
      </c>
      <c r="D87" s="4">
        <v>0</v>
      </c>
      <c r="E87" s="4">
        <f>D88</f>
        <v>2800</v>
      </c>
      <c r="F87" s="15"/>
      <c r="G87" s="8">
        <v>200</v>
      </c>
      <c r="H87" s="4" t="s">
        <v>22</v>
      </c>
      <c r="I87" s="4">
        <f t="shared" si="2"/>
        <v>80</v>
      </c>
      <c r="J87" s="4">
        <v>0</v>
      </c>
      <c r="K87" s="4">
        <f>J88</f>
        <v>110</v>
      </c>
      <c r="L87" s="16"/>
      <c r="M87" s="16"/>
      <c r="N87" s="30"/>
    </row>
    <row r="88" spans="1:14" s="5" customFormat="1" x14ac:dyDescent="0.3">
      <c r="A88" s="4">
        <v>87</v>
      </c>
      <c r="B88" s="4" t="s">
        <v>8</v>
      </c>
      <c r="C88" s="4">
        <v>1200</v>
      </c>
      <c r="D88" s="4">
        <v>2800</v>
      </c>
      <c r="E88" s="15"/>
      <c r="F88" s="15"/>
      <c r="G88" s="8">
        <v>200</v>
      </c>
      <c r="H88" s="4" t="s">
        <v>21</v>
      </c>
      <c r="I88" s="4">
        <f t="shared" si="2"/>
        <v>1200</v>
      </c>
      <c r="J88" s="4">
        <v>110</v>
      </c>
      <c r="K88" s="15"/>
      <c r="L88" s="18">
        <f>G88*G88/ABS(D88)*11.8-ABS(J88)</f>
        <v>58.571428571428584</v>
      </c>
      <c r="M88" s="18">
        <f>(G88/3.6)^2/(ABS(D88)*9.81)-ABS(J88)/1500</f>
        <v>3.9030863298617297E-2</v>
      </c>
      <c r="N88" s="30"/>
    </row>
    <row r="89" spans="1:14" s="5" customFormat="1" x14ac:dyDescent="0.3">
      <c r="A89" s="4">
        <v>88</v>
      </c>
      <c r="B89" s="4" t="s">
        <v>6</v>
      </c>
      <c r="C89" s="4">
        <f>C87</f>
        <v>80</v>
      </c>
      <c r="D89" s="4">
        <f>D88</f>
        <v>2800</v>
      </c>
      <c r="E89" s="4">
        <v>0</v>
      </c>
      <c r="F89" s="15"/>
      <c r="G89" s="8">
        <v>200</v>
      </c>
      <c r="H89" s="4" t="s">
        <v>22</v>
      </c>
      <c r="I89" s="4">
        <f t="shared" si="2"/>
        <v>80</v>
      </c>
      <c r="J89" s="4">
        <f>J88</f>
        <v>110</v>
      </c>
      <c r="K89" s="4">
        <v>0</v>
      </c>
      <c r="L89" s="16"/>
      <c r="M89" s="16"/>
      <c r="N89" s="30"/>
    </row>
    <row r="90" spans="1:14" s="5" customFormat="1" x14ac:dyDescent="0.3">
      <c r="A90" s="3">
        <v>89</v>
      </c>
      <c r="B90" s="3" t="s">
        <v>14</v>
      </c>
      <c r="C90" s="3">
        <v>50</v>
      </c>
      <c r="D90" s="15"/>
      <c r="E90" s="15"/>
      <c r="F90" s="15"/>
      <c r="G90" s="8">
        <v>200</v>
      </c>
      <c r="H90" s="3" t="s">
        <v>21</v>
      </c>
      <c r="I90" s="3">
        <f t="shared" si="2"/>
        <v>50</v>
      </c>
      <c r="J90" s="15"/>
      <c r="K90" s="15"/>
      <c r="L90" s="16"/>
      <c r="M90" s="16"/>
      <c r="N90" s="29" t="s">
        <v>29</v>
      </c>
    </row>
    <row r="91" spans="1:14" s="5" customFormat="1" x14ac:dyDescent="0.3">
      <c r="A91" s="3">
        <v>90</v>
      </c>
      <c r="B91" s="3" t="s">
        <v>6</v>
      </c>
      <c r="C91" s="3">
        <v>80</v>
      </c>
      <c r="D91" s="3">
        <v>0</v>
      </c>
      <c r="E91" s="3">
        <f>D92</f>
        <v>3000</v>
      </c>
      <c r="F91" s="15"/>
      <c r="G91" s="8">
        <v>200</v>
      </c>
      <c r="H91" s="3" t="s">
        <v>22</v>
      </c>
      <c r="I91" s="3">
        <f t="shared" si="2"/>
        <v>80</v>
      </c>
      <c r="J91" s="3">
        <v>0</v>
      </c>
      <c r="K91" s="3">
        <f>J92</f>
        <v>100</v>
      </c>
      <c r="L91" s="16"/>
      <c r="M91" s="16"/>
      <c r="N91" s="30"/>
    </row>
    <row r="92" spans="1:14" s="5" customFormat="1" x14ac:dyDescent="0.3">
      <c r="A92" s="3">
        <v>91</v>
      </c>
      <c r="B92" s="3" t="s">
        <v>8</v>
      </c>
      <c r="C92" s="3">
        <v>400</v>
      </c>
      <c r="D92" s="3">
        <v>3000</v>
      </c>
      <c r="E92" s="15"/>
      <c r="F92" s="15"/>
      <c r="G92" s="8">
        <v>200</v>
      </c>
      <c r="H92" s="3" t="s">
        <v>21</v>
      </c>
      <c r="I92" s="3">
        <f t="shared" si="2"/>
        <v>400</v>
      </c>
      <c r="J92" s="3">
        <v>100</v>
      </c>
      <c r="K92" s="15"/>
      <c r="L92" s="12">
        <f>G92*G92/ABS(D92)*11.8-ABS(J92)</f>
        <v>57.333333333333343</v>
      </c>
      <c r="M92" s="12">
        <f>(G92/3.6)^2/(ABS(D92)*9.81)-ABS(J92)/1500</f>
        <v>3.8206583523153925E-2</v>
      </c>
      <c r="N92" s="30"/>
    </row>
    <row r="93" spans="1:14" s="5" customFormat="1" x14ac:dyDescent="0.3">
      <c r="A93" s="3">
        <v>92</v>
      </c>
      <c r="B93" s="3" t="s">
        <v>6</v>
      </c>
      <c r="C93" s="3">
        <f>C91</f>
        <v>80</v>
      </c>
      <c r="D93" s="3">
        <f>D92</f>
        <v>3000</v>
      </c>
      <c r="E93" s="3">
        <v>0</v>
      </c>
      <c r="F93" s="15"/>
      <c r="G93" s="8">
        <v>200</v>
      </c>
      <c r="H93" s="3" t="s">
        <v>22</v>
      </c>
      <c r="I93" s="3">
        <f t="shared" si="2"/>
        <v>80</v>
      </c>
      <c r="J93" s="3">
        <f>J92</f>
        <v>100</v>
      </c>
      <c r="K93" s="3">
        <v>0</v>
      </c>
      <c r="L93" s="16"/>
      <c r="M93" s="16"/>
      <c r="N93" s="30"/>
    </row>
    <row r="94" spans="1:14" s="5" customFormat="1" x14ac:dyDescent="0.3">
      <c r="A94" s="4">
        <v>93</v>
      </c>
      <c r="B94" s="4" t="s">
        <v>14</v>
      </c>
      <c r="C94" s="4">
        <v>2000</v>
      </c>
      <c r="D94" s="15"/>
      <c r="E94" s="15"/>
      <c r="F94" s="4" t="s">
        <v>16</v>
      </c>
      <c r="G94" s="8">
        <v>200</v>
      </c>
      <c r="H94" s="4" t="s">
        <v>21</v>
      </c>
      <c r="I94" s="4">
        <f t="shared" si="2"/>
        <v>2000</v>
      </c>
      <c r="J94" s="15"/>
      <c r="K94" s="15"/>
      <c r="L94" s="16"/>
      <c r="M94" s="16"/>
      <c r="N94" s="28" t="s">
        <v>29</v>
      </c>
    </row>
    <row r="95" spans="1:14" s="5" customFormat="1" x14ac:dyDescent="0.3">
      <c r="A95" s="4">
        <v>94</v>
      </c>
      <c r="B95" s="4" t="s">
        <v>6</v>
      </c>
      <c r="C95" s="4">
        <v>50</v>
      </c>
      <c r="D95" s="4">
        <v>0</v>
      </c>
      <c r="E95" s="4">
        <f>D96</f>
        <v>50000</v>
      </c>
      <c r="F95" s="30" t="s">
        <v>17</v>
      </c>
      <c r="G95" s="8">
        <v>200</v>
      </c>
      <c r="H95" s="4" t="s">
        <v>22</v>
      </c>
      <c r="I95" s="4">
        <f t="shared" si="2"/>
        <v>50</v>
      </c>
      <c r="J95" s="4">
        <v>0</v>
      </c>
      <c r="K95" s="4">
        <f>J96</f>
        <v>0</v>
      </c>
      <c r="L95" s="16"/>
      <c r="M95" s="16"/>
      <c r="N95" s="30"/>
    </row>
    <row r="96" spans="1:14" s="5" customFormat="1" x14ac:dyDescent="0.3">
      <c r="A96" s="4">
        <v>95</v>
      </c>
      <c r="B96" s="4" t="s">
        <v>8</v>
      </c>
      <c r="C96" s="4">
        <v>50</v>
      </c>
      <c r="D96" s="4">
        <v>50000</v>
      </c>
      <c r="E96" s="15"/>
      <c r="F96" s="30"/>
      <c r="G96" s="8">
        <v>200</v>
      </c>
      <c r="H96" s="4" t="s">
        <v>21</v>
      </c>
      <c r="I96" s="4">
        <f t="shared" si="2"/>
        <v>50</v>
      </c>
      <c r="J96" s="4">
        <v>0</v>
      </c>
      <c r="K96" s="15"/>
      <c r="L96" s="18">
        <f>G96*G96/ABS(D96)*11.8-ABS(J96)</f>
        <v>9.4400000000000013</v>
      </c>
      <c r="M96" s="18">
        <f>(G96/3.6)^2/(ABS(D96)*9.81)-ABS(J96)/1500</f>
        <v>6.2923950113892351E-3</v>
      </c>
      <c r="N96" s="30"/>
    </row>
    <row r="97" spans="1:14" s="5" customFormat="1" x14ac:dyDescent="0.3">
      <c r="A97" s="4">
        <v>96</v>
      </c>
      <c r="B97" s="4" t="s">
        <v>6</v>
      </c>
      <c r="C97" s="4">
        <f>C95</f>
        <v>50</v>
      </c>
      <c r="D97" s="4">
        <f>D96</f>
        <v>50000</v>
      </c>
      <c r="E97" s="4">
        <v>0</v>
      </c>
      <c r="F97" s="30"/>
      <c r="G97" s="8">
        <v>200</v>
      </c>
      <c r="H97" s="4" t="s">
        <v>22</v>
      </c>
      <c r="I97" s="4">
        <f t="shared" si="2"/>
        <v>50</v>
      </c>
      <c r="J97" s="4">
        <f>J96</f>
        <v>0</v>
      </c>
      <c r="K97" s="4">
        <v>0</v>
      </c>
      <c r="L97" s="16"/>
      <c r="M97" s="16"/>
      <c r="N97" s="30"/>
    </row>
  </sheetData>
  <mergeCells count="25">
    <mergeCell ref="N22:N25"/>
    <mergeCell ref="N2:N5"/>
    <mergeCell ref="N6:N9"/>
    <mergeCell ref="N10:N13"/>
    <mergeCell ref="N14:N17"/>
    <mergeCell ref="N18:N21"/>
    <mergeCell ref="N70:N73"/>
    <mergeCell ref="N26:N29"/>
    <mergeCell ref="N30:N33"/>
    <mergeCell ref="N34:N37"/>
    <mergeCell ref="N38:N41"/>
    <mergeCell ref="N42:N45"/>
    <mergeCell ref="N46:N49"/>
    <mergeCell ref="N50:N53"/>
    <mergeCell ref="N54:N57"/>
    <mergeCell ref="N58:N61"/>
    <mergeCell ref="N62:N65"/>
    <mergeCell ref="N66:N69"/>
    <mergeCell ref="F95:F97"/>
    <mergeCell ref="N74:N77"/>
    <mergeCell ref="N78:N81"/>
    <mergeCell ref="N82:N85"/>
    <mergeCell ref="N86:N89"/>
    <mergeCell ref="N90:N93"/>
    <mergeCell ref="N94:N97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6356CB-F0F5-4EF9-8834-D5D350C95BD2}">
  <dimension ref="A1:Q98"/>
  <sheetViews>
    <sheetView tabSelected="1" zoomScale="145" zoomScaleNormal="145" workbookViewId="0"/>
  </sheetViews>
  <sheetFormatPr defaultRowHeight="14" x14ac:dyDescent="0.3"/>
  <cols>
    <col min="1" max="1" width="8.58203125" style="1" customWidth="1"/>
    <col min="2" max="2" width="16.58203125" style="1" customWidth="1"/>
    <col min="3" max="5" width="8.58203125" style="1" customWidth="1"/>
    <col min="6" max="6" width="22.1640625" style="1" customWidth="1"/>
    <col min="7" max="7" width="13.4140625" style="5" customWidth="1"/>
    <col min="8" max="8" width="16.58203125" style="5" customWidth="1"/>
    <col min="9" max="9" width="8.58203125" style="5" customWidth="1"/>
    <col min="10" max="10" width="14.5" style="5" customWidth="1"/>
    <col min="11" max="11" width="12.5" style="5" customWidth="1"/>
    <col min="12" max="12" width="12.5" style="38" customWidth="1"/>
    <col min="13" max="13" width="16.5" style="38" customWidth="1"/>
    <col min="14" max="14" width="8.6640625" style="5"/>
    <col min="15" max="15" width="24.08203125" style="5" customWidth="1"/>
    <col min="16" max="17" width="8.6640625" style="5"/>
  </cols>
  <sheetData>
    <row r="1" spans="1:14" ht="28.5" customHeight="1" x14ac:dyDescent="0.3">
      <c r="A1" s="2" t="s">
        <v>0</v>
      </c>
      <c r="B1" s="2" t="s">
        <v>23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25</v>
      </c>
      <c r="H1" s="2" t="s">
        <v>24</v>
      </c>
      <c r="I1" s="2" t="s">
        <v>18</v>
      </c>
      <c r="J1" s="2" t="s">
        <v>19</v>
      </c>
      <c r="K1" s="2" t="s">
        <v>20</v>
      </c>
      <c r="L1" s="31" t="s">
        <v>30</v>
      </c>
      <c r="M1" s="31" t="s">
        <v>31</v>
      </c>
      <c r="N1" s="2" t="s">
        <v>28</v>
      </c>
    </row>
    <row r="2" spans="1:14" x14ac:dyDescent="0.3">
      <c r="A2" s="3">
        <v>1</v>
      </c>
      <c r="B2" s="3" t="s">
        <v>5</v>
      </c>
      <c r="C2" s="3">
        <v>300</v>
      </c>
      <c r="D2" s="6"/>
      <c r="E2" s="6"/>
      <c r="F2" s="15"/>
      <c r="G2" s="9">
        <v>80</v>
      </c>
      <c r="H2" s="3" t="s">
        <v>21</v>
      </c>
      <c r="I2" s="3">
        <f t="shared" ref="I2:I9" si="0">C2</f>
        <v>300</v>
      </c>
      <c r="J2" s="6"/>
      <c r="K2" s="6"/>
      <c r="L2" s="32"/>
      <c r="M2" s="32"/>
      <c r="N2" s="29" t="s">
        <v>27</v>
      </c>
    </row>
    <row r="3" spans="1:14" x14ac:dyDescent="0.3">
      <c r="A3" s="3">
        <v>2</v>
      </c>
      <c r="B3" s="3" t="s">
        <v>6</v>
      </c>
      <c r="C3" s="19">
        <f>55/2</f>
        <v>27.5</v>
      </c>
      <c r="D3" s="3">
        <v>0</v>
      </c>
      <c r="E3" s="3">
        <f>D4</f>
        <v>-1500</v>
      </c>
      <c r="F3" s="3" t="s">
        <v>7</v>
      </c>
      <c r="G3" s="9">
        <v>80</v>
      </c>
      <c r="H3" s="3" t="s">
        <v>22</v>
      </c>
      <c r="I3" s="19">
        <f t="shared" si="0"/>
        <v>27.5</v>
      </c>
      <c r="J3" s="19">
        <v>0</v>
      </c>
      <c r="K3" s="19">
        <f>J4</f>
        <v>-54</v>
      </c>
      <c r="L3" s="32"/>
      <c r="M3" s="32"/>
      <c r="N3" s="29"/>
    </row>
    <row r="4" spans="1:14" x14ac:dyDescent="0.3">
      <c r="A4" s="3">
        <v>3</v>
      </c>
      <c r="B4" s="3" t="s">
        <v>8</v>
      </c>
      <c r="C4" s="19">
        <v>138.893</v>
      </c>
      <c r="D4" s="3">
        <v>-1500</v>
      </c>
      <c r="E4" s="15"/>
      <c r="F4" s="3" t="s">
        <v>9</v>
      </c>
      <c r="G4" s="9">
        <v>80</v>
      </c>
      <c r="H4" s="3" t="s">
        <v>21</v>
      </c>
      <c r="I4" s="19">
        <f t="shared" si="0"/>
        <v>138.893</v>
      </c>
      <c r="J4" s="19">
        <v>-54</v>
      </c>
      <c r="K4" s="20"/>
      <c r="L4" s="33">
        <f t="shared" ref="L4:L11" si="1">G4*G4/ABS(D4)*11.8-ABS(J4)</f>
        <v>-3.6533333333333289</v>
      </c>
      <c r="M4" s="33">
        <f t="shared" ref="M4:M11" si="2">(G4/3.6)^2/(ABS(D4)*9.81)-ABS(J4)/1500</f>
        <v>-2.4405599392574098E-3</v>
      </c>
      <c r="N4" s="29"/>
    </row>
    <row r="5" spans="1:14" x14ac:dyDescent="0.3">
      <c r="A5" s="3">
        <v>4</v>
      </c>
      <c r="B5" s="3" t="s">
        <v>6</v>
      </c>
      <c r="C5" s="19">
        <f>C3</f>
        <v>27.5</v>
      </c>
      <c r="D5" s="3">
        <f>D4</f>
        <v>-1500</v>
      </c>
      <c r="E5" s="3">
        <v>0</v>
      </c>
      <c r="F5" s="15"/>
      <c r="G5" s="9">
        <v>80</v>
      </c>
      <c r="H5" s="3" t="s">
        <v>22</v>
      </c>
      <c r="I5" s="19">
        <f t="shared" si="0"/>
        <v>27.5</v>
      </c>
      <c r="J5" s="19">
        <f>J4</f>
        <v>-54</v>
      </c>
      <c r="K5" s="19">
        <v>0</v>
      </c>
      <c r="L5" s="34"/>
      <c r="M5" s="34"/>
      <c r="N5" s="29"/>
    </row>
    <row r="6" spans="1:14" x14ac:dyDescent="0.3">
      <c r="A6" s="4">
        <v>5</v>
      </c>
      <c r="B6" s="4" t="s">
        <v>5</v>
      </c>
      <c r="C6" s="25">
        <v>250</v>
      </c>
      <c r="D6" s="15"/>
      <c r="E6" s="15"/>
      <c r="F6" s="15"/>
      <c r="G6" s="9">
        <v>80</v>
      </c>
      <c r="H6" s="4" t="s">
        <v>21</v>
      </c>
      <c r="I6" s="25">
        <f t="shared" si="0"/>
        <v>250</v>
      </c>
      <c r="J6" s="20"/>
      <c r="K6" s="20"/>
      <c r="L6" s="34"/>
      <c r="M6" s="34"/>
      <c r="N6" s="30" t="s">
        <v>29</v>
      </c>
    </row>
    <row r="7" spans="1:14" x14ac:dyDescent="0.3">
      <c r="A7" s="4">
        <v>6</v>
      </c>
      <c r="B7" s="4" t="s">
        <v>6</v>
      </c>
      <c r="C7" s="25">
        <f>85/2</f>
        <v>42.5</v>
      </c>
      <c r="D7" s="4">
        <v>0</v>
      </c>
      <c r="E7" s="4">
        <f>D8</f>
        <v>650</v>
      </c>
      <c r="F7" s="15"/>
      <c r="G7" s="9">
        <v>80</v>
      </c>
      <c r="H7" s="4" t="s">
        <v>22</v>
      </c>
      <c r="I7" s="25">
        <f t="shared" si="0"/>
        <v>42.5</v>
      </c>
      <c r="J7" s="25">
        <v>0</v>
      </c>
      <c r="K7" s="25">
        <f>J8</f>
        <v>120</v>
      </c>
      <c r="L7" s="34"/>
      <c r="M7" s="34"/>
      <c r="N7" s="30"/>
    </row>
    <row r="8" spans="1:14" x14ac:dyDescent="0.3">
      <c r="A8" s="4">
        <v>7</v>
      </c>
      <c r="B8" s="4" t="s">
        <v>8</v>
      </c>
      <c r="C8" s="25">
        <v>565.17399999999998</v>
      </c>
      <c r="D8" s="4">
        <v>650</v>
      </c>
      <c r="E8" s="15"/>
      <c r="F8" s="4" t="s">
        <v>9</v>
      </c>
      <c r="G8" s="9">
        <v>80</v>
      </c>
      <c r="H8" s="4" t="s">
        <v>21</v>
      </c>
      <c r="I8" s="25">
        <f t="shared" si="0"/>
        <v>565.17399999999998</v>
      </c>
      <c r="J8" s="25">
        <v>120</v>
      </c>
      <c r="K8" s="20"/>
      <c r="L8" s="36">
        <f>G8*G8/ABS(D8)*11.8-ABS(J8)</f>
        <v>-3.8153846153846018</v>
      </c>
      <c r="M8" s="36">
        <f t="shared" si="2"/>
        <v>-2.5551383213632678E-3</v>
      </c>
      <c r="N8" s="30"/>
    </row>
    <row r="9" spans="1:14" x14ac:dyDescent="0.3">
      <c r="A9" s="4">
        <v>8</v>
      </c>
      <c r="B9" s="4" t="s">
        <v>6</v>
      </c>
      <c r="C9" s="25">
        <f>C7</f>
        <v>42.5</v>
      </c>
      <c r="D9" s="4">
        <f>D8</f>
        <v>650</v>
      </c>
      <c r="E9" s="4">
        <v>0</v>
      </c>
      <c r="F9" s="15"/>
      <c r="G9" s="9">
        <v>80</v>
      </c>
      <c r="H9" s="4" t="s">
        <v>22</v>
      </c>
      <c r="I9" s="25">
        <f t="shared" si="0"/>
        <v>42.5</v>
      </c>
      <c r="J9" s="25">
        <f>J8</f>
        <v>120</v>
      </c>
      <c r="K9" s="25">
        <v>0</v>
      </c>
      <c r="L9" s="34"/>
      <c r="M9" s="34"/>
      <c r="N9" s="30"/>
    </row>
    <row r="10" spans="1:14" x14ac:dyDescent="0.3">
      <c r="A10" s="3">
        <v>9</v>
      </c>
      <c r="B10" s="3" t="s">
        <v>5</v>
      </c>
      <c r="C10" s="19">
        <v>50</v>
      </c>
      <c r="D10" s="6"/>
      <c r="E10" s="6"/>
      <c r="F10" s="15"/>
      <c r="G10" s="9">
        <v>80</v>
      </c>
      <c r="H10" s="3" t="s">
        <v>21</v>
      </c>
      <c r="I10" s="19">
        <f t="shared" ref="I10:I73" si="3">C10</f>
        <v>50</v>
      </c>
      <c r="J10" s="20"/>
      <c r="K10" s="20"/>
      <c r="L10" s="34"/>
      <c r="M10" s="34"/>
      <c r="N10" s="29" t="s">
        <v>27</v>
      </c>
    </row>
    <row r="11" spans="1:14" x14ac:dyDescent="0.3">
      <c r="A11" s="3">
        <v>10</v>
      </c>
      <c r="B11" s="3" t="s">
        <v>6</v>
      </c>
      <c r="C11" s="19">
        <f>75/2</f>
        <v>37.5</v>
      </c>
      <c r="D11" s="3">
        <v>0</v>
      </c>
      <c r="E11" s="3">
        <f>D12</f>
        <v>-550</v>
      </c>
      <c r="F11" s="15"/>
      <c r="G11" s="9">
        <v>80</v>
      </c>
      <c r="H11" s="3" t="s">
        <v>22</v>
      </c>
      <c r="I11" s="19">
        <f t="shared" si="3"/>
        <v>37.5</v>
      </c>
      <c r="J11" s="19">
        <v>0</v>
      </c>
      <c r="K11" s="19">
        <f>J12</f>
        <v>-120</v>
      </c>
      <c r="L11" s="34"/>
      <c r="M11" s="34"/>
      <c r="N11" s="29"/>
    </row>
    <row r="12" spans="1:14" x14ac:dyDescent="0.3">
      <c r="A12" s="3">
        <v>11</v>
      </c>
      <c r="B12" s="3" t="s">
        <v>8</v>
      </c>
      <c r="C12" s="19">
        <v>257.29700000000003</v>
      </c>
      <c r="D12" s="3">
        <v>-550</v>
      </c>
      <c r="E12" s="15"/>
      <c r="F12" s="3" t="s">
        <v>9</v>
      </c>
      <c r="G12" s="9">
        <v>80</v>
      </c>
      <c r="H12" s="3" t="s">
        <v>21</v>
      </c>
      <c r="I12" s="19">
        <f t="shared" si="3"/>
        <v>257.29700000000003</v>
      </c>
      <c r="J12" s="19">
        <v>-120</v>
      </c>
      <c r="K12" s="20"/>
      <c r="L12" s="35">
        <f>G12*G12/ABS(D12)*11.8-ABS(J12)</f>
        <v>17.309090909090912</v>
      </c>
      <c r="M12" s="35">
        <f>(G12/3.6)^2/(ABS(D12)*9.81)-ABS(J12)/1500</f>
        <v>1.1525745620207042E-2</v>
      </c>
      <c r="N12" s="29"/>
    </row>
    <row r="13" spans="1:14" x14ac:dyDescent="0.3">
      <c r="A13" s="3">
        <v>12</v>
      </c>
      <c r="B13" s="3" t="s">
        <v>6</v>
      </c>
      <c r="C13" s="19">
        <f>C11</f>
        <v>37.5</v>
      </c>
      <c r="D13" s="3">
        <f>D12</f>
        <v>-550</v>
      </c>
      <c r="E13" s="3">
        <v>0</v>
      </c>
      <c r="F13" s="15"/>
      <c r="G13" s="9">
        <v>80</v>
      </c>
      <c r="H13" s="3" t="s">
        <v>22</v>
      </c>
      <c r="I13" s="19">
        <f t="shared" si="3"/>
        <v>37.5</v>
      </c>
      <c r="J13" s="19">
        <f>J12</f>
        <v>-120</v>
      </c>
      <c r="K13" s="19">
        <v>0</v>
      </c>
      <c r="L13" s="34"/>
      <c r="M13" s="34"/>
      <c r="N13" s="29"/>
    </row>
    <row r="14" spans="1:14" x14ac:dyDescent="0.3">
      <c r="A14" s="4">
        <v>13</v>
      </c>
      <c r="B14" s="4" t="s">
        <v>5</v>
      </c>
      <c r="C14" s="4">
        <v>950</v>
      </c>
      <c r="D14" s="15"/>
      <c r="E14" s="15"/>
      <c r="F14" s="4" t="s">
        <v>10</v>
      </c>
      <c r="G14" s="9">
        <v>80</v>
      </c>
      <c r="H14" s="4" t="s">
        <v>21</v>
      </c>
      <c r="I14" s="4">
        <f t="shared" si="3"/>
        <v>950</v>
      </c>
      <c r="J14" s="15"/>
      <c r="K14" s="15"/>
      <c r="L14" s="34"/>
      <c r="M14" s="34"/>
      <c r="N14" s="30" t="s">
        <v>29</v>
      </c>
    </row>
    <row r="15" spans="1:14" x14ac:dyDescent="0.3">
      <c r="A15" s="4">
        <v>14</v>
      </c>
      <c r="B15" s="4" t="s">
        <v>6</v>
      </c>
      <c r="C15" s="4">
        <v>80</v>
      </c>
      <c r="D15" s="4">
        <v>0</v>
      </c>
      <c r="E15" s="4">
        <f>D16</f>
        <v>450</v>
      </c>
      <c r="F15" s="15"/>
      <c r="G15" s="9">
        <v>80</v>
      </c>
      <c r="H15" s="4" t="s">
        <v>22</v>
      </c>
      <c r="I15" s="4">
        <f t="shared" si="3"/>
        <v>80</v>
      </c>
      <c r="J15" s="4">
        <v>0</v>
      </c>
      <c r="K15" s="4">
        <f>J16</f>
        <v>100</v>
      </c>
      <c r="L15" s="34"/>
      <c r="M15" s="34"/>
      <c r="N15" s="30"/>
    </row>
    <row r="16" spans="1:14" x14ac:dyDescent="0.3">
      <c r="A16" s="4">
        <v>15</v>
      </c>
      <c r="B16" s="4" t="s">
        <v>8</v>
      </c>
      <c r="C16" s="4">
        <v>800</v>
      </c>
      <c r="D16" s="4">
        <v>450</v>
      </c>
      <c r="E16" s="15"/>
      <c r="F16" s="4" t="s">
        <v>11</v>
      </c>
      <c r="G16" s="9">
        <v>80</v>
      </c>
      <c r="H16" s="4" t="s">
        <v>21</v>
      </c>
      <c r="I16" s="4">
        <f t="shared" si="3"/>
        <v>800</v>
      </c>
      <c r="J16" s="4">
        <v>100</v>
      </c>
      <c r="K16" s="15"/>
      <c r="L16" s="36">
        <f>G16*G16/ABS(D16)*11.8-ABS(J16)</f>
        <v>67.822222222222223</v>
      </c>
      <c r="M16" s="36">
        <f>(G16/3.6)^2/(ABS(D16)*9.81)-ABS(J16)/1500</f>
        <v>4.5198133535808621E-2</v>
      </c>
      <c r="N16" s="30"/>
    </row>
    <row r="17" spans="1:17" x14ac:dyDescent="0.3">
      <c r="A17" s="4">
        <v>16</v>
      </c>
      <c r="B17" s="4" t="s">
        <v>6</v>
      </c>
      <c r="C17" s="4">
        <f>C15</f>
        <v>80</v>
      </c>
      <c r="D17" s="4">
        <f>D16</f>
        <v>450</v>
      </c>
      <c r="E17" s="4">
        <v>0</v>
      </c>
      <c r="F17" s="15"/>
      <c r="G17" s="9">
        <v>80</v>
      </c>
      <c r="H17" s="4" t="s">
        <v>22</v>
      </c>
      <c r="I17" s="4">
        <f t="shared" si="3"/>
        <v>80</v>
      </c>
      <c r="J17" s="4">
        <f>J16</f>
        <v>100</v>
      </c>
      <c r="K17" s="4">
        <v>0</v>
      </c>
      <c r="L17" s="34"/>
      <c r="M17" s="34"/>
      <c r="N17" s="30"/>
    </row>
    <row r="18" spans="1:17" x14ac:dyDescent="0.3">
      <c r="A18" s="3">
        <v>17</v>
      </c>
      <c r="B18" s="3" t="s">
        <v>5</v>
      </c>
      <c r="C18" s="3">
        <v>50</v>
      </c>
      <c r="D18" s="15"/>
      <c r="E18" s="15"/>
      <c r="F18" s="3" t="s">
        <v>26</v>
      </c>
      <c r="G18" s="9">
        <v>80</v>
      </c>
      <c r="H18" s="3" t="s">
        <v>21</v>
      </c>
      <c r="I18" s="3">
        <f t="shared" si="3"/>
        <v>50</v>
      </c>
      <c r="J18" s="15"/>
      <c r="K18" s="15"/>
      <c r="L18" s="34"/>
      <c r="M18" s="34"/>
      <c r="N18" s="29" t="s">
        <v>27</v>
      </c>
    </row>
    <row r="19" spans="1:17" x14ac:dyDescent="0.3">
      <c r="A19" s="3">
        <v>18</v>
      </c>
      <c r="B19" s="3" t="s">
        <v>6</v>
      </c>
      <c r="C19" s="3">
        <v>100</v>
      </c>
      <c r="D19" s="3">
        <v>0</v>
      </c>
      <c r="E19" s="3">
        <f>D20</f>
        <v>-600</v>
      </c>
      <c r="F19" s="15"/>
      <c r="G19" s="9">
        <v>80</v>
      </c>
      <c r="H19" s="3" t="s">
        <v>22</v>
      </c>
      <c r="I19" s="3">
        <f t="shared" si="3"/>
        <v>100</v>
      </c>
      <c r="J19" s="3">
        <v>0</v>
      </c>
      <c r="K19" s="3">
        <f>J20</f>
        <v>-70</v>
      </c>
      <c r="L19" s="34"/>
      <c r="M19" s="34"/>
      <c r="N19" s="29"/>
    </row>
    <row r="20" spans="1:17" x14ac:dyDescent="0.3">
      <c r="A20" s="3">
        <v>19</v>
      </c>
      <c r="B20" s="3" t="s">
        <v>8</v>
      </c>
      <c r="C20" s="3">
        <v>150</v>
      </c>
      <c r="D20" s="3">
        <v>-600</v>
      </c>
      <c r="E20" s="15"/>
      <c r="F20" s="15"/>
      <c r="G20" s="9">
        <v>80</v>
      </c>
      <c r="H20" s="3" t="s">
        <v>21</v>
      </c>
      <c r="I20" s="3">
        <f t="shared" si="3"/>
        <v>150</v>
      </c>
      <c r="J20" s="3">
        <v>-70</v>
      </c>
      <c r="K20" s="15"/>
      <c r="L20" s="35">
        <f>G20*G20/ABS(D20)*11.8-ABS(J20)</f>
        <v>55.866666666666674</v>
      </c>
      <c r="M20" s="35">
        <f>(G20/3.6)^2/(ABS(D20)*9.81)-ABS(J20)/1500</f>
        <v>3.7231933485189793E-2</v>
      </c>
      <c r="N20" s="29"/>
    </row>
    <row r="21" spans="1:17" x14ac:dyDescent="0.3">
      <c r="A21" s="3">
        <v>20</v>
      </c>
      <c r="B21" s="3" t="s">
        <v>6</v>
      </c>
      <c r="C21" s="3">
        <v>100</v>
      </c>
      <c r="D21" s="3">
        <f>D20</f>
        <v>-600</v>
      </c>
      <c r="E21" s="3">
        <v>0</v>
      </c>
      <c r="F21" s="15"/>
      <c r="G21" s="9">
        <v>80</v>
      </c>
      <c r="H21" s="3" t="s">
        <v>22</v>
      </c>
      <c r="I21" s="3">
        <f t="shared" si="3"/>
        <v>100</v>
      </c>
      <c r="J21" s="3">
        <f>J20</f>
        <v>-70</v>
      </c>
      <c r="K21" s="3">
        <v>0</v>
      </c>
      <c r="L21" s="34"/>
      <c r="M21" s="34"/>
      <c r="N21" s="29"/>
    </row>
    <row r="22" spans="1:17" x14ac:dyDescent="0.3">
      <c r="A22" s="4">
        <v>21</v>
      </c>
      <c r="B22" s="4" t="s">
        <v>5</v>
      </c>
      <c r="C22" s="4">
        <v>200</v>
      </c>
      <c r="D22" s="15"/>
      <c r="E22" s="15"/>
      <c r="F22" s="15"/>
      <c r="G22" s="7">
        <v>100</v>
      </c>
      <c r="H22" s="4" t="s">
        <v>21</v>
      </c>
      <c r="I22" s="4">
        <f t="shared" si="3"/>
        <v>200</v>
      </c>
      <c r="J22" s="15"/>
      <c r="K22" s="15"/>
      <c r="L22" s="34"/>
      <c r="M22" s="34"/>
      <c r="N22" s="30" t="s">
        <v>29</v>
      </c>
    </row>
    <row r="23" spans="1:17" x14ac:dyDescent="0.3">
      <c r="A23" s="4">
        <v>22</v>
      </c>
      <c r="B23" s="4" t="s">
        <v>6</v>
      </c>
      <c r="C23" s="4">
        <v>150</v>
      </c>
      <c r="D23" s="4">
        <v>0</v>
      </c>
      <c r="E23" s="4">
        <f>D24</f>
        <v>2000</v>
      </c>
      <c r="F23" s="15"/>
      <c r="G23" s="7">
        <v>100</v>
      </c>
      <c r="H23" s="4" t="s">
        <v>22</v>
      </c>
      <c r="I23" s="4">
        <f t="shared" si="3"/>
        <v>150</v>
      </c>
      <c r="J23" s="4">
        <v>0</v>
      </c>
      <c r="K23" s="4">
        <f>J24</f>
        <v>30</v>
      </c>
      <c r="L23" s="34"/>
      <c r="M23" s="34"/>
      <c r="N23" s="30"/>
    </row>
    <row r="24" spans="1:17" x14ac:dyDescent="0.3">
      <c r="A24" s="4">
        <v>23</v>
      </c>
      <c r="B24" s="4" t="s">
        <v>8</v>
      </c>
      <c r="C24" s="4">
        <v>600</v>
      </c>
      <c r="D24" s="4">
        <v>2000</v>
      </c>
      <c r="E24" s="15"/>
      <c r="F24" s="15"/>
      <c r="G24" s="7">
        <v>100</v>
      </c>
      <c r="H24" s="4" t="s">
        <v>21</v>
      </c>
      <c r="I24" s="4">
        <f t="shared" si="3"/>
        <v>600</v>
      </c>
      <c r="J24" s="4">
        <v>30</v>
      </c>
      <c r="K24" s="15"/>
      <c r="L24" s="36">
        <f>G24*G24/ABS(D24)*11.8-ABS(J24)</f>
        <v>29</v>
      </c>
      <c r="M24" s="36">
        <f>(G24/3.6)^2/(ABS(D24)*9.81)-ABS(J24)/1500</f>
        <v>1.9327468821182723E-2</v>
      </c>
      <c r="N24" s="30"/>
    </row>
    <row r="25" spans="1:17" x14ac:dyDescent="0.3">
      <c r="A25" s="4">
        <v>24</v>
      </c>
      <c r="B25" s="4" t="s">
        <v>6</v>
      </c>
      <c r="C25" s="4">
        <f>C23</f>
        <v>150</v>
      </c>
      <c r="D25" s="4">
        <f>D24</f>
        <v>2000</v>
      </c>
      <c r="E25" s="4">
        <v>0</v>
      </c>
      <c r="F25" s="15"/>
      <c r="G25" s="7">
        <v>100</v>
      </c>
      <c r="H25" s="4" t="s">
        <v>22</v>
      </c>
      <c r="I25" s="4">
        <f t="shared" si="3"/>
        <v>150</v>
      </c>
      <c r="J25" s="4">
        <f>J24</f>
        <v>30</v>
      </c>
      <c r="K25" s="4">
        <v>0</v>
      </c>
      <c r="L25" s="34"/>
      <c r="M25" s="34"/>
      <c r="N25" s="30"/>
    </row>
    <row r="26" spans="1:17" x14ac:dyDescent="0.3">
      <c r="A26" s="3">
        <v>25</v>
      </c>
      <c r="B26" s="3" t="s">
        <v>5</v>
      </c>
      <c r="C26" s="3">
        <v>50</v>
      </c>
      <c r="D26" s="15"/>
      <c r="E26" s="15"/>
      <c r="F26" s="15"/>
      <c r="G26" s="7">
        <v>160</v>
      </c>
      <c r="H26" s="3" t="s">
        <v>21</v>
      </c>
      <c r="I26" s="3">
        <f t="shared" si="3"/>
        <v>50</v>
      </c>
      <c r="J26" s="15"/>
      <c r="K26" s="15"/>
      <c r="L26" s="34"/>
      <c r="M26" s="34"/>
      <c r="N26" s="29" t="s">
        <v>27</v>
      </c>
    </row>
    <row r="27" spans="1:17" x14ac:dyDescent="0.3">
      <c r="A27" s="3">
        <v>26</v>
      </c>
      <c r="B27" s="3" t="s">
        <v>6</v>
      </c>
      <c r="C27" s="3">
        <v>50</v>
      </c>
      <c r="D27" s="3">
        <v>0</v>
      </c>
      <c r="E27" s="3">
        <f>D28</f>
        <v>-1600</v>
      </c>
      <c r="F27" s="15"/>
      <c r="G27" s="7">
        <v>160</v>
      </c>
      <c r="H27" s="3" t="s">
        <v>22</v>
      </c>
      <c r="I27" s="3">
        <f t="shared" si="3"/>
        <v>50</v>
      </c>
      <c r="J27" s="3">
        <v>0</v>
      </c>
      <c r="K27" s="3">
        <f>J28</f>
        <v>-120</v>
      </c>
      <c r="L27" s="34"/>
      <c r="M27" s="34"/>
      <c r="N27" s="29"/>
    </row>
    <row r="28" spans="1:17" s="24" customFormat="1" x14ac:dyDescent="0.3">
      <c r="A28" s="3">
        <v>27</v>
      </c>
      <c r="B28" s="3" t="s">
        <v>8</v>
      </c>
      <c r="C28" s="3">
        <v>500</v>
      </c>
      <c r="D28" s="3">
        <v>-1600</v>
      </c>
      <c r="E28" s="20"/>
      <c r="F28" s="3" t="s">
        <v>33</v>
      </c>
      <c r="G28" s="7">
        <v>160</v>
      </c>
      <c r="H28" s="3" t="s">
        <v>21</v>
      </c>
      <c r="I28" s="3">
        <f t="shared" si="3"/>
        <v>500</v>
      </c>
      <c r="J28" s="3">
        <v>-120</v>
      </c>
      <c r="K28" s="3"/>
      <c r="L28" s="35">
        <f>G28*G28/ABS(D28)*11.8-ABS(J28)</f>
        <v>68.800000000000011</v>
      </c>
      <c r="M28" s="35">
        <f>(G28/3.6)^2/(ABS(D28)*9.81)-ABS(J28)/1500</f>
        <v>4.5847900227784691E-2</v>
      </c>
      <c r="N28" s="29"/>
      <c r="O28" s="5"/>
      <c r="P28" s="23"/>
      <c r="Q28" s="23"/>
    </row>
    <row r="29" spans="1:17" x14ac:dyDescent="0.3">
      <c r="A29" s="3">
        <v>28</v>
      </c>
      <c r="B29" s="3" t="s">
        <v>6</v>
      </c>
      <c r="C29" s="3">
        <f>C27</f>
        <v>50</v>
      </c>
      <c r="D29" s="3">
        <f>D28</f>
        <v>-1600</v>
      </c>
      <c r="E29" s="3">
        <v>0</v>
      </c>
      <c r="F29" s="15"/>
      <c r="G29" s="7">
        <v>160</v>
      </c>
      <c r="H29" s="3" t="s">
        <v>22</v>
      </c>
      <c r="I29" s="3">
        <f t="shared" si="3"/>
        <v>50</v>
      </c>
      <c r="J29" s="3">
        <f>J28</f>
        <v>-120</v>
      </c>
      <c r="K29" s="3">
        <v>0</v>
      </c>
      <c r="L29" s="34"/>
      <c r="M29" s="34"/>
      <c r="N29" s="29"/>
    </row>
    <row r="30" spans="1:17" x14ac:dyDescent="0.3">
      <c r="A30" s="4">
        <v>29</v>
      </c>
      <c r="B30" s="4" t="s">
        <v>5</v>
      </c>
      <c r="C30" s="4">
        <v>80</v>
      </c>
      <c r="D30" s="15"/>
      <c r="E30" s="15"/>
      <c r="F30" s="15"/>
      <c r="G30" s="7">
        <v>160</v>
      </c>
      <c r="H30" s="4" t="s">
        <v>21</v>
      </c>
      <c r="I30" s="4">
        <f t="shared" si="3"/>
        <v>80</v>
      </c>
      <c r="J30" s="15"/>
      <c r="K30" s="15"/>
      <c r="L30" s="34"/>
      <c r="M30" s="34"/>
      <c r="N30" s="30" t="s">
        <v>27</v>
      </c>
    </row>
    <row r="31" spans="1:17" x14ac:dyDescent="0.3">
      <c r="A31" s="4">
        <v>30</v>
      </c>
      <c r="B31" s="4" t="s">
        <v>6</v>
      </c>
      <c r="C31" s="4">
        <v>50</v>
      </c>
      <c r="D31" s="4">
        <v>0</v>
      </c>
      <c r="E31" s="4">
        <f>D32</f>
        <v>-1600</v>
      </c>
      <c r="F31" s="15"/>
      <c r="G31" s="7">
        <v>160</v>
      </c>
      <c r="H31" s="4" t="s">
        <v>22</v>
      </c>
      <c r="I31" s="4">
        <f t="shared" si="3"/>
        <v>50</v>
      </c>
      <c r="J31" s="4">
        <v>0</v>
      </c>
      <c r="K31" s="4">
        <f>J32</f>
        <v>-120</v>
      </c>
      <c r="L31" s="34"/>
      <c r="M31" s="34"/>
      <c r="N31" s="30"/>
    </row>
    <row r="32" spans="1:17" s="24" customFormat="1" x14ac:dyDescent="0.3">
      <c r="A32" s="4">
        <v>31</v>
      </c>
      <c r="B32" s="4" t="s">
        <v>8</v>
      </c>
      <c r="C32" s="4">
        <v>650</v>
      </c>
      <c r="D32" s="4">
        <v>-1600</v>
      </c>
      <c r="E32" s="20"/>
      <c r="F32" s="4" t="s">
        <v>33</v>
      </c>
      <c r="G32" s="7">
        <v>160</v>
      </c>
      <c r="H32" s="4" t="s">
        <v>21</v>
      </c>
      <c r="I32" s="4">
        <f t="shared" si="3"/>
        <v>650</v>
      </c>
      <c r="J32" s="4">
        <v>-120</v>
      </c>
      <c r="K32" s="20"/>
      <c r="L32" s="37">
        <f>G32*G32/ABS(D32)*11.8-ABS(J32)</f>
        <v>68.800000000000011</v>
      </c>
      <c r="M32" s="37">
        <f>(G32/3.6)^2/(ABS(D32)*9.81)-ABS(J32)/1500</f>
        <v>4.5847900227784691E-2</v>
      </c>
      <c r="N32" s="30"/>
      <c r="O32" s="5"/>
      <c r="P32" s="23"/>
      <c r="Q32" s="23"/>
    </row>
    <row r="33" spans="1:14" x14ac:dyDescent="0.3">
      <c r="A33" s="4">
        <v>32</v>
      </c>
      <c r="B33" s="4" t="s">
        <v>6</v>
      </c>
      <c r="C33" s="4">
        <v>50</v>
      </c>
      <c r="D33" s="4">
        <f>D32</f>
        <v>-1600</v>
      </c>
      <c r="E33" s="4">
        <v>0</v>
      </c>
      <c r="F33" s="15"/>
      <c r="G33" s="7">
        <v>160</v>
      </c>
      <c r="H33" s="4" t="s">
        <v>22</v>
      </c>
      <c r="I33" s="4">
        <f t="shared" si="3"/>
        <v>50</v>
      </c>
      <c r="J33" s="4">
        <f>J32</f>
        <v>-120</v>
      </c>
      <c r="K33" s="4">
        <v>0</v>
      </c>
      <c r="L33" s="34"/>
      <c r="M33" s="34"/>
      <c r="N33" s="30"/>
    </row>
    <row r="34" spans="1:14" s="5" customFormat="1" x14ac:dyDescent="0.3">
      <c r="A34" s="3">
        <v>33</v>
      </c>
      <c r="B34" s="3" t="s">
        <v>5</v>
      </c>
      <c r="C34" s="3">
        <v>2000</v>
      </c>
      <c r="D34" s="15"/>
      <c r="E34" s="15"/>
      <c r="F34" s="3" t="s">
        <v>12</v>
      </c>
      <c r="G34" s="7">
        <v>180</v>
      </c>
      <c r="H34" s="3" t="s">
        <v>21</v>
      </c>
      <c r="I34" s="3">
        <f t="shared" si="3"/>
        <v>2000</v>
      </c>
      <c r="J34" s="15"/>
      <c r="K34" s="15"/>
      <c r="L34" s="34"/>
      <c r="M34" s="34"/>
      <c r="N34" s="29" t="s">
        <v>29</v>
      </c>
    </row>
    <row r="35" spans="1:14" s="5" customFormat="1" x14ac:dyDescent="0.3">
      <c r="A35" s="3">
        <v>34</v>
      </c>
      <c r="B35" s="3" t="s">
        <v>6</v>
      </c>
      <c r="C35" s="3">
        <v>100</v>
      </c>
      <c r="D35" s="3">
        <v>0</v>
      </c>
      <c r="E35" s="3">
        <f>D36</f>
        <v>3000</v>
      </c>
      <c r="F35" s="15"/>
      <c r="G35" s="39">
        <v>180</v>
      </c>
      <c r="H35" s="3" t="s">
        <v>22</v>
      </c>
      <c r="I35" s="3">
        <f t="shared" si="3"/>
        <v>100</v>
      </c>
      <c r="J35" s="3">
        <v>0</v>
      </c>
      <c r="K35" s="3">
        <f>J36</f>
        <v>80</v>
      </c>
      <c r="L35" s="34"/>
      <c r="M35" s="34"/>
      <c r="N35" s="30"/>
    </row>
    <row r="36" spans="1:14" s="5" customFormat="1" x14ac:dyDescent="0.3">
      <c r="A36" s="3">
        <v>35</v>
      </c>
      <c r="B36" s="3" t="s">
        <v>8</v>
      </c>
      <c r="C36" s="3">
        <v>360</v>
      </c>
      <c r="D36" s="3">
        <v>3000</v>
      </c>
      <c r="E36" s="15"/>
      <c r="F36" s="15"/>
      <c r="G36" s="39">
        <v>180</v>
      </c>
      <c r="H36" s="3" t="s">
        <v>21</v>
      </c>
      <c r="I36" s="3">
        <f t="shared" si="3"/>
        <v>360</v>
      </c>
      <c r="J36" s="3">
        <v>80</v>
      </c>
      <c r="K36" s="15"/>
      <c r="L36" s="35">
        <f>G36*G36/ABS(D36)*11.8-ABS(J36)</f>
        <v>47.440000000000012</v>
      </c>
      <c r="M36" s="35">
        <f>(G36/3.6)^2/(ABS(D36)*9.81)-ABS(J36)/1500</f>
        <v>3.1613999320421339E-2</v>
      </c>
      <c r="N36" s="30"/>
    </row>
    <row r="37" spans="1:14" s="5" customFormat="1" x14ac:dyDescent="0.3">
      <c r="A37" s="3">
        <v>36</v>
      </c>
      <c r="B37" s="3" t="s">
        <v>6</v>
      </c>
      <c r="C37" s="3">
        <f>C35</f>
        <v>100</v>
      </c>
      <c r="D37" s="3">
        <f>D36</f>
        <v>3000</v>
      </c>
      <c r="E37" s="3">
        <v>0</v>
      </c>
      <c r="F37" s="15"/>
      <c r="G37" s="39">
        <v>180</v>
      </c>
      <c r="H37" s="3" t="s">
        <v>22</v>
      </c>
      <c r="I37" s="3">
        <f t="shared" si="3"/>
        <v>100</v>
      </c>
      <c r="J37" s="3">
        <f>J36</f>
        <v>80</v>
      </c>
      <c r="K37" s="3">
        <v>0</v>
      </c>
      <c r="L37" s="34"/>
      <c r="M37" s="34"/>
      <c r="N37" s="30"/>
    </row>
    <row r="38" spans="1:14" s="5" customFormat="1" x14ac:dyDescent="0.3">
      <c r="A38" s="4">
        <v>37</v>
      </c>
      <c r="B38" s="4" t="s">
        <v>5</v>
      </c>
      <c r="C38" s="4">
        <v>50</v>
      </c>
      <c r="D38" s="15"/>
      <c r="E38" s="15"/>
      <c r="F38" s="4" t="s">
        <v>13</v>
      </c>
      <c r="G38" s="39">
        <v>180</v>
      </c>
      <c r="H38" s="4" t="s">
        <v>21</v>
      </c>
      <c r="I38" s="4">
        <f t="shared" si="3"/>
        <v>50</v>
      </c>
      <c r="J38" s="15"/>
      <c r="K38" s="15"/>
      <c r="L38" s="34"/>
      <c r="M38" s="34"/>
      <c r="N38" s="28" t="s">
        <v>27</v>
      </c>
    </row>
    <row r="39" spans="1:14" s="5" customFormat="1" x14ac:dyDescent="0.3">
      <c r="A39" s="4">
        <v>38</v>
      </c>
      <c r="B39" s="4" t="s">
        <v>6</v>
      </c>
      <c r="C39" s="4">
        <v>50</v>
      </c>
      <c r="D39" s="4">
        <v>0</v>
      </c>
      <c r="E39" s="4">
        <f>D40</f>
        <v>-3000</v>
      </c>
      <c r="F39" s="15"/>
      <c r="G39" s="39">
        <v>180</v>
      </c>
      <c r="H39" s="4" t="s">
        <v>22</v>
      </c>
      <c r="I39" s="4">
        <f t="shared" si="3"/>
        <v>50</v>
      </c>
      <c r="J39" s="4">
        <v>0</v>
      </c>
      <c r="K39" s="4">
        <f>J40</f>
        <v>-80</v>
      </c>
      <c r="L39" s="34"/>
      <c r="M39" s="34"/>
      <c r="N39" s="29"/>
    </row>
    <row r="40" spans="1:14" s="5" customFormat="1" x14ac:dyDescent="0.3">
      <c r="A40" s="4">
        <v>39</v>
      </c>
      <c r="B40" s="4" t="s">
        <v>8</v>
      </c>
      <c r="C40" s="4">
        <v>600</v>
      </c>
      <c r="D40" s="4">
        <v>-3000</v>
      </c>
      <c r="E40" s="15"/>
      <c r="F40" s="15"/>
      <c r="G40" s="39">
        <v>180</v>
      </c>
      <c r="H40" s="4" t="s">
        <v>21</v>
      </c>
      <c r="I40" s="4">
        <f t="shared" si="3"/>
        <v>600</v>
      </c>
      <c r="J40" s="4">
        <v>-80</v>
      </c>
      <c r="K40" s="15"/>
      <c r="L40" s="36">
        <f>G40*G40/ABS(D40)*11.8-ABS(J40)</f>
        <v>47.440000000000012</v>
      </c>
      <c r="M40" s="36">
        <f>(G40/3.6)^2/(ABS(D40)*9.81)-ABS(J40)/1500</f>
        <v>3.1613999320421339E-2</v>
      </c>
      <c r="N40" s="29"/>
    </row>
    <row r="41" spans="1:14" s="5" customFormat="1" x14ac:dyDescent="0.3">
      <c r="A41" s="4">
        <v>40</v>
      </c>
      <c r="B41" s="4" t="s">
        <v>6</v>
      </c>
      <c r="C41" s="4">
        <f>C39</f>
        <v>50</v>
      </c>
      <c r="D41" s="4">
        <f>D40</f>
        <v>-3000</v>
      </c>
      <c r="E41" s="4">
        <v>0</v>
      </c>
      <c r="F41" s="15"/>
      <c r="G41" s="39">
        <v>180</v>
      </c>
      <c r="H41" s="4" t="s">
        <v>22</v>
      </c>
      <c r="I41" s="4">
        <f t="shared" si="3"/>
        <v>50</v>
      </c>
      <c r="J41" s="4">
        <f>J40</f>
        <v>-80</v>
      </c>
      <c r="K41" s="4">
        <v>0</v>
      </c>
      <c r="L41" s="34"/>
      <c r="M41" s="34"/>
      <c r="N41" s="29"/>
    </row>
    <row r="42" spans="1:14" s="5" customFormat="1" x14ac:dyDescent="0.3">
      <c r="A42" s="3">
        <v>41</v>
      </c>
      <c r="B42" s="3" t="s">
        <v>5</v>
      </c>
      <c r="C42" s="3">
        <v>2800</v>
      </c>
      <c r="D42" s="15"/>
      <c r="E42" s="15"/>
      <c r="F42" s="15"/>
      <c r="G42" s="39">
        <v>180</v>
      </c>
      <c r="H42" s="3" t="s">
        <v>21</v>
      </c>
      <c r="I42" s="3">
        <f t="shared" si="3"/>
        <v>2800</v>
      </c>
      <c r="J42" s="15"/>
      <c r="K42" s="15"/>
      <c r="L42" s="34"/>
      <c r="M42" s="34"/>
      <c r="N42" s="29" t="s">
        <v>29</v>
      </c>
    </row>
    <row r="43" spans="1:14" s="5" customFormat="1" x14ac:dyDescent="0.3">
      <c r="A43" s="3">
        <v>42</v>
      </c>
      <c r="B43" s="3" t="s">
        <v>6</v>
      </c>
      <c r="C43" s="3">
        <v>100</v>
      </c>
      <c r="D43" s="3">
        <v>0</v>
      </c>
      <c r="E43" s="3">
        <f>D44</f>
        <v>3800</v>
      </c>
      <c r="F43" s="15"/>
      <c r="G43" s="39">
        <v>180</v>
      </c>
      <c r="H43" s="3" t="s">
        <v>22</v>
      </c>
      <c r="I43" s="3">
        <f t="shared" si="3"/>
        <v>100</v>
      </c>
      <c r="J43" s="3">
        <v>0</v>
      </c>
      <c r="K43" s="3">
        <f>J44</f>
        <v>70</v>
      </c>
      <c r="L43" s="34"/>
      <c r="M43" s="34"/>
      <c r="N43" s="30"/>
    </row>
    <row r="44" spans="1:14" s="5" customFormat="1" x14ac:dyDescent="0.3">
      <c r="A44" s="3">
        <v>43</v>
      </c>
      <c r="B44" s="3" t="s">
        <v>8</v>
      </c>
      <c r="C44" s="3">
        <v>200</v>
      </c>
      <c r="D44" s="3">
        <v>3800</v>
      </c>
      <c r="E44" s="15"/>
      <c r="F44" s="15"/>
      <c r="G44" s="39">
        <v>180</v>
      </c>
      <c r="H44" s="3" t="s">
        <v>21</v>
      </c>
      <c r="I44" s="3">
        <f t="shared" si="3"/>
        <v>200</v>
      </c>
      <c r="J44" s="3">
        <v>70</v>
      </c>
      <c r="K44" s="15"/>
      <c r="L44" s="35">
        <f>G44*G44/ABS(D44)*11.8-ABS(J44)</f>
        <v>30.610526315789485</v>
      </c>
      <c r="M44" s="35">
        <f>(G44/3.6)^2/(ABS(D44)*9.81)-ABS(J44)/1500</f>
        <v>2.0397017007350172E-2</v>
      </c>
      <c r="N44" s="30"/>
    </row>
    <row r="45" spans="1:14" s="5" customFormat="1" x14ac:dyDescent="0.3">
      <c r="A45" s="3">
        <v>44</v>
      </c>
      <c r="B45" s="3" t="s">
        <v>6</v>
      </c>
      <c r="C45" s="3">
        <f>C43</f>
        <v>100</v>
      </c>
      <c r="D45" s="3">
        <f>D44</f>
        <v>3800</v>
      </c>
      <c r="E45" s="3">
        <v>0</v>
      </c>
      <c r="F45" s="15"/>
      <c r="G45" s="39">
        <v>180</v>
      </c>
      <c r="H45" s="3" t="s">
        <v>22</v>
      </c>
      <c r="I45" s="3">
        <f t="shared" si="3"/>
        <v>100</v>
      </c>
      <c r="J45" s="3">
        <f>J44</f>
        <v>70</v>
      </c>
      <c r="K45" s="3">
        <v>0</v>
      </c>
      <c r="L45" s="34"/>
      <c r="M45" s="34"/>
      <c r="N45" s="30"/>
    </row>
    <row r="46" spans="1:14" s="5" customFormat="1" x14ac:dyDescent="0.3">
      <c r="A46" s="4">
        <v>45</v>
      </c>
      <c r="B46" s="4" t="s">
        <v>5</v>
      </c>
      <c r="C46" s="4">
        <v>400</v>
      </c>
      <c r="D46" s="15"/>
      <c r="E46" s="15"/>
      <c r="F46" s="15"/>
      <c r="G46" s="39">
        <v>180</v>
      </c>
      <c r="H46" s="4" t="s">
        <v>21</v>
      </c>
      <c r="I46" s="4">
        <f t="shared" si="3"/>
        <v>400</v>
      </c>
      <c r="J46" s="15"/>
      <c r="K46" s="15"/>
      <c r="L46" s="32"/>
      <c r="M46" s="32"/>
      <c r="N46" s="28" t="s">
        <v>27</v>
      </c>
    </row>
    <row r="47" spans="1:14" s="5" customFormat="1" x14ac:dyDescent="0.3">
      <c r="A47" s="4">
        <v>46</v>
      </c>
      <c r="B47" s="4" t="s">
        <v>6</v>
      </c>
      <c r="C47" s="4">
        <v>100</v>
      </c>
      <c r="D47" s="4">
        <v>0</v>
      </c>
      <c r="E47" s="4">
        <f>D48</f>
        <v>-20000</v>
      </c>
      <c r="F47" s="15"/>
      <c r="G47" s="39">
        <v>180</v>
      </c>
      <c r="H47" s="4" t="s">
        <v>22</v>
      </c>
      <c r="I47" s="4">
        <f t="shared" si="3"/>
        <v>100</v>
      </c>
      <c r="J47" s="4">
        <v>0</v>
      </c>
      <c r="K47" s="4">
        <f>J48</f>
        <v>-10</v>
      </c>
      <c r="L47" s="32"/>
      <c r="M47" s="32"/>
      <c r="N47" s="29"/>
    </row>
    <row r="48" spans="1:14" s="5" customFormat="1" x14ac:dyDescent="0.3">
      <c r="A48" s="4">
        <v>47</v>
      </c>
      <c r="B48" s="4" t="s">
        <v>8</v>
      </c>
      <c r="C48" s="4">
        <v>200</v>
      </c>
      <c r="D48" s="4">
        <v>-20000</v>
      </c>
      <c r="E48" s="15"/>
      <c r="F48" s="15"/>
      <c r="G48" s="39">
        <v>180</v>
      </c>
      <c r="H48" s="4" t="s">
        <v>21</v>
      </c>
      <c r="I48" s="4">
        <f t="shared" si="3"/>
        <v>200</v>
      </c>
      <c r="J48" s="4">
        <v>-10</v>
      </c>
      <c r="K48" s="15"/>
      <c r="L48" s="33">
        <f>G48*G48/ABS(D48)*11.8-ABS(J48)</f>
        <v>9.1160000000000032</v>
      </c>
      <c r="M48" s="33">
        <f>(G48/3.6)^2/(ABS(D48)*9.81)-ABS(J48)/1500</f>
        <v>6.0754332313965329E-3</v>
      </c>
      <c r="N48" s="29"/>
    </row>
    <row r="49" spans="1:17" x14ac:dyDescent="0.3">
      <c r="A49" s="4">
        <v>48</v>
      </c>
      <c r="B49" s="4" t="s">
        <v>6</v>
      </c>
      <c r="C49" s="4">
        <f>C47</f>
        <v>100</v>
      </c>
      <c r="D49" s="4">
        <f>D48</f>
        <v>-20000</v>
      </c>
      <c r="E49" s="4">
        <v>0</v>
      </c>
      <c r="F49" s="15"/>
      <c r="G49" s="39">
        <v>180</v>
      </c>
      <c r="H49" s="4" t="s">
        <v>22</v>
      </c>
      <c r="I49" s="4">
        <f t="shared" si="3"/>
        <v>100</v>
      </c>
      <c r="J49" s="4">
        <f>J48</f>
        <v>-10</v>
      </c>
      <c r="K49" s="4">
        <v>0</v>
      </c>
      <c r="L49" s="32"/>
      <c r="M49" s="32"/>
      <c r="N49" s="29"/>
    </row>
    <row r="50" spans="1:17" x14ac:dyDescent="0.3">
      <c r="A50" s="3">
        <v>49</v>
      </c>
      <c r="B50" s="3" t="s">
        <v>5</v>
      </c>
      <c r="C50" s="3">
        <v>100</v>
      </c>
      <c r="D50" s="15"/>
      <c r="E50" s="15"/>
      <c r="F50" s="15"/>
      <c r="G50" s="7">
        <v>160</v>
      </c>
      <c r="H50" s="3" t="s">
        <v>21</v>
      </c>
      <c r="I50" s="3">
        <f t="shared" si="3"/>
        <v>100</v>
      </c>
      <c r="J50" s="15"/>
      <c r="K50" s="15"/>
      <c r="L50" s="32"/>
      <c r="M50" s="32"/>
      <c r="N50" s="29" t="s">
        <v>29</v>
      </c>
    </row>
    <row r="51" spans="1:17" x14ac:dyDescent="0.3">
      <c r="A51" s="3">
        <v>50</v>
      </c>
      <c r="B51" s="3" t="s">
        <v>6</v>
      </c>
      <c r="C51" s="3">
        <v>100</v>
      </c>
      <c r="D51" s="3">
        <v>0</v>
      </c>
      <c r="E51" s="3">
        <f>D52</f>
        <v>1900</v>
      </c>
      <c r="F51" s="15"/>
      <c r="G51" s="7">
        <v>160</v>
      </c>
      <c r="H51" s="3" t="s">
        <v>22</v>
      </c>
      <c r="I51" s="3">
        <f t="shared" si="3"/>
        <v>100</v>
      </c>
      <c r="J51" s="3">
        <v>0</v>
      </c>
      <c r="K51" s="3">
        <f>J52</f>
        <v>95</v>
      </c>
      <c r="L51" s="32"/>
      <c r="M51" s="32"/>
      <c r="N51" s="30"/>
    </row>
    <row r="52" spans="1:17" s="24" customFormat="1" x14ac:dyDescent="0.3">
      <c r="A52" s="3">
        <v>51</v>
      </c>
      <c r="B52" s="3" t="s">
        <v>8</v>
      </c>
      <c r="C52" s="3">
        <v>2400</v>
      </c>
      <c r="D52" s="3">
        <v>1900</v>
      </c>
      <c r="E52" s="20"/>
      <c r="F52" s="3" t="s">
        <v>32</v>
      </c>
      <c r="G52" s="7">
        <v>160</v>
      </c>
      <c r="H52" s="3" t="s">
        <v>21</v>
      </c>
      <c r="I52" s="3">
        <f t="shared" si="3"/>
        <v>2400</v>
      </c>
      <c r="J52" s="3">
        <v>95</v>
      </c>
      <c r="K52" s="15"/>
      <c r="L52" s="35">
        <f>G52*G52/ABS(D52)*11.8-ABS(J52)</f>
        <v>63.989473684210537</v>
      </c>
      <c r="M52" s="35">
        <f>(G52/3.6)^2/(ABS(D52)*9.81)-ABS(J52)/1500</f>
        <v>4.2643845805853772E-2</v>
      </c>
      <c r="N52" s="30"/>
      <c r="O52" s="5"/>
      <c r="P52" s="23"/>
      <c r="Q52" s="23"/>
    </row>
    <row r="53" spans="1:17" x14ac:dyDescent="0.3">
      <c r="A53" s="3">
        <v>52</v>
      </c>
      <c r="B53" s="3" t="s">
        <v>6</v>
      </c>
      <c r="C53" s="3">
        <f>C51</f>
        <v>100</v>
      </c>
      <c r="D53" s="3">
        <f>D52</f>
        <v>1900</v>
      </c>
      <c r="E53" s="3">
        <v>0</v>
      </c>
      <c r="F53" s="15"/>
      <c r="G53" s="7">
        <v>160</v>
      </c>
      <c r="H53" s="3" t="s">
        <v>22</v>
      </c>
      <c r="I53" s="3">
        <f t="shared" si="3"/>
        <v>100</v>
      </c>
      <c r="J53" s="3">
        <f>J52</f>
        <v>95</v>
      </c>
      <c r="K53" s="3">
        <v>0</v>
      </c>
      <c r="L53" s="34"/>
      <c r="M53" s="34"/>
      <c r="N53" s="30"/>
    </row>
    <row r="54" spans="1:17" s="5" customFormat="1" x14ac:dyDescent="0.3">
      <c r="A54" s="10">
        <v>53</v>
      </c>
      <c r="B54" s="10" t="s">
        <v>14</v>
      </c>
      <c r="C54" s="10">
        <v>2000</v>
      </c>
      <c r="D54" s="15"/>
      <c r="E54" s="15"/>
      <c r="F54" s="10" t="s">
        <v>15</v>
      </c>
      <c r="G54" s="39">
        <v>200</v>
      </c>
      <c r="H54" s="10" t="s">
        <v>21</v>
      </c>
      <c r="I54" s="10">
        <f t="shared" si="3"/>
        <v>2000</v>
      </c>
      <c r="J54" s="15"/>
      <c r="K54" s="15"/>
      <c r="L54" s="34"/>
      <c r="M54" s="34"/>
      <c r="N54" s="28" t="s">
        <v>29</v>
      </c>
    </row>
    <row r="55" spans="1:17" s="5" customFormat="1" x14ac:dyDescent="0.3">
      <c r="A55" s="10">
        <v>54</v>
      </c>
      <c r="B55" s="10" t="s">
        <v>6</v>
      </c>
      <c r="C55" s="10">
        <v>100</v>
      </c>
      <c r="D55" s="10">
        <v>0</v>
      </c>
      <c r="E55" s="10">
        <f>D56</f>
        <v>3500</v>
      </c>
      <c r="F55" s="15"/>
      <c r="G55" s="39">
        <v>200</v>
      </c>
      <c r="H55" s="10" t="s">
        <v>22</v>
      </c>
      <c r="I55" s="10">
        <f t="shared" si="3"/>
        <v>100</v>
      </c>
      <c r="J55" s="10">
        <v>0</v>
      </c>
      <c r="K55" s="10">
        <f>J56</f>
        <v>80</v>
      </c>
      <c r="L55" s="34"/>
      <c r="M55" s="34"/>
      <c r="N55" s="28"/>
    </row>
    <row r="56" spans="1:17" s="5" customFormat="1" x14ac:dyDescent="0.3">
      <c r="A56" s="10">
        <v>55</v>
      </c>
      <c r="B56" s="10" t="s">
        <v>8</v>
      </c>
      <c r="C56" s="10">
        <v>800</v>
      </c>
      <c r="D56" s="10">
        <v>3500</v>
      </c>
      <c r="E56" s="15"/>
      <c r="F56" s="15"/>
      <c r="G56" s="39">
        <v>200</v>
      </c>
      <c r="H56" s="10" t="s">
        <v>21</v>
      </c>
      <c r="I56" s="10">
        <f t="shared" si="3"/>
        <v>800</v>
      </c>
      <c r="J56" s="10">
        <v>80</v>
      </c>
      <c r="K56" s="15"/>
      <c r="L56" s="36">
        <f>G56*G56/ABS(D56)*11.8-ABS(J56)</f>
        <v>54.857142857142861</v>
      </c>
      <c r="M56" s="36">
        <f>(G56/3.6)^2/(ABS(D56)*9.81)-ABS(J56)/1500</f>
        <v>3.6558023972227162E-2</v>
      </c>
      <c r="N56" s="28"/>
    </row>
    <row r="57" spans="1:17" s="5" customFormat="1" x14ac:dyDescent="0.3">
      <c r="A57" s="10">
        <v>56</v>
      </c>
      <c r="B57" s="10" t="s">
        <v>6</v>
      </c>
      <c r="C57" s="10">
        <f>C55</f>
        <v>100</v>
      </c>
      <c r="D57" s="10">
        <f>D56</f>
        <v>3500</v>
      </c>
      <c r="E57" s="10">
        <v>0</v>
      </c>
      <c r="F57" s="15"/>
      <c r="G57" s="39">
        <v>200</v>
      </c>
      <c r="H57" s="10" t="s">
        <v>22</v>
      </c>
      <c r="I57" s="10">
        <f t="shared" si="3"/>
        <v>100</v>
      </c>
      <c r="J57" s="10">
        <f>J56</f>
        <v>80</v>
      </c>
      <c r="K57" s="10">
        <v>0</v>
      </c>
      <c r="L57" s="34"/>
      <c r="M57" s="34"/>
      <c r="N57" s="28"/>
    </row>
    <row r="58" spans="1:17" s="5" customFormat="1" x14ac:dyDescent="0.3">
      <c r="A58" s="3">
        <v>57</v>
      </c>
      <c r="B58" s="3" t="s">
        <v>14</v>
      </c>
      <c r="C58" s="3">
        <v>250</v>
      </c>
      <c r="D58" s="15"/>
      <c r="E58" s="15"/>
      <c r="F58" s="15"/>
      <c r="G58" s="39">
        <v>200</v>
      </c>
      <c r="H58" s="3" t="s">
        <v>21</v>
      </c>
      <c r="I58" s="3">
        <f t="shared" si="3"/>
        <v>250</v>
      </c>
      <c r="J58" s="15"/>
      <c r="K58" s="15"/>
      <c r="L58" s="34"/>
      <c r="M58" s="34"/>
      <c r="N58" s="29" t="s">
        <v>27</v>
      </c>
    </row>
    <row r="59" spans="1:17" s="5" customFormat="1" x14ac:dyDescent="0.3">
      <c r="A59" s="3">
        <v>58</v>
      </c>
      <c r="B59" s="3" t="s">
        <v>6</v>
      </c>
      <c r="C59" s="3">
        <v>80</v>
      </c>
      <c r="D59" s="3">
        <v>0</v>
      </c>
      <c r="E59" s="3">
        <f>D60</f>
        <v>-6000</v>
      </c>
      <c r="F59" s="15"/>
      <c r="G59" s="39">
        <v>200</v>
      </c>
      <c r="H59" s="3" t="s">
        <v>22</v>
      </c>
      <c r="I59" s="3">
        <f t="shared" si="3"/>
        <v>80</v>
      </c>
      <c r="J59" s="3">
        <v>0</v>
      </c>
      <c r="K59" s="3">
        <f>J60</f>
        <v>-30</v>
      </c>
      <c r="L59" s="34"/>
      <c r="M59" s="34"/>
      <c r="N59" s="29"/>
    </row>
    <row r="60" spans="1:17" s="5" customFormat="1" x14ac:dyDescent="0.3">
      <c r="A60" s="3">
        <v>59</v>
      </c>
      <c r="B60" s="3" t="s">
        <v>8</v>
      </c>
      <c r="C60" s="3">
        <v>100</v>
      </c>
      <c r="D60" s="3">
        <v>-6000</v>
      </c>
      <c r="E60" s="15"/>
      <c r="F60" s="15"/>
      <c r="G60" s="39">
        <v>200</v>
      </c>
      <c r="H60" s="3" t="s">
        <v>21</v>
      </c>
      <c r="I60" s="3">
        <f t="shared" si="3"/>
        <v>100</v>
      </c>
      <c r="J60" s="3">
        <v>-30</v>
      </c>
      <c r="K60" s="15"/>
      <c r="L60" s="35">
        <f>G60*G60/ABS(D60)*11.8-ABS(J60)</f>
        <v>48.666666666666671</v>
      </c>
      <c r="M60" s="35">
        <f>(G60/3.6)^2/(ABS(D60)*9.81)-ABS(J60)/1500</f>
        <v>3.2436625094910299E-2</v>
      </c>
      <c r="N60" s="29"/>
    </row>
    <row r="61" spans="1:17" s="5" customFormat="1" x14ac:dyDescent="0.3">
      <c r="A61" s="3">
        <v>60</v>
      </c>
      <c r="B61" s="3" t="s">
        <v>6</v>
      </c>
      <c r="C61" s="3">
        <f>C59</f>
        <v>80</v>
      </c>
      <c r="D61" s="3">
        <f>D60</f>
        <v>-6000</v>
      </c>
      <c r="E61" s="3">
        <v>0</v>
      </c>
      <c r="F61" s="15"/>
      <c r="G61" s="39">
        <v>200</v>
      </c>
      <c r="H61" s="3" t="s">
        <v>22</v>
      </c>
      <c r="I61" s="3">
        <f t="shared" si="3"/>
        <v>80</v>
      </c>
      <c r="J61" s="3">
        <f>J60</f>
        <v>-30</v>
      </c>
      <c r="K61" s="3">
        <v>0</v>
      </c>
      <c r="L61" s="34"/>
      <c r="M61" s="34"/>
      <c r="N61" s="29"/>
    </row>
    <row r="62" spans="1:17" s="5" customFormat="1" x14ac:dyDescent="0.3">
      <c r="A62" s="10">
        <v>61</v>
      </c>
      <c r="B62" s="10" t="s">
        <v>14</v>
      </c>
      <c r="C62" s="10">
        <v>2500</v>
      </c>
      <c r="D62" s="15"/>
      <c r="E62" s="15"/>
      <c r="F62" s="15"/>
      <c r="G62" s="39">
        <v>200</v>
      </c>
      <c r="H62" s="10" t="s">
        <v>21</v>
      </c>
      <c r="I62" s="10">
        <f t="shared" si="3"/>
        <v>2500</v>
      </c>
      <c r="J62" s="15"/>
      <c r="K62" s="15"/>
      <c r="L62" s="34"/>
      <c r="M62" s="34"/>
      <c r="N62" s="28" t="s">
        <v>27</v>
      </c>
    </row>
    <row r="63" spans="1:17" s="5" customFormat="1" x14ac:dyDescent="0.3">
      <c r="A63" s="10">
        <v>62</v>
      </c>
      <c r="B63" s="10" t="s">
        <v>6</v>
      </c>
      <c r="C63" s="10">
        <v>150</v>
      </c>
      <c r="D63" s="10">
        <v>0</v>
      </c>
      <c r="E63" s="10">
        <f>D64</f>
        <v>-8000</v>
      </c>
      <c r="F63" s="15"/>
      <c r="G63" s="39">
        <v>200</v>
      </c>
      <c r="H63" s="10" t="s">
        <v>22</v>
      </c>
      <c r="I63" s="10">
        <f t="shared" si="3"/>
        <v>150</v>
      </c>
      <c r="J63" s="10">
        <v>0</v>
      </c>
      <c r="K63" s="10">
        <f>J64</f>
        <v>-20</v>
      </c>
      <c r="L63" s="34"/>
      <c r="M63" s="34"/>
      <c r="N63" s="28"/>
    </row>
    <row r="64" spans="1:17" s="5" customFormat="1" x14ac:dyDescent="0.3">
      <c r="A64" s="10">
        <v>63</v>
      </c>
      <c r="B64" s="10" t="s">
        <v>8</v>
      </c>
      <c r="C64" s="10">
        <v>2000</v>
      </c>
      <c r="D64" s="10">
        <v>-8000</v>
      </c>
      <c r="E64" s="15"/>
      <c r="F64" s="15"/>
      <c r="G64" s="39">
        <v>200</v>
      </c>
      <c r="H64" s="10" t="s">
        <v>21</v>
      </c>
      <c r="I64" s="10">
        <f t="shared" si="3"/>
        <v>2000</v>
      </c>
      <c r="J64" s="10">
        <v>-20</v>
      </c>
      <c r="K64" s="15"/>
      <c r="L64" s="36">
        <f>G64*G64/ABS(D64)*11.8-ABS(J64)</f>
        <v>39</v>
      </c>
      <c r="M64" s="36">
        <f>(G64/3.6)^2/(ABS(D64)*9.81)-ABS(J64)/1500</f>
        <v>2.5994135487849387E-2</v>
      </c>
      <c r="N64" s="28"/>
    </row>
    <row r="65" spans="1:14" s="5" customFormat="1" x14ac:dyDescent="0.3">
      <c r="A65" s="10">
        <v>64</v>
      </c>
      <c r="B65" s="10" t="s">
        <v>6</v>
      </c>
      <c r="C65" s="10">
        <v>150</v>
      </c>
      <c r="D65" s="10">
        <f>D64</f>
        <v>-8000</v>
      </c>
      <c r="E65" s="10">
        <v>0</v>
      </c>
      <c r="F65" s="15"/>
      <c r="G65" s="39">
        <v>200</v>
      </c>
      <c r="H65" s="10" t="s">
        <v>22</v>
      </c>
      <c r="I65" s="10">
        <f t="shared" si="3"/>
        <v>150</v>
      </c>
      <c r="J65" s="10">
        <f>J64</f>
        <v>-20</v>
      </c>
      <c r="K65" s="10">
        <v>0</v>
      </c>
      <c r="L65" s="34"/>
      <c r="M65" s="34"/>
      <c r="N65" s="28"/>
    </row>
    <row r="66" spans="1:14" s="5" customFormat="1" x14ac:dyDescent="0.3">
      <c r="A66" s="3">
        <v>65</v>
      </c>
      <c r="B66" s="3" t="s">
        <v>14</v>
      </c>
      <c r="C66" s="3">
        <v>2000</v>
      </c>
      <c r="D66" s="15"/>
      <c r="E66" s="15"/>
      <c r="F66" s="15"/>
      <c r="G66" s="39">
        <v>200</v>
      </c>
      <c r="H66" s="3" t="s">
        <v>21</v>
      </c>
      <c r="I66" s="3">
        <f t="shared" si="3"/>
        <v>2000</v>
      </c>
      <c r="J66" s="15"/>
      <c r="K66" s="15"/>
      <c r="L66" s="34"/>
      <c r="M66" s="34"/>
      <c r="N66" s="29" t="s">
        <v>27</v>
      </c>
    </row>
    <row r="67" spans="1:14" s="5" customFormat="1" x14ac:dyDescent="0.3">
      <c r="A67" s="3">
        <v>66</v>
      </c>
      <c r="B67" s="3" t="s">
        <v>6</v>
      </c>
      <c r="C67" s="3">
        <v>100</v>
      </c>
      <c r="D67" s="3">
        <v>0</v>
      </c>
      <c r="E67" s="3">
        <f>D68</f>
        <v>-6000</v>
      </c>
      <c r="F67" s="15"/>
      <c r="G67" s="39">
        <v>200</v>
      </c>
      <c r="H67" s="3" t="s">
        <v>22</v>
      </c>
      <c r="I67" s="3">
        <f t="shared" si="3"/>
        <v>100</v>
      </c>
      <c r="J67" s="3">
        <v>0</v>
      </c>
      <c r="K67" s="3">
        <f>J68</f>
        <v>-50</v>
      </c>
      <c r="L67" s="34"/>
      <c r="M67" s="34"/>
      <c r="N67" s="29"/>
    </row>
    <row r="68" spans="1:14" s="5" customFormat="1" x14ac:dyDescent="0.3">
      <c r="A68" s="3">
        <v>67</v>
      </c>
      <c r="B68" s="3" t="s">
        <v>8</v>
      </c>
      <c r="C68" s="3">
        <v>900</v>
      </c>
      <c r="D68" s="3">
        <v>-6000</v>
      </c>
      <c r="E68" s="3"/>
      <c r="F68" s="15"/>
      <c r="G68" s="39">
        <v>200</v>
      </c>
      <c r="H68" s="3" t="s">
        <v>21</v>
      </c>
      <c r="I68" s="3">
        <f t="shared" si="3"/>
        <v>900</v>
      </c>
      <c r="J68" s="3">
        <v>-50</v>
      </c>
      <c r="K68" s="15"/>
      <c r="L68" s="35">
        <f>G68*G68/ABS(D68)*11.8-ABS(J68)</f>
        <v>28.666666666666671</v>
      </c>
      <c r="M68" s="35">
        <f>(G68/3.6)^2/(ABS(D68)*9.81)-ABS(J68)/1500</f>
        <v>1.9103291761576963E-2</v>
      </c>
      <c r="N68" s="29"/>
    </row>
    <row r="69" spans="1:14" s="5" customFormat="1" x14ac:dyDescent="0.3">
      <c r="A69" s="3">
        <v>68</v>
      </c>
      <c r="B69" s="3" t="s">
        <v>6</v>
      </c>
      <c r="C69" s="3">
        <f>C67</f>
        <v>100</v>
      </c>
      <c r="D69" s="3">
        <f>D68</f>
        <v>-6000</v>
      </c>
      <c r="E69" s="3">
        <v>0</v>
      </c>
      <c r="F69" s="15"/>
      <c r="G69" s="39">
        <v>200</v>
      </c>
      <c r="H69" s="3" t="s">
        <v>22</v>
      </c>
      <c r="I69" s="3">
        <f t="shared" si="3"/>
        <v>100</v>
      </c>
      <c r="J69" s="3">
        <f>J68</f>
        <v>-50</v>
      </c>
      <c r="K69" s="3">
        <v>0</v>
      </c>
      <c r="L69" s="34"/>
      <c r="M69" s="34"/>
      <c r="N69" s="29"/>
    </row>
    <row r="70" spans="1:14" s="5" customFormat="1" x14ac:dyDescent="0.3">
      <c r="A70" s="10">
        <v>69</v>
      </c>
      <c r="B70" s="10" t="s">
        <v>14</v>
      </c>
      <c r="C70" s="10">
        <v>300</v>
      </c>
      <c r="D70" s="15"/>
      <c r="E70" s="15"/>
      <c r="F70" s="15"/>
      <c r="G70" s="39">
        <v>200</v>
      </c>
      <c r="H70" s="10" t="s">
        <v>21</v>
      </c>
      <c r="I70" s="10">
        <f t="shared" si="3"/>
        <v>300</v>
      </c>
      <c r="J70" s="15"/>
      <c r="K70" s="15"/>
      <c r="L70" s="34"/>
      <c r="M70" s="34"/>
      <c r="N70" s="28" t="s">
        <v>27</v>
      </c>
    </row>
    <row r="71" spans="1:14" s="5" customFormat="1" x14ac:dyDescent="0.3">
      <c r="A71" s="10">
        <v>70</v>
      </c>
      <c r="B71" s="10" t="s">
        <v>6</v>
      </c>
      <c r="C71" s="10">
        <v>120</v>
      </c>
      <c r="D71" s="10">
        <v>0</v>
      </c>
      <c r="E71" s="10">
        <f>D72</f>
        <v>-10000</v>
      </c>
      <c r="F71" s="15"/>
      <c r="G71" s="39">
        <v>200</v>
      </c>
      <c r="H71" s="10" t="s">
        <v>22</v>
      </c>
      <c r="I71" s="10">
        <f t="shared" si="3"/>
        <v>120</v>
      </c>
      <c r="J71" s="10">
        <v>0</v>
      </c>
      <c r="K71" s="10">
        <f>J72</f>
        <v>-30</v>
      </c>
      <c r="L71" s="32"/>
      <c r="M71" s="32"/>
      <c r="N71" s="28"/>
    </row>
    <row r="72" spans="1:14" s="5" customFormat="1" x14ac:dyDescent="0.3">
      <c r="A72" s="10">
        <v>71</v>
      </c>
      <c r="B72" s="10" t="s">
        <v>8</v>
      </c>
      <c r="C72" s="10">
        <v>800</v>
      </c>
      <c r="D72" s="10">
        <v>-10000</v>
      </c>
      <c r="E72" s="15"/>
      <c r="F72" s="15"/>
      <c r="G72" s="39">
        <v>200</v>
      </c>
      <c r="H72" s="10" t="s">
        <v>21</v>
      </c>
      <c r="I72" s="10">
        <f t="shared" si="3"/>
        <v>800</v>
      </c>
      <c r="J72" s="10">
        <v>-30</v>
      </c>
      <c r="K72" s="15"/>
      <c r="L72" s="33">
        <f>G72*G72/ABS(D72)*11.8-ABS(J72)</f>
        <v>17.200000000000003</v>
      </c>
      <c r="M72" s="33">
        <f>(G72/3.6)^2/(ABS(D72)*9.81)-ABS(J72)/1500</f>
        <v>1.1461975056946173E-2</v>
      </c>
      <c r="N72" s="28"/>
    </row>
    <row r="73" spans="1:14" s="5" customFormat="1" x14ac:dyDescent="0.3">
      <c r="A73" s="10">
        <v>72</v>
      </c>
      <c r="B73" s="10" t="s">
        <v>6</v>
      </c>
      <c r="C73" s="10">
        <f>C71</f>
        <v>120</v>
      </c>
      <c r="D73" s="10">
        <f>D72</f>
        <v>-10000</v>
      </c>
      <c r="E73" s="10">
        <v>0</v>
      </c>
      <c r="F73" s="15"/>
      <c r="G73" s="39">
        <v>200</v>
      </c>
      <c r="H73" s="10" t="s">
        <v>22</v>
      </c>
      <c r="I73" s="10">
        <f t="shared" si="3"/>
        <v>120</v>
      </c>
      <c r="J73" s="10">
        <f>J72</f>
        <v>-30</v>
      </c>
      <c r="K73" s="10">
        <v>0</v>
      </c>
      <c r="L73" s="32"/>
      <c r="M73" s="32"/>
      <c r="N73" s="28"/>
    </row>
    <row r="74" spans="1:14" s="5" customFormat="1" x14ac:dyDescent="0.3">
      <c r="A74" s="3">
        <v>73</v>
      </c>
      <c r="B74" s="3" t="s">
        <v>14</v>
      </c>
      <c r="C74" s="3">
        <v>500</v>
      </c>
      <c r="D74" s="15"/>
      <c r="E74" s="15"/>
      <c r="F74" s="15"/>
      <c r="G74" s="39">
        <v>200</v>
      </c>
      <c r="H74" s="3" t="s">
        <v>21</v>
      </c>
      <c r="I74" s="3">
        <f t="shared" ref="I74:I85" si="4">C74</f>
        <v>500</v>
      </c>
      <c r="J74" s="15"/>
      <c r="K74" s="15"/>
      <c r="L74" s="32"/>
      <c r="M74" s="32"/>
      <c r="N74" s="29" t="s">
        <v>29</v>
      </c>
    </row>
    <row r="75" spans="1:14" s="5" customFormat="1" x14ac:dyDescent="0.3">
      <c r="A75" s="3">
        <v>74</v>
      </c>
      <c r="B75" s="3" t="s">
        <v>6</v>
      </c>
      <c r="C75" s="3">
        <v>80</v>
      </c>
      <c r="D75" s="3">
        <v>0</v>
      </c>
      <c r="E75" s="3">
        <f>D76</f>
        <v>2600</v>
      </c>
      <c r="F75" s="15"/>
      <c r="G75" s="39">
        <v>200</v>
      </c>
      <c r="H75" s="3" t="s">
        <v>22</v>
      </c>
      <c r="I75" s="3">
        <f t="shared" si="4"/>
        <v>80</v>
      </c>
      <c r="J75" s="3">
        <v>0</v>
      </c>
      <c r="K75" s="3">
        <f>J76</f>
        <v>115</v>
      </c>
      <c r="L75" s="32"/>
      <c r="M75" s="32"/>
      <c r="N75" s="29"/>
    </row>
    <row r="76" spans="1:14" s="5" customFormat="1" x14ac:dyDescent="0.3">
      <c r="A76" s="3">
        <v>75</v>
      </c>
      <c r="B76" s="3" t="s">
        <v>8</v>
      </c>
      <c r="C76" s="3">
        <v>1200</v>
      </c>
      <c r="D76" s="3">
        <v>2600</v>
      </c>
      <c r="E76" s="15"/>
      <c r="F76" s="15"/>
      <c r="G76" s="39">
        <v>200</v>
      </c>
      <c r="H76" s="3" t="s">
        <v>21</v>
      </c>
      <c r="I76" s="3">
        <f t="shared" si="4"/>
        <v>1200</v>
      </c>
      <c r="J76" s="3">
        <v>115</v>
      </c>
      <c r="K76" s="15"/>
      <c r="L76" s="35">
        <f>G76*G76/ABS(D76)*11.8-ABS(J76)</f>
        <v>66.538461538461547</v>
      </c>
      <c r="M76" s="35">
        <f>(G76/3.6)^2/(ABS(D76)*9.81)-ABS(J76)/1500</f>
        <v>4.434092970620325E-2</v>
      </c>
      <c r="N76" s="29"/>
    </row>
    <row r="77" spans="1:14" s="5" customFormat="1" x14ac:dyDescent="0.3">
      <c r="A77" s="3">
        <v>76</v>
      </c>
      <c r="B77" s="3" t="s">
        <v>6</v>
      </c>
      <c r="C77" s="3">
        <f>C75</f>
        <v>80</v>
      </c>
      <c r="D77" s="3">
        <f>D76</f>
        <v>2600</v>
      </c>
      <c r="E77" s="3">
        <v>0</v>
      </c>
      <c r="F77" s="15"/>
      <c r="G77" s="39">
        <v>200</v>
      </c>
      <c r="H77" s="3" t="s">
        <v>22</v>
      </c>
      <c r="I77" s="3">
        <f t="shared" si="4"/>
        <v>80</v>
      </c>
      <c r="J77" s="3">
        <f>J76</f>
        <v>115</v>
      </c>
      <c r="K77" s="3">
        <v>0</v>
      </c>
      <c r="L77" s="34"/>
      <c r="M77" s="34"/>
      <c r="N77" s="29"/>
    </row>
    <row r="78" spans="1:14" s="5" customFormat="1" x14ac:dyDescent="0.3">
      <c r="A78" s="10">
        <v>77</v>
      </c>
      <c r="B78" s="10" t="s">
        <v>14</v>
      </c>
      <c r="C78" s="10">
        <v>50</v>
      </c>
      <c r="D78" s="15"/>
      <c r="E78" s="15"/>
      <c r="F78" s="15"/>
      <c r="G78" s="39">
        <v>200</v>
      </c>
      <c r="H78" s="10" t="s">
        <v>21</v>
      </c>
      <c r="I78" s="10">
        <f t="shared" si="4"/>
        <v>50</v>
      </c>
      <c r="J78" s="15"/>
      <c r="K78" s="15"/>
      <c r="L78" s="34"/>
      <c r="M78" s="34"/>
      <c r="N78" s="28" t="s">
        <v>29</v>
      </c>
    </row>
    <row r="79" spans="1:14" s="5" customFormat="1" x14ac:dyDescent="0.3">
      <c r="A79" s="10">
        <v>78</v>
      </c>
      <c r="B79" s="10" t="s">
        <v>6</v>
      </c>
      <c r="C79" s="10">
        <v>80</v>
      </c>
      <c r="D79" s="10">
        <v>0</v>
      </c>
      <c r="E79" s="10">
        <f>D80</f>
        <v>2500</v>
      </c>
      <c r="F79" s="15"/>
      <c r="G79" s="39">
        <v>200</v>
      </c>
      <c r="H79" s="10" t="s">
        <v>22</v>
      </c>
      <c r="I79" s="10">
        <f t="shared" si="4"/>
        <v>80</v>
      </c>
      <c r="J79" s="10">
        <v>0</v>
      </c>
      <c r="K79" s="10">
        <f>J80</f>
        <v>120</v>
      </c>
      <c r="L79" s="34"/>
      <c r="M79" s="34"/>
      <c r="N79" s="28"/>
    </row>
    <row r="80" spans="1:14" s="5" customFormat="1" x14ac:dyDescent="0.3">
      <c r="A80" s="10">
        <v>79</v>
      </c>
      <c r="B80" s="10" t="s">
        <v>8</v>
      </c>
      <c r="C80" s="10">
        <v>400</v>
      </c>
      <c r="D80" s="10">
        <v>2500</v>
      </c>
      <c r="E80" s="15"/>
      <c r="F80" s="15"/>
      <c r="G80" s="39">
        <v>200</v>
      </c>
      <c r="H80" s="10" t="s">
        <v>21</v>
      </c>
      <c r="I80" s="10">
        <f t="shared" si="4"/>
        <v>400</v>
      </c>
      <c r="J80" s="10">
        <v>120</v>
      </c>
      <c r="K80" s="15"/>
      <c r="L80" s="36">
        <f>G80*G80/ABS(D80)*11.8-ABS(J80)</f>
        <v>68.800000000000011</v>
      </c>
      <c r="M80" s="36">
        <f>(G80/3.6)^2/(ABS(D80)*9.81)-ABS(J80)/1500</f>
        <v>4.5847900227784691E-2</v>
      </c>
      <c r="N80" s="28"/>
    </row>
    <row r="81" spans="1:15" s="5" customFormat="1" x14ac:dyDescent="0.3">
      <c r="A81" s="10">
        <v>80</v>
      </c>
      <c r="B81" s="10" t="s">
        <v>6</v>
      </c>
      <c r="C81" s="10">
        <f>C79</f>
        <v>80</v>
      </c>
      <c r="D81" s="10">
        <f>D80</f>
        <v>2500</v>
      </c>
      <c r="E81" s="10">
        <v>0</v>
      </c>
      <c r="F81" s="15"/>
      <c r="G81" s="39">
        <v>200</v>
      </c>
      <c r="H81" s="10" t="s">
        <v>22</v>
      </c>
      <c r="I81" s="10">
        <f t="shared" si="4"/>
        <v>80</v>
      </c>
      <c r="J81" s="10">
        <f>J80</f>
        <v>120</v>
      </c>
      <c r="K81" s="10">
        <v>0</v>
      </c>
      <c r="L81" s="34"/>
      <c r="M81" s="34"/>
      <c r="N81" s="28"/>
    </row>
    <row r="82" spans="1:15" s="5" customFormat="1" x14ac:dyDescent="0.3">
      <c r="A82" s="3">
        <v>81</v>
      </c>
      <c r="B82" s="3" t="s">
        <v>14</v>
      </c>
      <c r="C82" s="3">
        <v>2000</v>
      </c>
      <c r="D82" s="15"/>
      <c r="E82" s="15"/>
      <c r="F82" s="3" t="s">
        <v>16</v>
      </c>
      <c r="G82" s="39">
        <v>200</v>
      </c>
      <c r="H82" s="3" t="s">
        <v>21</v>
      </c>
      <c r="I82" s="3">
        <f t="shared" si="4"/>
        <v>2000</v>
      </c>
      <c r="J82" s="15"/>
      <c r="K82" s="15"/>
      <c r="L82" s="34"/>
      <c r="M82" s="34"/>
      <c r="N82" s="29" t="s">
        <v>29</v>
      </c>
    </row>
    <row r="83" spans="1:15" s="5" customFormat="1" x14ac:dyDescent="0.3">
      <c r="A83" s="3">
        <v>82</v>
      </c>
      <c r="B83" s="3" t="s">
        <v>6</v>
      </c>
      <c r="C83" s="3">
        <v>50</v>
      </c>
      <c r="D83" s="3">
        <v>0</v>
      </c>
      <c r="E83" s="3">
        <f>D84</f>
        <v>50000</v>
      </c>
      <c r="F83" s="29" t="s">
        <v>17</v>
      </c>
      <c r="G83" s="39">
        <v>200</v>
      </c>
      <c r="H83" s="3" t="s">
        <v>22</v>
      </c>
      <c r="I83" s="3">
        <f t="shared" si="4"/>
        <v>50</v>
      </c>
      <c r="J83" s="3">
        <v>0</v>
      </c>
      <c r="K83" s="3">
        <f>J84</f>
        <v>0</v>
      </c>
      <c r="L83" s="34"/>
      <c r="M83" s="34"/>
      <c r="N83" s="29"/>
    </row>
    <row r="84" spans="1:15" s="5" customFormat="1" x14ac:dyDescent="0.3">
      <c r="A84" s="3">
        <v>83</v>
      </c>
      <c r="B84" s="3" t="s">
        <v>8</v>
      </c>
      <c r="C84" s="3">
        <v>50</v>
      </c>
      <c r="D84" s="3">
        <v>50000</v>
      </c>
      <c r="E84" s="15"/>
      <c r="F84" s="29"/>
      <c r="G84" s="39">
        <v>200</v>
      </c>
      <c r="H84" s="3" t="s">
        <v>21</v>
      </c>
      <c r="I84" s="3">
        <f t="shared" si="4"/>
        <v>50</v>
      </c>
      <c r="J84" s="3">
        <v>0</v>
      </c>
      <c r="K84" s="15"/>
      <c r="L84" s="35">
        <f>G84*G84/ABS(D84)*11.8-ABS(J84)</f>
        <v>9.4400000000000013</v>
      </c>
      <c r="M84" s="35">
        <f>(G84/3.6)^2/(ABS(D84)*9.81)-ABS(J84)/1500</f>
        <v>6.2923950113892351E-3</v>
      </c>
      <c r="N84" s="29"/>
    </row>
    <row r="85" spans="1:15" s="5" customFormat="1" x14ac:dyDescent="0.3">
      <c r="A85" s="3">
        <v>84</v>
      </c>
      <c r="B85" s="3" t="s">
        <v>6</v>
      </c>
      <c r="C85" s="3">
        <f>C83</f>
        <v>50</v>
      </c>
      <c r="D85" s="3">
        <f>D84</f>
        <v>50000</v>
      </c>
      <c r="E85" s="3">
        <v>0</v>
      </c>
      <c r="F85" s="29"/>
      <c r="G85" s="39">
        <v>200</v>
      </c>
      <c r="H85" s="3" t="s">
        <v>22</v>
      </c>
      <c r="I85" s="3">
        <f t="shared" si="4"/>
        <v>50</v>
      </c>
      <c r="J85" s="3">
        <f>J84</f>
        <v>0</v>
      </c>
      <c r="K85" s="3">
        <v>0</v>
      </c>
      <c r="L85" s="34"/>
      <c r="M85" s="34"/>
      <c r="N85" s="29"/>
    </row>
    <row r="86" spans="1:15" x14ac:dyDescent="0.3">
      <c r="G86" s="1"/>
      <c r="H86" s="1"/>
      <c r="I86" s="1"/>
      <c r="J86" s="1"/>
      <c r="K86" s="1"/>
      <c r="N86" s="1"/>
      <c r="O86" s="1"/>
    </row>
    <row r="87" spans="1:15" x14ac:dyDescent="0.3">
      <c r="G87" s="1"/>
      <c r="H87" s="1"/>
      <c r="I87" s="1"/>
      <c r="J87" s="1"/>
      <c r="K87" s="1"/>
      <c r="N87" s="1"/>
      <c r="O87" s="1"/>
    </row>
    <row r="88" spans="1:15" x14ac:dyDescent="0.3">
      <c r="G88" s="1"/>
      <c r="H88" s="1"/>
      <c r="I88" s="1"/>
      <c r="J88" s="1"/>
      <c r="K88" s="1"/>
      <c r="N88" s="1"/>
      <c r="O88" s="1"/>
    </row>
    <row r="89" spans="1:15" x14ac:dyDescent="0.3">
      <c r="G89" s="1"/>
      <c r="H89" s="1"/>
      <c r="I89" s="1"/>
      <c r="J89" s="1"/>
      <c r="K89" s="1"/>
      <c r="N89" s="1"/>
      <c r="O89" s="1"/>
    </row>
    <row r="90" spans="1:15" x14ac:dyDescent="0.3">
      <c r="G90" s="1"/>
      <c r="H90" s="1"/>
      <c r="I90" s="1"/>
      <c r="J90" s="1"/>
      <c r="K90" s="1"/>
      <c r="N90" s="1"/>
      <c r="O90" s="1"/>
    </row>
    <row r="91" spans="1:15" x14ac:dyDescent="0.3">
      <c r="G91" s="1"/>
      <c r="H91" s="1"/>
      <c r="I91" s="1"/>
      <c r="J91" s="1"/>
      <c r="K91" s="1"/>
      <c r="N91" s="1"/>
      <c r="O91" s="1"/>
    </row>
    <row r="92" spans="1:15" x14ac:dyDescent="0.3">
      <c r="G92" s="1"/>
      <c r="H92" s="1"/>
      <c r="I92" s="1"/>
      <c r="J92" s="1"/>
      <c r="K92" s="1"/>
      <c r="N92" s="1"/>
      <c r="O92" s="1"/>
    </row>
    <row r="93" spans="1:15" x14ac:dyDescent="0.3">
      <c r="G93" s="1"/>
      <c r="H93" s="1"/>
      <c r="I93" s="1"/>
      <c r="J93" s="1"/>
      <c r="K93" s="1"/>
      <c r="N93" s="1"/>
      <c r="O93" s="1"/>
    </row>
    <row r="94" spans="1:15" x14ac:dyDescent="0.3">
      <c r="G94" s="1"/>
      <c r="H94" s="1"/>
      <c r="I94" s="1"/>
      <c r="J94" s="1"/>
      <c r="K94" s="1"/>
      <c r="N94" s="1"/>
      <c r="O94" s="1"/>
    </row>
    <row r="95" spans="1:15" x14ac:dyDescent="0.3">
      <c r="G95" s="1"/>
      <c r="H95" s="1"/>
      <c r="I95" s="1"/>
      <c r="J95" s="1"/>
      <c r="K95" s="1"/>
      <c r="N95" s="1"/>
      <c r="O95" s="1"/>
    </row>
    <row r="96" spans="1:15" x14ac:dyDescent="0.3">
      <c r="G96" s="1"/>
      <c r="H96" s="1"/>
      <c r="I96" s="1"/>
      <c r="J96" s="1"/>
      <c r="K96" s="1"/>
      <c r="N96" s="1"/>
      <c r="O96" s="1"/>
    </row>
    <row r="97" spans="7:15" x14ac:dyDescent="0.3">
      <c r="G97" s="1"/>
      <c r="H97" s="1"/>
      <c r="I97" s="1"/>
      <c r="J97" s="1"/>
      <c r="K97" s="1"/>
      <c r="N97" s="1"/>
      <c r="O97" s="1"/>
    </row>
    <row r="98" spans="7:15" x14ac:dyDescent="0.3">
      <c r="G98" s="1"/>
      <c r="H98" s="1"/>
      <c r="I98" s="1"/>
      <c r="J98" s="1"/>
      <c r="K98" s="1"/>
      <c r="N98" s="1"/>
      <c r="O98" s="1"/>
    </row>
  </sheetData>
  <autoFilter ref="A1:N85" xr:uid="{CF6356CB-F0F5-4EF9-8834-D5D350C95BD2}"/>
  <mergeCells count="22">
    <mergeCell ref="N2:N5"/>
    <mergeCell ref="N6:N9"/>
    <mergeCell ref="N10:N13"/>
    <mergeCell ref="N14:N17"/>
    <mergeCell ref="N18:N21"/>
    <mergeCell ref="N22:N25"/>
    <mergeCell ref="N26:N29"/>
    <mergeCell ref="N30:N33"/>
    <mergeCell ref="N34:N37"/>
    <mergeCell ref="N38:N41"/>
    <mergeCell ref="N42:N45"/>
    <mergeCell ref="N46:N49"/>
    <mergeCell ref="N50:N53"/>
    <mergeCell ref="N54:N57"/>
    <mergeCell ref="N58:N61"/>
    <mergeCell ref="N62:N65"/>
    <mergeCell ref="N66:N69"/>
    <mergeCell ref="N70:N73"/>
    <mergeCell ref="N74:N77"/>
    <mergeCell ref="F83:F85"/>
    <mergeCell ref="N78:N81"/>
    <mergeCell ref="N82:N85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原人工拟合曲线-欠超高过大</vt:lpstr>
      <vt:lpstr>自定义线路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Yooo Kitty</dc:creator>
  <cp:lastModifiedBy>Yooo Kitty</cp:lastModifiedBy>
  <dcterms:created xsi:type="dcterms:W3CDTF">2025-03-28T11:39:09Z</dcterms:created>
  <dcterms:modified xsi:type="dcterms:W3CDTF">2025-03-28T14:56:57Z</dcterms:modified>
</cp:coreProperties>
</file>