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excel2word\input\"/>
    </mc:Choice>
  </mc:AlternateContent>
  <bookViews>
    <workbookView xWindow="0" yWindow="0" windowWidth="23040" windowHeight="9420"/>
  </bookViews>
  <sheets>
    <sheet name="Sheet1" sheetId="1" r:id="rId1"/>
    <sheet name="Sheet2" sheetId="2" r:id="rId2"/>
  </sheets>
  <definedNames>
    <definedName name="_xlnm._FilterDatabase" localSheetId="0" hidden="1">Sheet1!$A$1:$T$8</definedName>
  </definedNames>
  <calcPr calcId="162913"/>
</workbook>
</file>

<file path=xl/calcChain.xml><?xml version="1.0" encoding="utf-8"?>
<calcChain xmlns="http://schemas.openxmlformats.org/spreadsheetml/2006/main">
  <c r="T8" i="1" l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<sst xmlns="http://schemas.openxmlformats.org/spreadsheetml/2006/main" count="76" uniqueCount="49">
  <si>
    <t>Statement Date结单日期</t>
  </si>
  <si>
    <t>A/C NO.账户号码</t>
  </si>
  <si>
    <t>客户姓名</t>
  </si>
  <si>
    <t>英文姓名</t>
  </si>
  <si>
    <t>中文地址</t>
  </si>
  <si>
    <t>英文地址</t>
  </si>
  <si>
    <t>Email电邮地址</t>
  </si>
  <si>
    <t>基金名称</t>
  </si>
  <si>
    <t>交易类型</t>
  </si>
  <si>
    <t>交易开放日</t>
  </si>
  <si>
    <t>存续份额</t>
  </si>
  <si>
    <t>期末单位净值</t>
  </si>
  <si>
    <t>期末资产净值</t>
  </si>
  <si>
    <t>均衡补偿</t>
  </si>
  <si>
    <t>期末单位净值（含EQ）</t>
  </si>
  <si>
    <t>期末资产净值( after EQ)</t>
  </si>
  <si>
    <t>TOTAL（按客户）</t>
  </si>
  <si>
    <t>TOTAL(公式)</t>
  </si>
  <si>
    <t>两个期末资产核对</t>
  </si>
  <si>
    <t>期末单位净值EQ核对</t>
  </si>
  <si>
    <t>C100006952</t>
  </si>
  <si>
    <t>郭文</t>
  </si>
  <si>
    <t>GUO WEN</t>
  </si>
  <si>
    <t>广东省深圳市南山区香山里花园华侨城3号楼B座42A</t>
  </si>
  <si>
    <t>42A,BLOCK B,BUILDING 3,XIANGSHANLI GARDEN,OVERSEAS CHINESE TOWN,NANSHAN DISTRICT,SHENZHEN,CHINA</t>
  </si>
  <si>
    <t>Guow@itecheasy.com</t>
  </si>
  <si>
    <t>认购</t>
  </si>
  <si>
    <t xml:space="preserve">深圳市南山区华侨城香山里花园3号楼B座42A </t>
  </si>
  <si>
    <t>guow@itecheasy.com</t>
  </si>
  <si>
    <t>追加认购</t>
  </si>
  <si>
    <t>C100008950</t>
  </si>
  <si>
    <t>吴文序</t>
  </si>
  <si>
    <t>WU WENXU</t>
  </si>
  <si>
    <t>上海市静安区乌鲁木齐北路468弄104号</t>
  </si>
  <si>
    <t>NO.104,LANE 468,NORTH WULUMUQI ROAD,JINGAN DISTRICT,SHANGHAI,CHINA</t>
  </si>
  <si>
    <t>Catherine.wu@gicentre.com</t>
  </si>
  <si>
    <t>NO.104, LANE 468, NORTH WULUMUQI ROAD , JINGAN DISTRICT, SHANGHAI, CHINA</t>
  </si>
  <si>
    <t>C100009353</t>
  </si>
  <si>
    <t>李影霞</t>
  </si>
  <si>
    <t>LI YINGXIA</t>
  </si>
  <si>
    <t>广东省广州市大沙头路东船上街8号绿景东山华庭3202</t>
  </si>
  <si>
    <t>ROOM 3202,LVJINGDONG STR,DASHATOU ROAD,GUANGZHOU,GUANGDONG,CHINA</t>
  </si>
  <si>
    <t>773609456@qq.com</t>
  </si>
  <si>
    <r>
      <t>Springs China Opportunities Feeder Fund-A1 Shares 2021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02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01开放日</t>
    </r>
    <phoneticPr fontId="5" type="noConversion"/>
  </si>
  <si>
    <r>
      <t>Springs China Opportunities Feeder Fund-A1 Shares 2021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03开放日</t>
    </r>
    <phoneticPr fontId="5" type="noConversion"/>
  </si>
  <si>
    <r>
      <t>Springs China Opportunities Feeder Fund-A1 Shares 2020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09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01开放日</t>
    </r>
    <phoneticPr fontId="5" type="noConversion"/>
  </si>
  <si>
    <r>
      <t>Springs China Opportunities Feeder Fund-A1 Shares 2020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05开放日</t>
    </r>
    <phoneticPr fontId="5" type="noConversion"/>
  </si>
  <si>
    <r>
      <t>Springs China Opportunities Feeder Fund-A1 Shares 2021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04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01开放日</t>
    </r>
    <phoneticPr fontId="5" type="noConversion"/>
  </si>
  <si>
    <r>
      <t>Springs China Opportunities Feeder Fund-A1 Shares 2021/</t>
    </r>
    <r>
      <rPr>
        <sz val="11"/>
        <color theme="1"/>
        <rFont val="宋体"/>
        <charset val="134"/>
        <scheme val="minor"/>
      </rPr>
      <t>02/01开放日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</si>
</sst>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0.0000_ "/>
  </numFmts>
  <fonts count="7" x14ac:knownFonts="1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43" fontId="0" fillId="2" borderId="1" xfId="1" applyFont="1" applyFill="1" applyBorder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43" fontId="0" fillId="2" borderId="1" xfId="0" applyNumberFormat="1" applyFont="1" applyFill="1" applyBorder="1" applyAlignment="1">
      <alignment vertical="center"/>
    </xf>
    <xf numFmtId="43" fontId="0" fillId="2" borderId="0" xfId="0" applyNumberFormat="1" applyFont="1" applyFill="1" applyAlignment="1">
      <alignment vertical="center"/>
    </xf>
    <xf numFmtId="0" fontId="6" fillId="2" borderId="1" xfId="0" applyFont="1" applyFill="1" applyBorder="1" applyAlignment="1">
      <alignment vertical="center"/>
    </xf>
  </cellXfs>
  <cellStyles count="2">
    <cellStyle name="常规" xfId="0" builtinId="0"/>
    <cellStyle name="千位分隔" xfId="1" builtinId="3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G1" workbookViewId="0">
      <selection activeCell="H2" sqref="H2"/>
    </sheetView>
  </sheetViews>
  <sheetFormatPr defaultColWidth="9" defaultRowHeight="14.4" x14ac:dyDescent="0.25"/>
  <cols>
    <col min="1" max="1" width="24.88671875" style="2" customWidth="1"/>
    <col min="2" max="2" width="17.5546875" style="2" customWidth="1"/>
    <col min="3" max="4" width="41.109375" style="2" customWidth="1"/>
    <col min="5" max="5" width="46.77734375" style="2" customWidth="1"/>
    <col min="6" max="6" width="81.6640625" style="2" customWidth="1"/>
    <col min="7" max="7" width="32.109375" style="2" customWidth="1"/>
    <col min="8" max="8" width="74.88671875" style="2" customWidth="1"/>
    <col min="9" max="9" width="9.6640625" style="2" customWidth="1"/>
    <col min="10" max="10" width="11.21875" style="2" customWidth="1"/>
    <col min="11" max="11" width="9.21875" style="2" customWidth="1"/>
    <col min="12" max="12" width="13.44140625" style="2" customWidth="1"/>
    <col min="13" max="13" width="14.109375" style="2" customWidth="1"/>
    <col min="14" max="14" width="11.88671875" style="2" customWidth="1"/>
    <col min="15" max="15" width="22.6640625" style="2" customWidth="1"/>
    <col min="16" max="16" width="23.6640625" style="2" customWidth="1"/>
    <col min="17" max="17" width="18.109375" style="3" customWidth="1"/>
    <col min="18" max="18" width="16.44140625" style="4" customWidth="1"/>
    <col min="19" max="19" width="13.44140625" style="4" customWidth="1"/>
    <col min="20" max="20" width="15.6640625" style="4" customWidth="1"/>
    <col min="21" max="21" width="13.88671875" style="2" customWidth="1"/>
    <col min="22" max="16384" width="9" style="2"/>
  </cols>
  <sheetData>
    <row r="1" spans="1:21" ht="1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0" t="s">
        <v>15</v>
      </c>
      <c r="Q1" s="15" t="s">
        <v>16</v>
      </c>
      <c r="R1" s="16" t="s">
        <v>17</v>
      </c>
      <c r="S1" s="17" t="s">
        <v>18</v>
      </c>
      <c r="T1" s="17" t="s">
        <v>19</v>
      </c>
    </row>
    <row r="2" spans="1:21" s="1" customFormat="1" x14ac:dyDescent="0.25">
      <c r="A2" s="8">
        <v>44347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20" t="s">
        <v>48</v>
      </c>
      <c r="I2" s="9" t="s">
        <v>26</v>
      </c>
      <c r="J2" s="11">
        <v>44228</v>
      </c>
      <c r="K2" s="12">
        <v>241.559</v>
      </c>
      <c r="L2" s="13">
        <v>917.3768</v>
      </c>
      <c r="M2" s="14">
        <v>221600.53</v>
      </c>
      <c r="N2" s="14">
        <v>562.42999999999995</v>
      </c>
      <c r="O2" s="13">
        <v>919.70510000000002</v>
      </c>
      <c r="P2" s="14">
        <v>222162.96</v>
      </c>
      <c r="Q2" s="14">
        <v>578250.9</v>
      </c>
      <c r="R2" s="14">
        <f t="shared" ref="R2:R8" si="0">SUMIFS(P:P,B:B,B2)</f>
        <v>578250.9</v>
      </c>
      <c r="S2" s="18">
        <f t="shared" ref="S2:S8" si="1">(K2*L2-M2)+(K2*L2+N2-P2)</f>
        <v>0.1848623999976553</v>
      </c>
      <c r="T2" s="18">
        <f t="shared" ref="T2:T8" si="2">P2/K2-O2</f>
        <v>-3.4877980124292662E-4</v>
      </c>
      <c r="U2" s="19"/>
    </row>
    <row r="3" spans="1:21" s="1" customFormat="1" x14ac:dyDescent="0.25">
      <c r="A3" s="8">
        <v>44347</v>
      </c>
      <c r="B3" s="9" t="s">
        <v>20</v>
      </c>
      <c r="C3" s="9" t="s">
        <v>21</v>
      </c>
      <c r="D3" s="9" t="s">
        <v>22</v>
      </c>
      <c r="E3" s="9" t="s">
        <v>27</v>
      </c>
      <c r="F3" s="9" t="s">
        <v>24</v>
      </c>
      <c r="G3" s="9" t="s">
        <v>28</v>
      </c>
      <c r="H3" s="20" t="s">
        <v>44</v>
      </c>
      <c r="I3" s="9" t="s">
        <v>29</v>
      </c>
      <c r="J3" s="11">
        <v>44319</v>
      </c>
      <c r="K3" s="12">
        <v>387.17599999999999</v>
      </c>
      <c r="L3" s="13">
        <v>917.3768</v>
      </c>
      <c r="M3" s="14">
        <v>355186.47</v>
      </c>
      <c r="N3" s="14">
        <v>901.47</v>
      </c>
      <c r="O3" s="13">
        <v>919.70510000000002</v>
      </c>
      <c r="P3" s="14">
        <v>356087.94</v>
      </c>
      <c r="Q3" s="14">
        <v>578250.9</v>
      </c>
      <c r="R3" s="14">
        <f t="shared" si="0"/>
        <v>578250.9</v>
      </c>
      <c r="S3" s="18">
        <f t="shared" si="1"/>
        <v>-0.38016640004934743</v>
      </c>
      <c r="T3" s="18">
        <f t="shared" si="2"/>
        <v>5.1191809416195611E-4</v>
      </c>
      <c r="U3" s="19"/>
    </row>
    <row r="4" spans="1:21" s="1" customFormat="1" x14ac:dyDescent="0.25">
      <c r="A4" s="8">
        <v>44347</v>
      </c>
      <c r="B4" s="9" t="s">
        <v>30</v>
      </c>
      <c r="C4" s="9" t="s">
        <v>31</v>
      </c>
      <c r="D4" s="9" t="s">
        <v>32</v>
      </c>
      <c r="E4" s="9" t="s">
        <v>33</v>
      </c>
      <c r="F4" s="9" t="s">
        <v>34</v>
      </c>
      <c r="G4" s="9" t="s">
        <v>35</v>
      </c>
      <c r="H4" s="20" t="s">
        <v>45</v>
      </c>
      <c r="I4" s="9" t="s">
        <v>26</v>
      </c>
      <c r="J4" s="11">
        <v>44075</v>
      </c>
      <c r="K4" s="12">
        <v>435.5</v>
      </c>
      <c r="L4" s="13">
        <v>917.3768</v>
      </c>
      <c r="M4" s="14">
        <v>399517.55</v>
      </c>
      <c r="N4" s="14">
        <v>0</v>
      </c>
      <c r="O4" s="13">
        <v>917.3768</v>
      </c>
      <c r="P4" s="14">
        <v>399517.55</v>
      </c>
      <c r="Q4" s="14">
        <v>1730245.64</v>
      </c>
      <c r="R4" s="14">
        <f t="shared" si="0"/>
        <v>1730245.64</v>
      </c>
      <c r="S4" s="18">
        <f t="shared" si="1"/>
        <v>9.2799999983981252E-2</v>
      </c>
      <c r="T4" s="18">
        <f t="shared" si="2"/>
        <v>-1.0654420213995763E-4</v>
      </c>
      <c r="U4" s="19"/>
    </row>
    <row r="5" spans="1:21" s="1" customFormat="1" x14ac:dyDescent="0.25">
      <c r="A5" s="8">
        <v>44347</v>
      </c>
      <c r="B5" s="9" t="s">
        <v>30</v>
      </c>
      <c r="C5" s="9" t="s">
        <v>31</v>
      </c>
      <c r="D5" s="9" t="s">
        <v>32</v>
      </c>
      <c r="E5" s="9" t="s">
        <v>33</v>
      </c>
      <c r="F5" s="9" t="s">
        <v>34</v>
      </c>
      <c r="G5" s="9" t="s">
        <v>35</v>
      </c>
      <c r="H5" s="20" t="s">
        <v>46</v>
      </c>
      <c r="I5" s="9" t="s">
        <v>29</v>
      </c>
      <c r="J5" s="11">
        <v>44109</v>
      </c>
      <c r="K5" s="12">
        <v>453.50400000000002</v>
      </c>
      <c r="L5" s="13">
        <v>917.3768</v>
      </c>
      <c r="M5" s="14">
        <v>416034.12</v>
      </c>
      <c r="N5" s="14">
        <v>0</v>
      </c>
      <c r="O5" s="13">
        <v>917.3768</v>
      </c>
      <c r="P5" s="14">
        <v>416034.12</v>
      </c>
      <c r="Q5" s="14">
        <v>1730245.64</v>
      </c>
      <c r="R5" s="14">
        <f t="shared" si="0"/>
        <v>1730245.64</v>
      </c>
      <c r="S5" s="18">
        <f t="shared" si="1"/>
        <v>-0.14338559994939715</v>
      </c>
      <c r="T5" s="18">
        <f t="shared" si="2"/>
        <v>1.5808636737801862E-4</v>
      </c>
      <c r="U5" s="19"/>
    </row>
    <row r="6" spans="1:21" s="1" customFormat="1" x14ac:dyDescent="0.25">
      <c r="A6" s="8">
        <v>44347</v>
      </c>
      <c r="B6" s="9" t="s">
        <v>30</v>
      </c>
      <c r="C6" s="9" t="s">
        <v>31</v>
      </c>
      <c r="D6" s="9" t="s">
        <v>32</v>
      </c>
      <c r="E6" s="9" t="s">
        <v>33</v>
      </c>
      <c r="F6" s="9" t="s">
        <v>36</v>
      </c>
      <c r="G6" s="9" t="s">
        <v>35</v>
      </c>
      <c r="H6" s="20" t="s">
        <v>43</v>
      </c>
      <c r="I6" s="9" t="s">
        <v>29</v>
      </c>
      <c r="J6" s="11">
        <v>44228</v>
      </c>
      <c r="K6" s="12">
        <v>454.10199999999998</v>
      </c>
      <c r="L6" s="13">
        <v>917.3768</v>
      </c>
      <c r="M6" s="14">
        <v>416582.61</v>
      </c>
      <c r="N6" s="14">
        <v>1057.3</v>
      </c>
      <c r="O6" s="13">
        <v>919.70510000000002</v>
      </c>
      <c r="P6" s="14">
        <v>417639.9</v>
      </c>
      <c r="Q6" s="14">
        <v>1730245.64</v>
      </c>
      <c r="R6" s="14">
        <f t="shared" si="0"/>
        <v>1730245.64</v>
      </c>
      <c r="S6" s="18">
        <f t="shared" si="1"/>
        <v>6.9267199898604304E-2</v>
      </c>
      <c r="T6" s="18">
        <f t="shared" si="2"/>
        <v>-5.5758838243491482E-5</v>
      </c>
      <c r="U6" s="19"/>
    </row>
    <row r="7" spans="1:21" s="1" customFormat="1" x14ac:dyDescent="0.25">
      <c r="A7" s="8">
        <v>44347</v>
      </c>
      <c r="B7" s="9" t="s">
        <v>30</v>
      </c>
      <c r="C7" s="9" t="s">
        <v>31</v>
      </c>
      <c r="D7" s="9" t="s">
        <v>32</v>
      </c>
      <c r="E7" s="9" t="s">
        <v>33</v>
      </c>
      <c r="F7" s="9" t="s">
        <v>36</v>
      </c>
      <c r="G7" s="9" t="s">
        <v>35</v>
      </c>
      <c r="H7" s="20" t="s">
        <v>47</v>
      </c>
      <c r="I7" s="9" t="s">
        <v>29</v>
      </c>
      <c r="J7" s="11">
        <v>44287</v>
      </c>
      <c r="K7" s="12">
        <v>540.44899999999996</v>
      </c>
      <c r="L7" s="13">
        <v>917.3768</v>
      </c>
      <c r="M7" s="14">
        <v>495795.73</v>
      </c>
      <c r="N7" s="14">
        <v>1258.3399999999999</v>
      </c>
      <c r="O7" s="13">
        <v>919.70510000000002</v>
      </c>
      <c r="P7" s="14">
        <v>497054.07</v>
      </c>
      <c r="Q7" s="14">
        <v>1730245.64</v>
      </c>
      <c r="R7" s="14">
        <f t="shared" si="0"/>
        <v>1730245.64</v>
      </c>
      <c r="S7" s="18">
        <f t="shared" si="1"/>
        <v>-0.71163360006175935</v>
      </c>
      <c r="T7" s="18">
        <f t="shared" si="2"/>
        <v>6.8167412655384396E-4</v>
      </c>
      <c r="U7" s="19"/>
    </row>
    <row r="8" spans="1:21" s="1" customFormat="1" x14ac:dyDescent="0.25">
      <c r="A8" s="8">
        <v>44347</v>
      </c>
      <c r="B8" s="9" t="s">
        <v>37</v>
      </c>
      <c r="C8" s="9" t="s">
        <v>38</v>
      </c>
      <c r="D8" s="9" t="s">
        <v>39</v>
      </c>
      <c r="E8" s="9" t="s">
        <v>40</v>
      </c>
      <c r="F8" s="9" t="s">
        <v>41</v>
      </c>
      <c r="G8" s="9" t="s">
        <v>42</v>
      </c>
      <c r="H8" s="20" t="s">
        <v>43</v>
      </c>
      <c r="I8" s="9" t="s">
        <v>26</v>
      </c>
      <c r="J8" s="11">
        <v>44228</v>
      </c>
      <c r="K8" s="12">
        <v>241.559</v>
      </c>
      <c r="L8" s="13">
        <v>917.3768</v>
      </c>
      <c r="M8" s="14">
        <v>221600.53</v>
      </c>
      <c r="N8" s="14">
        <v>562.42999999999995</v>
      </c>
      <c r="O8" s="13">
        <v>919.70510000000002</v>
      </c>
      <c r="P8" s="14">
        <v>222162.96</v>
      </c>
      <c r="Q8" s="14">
        <v>222162.96</v>
      </c>
      <c r="R8" s="14">
        <f t="shared" si="0"/>
        <v>222162.96</v>
      </c>
      <c r="S8" s="18">
        <f t="shared" si="1"/>
        <v>0.1848623999976553</v>
      </c>
      <c r="T8" s="18">
        <f t="shared" si="2"/>
        <v>-3.4877980124292662E-4</v>
      </c>
      <c r="U8" s="19"/>
    </row>
  </sheetData>
  <phoneticPr fontId="5" type="noConversion"/>
  <conditionalFormatting sqref="A1">
    <cfRule type="duplicateValues" dxfId="7" priority="6"/>
  </conditionalFormatting>
  <conditionalFormatting sqref="E1:F1">
    <cfRule type="duplicateValues" dxfId="6" priority="5"/>
  </conditionalFormatting>
  <conditionalFormatting sqref="G1">
    <cfRule type="duplicateValues" dxfId="5" priority="4"/>
  </conditionalFormatting>
  <conditionalFormatting sqref="H1">
    <cfRule type="duplicateValues" dxfId="4" priority="3"/>
  </conditionalFormatting>
  <conditionalFormatting sqref="D8">
    <cfRule type="duplicateValues" dxfId="3" priority="1"/>
  </conditionalFormatting>
  <conditionalFormatting sqref="E8:G8">
    <cfRule type="duplicateValues" dxfId="2" priority="2"/>
  </conditionalFormatting>
  <conditionalFormatting sqref="D1 D9:D1048576">
    <cfRule type="duplicateValues" dxfId="1" priority="7"/>
  </conditionalFormatting>
  <conditionalFormatting sqref="E1:G1 E9:G1048576">
    <cfRule type="duplicateValues" dxfId="0" priority="8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ColWidth="8.88671875" defaultRowHeight="14.4" x14ac:dyDescent="0.25"/>
  <cols>
    <col min="8" max="8" width="9.21875" customWidth="1"/>
    <col min="9" max="9" width="22.6640625" customWidth="1"/>
    <col min="10" max="10" width="23.6640625" customWidth="1"/>
  </cols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</dc:creator>
  <cp:lastModifiedBy>邰昊</cp:lastModifiedBy>
  <dcterms:created xsi:type="dcterms:W3CDTF">2021-07-12T08:46:00Z</dcterms:created>
  <dcterms:modified xsi:type="dcterms:W3CDTF">2021-07-14T05:30:03Z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505B2BF1D8774E6D830C61A9891B7EFA</vt:lpwstr>
  </property>
  <property fmtid="{D5CDD505-2E9C-101B-9397-08002B2CF9AE}" pid="3" name="KSOProductBuildVer">
    <vt:lpwstr>2052-11.1.0.10578</vt:lpwstr>
  </property>
  <property fmtid="{D5CDD505-2E9C-101B-9397-08002B2CF9AE}" pid="4" name="WorkbookGuid">
    <vt:lpwstr>a44885c7-171e-4174-83bd-28e8b6e58391</vt:lpwstr>
  </property>
</Properties>
</file>