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Sheet1" sheetId="1" r:id="rId1"/>
    <sheet name="Sheet2" sheetId="2" r:id="rId2"/>
  </sheets>
  <definedNames>
    <definedName name="_xlnm._FilterDatabase" localSheetId="0" hidden="1">Sheet1!$A$1:$T$13</definedName>
  </definedNames>
  <calcPr calcId="144525"/>
</workbook>
</file>

<file path=xl/sharedStrings.xml><?xml version="1.0" encoding="utf-8"?>
<sst xmlns="http://schemas.openxmlformats.org/spreadsheetml/2006/main" count="114" uniqueCount="43">
  <si>
    <t>Statement Date结单日期</t>
  </si>
  <si>
    <t>A/C NO.账户号码</t>
  </si>
  <si>
    <t>客户姓名</t>
  </si>
  <si>
    <t>英文姓名</t>
  </si>
  <si>
    <t>中文地址</t>
  </si>
  <si>
    <t>英文地址</t>
  </si>
  <si>
    <t>Email电邮地址</t>
  </si>
  <si>
    <t>基金名称</t>
  </si>
  <si>
    <t>交易类型</t>
  </si>
  <si>
    <t>交易开放日</t>
  </si>
  <si>
    <t>存续份额</t>
  </si>
  <si>
    <t>期末单位净值</t>
  </si>
  <si>
    <t>期末资产净值</t>
  </si>
  <si>
    <t>均衡补偿</t>
  </si>
  <si>
    <t>期末单位净值（含EQ）</t>
  </si>
  <si>
    <t xml:space="preserve">期末资产净值
( after EQ)
</t>
  </si>
  <si>
    <t>TOTAL（按客户）</t>
  </si>
  <si>
    <t>TOTAL(公式)</t>
  </si>
  <si>
    <t>两个期末资产核对</t>
  </si>
  <si>
    <t>期末单位净值EQ核对</t>
  </si>
  <si>
    <t>C10000001</t>
  </si>
  <si>
    <t>LI G</t>
  </si>
  <si>
    <t>上海市淮海路1000号1号楼X-B室</t>
  </si>
  <si>
    <t>1000 HUAIHAI ZHONGLU,BLOCK 1,APT X-B,SHANGHAI,CHINA</t>
  </si>
  <si>
    <t>m001shanghai@hotmail.com</t>
  </si>
  <si>
    <t xml:space="preserve">Springs China Opportunities Feeder Fund-A1 Shares </t>
  </si>
  <si>
    <t>认购</t>
  </si>
  <si>
    <t>追加认购</t>
  </si>
  <si>
    <t>C10000002</t>
  </si>
  <si>
    <t>RI WO INTERN CAPITAL LTD</t>
  </si>
  <si>
    <t xml:space="preserve">GLOBAL GATEWAY 8,RUE DE LA PERLE,PROVIDENCE,MAHE,SEYCHELLES </t>
  </si>
  <si>
    <t>111@qq.com</t>
  </si>
  <si>
    <t>C10000003</t>
  </si>
  <si>
    <t>陈三</t>
  </si>
  <si>
    <t>CHEN SAN</t>
  </si>
  <si>
    <t>浙江省宁波市鄞州区万科金色水岸M号楼X室</t>
  </si>
  <si>
    <t>RM 1232312, BLD 23423 WANKE JINSE SHUIAN,YINZHOU DIST,NINGBO,ZHEJIANG</t>
  </si>
  <si>
    <t>C10000004</t>
  </si>
  <si>
    <t>吴四</t>
  </si>
  <si>
    <t>WU SI</t>
  </si>
  <si>
    <t>上海市静安区乌鲁木齐北路4XX弄1XX号</t>
  </si>
  <si>
    <t>NO.104,LANE 2452345,NORTH WULUMUQI ROAD,JINGAN DISTRICT,SHANGHAI,CHINA</t>
  </si>
  <si>
    <t>rine.wu@gicentre.com</t>
  </si>
</sst>
</file>

<file path=xl/styles.xml><?xml version="1.0" encoding="utf-8"?>
<styleSheet xmlns="http://schemas.openxmlformats.org/spreadsheetml/2006/main">
  <numFmts count="6">
    <numFmt numFmtId="176" formatCode="[$-F800]dddd\,\ mmmm\ dd\,\ yyyy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7" formatCode="0.0000_ "/>
  </numFmts>
  <fonts count="23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0"/>
      <name val="微软雅黑"/>
      <charset val="134"/>
    </font>
    <font>
      <u/>
      <sz val="11"/>
      <color rgb="FF0000FF"/>
      <name val="宋体"/>
      <charset val="0"/>
      <scheme val="minor"/>
    </font>
    <font>
      <sz val="8"/>
      <name val="微软雅黑"/>
      <charset val="134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8" fillId="10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19" borderId="6" applyNumberFormat="0" applyFont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22" fillId="27" borderId="10" applyNumberFormat="0" applyAlignment="0" applyProtection="0">
      <alignment vertical="center"/>
    </xf>
    <xf numFmtId="0" fontId="21" fillId="27" borderId="3" applyNumberFormat="0" applyAlignment="0" applyProtection="0">
      <alignment vertical="center"/>
    </xf>
    <xf numFmtId="0" fontId="9" fillId="13" borderId="4" applyNumberFormat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4" borderId="1" xfId="0" applyNumberFormat="1" applyFont="1" applyFill="1" applyBorder="1" applyAlignment="1">
      <alignment horizontal="center" vertical="center"/>
    </xf>
    <xf numFmtId="0" fontId="2" fillId="5" borderId="1" xfId="0" applyNumberFormat="1" applyFont="1" applyFill="1" applyBorder="1" applyAlignment="1">
      <alignment horizontal="center" vertical="center"/>
    </xf>
    <xf numFmtId="176" fontId="1" fillId="0" borderId="1" xfId="0" applyNumberFormat="1" applyFont="1" applyFill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0" fontId="3" fillId="0" borderId="1" xfId="10" applyFill="1" applyBorder="1" applyAlignment="1">
      <alignment vertical="center"/>
    </xf>
    <xf numFmtId="176" fontId="1" fillId="2" borderId="1" xfId="0" applyNumberFormat="1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3" fillId="2" borderId="1" xfId="10" applyFill="1" applyBorder="1" applyAlignment="1">
      <alignment vertical="center"/>
    </xf>
    <xf numFmtId="14" fontId="1" fillId="0" borderId="1" xfId="0" applyNumberFormat="1" applyFont="1" applyFill="1" applyBorder="1" applyAlignment="1">
      <alignment vertical="center"/>
    </xf>
    <xf numFmtId="0" fontId="1" fillId="0" borderId="1" xfId="0" applyNumberFormat="1" applyFont="1" applyFill="1" applyBorder="1" applyAlignment="1">
      <alignment vertical="center"/>
    </xf>
    <xf numFmtId="177" fontId="1" fillId="0" borderId="1" xfId="0" applyNumberFormat="1" applyFont="1" applyFill="1" applyBorder="1" applyAlignment="1">
      <alignment vertical="center"/>
    </xf>
    <xf numFmtId="43" fontId="1" fillId="0" borderId="1" xfId="8" applyFont="1" applyFill="1" applyBorder="1">
      <alignment vertical="center"/>
    </xf>
    <xf numFmtId="14" fontId="1" fillId="2" borderId="1" xfId="0" applyNumberFormat="1" applyFont="1" applyFill="1" applyBorder="1" applyAlignment="1">
      <alignment vertical="center"/>
    </xf>
    <xf numFmtId="0" fontId="1" fillId="2" borderId="1" xfId="0" applyNumberFormat="1" applyFont="1" applyFill="1" applyBorder="1" applyAlignment="1">
      <alignment vertical="center"/>
    </xf>
    <xf numFmtId="177" fontId="1" fillId="2" borderId="1" xfId="0" applyNumberFormat="1" applyFont="1" applyFill="1" applyBorder="1" applyAlignment="1">
      <alignment vertical="center"/>
    </xf>
    <xf numFmtId="43" fontId="1" fillId="2" borderId="1" xfId="8" applyFont="1" applyFill="1" applyBorder="1">
      <alignment vertical="center"/>
    </xf>
    <xf numFmtId="0" fontId="2" fillId="3" borderId="1" xfId="0" applyNumberFormat="1" applyFont="1" applyFill="1" applyBorder="1" applyAlignment="1">
      <alignment horizontal="center" vertical="center"/>
    </xf>
    <xf numFmtId="0" fontId="2" fillId="2" borderId="2" xfId="0" applyNumberFormat="1" applyFont="1" applyFill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43" fontId="1" fillId="3" borderId="1" xfId="8" applyFont="1" applyFill="1" applyBorder="1">
      <alignment vertical="center"/>
    </xf>
    <xf numFmtId="43" fontId="1" fillId="2" borderId="1" xfId="0" applyNumberFormat="1" applyFont="1" applyFill="1" applyBorder="1" applyAlignment="1">
      <alignment vertical="center"/>
    </xf>
    <xf numFmtId="43" fontId="1" fillId="2" borderId="0" xfId="0" applyNumberFormat="1" applyFont="1" applyFill="1" applyAlignment="1">
      <alignment vertical="center"/>
    </xf>
    <xf numFmtId="43" fontId="1" fillId="0" borderId="0" xfId="0" applyNumberFormat="1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rine.wu@gicentre.com" TargetMode="External"/><Relationship Id="rId2" Type="http://schemas.openxmlformats.org/officeDocument/2006/relationships/hyperlink" Target="mailto:111@qq.com" TargetMode="External"/><Relationship Id="rId1" Type="http://schemas.openxmlformats.org/officeDocument/2006/relationships/hyperlink" Target="mailto:m001shanghai@hot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3"/>
  <sheetViews>
    <sheetView tabSelected="1" workbookViewId="0">
      <selection activeCell="K20" sqref="K20"/>
    </sheetView>
  </sheetViews>
  <sheetFormatPr defaultColWidth="9" defaultRowHeight="14.4"/>
  <cols>
    <col min="1" max="1" width="24.8888888888889" style="1" customWidth="1"/>
    <col min="2" max="2" width="17.5555555555556" style="1" customWidth="1"/>
    <col min="3" max="4" width="41.1111111111111" style="1" customWidth="1"/>
    <col min="5" max="5" width="46.7777777777778" style="1" customWidth="1"/>
    <col min="6" max="6" width="81.6666666666667" style="1" customWidth="1"/>
    <col min="7" max="7" width="32.1111111111111" style="1" customWidth="1"/>
    <col min="8" max="8" width="74.8888888888889" style="1" customWidth="1"/>
    <col min="9" max="9" width="9.66666666666667" style="1" customWidth="1"/>
    <col min="10" max="10" width="11.2222222222222" style="1" customWidth="1"/>
    <col min="11" max="11" width="9.22222222222222" style="1" customWidth="1"/>
    <col min="12" max="12" width="13.4444444444444" style="1" customWidth="1"/>
    <col min="13" max="13" width="14.1111111111111" style="1" customWidth="1"/>
    <col min="14" max="14" width="11.8888888888889" style="1" customWidth="1"/>
    <col min="15" max="15" width="22.6666666666667" style="1" customWidth="1"/>
    <col min="16" max="16" width="23.6666666666667" style="1" customWidth="1"/>
    <col min="17" max="17" width="18.1111111111111" style="3" customWidth="1"/>
    <col min="18" max="18" width="16.4444444444444" style="2" customWidth="1"/>
    <col min="19" max="19" width="13.4444444444444" style="2" customWidth="1"/>
    <col min="20" max="20" width="15.6666666666667" style="2" customWidth="1"/>
    <col min="21" max="21" width="13.8796296296296" style="1" customWidth="1"/>
    <col min="22" max="16384" width="9" style="1"/>
  </cols>
  <sheetData>
    <row r="1" s="1" customFormat="1" ht="15" spans="1:20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21" t="s">
        <v>16</v>
      </c>
      <c r="R1" s="22" t="s">
        <v>17</v>
      </c>
      <c r="S1" s="23" t="s">
        <v>18</v>
      </c>
      <c r="T1" s="23" t="s">
        <v>19</v>
      </c>
    </row>
    <row r="2" s="2" customFormat="1" spans="1:21">
      <c r="A2" s="7">
        <v>44347</v>
      </c>
      <c r="B2" s="8" t="s">
        <v>20</v>
      </c>
      <c r="C2" s="8" t="s">
        <v>21</v>
      </c>
      <c r="D2" s="8" t="s">
        <v>21</v>
      </c>
      <c r="E2" s="8" t="s">
        <v>22</v>
      </c>
      <c r="F2" s="8" t="s">
        <v>23</v>
      </c>
      <c r="G2" s="9" t="s">
        <v>24</v>
      </c>
      <c r="H2" s="8" t="s">
        <v>25</v>
      </c>
      <c r="I2" s="8" t="s">
        <v>26</v>
      </c>
      <c r="J2" s="13">
        <v>44109</v>
      </c>
      <c r="K2" s="14">
        <v>323.93</v>
      </c>
      <c r="L2" s="15">
        <v>917.3768</v>
      </c>
      <c r="M2" s="16">
        <v>297164.82</v>
      </c>
      <c r="N2" s="16">
        <v>0</v>
      </c>
      <c r="O2" s="15">
        <v>917.3768</v>
      </c>
      <c r="P2" s="16">
        <v>297164.82</v>
      </c>
      <c r="Q2" s="24">
        <v>1086720.27</v>
      </c>
      <c r="R2" s="20">
        <f>SUMIFS(P:P,B:B,B2)</f>
        <v>1086720.27</v>
      </c>
      <c r="S2" s="25">
        <f>(K2*L2-M2)+(K2*L2+N2-P2)</f>
        <v>2.09364800003823</v>
      </c>
      <c r="T2" s="25">
        <f>P2/K2-O2</f>
        <v>-0.00323163646464764</v>
      </c>
      <c r="U2" s="26"/>
    </row>
    <row r="3" s="2" customFormat="1" spans="1:21">
      <c r="A3" s="7">
        <v>44347</v>
      </c>
      <c r="B3" s="8" t="s">
        <v>20</v>
      </c>
      <c r="C3" s="8" t="s">
        <v>21</v>
      </c>
      <c r="D3" s="8" t="s">
        <v>21</v>
      </c>
      <c r="E3" s="8" t="s">
        <v>22</v>
      </c>
      <c r="F3" s="8" t="s">
        <v>23</v>
      </c>
      <c r="G3" s="9" t="s">
        <v>24</v>
      </c>
      <c r="H3" s="8" t="s">
        <v>25</v>
      </c>
      <c r="I3" s="8" t="s">
        <v>27</v>
      </c>
      <c r="J3" s="13">
        <v>44137</v>
      </c>
      <c r="K3" s="14">
        <v>121.644</v>
      </c>
      <c r="L3" s="15">
        <v>917.3768</v>
      </c>
      <c r="M3" s="16">
        <v>111593.75</v>
      </c>
      <c r="N3" s="16">
        <v>0</v>
      </c>
      <c r="O3" s="15">
        <v>917.3768</v>
      </c>
      <c r="P3" s="16">
        <v>111593.75</v>
      </c>
      <c r="Q3" s="24">
        <v>1086720.27</v>
      </c>
      <c r="R3" s="20">
        <f>SUMIFS(P:P,B:B,B3)</f>
        <v>1086720.27</v>
      </c>
      <c r="S3" s="25">
        <f t="shared" ref="S3:S8" si="0">(K3*L3-M3)+(K3*L3+N3-P3)</f>
        <v>-0.733081599988509</v>
      </c>
      <c r="T3" s="25">
        <f t="shared" ref="T3:T8" si="1">P3/K3-O3</f>
        <v>0.00301322547761629</v>
      </c>
      <c r="U3" s="26"/>
    </row>
    <row r="4" s="2" customFormat="1" spans="1:21">
      <c r="A4" s="7">
        <v>44347</v>
      </c>
      <c r="B4" s="8" t="s">
        <v>20</v>
      </c>
      <c r="C4" s="8" t="s">
        <v>21</v>
      </c>
      <c r="D4" s="8" t="s">
        <v>21</v>
      </c>
      <c r="E4" s="8" t="s">
        <v>22</v>
      </c>
      <c r="F4" s="8" t="s">
        <v>23</v>
      </c>
      <c r="G4" s="9" t="s">
        <v>24</v>
      </c>
      <c r="H4" s="8" t="s">
        <v>25</v>
      </c>
      <c r="I4" s="8" t="s">
        <v>27</v>
      </c>
      <c r="J4" s="13">
        <v>44166</v>
      </c>
      <c r="K4" s="14">
        <v>116.47</v>
      </c>
      <c r="L4" s="15">
        <v>917.3768</v>
      </c>
      <c r="M4" s="16">
        <v>106847.33</v>
      </c>
      <c r="N4" s="16">
        <v>0</v>
      </c>
      <c r="O4" s="15">
        <v>917.3768</v>
      </c>
      <c r="P4" s="16">
        <v>106847.33</v>
      </c>
      <c r="Q4" s="24">
        <v>1086720.27</v>
      </c>
      <c r="R4" s="20">
        <f>SUMIFS(P:P,B:B,B4)</f>
        <v>1086720.27</v>
      </c>
      <c r="S4" s="25">
        <f t="shared" si="0"/>
        <v>-0.908208000008017</v>
      </c>
      <c r="T4" s="25">
        <f t="shared" si="1"/>
        <v>0.00389889241864694</v>
      </c>
      <c r="U4" s="26"/>
    </row>
    <row r="5" s="2" customFormat="1" spans="1:21">
      <c r="A5" s="7">
        <v>44347</v>
      </c>
      <c r="B5" s="8" t="s">
        <v>20</v>
      </c>
      <c r="C5" s="8" t="s">
        <v>21</v>
      </c>
      <c r="D5" s="8" t="s">
        <v>21</v>
      </c>
      <c r="E5" s="8" t="s">
        <v>22</v>
      </c>
      <c r="F5" s="8" t="s">
        <v>23</v>
      </c>
      <c r="G5" s="9" t="s">
        <v>24</v>
      </c>
      <c r="H5" s="8" t="s">
        <v>25</v>
      </c>
      <c r="I5" s="8" t="s">
        <v>27</v>
      </c>
      <c r="J5" s="13">
        <v>44200</v>
      </c>
      <c r="K5" s="14">
        <v>330.373</v>
      </c>
      <c r="L5" s="15">
        <v>917.3768</v>
      </c>
      <c r="M5" s="16">
        <v>303076.86</v>
      </c>
      <c r="N5" s="16">
        <v>0</v>
      </c>
      <c r="O5" s="15">
        <v>917.3768</v>
      </c>
      <c r="P5" s="16">
        <v>303076.86</v>
      </c>
      <c r="Q5" s="24">
        <v>1086720.27</v>
      </c>
      <c r="R5" s="20">
        <f>SUMIFS(P:P,B:B,B5)</f>
        <v>1086720.27</v>
      </c>
      <c r="S5" s="25">
        <f t="shared" si="0"/>
        <v>-0.668907199986279</v>
      </c>
      <c r="T5" s="25">
        <f t="shared" si="1"/>
        <v>0.00101235149361401</v>
      </c>
      <c r="U5" s="26"/>
    </row>
    <row r="6" s="2" customFormat="1" spans="1:21">
      <c r="A6" s="7">
        <v>44347</v>
      </c>
      <c r="B6" s="8" t="s">
        <v>20</v>
      </c>
      <c r="C6" s="8" t="s">
        <v>21</v>
      </c>
      <c r="D6" s="8" t="s">
        <v>21</v>
      </c>
      <c r="E6" s="8" t="s">
        <v>22</v>
      </c>
      <c r="F6" s="8" t="s">
        <v>23</v>
      </c>
      <c r="G6" s="9" t="s">
        <v>24</v>
      </c>
      <c r="H6" s="8" t="s">
        <v>25</v>
      </c>
      <c r="I6" s="8" t="s">
        <v>27</v>
      </c>
      <c r="J6" s="13">
        <v>44256</v>
      </c>
      <c r="K6" s="14">
        <v>291.439</v>
      </c>
      <c r="L6" s="15">
        <v>917.3768</v>
      </c>
      <c r="M6" s="16">
        <v>267358.95</v>
      </c>
      <c r="N6" s="16">
        <v>678.56</v>
      </c>
      <c r="O6" s="15">
        <v>919.7051</v>
      </c>
      <c r="P6" s="16">
        <v>268037.51</v>
      </c>
      <c r="Q6" s="24">
        <v>1086720.27</v>
      </c>
      <c r="R6" s="20">
        <f>SUMIFS(P:P,B:B,B6)</f>
        <v>1086720.27</v>
      </c>
      <c r="S6" s="25">
        <f t="shared" si="0"/>
        <v>0.85443040006794</v>
      </c>
      <c r="T6" s="25">
        <f t="shared" si="1"/>
        <v>-0.00145704212548026</v>
      </c>
      <c r="U6" s="26"/>
    </row>
    <row r="7" s="2" customFormat="1" spans="1:21">
      <c r="A7" s="10">
        <v>44347</v>
      </c>
      <c r="B7" s="11" t="s">
        <v>28</v>
      </c>
      <c r="C7" s="11" t="s">
        <v>29</v>
      </c>
      <c r="D7" s="11" t="s">
        <v>29</v>
      </c>
      <c r="E7" s="11">
        <v>0</v>
      </c>
      <c r="F7" s="11" t="s">
        <v>30</v>
      </c>
      <c r="G7" s="12" t="s">
        <v>31</v>
      </c>
      <c r="H7" s="8" t="s">
        <v>25</v>
      </c>
      <c r="I7" s="11" t="s">
        <v>26</v>
      </c>
      <c r="J7" s="17">
        <v>44256</v>
      </c>
      <c r="K7" s="18">
        <v>388.607</v>
      </c>
      <c r="L7" s="19">
        <v>917.3768</v>
      </c>
      <c r="M7" s="20">
        <v>356498.97</v>
      </c>
      <c r="N7" s="20">
        <v>904.8</v>
      </c>
      <c r="O7" s="19">
        <v>919.7051</v>
      </c>
      <c r="P7" s="20">
        <v>357403.77</v>
      </c>
      <c r="Q7" s="20">
        <v>357403.77</v>
      </c>
      <c r="R7" s="20">
        <f>SUMIFS(P:P,B:B,B7)</f>
        <v>714807.54</v>
      </c>
      <c r="S7" s="25">
        <f t="shared" si="0"/>
        <v>0.152235200104769</v>
      </c>
      <c r="T7" s="25">
        <f t="shared" si="1"/>
        <v>-0.000179604845016001</v>
      </c>
      <c r="U7" s="26"/>
    </row>
    <row r="8" s="2" customFormat="1" spans="1:21">
      <c r="A8" s="10">
        <v>44347</v>
      </c>
      <c r="B8" s="11" t="s">
        <v>28</v>
      </c>
      <c r="C8" s="11" t="s">
        <v>29</v>
      </c>
      <c r="D8" s="11" t="s">
        <v>29</v>
      </c>
      <c r="E8" s="11">
        <v>0</v>
      </c>
      <c r="F8" s="11" t="s">
        <v>30</v>
      </c>
      <c r="G8" s="12" t="s">
        <v>31</v>
      </c>
      <c r="H8" s="8" t="s">
        <v>25</v>
      </c>
      <c r="I8" s="11" t="s">
        <v>26</v>
      </c>
      <c r="J8" s="17">
        <v>44256</v>
      </c>
      <c r="K8" s="18">
        <v>388.607</v>
      </c>
      <c r="L8" s="19">
        <v>917.3768</v>
      </c>
      <c r="M8" s="20">
        <v>356498.97</v>
      </c>
      <c r="N8" s="20">
        <v>904.8</v>
      </c>
      <c r="O8" s="19">
        <v>919.7051</v>
      </c>
      <c r="P8" s="20">
        <v>357403.77</v>
      </c>
      <c r="Q8" s="20">
        <v>357403.77</v>
      </c>
      <c r="R8" s="20">
        <f>SUMIFS(P:P,B:B,B8)</f>
        <v>714807.54</v>
      </c>
      <c r="S8" s="25">
        <f t="shared" si="0"/>
        <v>0.152235200104769</v>
      </c>
      <c r="T8" s="25">
        <f t="shared" si="1"/>
        <v>-0.000179604845016001</v>
      </c>
      <c r="U8" s="26"/>
    </row>
    <row r="9" s="2" customFormat="1" spans="1:21">
      <c r="A9" s="7">
        <v>44347</v>
      </c>
      <c r="B9" s="11" t="s">
        <v>32</v>
      </c>
      <c r="C9" s="8" t="s">
        <v>33</v>
      </c>
      <c r="D9" s="8" t="s">
        <v>34</v>
      </c>
      <c r="E9" s="8" t="s">
        <v>35</v>
      </c>
      <c r="F9" s="8" t="s">
        <v>36</v>
      </c>
      <c r="G9" s="12" t="s">
        <v>31</v>
      </c>
      <c r="H9" s="8" t="s">
        <v>25</v>
      </c>
      <c r="I9" s="8" t="s">
        <v>26</v>
      </c>
      <c r="J9" s="13">
        <v>44046</v>
      </c>
      <c r="K9" s="14">
        <v>645.921</v>
      </c>
      <c r="L9" s="15">
        <v>917.3768</v>
      </c>
      <c r="M9" s="16">
        <v>592553.4</v>
      </c>
      <c r="N9" s="16">
        <v>0</v>
      </c>
      <c r="O9" s="15">
        <v>917.3768</v>
      </c>
      <c r="P9" s="16">
        <v>592553.4</v>
      </c>
      <c r="Q9" s="24">
        <v>592553.4</v>
      </c>
      <c r="R9" s="20">
        <f>SUMIFS(P:P,B:B,B9)</f>
        <v>592553.4</v>
      </c>
      <c r="S9" s="25">
        <f>(K9*L9-M9)+(K9*L9+N9-P9)</f>
        <v>-0.919934399891645</v>
      </c>
      <c r="T9" s="25">
        <f>P9/K9-O9</f>
        <v>0.000712110614131234</v>
      </c>
      <c r="U9" s="26"/>
    </row>
    <row r="10" s="1" customFormat="1" spans="1:21">
      <c r="A10" s="10">
        <v>44347</v>
      </c>
      <c r="B10" s="11" t="s">
        <v>37</v>
      </c>
      <c r="C10" s="11" t="s">
        <v>38</v>
      </c>
      <c r="D10" s="11" t="s">
        <v>39</v>
      </c>
      <c r="E10" s="11" t="s">
        <v>40</v>
      </c>
      <c r="F10" s="11" t="s">
        <v>41</v>
      </c>
      <c r="G10" s="12" t="s">
        <v>42</v>
      </c>
      <c r="H10" s="8" t="s">
        <v>25</v>
      </c>
      <c r="I10" s="11" t="s">
        <v>26</v>
      </c>
      <c r="J10" s="17">
        <v>44075</v>
      </c>
      <c r="K10" s="18">
        <v>435.5</v>
      </c>
      <c r="L10" s="19">
        <v>917.3768</v>
      </c>
      <c r="M10" s="20">
        <v>399517.55</v>
      </c>
      <c r="N10" s="20">
        <v>0</v>
      </c>
      <c r="O10" s="19">
        <v>917.3768</v>
      </c>
      <c r="P10" s="20">
        <v>399517.55</v>
      </c>
      <c r="Q10" s="20">
        <v>1730245.64</v>
      </c>
      <c r="R10" s="20">
        <f>SUMIFS(P:P,B:B,B10)</f>
        <v>1730245.64</v>
      </c>
      <c r="S10" s="25">
        <f>(K10*L10-M10)+(K10*L10+N10-P10)</f>
        <v>0.0927999999839813</v>
      </c>
      <c r="T10" s="25">
        <f>P10/K10-O10</f>
        <v>-0.000106544202139958</v>
      </c>
      <c r="U10" s="27"/>
    </row>
    <row r="11" s="1" customFormat="1" spans="1:21">
      <c r="A11" s="10">
        <v>44347</v>
      </c>
      <c r="B11" s="11" t="s">
        <v>37</v>
      </c>
      <c r="C11" s="11" t="s">
        <v>38</v>
      </c>
      <c r="D11" s="11" t="s">
        <v>39</v>
      </c>
      <c r="E11" s="11" t="s">
        <v>40</v>
      </c>
      <c r="F11" s="11" t="s">
        <v>41</v>
      </c>
      <c r="G11" s="12" t="s">
        <v>42</v>
      </c>
      <c r="H11" s="8" t="s">
        <v>25</v>
      </c>
      <c r="I11" s="11" t="s">
        <v>27</v>
      </c>
      <c r="J11" s="17">
        <v>44109</v>
      </c>
      <c r="K11" s="18">
        <v>453.504</v>
      </c>
      <c r="L11" s="19">
        <v>917.3768</v>
      </c>
      <c r="M11" s="20">
        <v>416034.12</v>
      </c>
      <c r="N11" s="20">
        <v>0</v>
      </c>
      <c r="O11" s="19">
        <v>917.3768</v>
      </c>
      <c r="P11" s="20">
        <v>416034.12</v>
      </c>
      <c r="Q11" s="20">
        <v>1730245.64</v>
      </c>
      <c r="R11" s="20">
        <f>SUMIFS(P:P,B:B,B11)</f>
        <v>1730245.64</v>
      </c>
      <c r="S11" s="25">
        <f>(K11*L11-M11)+(K11*L11+N11-P11)</f>
        <v>-0.143385599949397</v>
      </c>
      <c r="T11" s="25">
        <f>P11/K11-O11</f>
        <v>0.000158086367378019</v>
      </c>
      <c r="U11" s="27"/>
    </row>
    <row r="12" s="1" customFormat="1" spans="1:21">
      <c r="A12" s="10">
        <v>44347</v>
      </c>
      <c r="B12" s="11" t="s">
        <v>37</v>
      </c>
      <c r="C12" s="11" t="s">
        <v>38</v>
      </c>
      <c r="D12" s="11" t="s">
        <v>39</v>
      </c>
      <c r="E12" s="11" t="s">
        <v>40</v>
      </c>
      <c r="F12" s="11" t="s">
        <v>41</v>
      </c>
      <c r="G12" s="12" t="s">
        <v>42</v>
      </c>
      <c r="H12" s="8" t="s">
        <v>25</v>
      </c>
      <c r="I12" s="11" t="s">
        <v>27</v>
      </c>
      <c r="J12" s="17">
        <v>44228</v>
      </c>
      <c r="K12" s="18">
        <v>454.102</v>
      </c>
      <c r="L12" s="19">
        <v>917.3768</v>
      </c>
      <c r="M12" s="20">
        <v>416582.61</v>
      </c>
      <c r="N12" s="20">
        <v>1057.3</v>
      </c>
      <c r="O12" s="19">
        <v>919.7051</v>
      </c>
      <c r="P12" s="20">
        <v>417639.9</v>
      </c>
      <c r="Q12" s="20">
        <v>1730245.64</v>
      </c>
      <c r="R12" s="20">
        <f>SUMIFS(P:P,B:B,B12)</f>
        <v>1730245.64</v>
      </c>
      <c r="S12" s="25">
        <f>(K12*L12-M12)+(K12*L12+N12-P12)</f>
        <v>0.0692671998986043</v>
      </c>
      <c r="T12" s="25">
        <f>P12/K12-O12</f>
        <v>-5.57588382434915e-5</v>
      </c>
      <c r="U12" s="27"/>
    </row>
    <row r="13" s="1" customFormat="1" spans="1:21">
      <c r="A13" s="10">
        <v>44347</v>
      </c>
      <c r="B13" s="11" t="s">
        <v>37</v>
      </c>
      <c r="C13" s="11" t="s">
        <v>38</v>
      </c>
      <c r="D13" s="11" t="s">
        <v>39</v>
      </c>
      <c r="E13" s="11" t="s">
        <v>40</v>
      </c>
      <c r="F13" s="11" t="s">
        <v>41</v>
      </c>
      <c r="G13" s="12" t="s">
        <v>42</v>
      </c>
      <c r="H13" s="8" t="s">
        <v>25</v>
      </c>
      <c r="I13" s="11" t="s">
        <v>27</v>
      </c>
      <c r="J13" s="17">
        <v>44287</v>
      </c>
      <c r="K13" s="18">
        <v>540.449</v>
      </c>
      <c r="L13" s="19">
        <v>917.3768</v>
      </c>
      <c r="M13" s="20">
        <v>495795.73</v>
      </c>
      <c r="N13" s="20">
        <v>1258.34</v>
      </c>
      <c r="O13" s="19">
        <v>919.7051</v>
      </c>
      <c r="P13" s="20">
        <v>497054.07</v>
      </c>
      <c r="Q13" s="20">
        <v>1730245.64</v>
      </c>
      <c r="R13" s="20">
        <f>SUMIFS(P:P,B:B,B13)</f>
        <v>1730245.64</v>
      </c>
      <c r="S13" s="25">
        <f>(K13*L13-M13)+(K13*L13+N13-P13)</f>
        <v>-0.711633600061759</v>
      </c>
      <c r="T13" s="25">
        <f>P13/K13-O13</f>
        <v>0.000681674126553844</v>
      </c>
      <c r="U13" s="27"/>
    </row>
  </sheetData>
  <conditionalFormatting sqref="A1">
    <cfRule type="duplicateValues" dxfId="0" priority="4"/>
  </conditionalFormatting>
  <conditionalFormatting sqref="E1:F1">
    <cfRule type="duplicateValues" dxfId="0" priority="3"/>
  </conditionalFormatting>
  <conditionalFormatting sqref="G1">
    <cfRule type="duplicateValues" dxfId="0" priority="2"/>
  </conditionalFormatting>
  <conditionalFormatting sqref="H1">
    <cfRule type="duplicateValues" dxfId="0" priority="1"/>
  </conditionalFormatting>
  <conditionalFormatting sqref="D1 D10:D1048576">
    <cfRule type="duplicateValues" dxfId="0" priority="5"/>
  </conditionalFormatting>
  <conditionalFormatting sqref="E1:G1 E10:G1048576">
    <cfRule type="duplicateValues" dxfId="0" priority="6"/>
  </conditionalFormatting>
  <hyperlinks>
    <hyperlink ref="G2" r:id="rId1" display="m001shanghai@hotmail.com"/>
    <hyperlink ref="G3" r:id="rId1" display="m001shanghai@hotmail.com"/>
    <hyperlink ref="G4" r:id="rId1" display="m001shanghai@hotmail.com"/>
    <hyperlink ref="G5" r:id="rId1" display="m001shanghai@hotmail.com"/>
    <hyperlink ref="G6" r:id="rId1" display="m001shanghai@hotmail.com"/>
    <hyperlink ref="G7" r:id="rId2" display="111@qq.com"/>
    <hyperlink ref="G8" r:id="rId2" display="111@qq.com"/>
    <hyperlink ref="G9" r:id="rId2" display="111@qq.com"/>
    <hyperlink ref="G10" r:id="rId3" display="rine.wu@gicentre.com"/>
    <hyperlink ref="G11" r:id="rId3" display="rine.wu@gicentre.com"/>
    <hyperlink ref="G12" r:id="rId3" display="rine.wu@gicentre.com"/>
    <hyperlink ref="G13" r:id="rId3" display="rine.wu@gicentre.com"/>
  </hyperlink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N11" sqref="N11"/>
    </sheetView>
  </sheetViews>
  <sheetFormatPr defaultColWidth="8.88888888888889" defaultRowHeight="14.4"/>
  <cols>
    <col min="8" max="8" width="9.22222222222222" customWidth="1"/>
    <col min="9" max="9" width="22.6666666666667" customWidth="1"/>
    <col min="10" max="10" width="23.6666666666667" customWidth="1"/>
  </cols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zhangyan</dc:creator>
  <cp:lastModifiedBy>WPS_1482474051</cp:lastModifiedBy>
  <dcterms:created xsi:type="dcterms:W3CDTF">2021-07-12T08:46:18Z</dcterms:created>
  <dcterms:modified xsi:type="dcterms:W3CDTF">2021-07-12T09:00:15Z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505B2BF1D8774E6D830C61A9891B7EFA</vt:lpwstr>
  </property>
  <property fmtid="{D5CDD505-2E9C-101B-9397-08002B2CF9AE}" pid="3" name="KSOProductBuildVer">
    <vt:lpwstr>2052-11.1.0.10578</vt:lpwstr>
  </property>
</Properties>
</file>