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ycharmProducts\excel2word\input\"/>
    </mc:Choice>
  </mc:AlternateContent>
  <bookViews>
    <workbookView xWindow="0" yWindow="0" windowWidth="23040" windowHeight="9420"/>
  </bookViews>
  <sheets>
    <sheet name="Sheet1" sheetId="1" r:id="rId1"/>
    <sheet name="Sheet2" sheetId="2" r:id="rId2"/>
  </sheets>
  <definedNames>
    <definedName name="_xlnm._FilterDatabase" localSheetId="0" hidden="1">Sheet1!$A$1:$T$13</definedName>
  </definedNames>
  <calcPr calcId="162913"/>
</workbook>
</file>

<file path=xl/calcChain.xml><?xml version="1.0" encoding="utf-8"?>
<calcChain xmlns="http://schemas.openxmlformats.org/spreadsheetml/2006/main">
  <c r="T13" i="1" l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T2" i="1"/>
  <c r="S2" i="1"/>
  <c r="R2" i="1"/>
</calcChain>
</file>

<file path=xl/sharedStrings.xml><?xml version="1.0" encoding="utf-8"?>
<sst xmlns="http://schemas.openxmlformats.org/spreadsheetml/2006/main" count="114" uniqueCount="43">
  <si>
    <t>Statement Date结单日期</t>
  </si>
  <si>
    <t>A/C NO.账户号码</t>
  </si>
  <si>
    <t>客户姓名</t>
  </si>
  <si>
    <t>英文姓名</t>
  </si>
  <si>
    <t>中文地址</t>
  </si>
  <si>
    <t>英文地址</t>
  </si>
  <si>
    <t>Email电邮地址</t>
  </si>
  <si>
    <t>基金名称</t>
  </si>
  <si>
    <t>交易类型</t>
  </si>
  <si>
    <t>交易开放日</t>
  </si>
  <si>
    <t>存续份额</t>
  </si>
  <si>
    <t>期末单位净值</t>
  </si>
  <si>
    <t>期末资产净值</t>
  </si>
  <si>
    <t>均衡补偿</t>
  </si>
  <si>
    <t>期末单位净值（含EQ）</t>
  </si>
  <si>
    <t>TOTAL（按客户）</t>
  </si>
  <si>
    <t>TOTAL(公式)</t>
  </si>
  <si>
    <t>两个期末资产核对</t>
  </si>
  <si>
    <t>期末单位净值EQ核对</t>
  </si>
  <si>
    <t>C10000001</t>
  </si>
  <si>
    <t>LI G</t>
  </si>
  <si>
    <t>上海市淮海路1000号1号楼X-B室</t>
  </si>
  <si>
    <t>1000 HUAIHAI ZHONGLU,BLOCK 1,APT X-B,SHANGHAI,CHINA</t>
  </si>
  <si>
    <t>m001shanghai@hotmail.com</t>
  </si>
  <si>
    <t xml:space="preserve">Springs China Opportunities Feeder Fund-A1 Shares </t>
  </si>
  <si>
    <t>认购</t>
  </si>
  <si>
    <t>追加认购</t>
  </si>
  <si>
    <t>C10000002</t>
  </si>
  <si>
    <t>RI WO INTERN CAPITAL LTD</t>
  </si>
  <si>
    <t xml:space="preserve">GLOBAL GATEWAY 8,RUE DE LA PERLE,PROVIDENCE,MAHE,SEYCHELLES </t>
  </si>
  <si>
    <t>111@qq.com</t>
  </si>
  <si>
    <t>C10000003</t>
  </si>
  <si>
    <t>陈三</t>
  </si>
  <si>
    <t>CHEN SAN</t>
  </si>
  <si>
    <t>浙江省宁波市鄞州区万科金色水岸M号楼X室</t>
  </si>
  <si>
    <t>RM 1232312, BLD 23423 WANKE JINSE SHUIAN,YINZHOU DIST,NINGBO,ZHEJIANG</t>
  </si>
  <si>
    <t>C10000004</t>
  </si>
  <si>
    <t>吴四</t>
  </si>
  <si>
    <t>WU SI</t>
  </si>
  <si>
    <t>上海市静安区乌鲁木齐北路4XX弄1XX号</t>
  </si>
  <si>
    <t>NO.104,LANE 2452345,NORTH WULUMUQI ROAD,JINGAN DISTRICT,SHANGHAI,CHINA</t>
  </si>
  <si>
    <t>rine.wu@gicentre.com</t>
  </si>
  <si>
    <t>期末资产净值( after EQ)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</si>
</sst>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[$-F800]dddd\,\ mmmm\ dd\,\ yyyy"/>
    <numFmt numFmtId="179" formatCode="0.0000_ 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微软雅黑"/>
      <charset val="134"/>
    </font>
    <font>
      <u/>
      <sz val="11"/>
      <color rgb="FF0000FF"/>
      <name val="宋体"/>
      <charset val="134"/>
      <scheme val="minor"/>
    </font>
    <font>
      <sz val="8"/>
      <name val="微软雅黑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1" xfId="2" applyFill="1" applyBorder="1" applyAlignment="1">
      <alignment vertical="center"/>
    </xf>
    <xf numFmtId="176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1" xfId="2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vertical="center"/>
    </xf>
    <xf numFmtId="43" fontId="1" fillId="0" borderId="1" xfId="1" applyFont="1" applyFill="1" applyBorder="1">
      <alignment vertical="center"/>
    </xf>
    <xf numFmtId="14" fontId="1" fillId="2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179" fontId="1" fillId="2" borderId="1" xfId="0" applyNumberFormat="1" applyFont="1" applyFill="1" applyBorder="1" applyAlignment="1">
      <alignment vertical="center"/>
    </xf>
    <xf numFmtId="43" fontId="1" fillId="2" borderId="1" xfId="1" applyFont="1" applyFill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43" fontId="1" fillId="3" borderId="1" xfId="1" applyFont="1" applyFill="1" applyBorder="1">
      <alignment vertical="center"/>
    </xf>
    <xf numFmtId="43" fontId="1" fillId="2" borderId="1" xfId="0" applyNumberFormat="1" applyFont="1" applyFill="1" applyBorder="1" applyAlignment="1">
      <alignment vertical="center"/>
    </xf>
    <xf numFmtId="43" fontId="1" fillId="2" borderId="0" xfId="0" applyNumberFormat="1" applyFont="1" applyFill="1" applyAlignment="1">
      <alignment vertical="center"/>
    </xf>
    <xf numFmtId="43" fontId="1" fillId="0" borderId="0" xfId="0" applyNumberFormat="1" applyFont="1" applyFill="1" applyAlignment="1">
      <alignment vertical="center"/>
    </xf>
    <xf numFmtId="0" fontId="6" fillId="5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2" builtinId="8"/>
    <cellStyle name="千位分隔" xfId="1" builtinId="3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11@qq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m001shanghai@hotmail.com" TargetMode="External"/><Relationship Id="rId7" Type="http://schemas.openxmlformats.org/officeDocument/2006/relationships/hyperlink" Target="mailto:111@qq.com" TargetMode="External"/><Relationship Id="rId12" Type="http://schemas.openxmlformats.org/officeDocument/2006/relationships/hyperlink" Target="mailto:rine.wu@gicentre.com" TargetMode="External"/><Relationship Id="rId2" Type="http://schemas.openxmlformats.org/officeDocument/2006/relationships/hyperlink" Target="mailto:m001shanghai@hotmail.com" TargetMode="External"/><Relationship Id="rId1" Type="http://schemas.openxmlformats.org/officeDocument/2006/relationships/hyperlink" Target="mailto:m001shanghai@hotmail.com" TargetMode="External"/><Relationship Id="rId6" Type="http://schemas.openxmlformats.org/officeDocument/2006/relationships/hyperlink" Target="mailto:111@qq.com" TargetMode="External"/><Relationship Id="rId11" Type="http://schemas.openxmlformats.org/officeDocument/2006/relationships/hyperlink" Target="mailto:rine.wu@gicentre.com" TargetMode="External"/><Relationship Id="rId5" Type="http://schemas.openxmlformats.org/officeDocument/2006/relationships/hyperlink" Target="mailto:m001shanghai@hotmail.com" TargetMode="External"/><Relationship Id="rId10" Type="http://schemas.openxmlformats.org/officeDocument/2006/relationships/hyperlink" Target="mailto:rine.wu@gicentre.com" TargetMode="External"/><Relationship Id="rId4" Type="http://schemas.openxmlformats.org/officeDocument/2006/relationships/hyperlink" Target="mailto:m001shanghai@hotmail.com" TargetMode="External"/><Relationship Id="rId9" Type="http://schemas.openxmlformats.org/officeDocument/2006/relationships/hyperlink" Target="mailto:rine.wu@gicent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topLeftCell="I1" workbookViewId="0">
      <selection activeCell="P19" sqref="P19"/>
    </sheetView>
  </sheetViews>
  <sheetFormatPr defaultColWidth="9" defaultRowHeight="14.4" x14ac:dyDescent="0.25"/>
  <cols>
    <col min="1" max="1" width="24.88671875" style="1" customWidth="1"/>
    <col min="2" max="2" width="17.5546875" style="1" customWidth="1"/>
    <col min="3" max="4" width="41.109375" style="1" customWidth="1"/>
    <col min="5" max="5" width="46.77734375" style="1" customWidth="1"/>
    <col min="6" max="6" width="81.6640625" style="1" customWidth="1"/>
    <col min="7" max="7" width="32.109375" style="1" customWidth="1"/>
    <col min="8" max="8" width="74.88671875" style="1" customWidth="1"/>
    <col min="9" max="9" width="9.6640625" style="1" customWidth="1"/>
    <col min="10" max="10" width="11.21875" style="1" customWidth="1"/>
    <col min="11" max="11" width="9.21875" style="1" customWidth="1"/>
    <col min="12" max="12" width="13.44140625" style="1" customWidth="1"/>
    <col min="13" max="13" width="14.109375" style="1" customWidth="1"/>
    <col min="14" max="14" width="11.88671875" style="1" customWidth="1"/>
    <col min="15" max="15" width="22.6640625" style="1" customWidth="1"/>
    <col min="16" max="16" width="23.6640625" style="1" customWidth="1"/>
    <col min="17" max="17" width="18.109375" style="3" customWidth="1"/>
    <col min="18" max="18" width="16.44140625" style="2" customWidth="1"/>
    <col min="19" max="19" width="13.44140625" style="2" customWidth="1"/>
    <col min="20" max="20" width="15.6640625" style="2" customWidth="1"/>
    <col min="21" max="21" width="13.88671875" style="1" customWidth="1"/>
    <col min="22" max="16384" width="9" style="1"/>
  </cols>
  <sheetData>
    <row r="1" spans="1:21" ht="1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28" t="s">
        <v>42</v>
      </c>
      <c r="Q1" s="21" t="s">
        <v>15</v>
      </c>
      <c r="R1" s="22" t="s">
        <v>16</v>
      </c>
      <c r="S1" s="23" t="s">
        <v>17</v>
      </c>
      <c r="T1" s="23" t="s">
        <v>18</v>
      </c>
    </row>
    <row r="2" spans="1:21" s="2" customFormat="1" x14ac:dyDescent="0.25">
      <c r="A2" s="7">
        <v>44347</v>
      </c>
      <c r="B2" s="8" t="s">
        <v>19</v>
      </c>
      <c r="C2" s="8" t="s">
        <v>20</v>
      </c>
      <c r="D2" s="8" t="s">
        <v>20</v>
      </c>
      <c r="E2" s="8" t="s">
        <v>21</v>
      </c>
      <c r="F2" s="8" t="s">
        <v>22</v>
      </c>
      <c r="G2" s="9" t="s">
        <v>23</v>
      </c>
      <c r="H2" s="8" t="s">
        <v>24</v>
      </c>
      <c r="I2" s="8" t="s">
        <v>25</v>
      </c>
      <c r="J2" s="13">
        <v>44109</v>
      </c>
      <c r="K2" s="14">
        <v>323.93</v>
      </c>
      <c r="L2" s="15">
        <v>917.3768</v>
      </c>
      <c r="M2" s="16">
        <v>297164.82</v>
      </c>
      <c r="N2" s="16">
        <v>0</v>
      </c>
      <c r="O2" s="15">
        <v>917.3768</v>
      </c>
      <c r="P2" s="16">
        <v>297164.82</v>
      </c>
      <c r="Q2" s="24">
        <v>1086720.27</v>
      </c>
      <c r="R2" s="20">
        <f t="shared" ref="R2:R13" si="0">SUMIFS(P:P,B:B,B2)</f>
        <v>1086720.27</v>
      </c>
      <c r="S2" s="25">
        <f>(K2*L2-M2)+(K2*L2+N2-P2)</f>
        <v>2.0936480000382289</v>
      </c>
      <c r="T2" s="25">
        <f>P2/K2-O2</f>
        <v>-3.2316364646476359E-3</v>
      </c>
      <c r="U2" s="26"/>
    </row>
    <row r="3" spans="1:21" s="2" customFormat="1" x14ac:dyDescent="0.25">
      <c r="A3" s="7">
        <v>44347</v>
      </c>
      <c r="B3" s="8" t="s">
        <v>19</v>
      </c>
      <c r="C3" s="8" t="s">
        <v>20</v>
      </c>
      <c r="D3" s="8" t="s">
        <v>20</v>
      </c>
      <c r="E3" s="8" t="s">
        <v>21</v>
      </c>
      <c r="F3" s="8" t="s">
        <v>22</v>
      </c>
      <c r="G3" s="9" t="s">
        <v>23</v>
      </c>
      <c r="H3" s="8" t="s">
        <v>24</v>
      </c>
      <c r="I3" s="8" t="s">
        <v>26</v>
      </c>
      <c r="J3" s="13">
        <v>44137</v>
      </c>
      <c r="K3" s="14">
        <v>121.64400000000001</v>
      </c>
      <c r="L3" s="15">
        <v>917.3768</v>
      </c>
      <c r="M3" s="16">
        <v>111593.75</v>
      </c>
      <c r="N3" s="16">
        <v>0</v>
      </c>
      <c r="O3" s="15">
        <v>917.3768</v>
      </c>
      <c r="P3" s="16">
        <v>111593.75</v>
      </c>
      <c r="Q3" s="24">
        <v>1086720.27</v>
      </c>
      <c r="R3" s="20">
        <f t="shared" si="0"/>
        <v>1086720.27</v>
      </c>
      <c r="S3" s="25">
        <f t="shared" ref="S3:S8" si="1">(K3*L3-M3)+(K3*L3+N3-P3)</f>
        <v>-0.73308159998850897</v>
      </c>
      <c r="T3" s="25">
        <f t="shared" ref="T3:T8" si="2">P3/K3-O3</f>
        <v>3.0132254776162881E-3</v>
      </c>
      <c r="U3" s="26"/>
    </row>
    <row r="4" spans="1:21" s="2" customFormat="1" x14ac:dyDescent="0.25">
      <c r="A4" s="7">
        <v>44347</v>
      </c>
      <c r="B4" s="8" t="s">
        <v>19</v>
      </c>
      <c r="C4" s="8" t="s">
        <v>20</v>
      </c>
      <c r="D4" s="8" t="s">
        <v>20</v>
      </c>
      <c r="E4" s="8" t="s">
        <v>21</v>
      </c>
      <c r="F4" s="8" t="s">
        <v>22</v>
      </c>
      <c r="G4" s="9" t="s">
        <v>23</v>
      </c>
      <c r="H4" s="8" t="s">
        <v>24</v>
      </c>
      <c r="I4" s="8" t="s">
        <v>26</v>
      </c>
      <c r="J4" s="13">
        <v>44166</v>
      </c>
      <c r="K4" s="14">
        <v>116.47</v>
      </c>
      <c r="L4" s="15">
        <v>917.3768</v>
      </c>
      <c r="M4" s="16">
        <v>106847.33</v>
      </c>
      <c r="N4" s="16">
        <v>0</v>
      </c>
      <c r="O4" s="15">
        <v>917.3768</v>
      </c>
      <c r="P4" s="16">
        <v>106847.33</v>
      </c>
      <c r="Q4" s="24">
        <v>1086720.27</v>
      </c>
      <c r="R4" s="20">
        <f t="shared" si="0"/>
        <v>1086720.27</v>
      </c>
      <c r="S4" s="25">
        <f t="shared" si="1"/>
        <v>-0.90820800000801682</v>
      </c>
      <c r="T4" s="25">
        <f t="shared" si="2"/>
        <v>3.8988924186469376E-3</v>
      </c>
      <c r="U4" s="26"/>
    </row>
    <row r="5" spans="1:21" s="2" customFormat="1" x14ac:dyDescent="0.25">
      <c r="A5" s="7">
        <v>44347</v>
      </c>
      <c r="B5" s="8" t="s">
        <v>19</v>
      </c>
      <c r="C5" s="8" t="s">
        <v>20</v>
      </c>
      <c r="D5" s="8" t="s">
        <v>20</v>
      </c>
      <c r="E5" s="8" t="s">
        <v>21</v>
      </c>
      <c r="F5" s="8" t="s">
        <v>22</v>
      </c>
      <c r="G5" s="9" t="s">
        <v>23</v>
      </c>
      <c r="H5" s="8" t="s">
        <v>24</v>
      </c>
      <c r="I5" s="8" t="s">
        <v>26</v>
      </c>
      <c r="J5" s="13">
        <v>44200</v>
      </c>
      <c r="K5" s="14">
        <v>330.37299999999999</v>
      </c>
      <c r="L5" s="15">
        <v>917.3768</v>
      </c>
      <c r="M5" s="16">
        <v>303076.86</v>
      </c>
      <c r="N5" s="16">
        <v>0</v>
      </c>
      <c r="O5" s="15">
        <v>917.3768</v>
      </c>
      <c r="P5" s="16">
        <v>303076.86</v>
      </c>
      <c r="Q5" s="24">
        <v>1086720.27</v>
      </c>
      <c r="R5" s="20">
        <f t="shared" si="0"/>
        <v>1086720.27</v>
      </c>
      <c r="S5" s="25">
        <f t="shared" si="1"/>
        <v>-0.66890719998627901</v>
      </c>
      <c r="T5" s="25">
        <f t="shared" si="2"/>
        <v>1.0123514936140054E-3</v>
      </c>
      <c r="U5" s="26"/>
    </row>
    <row r="6" spans="1:21" s="2" customFormat="1" x14ac:dyDescent="0.25">
      <c r="A6" s="7">
        <v>44347</v>
      </c>
      <c r="B6" s="8" t="s">
        <v>19</v>
      </c>
      <c r="C6" s="8" t="s">
        <v>20</v>
      </c>
      <c r="D6" s="8" t="s">
        <v>20</v>
      </c>
      <c r="E6" s="8" t="s">
        <v>21</v>
      </c>
      <c r="F6" s="8" t="s">
        <v>22</v>
      </c>
      <c r="G6" s="9" t="s">
        <v>23</v>
      </c>
      <c r="H6" s="8" t="s">
        <v>24</v>
      </c>
      <c r="I6" s="8" t="s">
        <v>26</v>
      </c>
      <c r="J6" s="13">
        <v>44256</v>
      </c>
      <c r="K6" s="14">
        <v>291.43900000000002</v>
      </c>
      <c r="L6" s="15">
        <v>917.3768</v>
      </c>
      <c r="M6" s="16">
        <v>267358.95</v>
      </c>
      <c r="N6" s="16">
        <v>678.56</v>
      </c>
      <c r="O6" s="15">
        <v>919.70510000000002</v>
      </c>
      <c r="P6" s="16">
        <v>268037.51</v>
      </c>
      <c r="Q6" s="24">
        <v>1086720.27</v>
      </c>
      <c r="R6" s="20">
        <f t="shared" si="0"/>
        <v>1086720.27</v>
      </c>
      <c r="S6" s="25">
        <f t="shared" si="1"/>
        <v>0.85443040006794035</v>
      </c>
      <c r="T6" s="25">
        <f t="shared" si="2"/>
        <v>-1.4570421254802568E-3</v>
      </c>
      <c r="U6" s="26"/>
    </row>
    <row r="7" spans="1:21" s="2" customFormat="1" x14ac:dyDescent="0.25">
      <c r="A7" s="10">
        <v>44347</v>
      </c>
      <c r="B7" s="11" t="s">
        <v>27</v>
      </c>
      <c r="C7" s="11" t="s">
        <v>28</v>
      </c>
      <c r="D7" s="11" t="s">
        <v>28</v>
      </c>
      <c r="E7" s="11">
        <v>0</v>
      </c>
      <c r="F7" s="11" t="s">
        <v>29</v>
      </c>
      <c r="G7" s="12" t="s">
        <v>30</v>
      </c>
      <c r="H7" s="8" t="s">
        <v>24</v>
      </c>
      <c r="I7" s="11" t="s">
        <v>25</v>
      </c>
      <c r="J7" s="17">
        <v>44256</v>
      </c>
      <c r="K7" s="18">
        <v>388.60700000000003</v>
      </c>
      <c r="L7" s="19">
        <v>917.3768</v>
      </c>
      <c r="M7" s="20">
        <v>356498.97</v>
      </c>
      <c r="N7" s="20">
        <v>904.8</v>
      </c>
      <c r="O7" s="19">
        <v>919.70510000000002</v>
      </c>
      <c r="P7" s="20">
        <v>357403.77</v>
      </c>
      <c r="Q7" s="20">
        <v>357403.77</v>
      </c>
      <c r="R7" s="20">
        <f t="shared" si="0"/>
        <v>714807.54</v>
      </c>
      <c r="S7" s="25">
        <f t="shared" si="1"/>
        <v>0.15223520010476932</v>
      </c>
      <c r="T7" s="25">
        <f t="shared" si="2"/>
        <v>-1.7960484501600149E-4</v>
      </c>
      <c r="U7" s="26"/>
    </row>
    <row r="8" spans="1:21" s="2" customFormat="1" x14ac:dyDescent="0.25">
      <c r="A8" s="10">
        <v>44347</v>
      </c>
      <c r="B8" s="11" t="s">
        <v>27</v>
      </c>
      <c r="C8" s="11" t="s">
        <v>28</v>
      </c>
      <c r="D8" s="11" t="s">
        <v>28</v>
      </c>
      <c r="E8" s="11">
        <v>0</v>
      </c>
      <c r="F8" s="11" t="s">
        <v>29</v>
      </c>
      <c r="G8" s="12" t="s">
        <v>30</v>
      </c>
      <c r="H8" s="8" t="s">
        <v>24</v>
      </c>
      <c r="I8" s="11" t="s">
        <v>25</v>
      </c>
      <c r="J8" s="17">
        <v>44256</v>
      </c>
      <c r="K8" s="18">
        <v>388.60700000000003</v>
      </c>
      <c r="L8" s="19">
        <v>917.3768</v>
      </c>
      <c r="M8" s="20">
        <v>356498.97</v>
      </c>
      <c r="N8" s="20">
        <v>904.8</v>
      </c>
      <c r="O8" s="19">
        <v>919.70510000000002</v>
      </c>
      <c r="P8" s="20">
        <v>357403.77</v>
      </c>
      <c r="Q8" s="20">
        <v>357403.77</v>
      </c>
      <c r="R8" s="20">
        <f t="shared" si="0"/>
        <v>714807.54</v>
      </c>
      <c r="S8" s="25">
        <f t="shared" si="1"/>
        <v>0.15223520010476932</v>
      </c>
      <c r="T8" s="25">
        <f t="shared" si="2"/>
        <v>-1.7960484501600149E-4</v>
      </c>
      <c r="U8" s="26"/>
    </row>
    <row r="9" spans="1:21" s="2" customFormat="1" x14ac:dyDescent="0.25">
      <c r="A9" s="7">
        <v>44347</v>
      </c>
      <c r="B9" s="11" t="s">
        <v>31</v>
      </c>
      <c r="C9" s="8" t="s">
        <v>32</v>
      </c>
      <c r="D9" s="8" t="s">
        <v>33</v>
      </c>
      <c r="E9" s="8" t="s">
        <v>34</v>
      </c>
      <c r="F9" s="8" t="s">
        <v>35</v>
      </c>
      <c r="G9" s="12" t="s">
        <v>30</v>
      </c>
      <c r="H9" s="8" t="s">
        <v>24</v>
      </c>
      <c r="I9" s="8" t="s">
        <v>25</v>
      </c>
      <c r="J9" s="13">
        <v>44046</v>
      </c>
      <c r="K9" s="14">
        <v>645.92100000000005</v>
      </c>
      <c r="L9" s="15">
        <v>917.3768</v>
      </c>
      <c r="M9" s="16">
        <v>592553.4</v>
      </c>
      <c r="N9" s="16">
        <v>0</v>
      </c>
      <c r="O9" s="15">
        <v>917.3768</v>
      </c>
      <c r="P9" s="16">
        <v>592553.4</v>
      </c>
      <c r="Q9" s="24">
        <v>592553.4</v>
      </c>
      <c r="R9" s="20">
        <f t="shared" si="0"/>
        <v>592553.4</v>
      </c>
      <c r="S9" s="25">
        <f>(K9*L9-M9)+(K9*L9+N9-P9)</f>
        <v>-0.91993439989164472</v>
      </c>
      <c r="T9" s="25">
        <f>P9/K9-O9</f>
        <v>7.1211061413123389E-4</v>
      </c>
      <c r="U9" s="26"/>
    </row>
    <row r="10" spans="1:21" x14ac:dyDescent="0.25">
      <c r="A10" s="10">
        <v>44347</v>
      </c>
      <c r="B10" s="11" t="s">
        <v>36</v>
      </c>
      <c r="C10" s="11" t="s">
        <v>37</v>
      </c>
      <c r="D10" s="11" t="s">
        <v>38</v>
      </c>
      <c r="E10" s="11" t="s">
        <v>39</v>
      </c>
      <c r="F10" s="11" t="s">
        <v>40</v>
      </c>
      <c r="G10" s="12" t="s">
        <v>41</v>
      </c>
      <c r="H10" s="8" t="s">
        <v>24</v>
      </c>
      <c r="I10" s="11" t="s">
        <v>25</v>
      </c>
      <c r="J10" s="17">
        <v>44075</v>
      </c>
      <c r="K10" s="18">
        <v>435.5</v>
      </c>
      <c r="L10" s="19">
        <v>917.3768</v>
      </c>
      <c r="M10" s="20">
        <v>399517.55</v>
      </c>
      <c r="N10" s="20">
        <v>0</v>
      </c>
      <c r="O10" s="19">
        <v>917.3768</v>
      </c>
      <c r="P10" s="20">
        <v>399517.55</v>
      </c>
      <c r="Q10" s="20">
        <v>1730245.64</v>
      </c>
      <c r="R10" s="20">
        <f t="shared" si="0"/>
        <v>1730245.64</v>
      </c>
      <c r="S10" s="25">
        <f>(K10*L10-M10)+(K10*L10+N10-P10)</f>
        <v>9.2799999983981252E-2</v>
      </c>
      <c r="T10" s="25">
        <f>P10/K10-O10</f>
        <v>-1.0654420213995763E-4</v>
      </c>
      <c r="U10" s="27"/>
    </row>
    <row r="11" spans="1:21" x14ac:dyDescent="0.25">
      <c r="A11" s="10">
        <v>44347</v>
      </c>
      <c r="B11" s="11" t="s">
        <v>36</v>
      </c>
      <c r="C11" s="11" t="s">
        <v>37</v>
      </c>
      <c r="D11" s="11" t="s">
        <v>38</v>
      </c>
      <c r="E11" s="11" t="s">
        <v>39</v>
      </c>
      <c r="F11" s="11" t="s">
        <v>40</v>
      </c>
      <c r="G11" s="12" t="s">
        <v>41</v>
      </c>
      <c r="H11" s="8" t="s">
        <v>24</v>
      </c>
      <c r="I11" s="11" t="s">
        <v>26</v>
      </c>
      <c r="J11" s="17">
        <v>44109</v>
      </c>
      <c r="K11" s="18">
        <v>453.50400000000002</v>
      </c>
      <c r="L11" s="19">
        <v>917.3768</v>
      </c>
      <c r="M11" s="20">
        <v>416034.12</v>
      </c>
      <c r="N11" s="20">
        <v>0</v>
      </c>
      <c r="O11" s="19">
        <v>917.3768</v>
      </c>
      <c r="P11" s="20">
        <v>416034.12</v>
      </c>
      <c r="Q11" s="20">
        <v>1730245.64</v>
      </c>
      <c r="R11" s="20">
        <f t="shared" si="0"/>
        <v>1730245.64</v>
      </c>
      <c r="S11" s="25">
        <f>(K11*L11-M11)+(K11*L11+N11-P11)</f>
        <v>-0.14338559994939715</v>
      </c>
      <c r="T11" s="25">
        <f>P11/K11-O11</f>
        <v>1.5808636737801862E-4</v>
      </c>
      <c r="U11" s="27"/>
    </row>
    <row r="12" spans="1:21" x14ac:dyDescent="0.25">
      <c r="A12" s="10">
        <v>44347</v>
      </c>
      <c r="B12" s="11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12" t="s">
        <v>41</v>
      </c>
      <c r="H12" s="8" t="s">
        <v>24</v>
      </c>
      <c r="I12" s="11" t="s">
        <v>26</v>
      </c>
      <c r="J12" s="17">
        <v>44228</v>
      </c>
      <c r="K12" s="18">
        <v>454.10199999999998</v>
      </c>
      <c r="L12" s="19">
        <v>917.3768</v>
      </c>
      <c r="M12" s="20">
        <v>416582.61</v>
      </c>
      <c r="N12" s="20">
        <v>1057.3</v>
      </c>
      <c r="O12" s="19">
        <v>919.70510000000002</v>
      </c>
      <c r="P12" s="20">
        <v>417639.9</v>
      </c>
      <c r="Q12" s="20">
        <v>1730245.64</v>
      </c>
      <c r="R12" s="20">
        <f t="shared" si="0"/>
        <v>1730245.64</v>
      </c>
      <c r="S12" s="25">
        <f>(K12*L12-M12)+(K12*L12+N12-P12)</f>
        <v>6.9267199898604304E-2</v>
      </c>
      <c r="T12" s="25">
        <f>P12/K12-O12</f>
        <v>-5.5758838243491482E-5</v>
      </c>
      <c r="U12" s="27"/>
    </row>
    <row r="13" spans="1:21" x14ac:dyDescent="0.25">
      <c r="A13" s="10">
        <v>44347</v>
      </c>
      <c r="B13" s="11" t="s">
        <v>36</v>
      </c>
      <c r="C13" s="11" t="s">
        <v>37</v>
      </c>
      <c r="D13" s="11" t="s">
        <v>38</v>
      </c>
      <c r="E13" s="11" t="s">
        <v>39</v>
      </c>
      <c r="F13" s="11" t="s">
        <v>40</v>
      </c>
      <c r="G13" s="12" t="s">
        <v>41</v>
      </c>
      <c r="H13" s="8" t="s">
        <v>24</v>
      </c>
      <c r="I13" s="11" t="s">
        <v>26</v>
      </c>
      <c r="J13" s="17">
        <v>44287</v>
      </c>
      <c r="K13" s="18">
        <v>540.44899999999996</v>
      </c>
      <c r="L13" s="19">
        <v>917.3768</v>
      </c>
      <c r="M13" s="20">
        <v>495795.73</v>
      </c>
      <c r="N13" s="20">
        <v>1258.3399999999999</v>
      </c>
      <c r="O13" s="19">
        <v>919.70510000000002</v>
      </c>
      <c r="P13" s="20">
        <v>497054.07</v>
      </c>
      <c r="Q13" s="20">
        <v>1730245.64</v>
      </c>
      <c r="R13" s="20">
        <f t="shared" si="0"/>
        <v>1730245.64</v>
      </c>
      <c r="S13" s="25">
        <f>(K13*L13-M13)+(K13*L13+N13-P13)</f>
        <v>-0.71163360006175935</v>
      </c>
      <c r="T13" s="25">
        <f>P13/K13-O13</f>
        <v>6.8167412655384396E-4</v>
      </c>
      <c r="U13" s="27"/>
    </row>
  </sheetData>
  <phoneticPr fontId="5" type="noConversion"/>
  <conditionalFormatting sqref="A1">
    <cfRule type="duplicateValues" dxfId="5" priority="4"/>
  </conditionalFormatting>
  <conditionalFormatting sqref="E1:F1">
    <cfRule type="duplicateValues" dxfId="4" priority="3"/>
  </conditionalFormatting>
  <conditionalFormatting sqref="G1">
    <cfRule type="duplicateValues" dxfId="3" priority="2"/>
  </conditionalFormatting>
  <conditionalFormatting sqref="H1">
    <cfRule type="duplicateValues" dxfId="2" priority="1"/>
  </conditionalFormatting>
  <conditionalFormatting sqref="D1 D10:D1048576">
    <cfRule type="duplicateValues" dxfId="1" priority="5"/>
  </conditionalFormatting>
  <conditionalFormatting sqref="E1:G1 E10:G1048576">
    <cfRule type="duplicateValues" dxfId="0" priority="6"/>
  </conditionalFormatting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</hyperlinks>
  <pageMargins left="0.75" right="0.75" top="1" bottom="1" header="0.5" footer="0.5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1" sqref="N11"/>
    </sheetView>
  </sheetViews>
  <sheetFormatPr defaultColWidth="8.88671875" defaultRowHeight="14.4" x14ac:dyDescent="0.25"/>
  <cols>
    <col min="8" max="8" width="9.21875" customWidth="1"/>
    <col min="9" max="9" width="22.6640625" customWidth="1"/>
    <col min="10" max="10" width="23.6640625" customWidth="1"/>
  </cols>
  <sheetData/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zhangyan</dc:creator>
  <cp:lastModifiedBy>邰昊</cp:lastModifiedBy>
  <dcterms:created xsi:type="dcterms:W3CDTF">2021-07-12T08:46:18Z</dcterms:created>
  <dcterms:modified xsi:type="dcterms:W3CDTF">2021-07-13T02:15:16Z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505B2BF1D8774E6D830C61A9891B7EFA</vt:lpwstr>
  </property>
  <property fmtid="{D5CDD505-2E9C-101B-9397-08002B2CF9AE}" pid="3" name="KSOProductBuildVer">
    <vt:lpwstr>2052-11.1.0.10578</vt:lpwstr>
  </property>
  <property fmtid="{D5CDD505-2E9C-101B-9397-08002B2CF9AE}" pid="4" name="WorkbookGuid">
    <vt:lpwstr>a44885c7-171e-4174-83bd-28e8b6e58391</vt:lpwstr>
  </property>
</Properties>
</file>