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 tabRatio="848" activeTab="12"/>
  </bookViews>
  <sheets>
    <sheet name="模型计划" sheetId="1" r:id="rId1"/>
    <sheet name="定义" sheetId="2" r:id="rId2"/>
    <sheet name="数据ETL" sheetId="3" r:id="rId3"/>
    <sheet name="sampling" sheetId="19" r:id="rId4"/>
    <sheet name="变量衍生" sheetId="5" r:id="rId5"/>
    <sheet name="分组" sheetId="10" r:id="rId6"/>
    <sheet name="模型参数输出" sheetId="6" r:id="rId7"/>
    <sheet name="模型评估—CA" sheetId="13" r:id="rId8"/>
    <sheet name="模型评估-ROC" sheetId="12" r:id="rId9"/>
    <sheet name="scorecard-技术" sheetId="11" r:id="rId10"/>
    <sheet name="scorecard-业务" sheetId="15" r:id="rId11"/>
    <sheet name="KS - 建模" sheetId="16" r:id="rId12"/>
    <sheet name="KS - 样本外验证" sheetId="17" r:id="rId13"/>
    <sheet name="样本稳定性检验PSI" sheetId="18" r:id="rId14"/>
    <sheet name="策略开发" sheetId="8" r:id="rId15"/>
    <sheet name="实施" sheetId="9" r:id="rId16"/>
    <sheet name="Sheet1" sheetId="20" r:id="rId17"/>
  </sheets>
  <externalReferences>
    <externalReference r:id="rId18"/>
  </externalReferences>
  <calcPr calcId="144525"/>
</workbook>
</file>

<file path=xl/sharedStrings.xml><?xml version="1.0" encoding="utf-8"?>
<sst xmlns="http://schemas.openxmlformats.org/spreadsheetml/2006/main" count="1713">
  <si>
    <t>任务列表</t>
  </si>
  <si>
    <t>期望完成时间</t>
  </si>
  <si>
    <t>目前状态</t>
  </si>
  <si>
    <t>备注</t>
  </si>
  <si>
    <t>Model defination</t>
  </si>
  <si>
    <t>完成</t>
  </si>
  <si>
    <t>Data prepare</t>
  </si>
  <si>
    <t>sampling</t>
  </si>
  <si>
    <t>derive variable and univariate analysis</t>
  </si>
  <si>
    <t>进行中</t>
  </si>
  <si>
    <t>segmentation</t>
  </si>
  <si>
    <t>Modeling development</t>
  </si>
  <si>
    <t>Potential Model Discussion with Biz</t>
  </si>
  <si>
    <t>Model improvement</t>
  </si>
  <si>
    <t xml:space="preserve">Model Validation </t>
  </si>
  <si>
    <t>strategy development</t>
  </si>
  <si>
    <t>Scorecard implementation coding</t>
  </si>
  <si>
    <t>Validation of the score coding</t>
  </si>
  <si>
    <t>Model Roll out</t>
  </si>
  <si>
    <t>模型样本</t>
  </si>
  <si>
    <t>信用卡管家APP</t>
  </si>
  <si>
    <t>Y</t>
  </si>
  <si>
    <t>用户未来6个月预期率</t>
  </si>
  <si>
    <t>X</t>
  </si>
  <si>
    <t>用户最近6个月内：</t>
  </si>
  <si>
    <t>* 还款方式</t>
  </si>
  <si>
    <t>* 用卡方式</t>
  </si>
  <si>
    <t>* 额度使用方式</t>
  </si>
  <si>
    <t>* 逾期特征</t>
  </si>
  <si>
    <t>分类</t>
  </si>
  <si>
    <t>源数据</t>
  </si>
  <si>
    <t>表格</t>
  </si>
  <si>
    <t>字段</t>
  </si>
  <si>
    <t>字段描述</t>
  </si>
  <si>
    <t>处理</t>
  </si>
  <si>
    <t>用户</t>
  </si>
  <si>
    <t>卡管家app用户邮箱信息</t>
  </si>
  <si>
    <t>default.s_crt_user_mail</t>
  </si>
  <si>
    <t>userid</t>
  </si>
  <si>
    <t>用户id</t>
  </si>
  <si>
    <t>union all后，取ditinct userid；剔除多个uid对应1个mail的情况</t>
  </si>
  <si>
    <t>mailid</t>
  </si>
  <si>
    <t>邮箱id</t>
  </si>
  <si>
    <t>记账理财app用户邮箱信息</t>
  </si>
  <si>
    <t>卡</t>
  </si>
  <si>
    <t>卡管家app卡信息</t>
  </si>
  <si>
    <t>default.s_crt_card</t>
  </si>
  <si>
    <t>id</t>
  </si>
  <si>
    <t>信用卡id</t>
  </si>
  <si>
    <t>剔除1张卡有多个cardholder情况</t>
  </si>
  <si>
    <t>cardholder</t>
  </si>
  <si>
    <t>持卡者姓名</t>
  </si>
  <si>
    <t>信用卡可用额度</t>
  </si>
  <si>
    <t>default.s_crt_card_limit</t>
  </si>
  <si>
    <t>选取currid=0(人民币)和status=0(有效)记录；剔除creditlimit=0或空值情况</t>
  </si>
  <si>
    <t>cardid</t>
  </si>
  <si>
    <t>currid</t>
  </si>
  <si>
    <t>币种</t>
  </si>
  <si>
    <t>creditlimit</t>
  </si>
  <si>
    <t>信用额度</t>
  </si>
  <si>
    <t>status</t>
  </si>
  <si>
    <t>状态值，0有效，1删除</t>
  </si>
  <si>
    <t>账单</t>
  </si>
  <si>
    <t>邮件账单</t>
  </si>
  <si>
    <t>default.s_crt_bill</t>
  </si>
  <si>
    <t>账单id</t>
  </si>
  <si>
    <t>剔除1张卡1个月多个bill情况</t>
  </si>
  <si>
    <t>startdate</t>
  </si>
  <si>
    <t>账单开始日</t>
  </si>
  <si>
    <t>enddate</t>
  </si>
  <si>
    <t>账单结束日</t>
  </si>
  <si>
    <t>billdate</t>
  </si>
  <si>
    <t>账单日</t>
  </si>
  <si>
    <t>repaydate</t>
  </si>
  <si>
    <t>还款日</t>
  </si>
  <si>
    <t>账单消费</t>
  </si>
  <si>
    <t>default.s_crt_bill_balance</t>
  </si>
  <si>
    <t>选取currid=0(人民币)记录；剔除balance空值情况；剔除1个bill多个balance情况</t>
  </si>
  <si>
    <t>billid</t>
  </si>
  <si>
    <t>balance</t>
  </si>
  <si>
    <t>账单金额</t>
  </si>
  <si>
    <t>minpayment</t>
  </si>
  <si>
    <t>最低还款金额</t>
  </si>
  <si>
    <t>账单明细</t>
  </si>
  <si>
    <t>default.s_crt_bill_detail</t>
  </si>
  <si>
    <t>选取currid=0(人民币)记录</t>
  </si>
  <si>
    <t>transtgtid</t>
  </si>
  <si>
    <t>交易商家id</t>
  </si>
  <si>
    <t>transtypeid</t>
  </si>
  <si>
    <t>交易类型id</t>
  </si>
  <si>
    <t>postdate</t>
  </si>
  <si>
    <t>记账日期</t>
  </si>
  <si>
    <t>setlcurrid</t>
  </si>
  <si>
    <t>记账币种</t>
  </si>
  <si>
    <t>setlamt</t>
  </si>
  <si>
    <t>记账金额</t>
  </si>
  <si>
    <t>typeid</t>
  </si>
  <si>
    <t>消费类型id</t>
  </si>
  <si>
    <t>商户信息</t>
  </si>
  <si>
    <t>default.s_crt_transtgt</t>
  </si>
  <si>
    <t>商户id</t>
  </si>
  <si>
    <t>name</t>
  </si>
  <si>
    <t>商户名</t>
  </si>
  <si>
    <t>商户类型</t>
  </si>
  <si>
    <t>default.s_crt_transtype</t>
  </si>
  <si>
    <t>商户类型id</t>
  </si>
  <si>
    <t>商户类型名称</t>
  </si>
  <si>
    <t>消费类型</t>
  </si>
  <si>
    <t>default.s_crt_type</t>
  </si>
  <si>
    <t>mainname</t>
  </si>
  <si>
    <t>消费大类名称</t>
  </si>
  <si>
    <t>subname</t>
  </si>
  <si>
    <t>消费子类名称</t>
  </si>
  <si>
    <t>表链接关系：</t>
  </si>
  <si>
    <t>label</t>
  </si>
  <si>
    <t>count</t>
  </si>
  <si>
    <t>percent</t>
  </si>
  <si>
    <t>Sample</t>
  </si>
  <si>
    <t>主题</t>
  </si>
  <si>
    <t>序号</t>
  </si>
  <si>
    <t>指标</t>
  </si>
  <si>
    <t>统计口径</t>
  </si>
  <si>
    <t>统计时间跨度</t>
  </si>
  <si>
    <t>计算公式</t>
  </si>
  <si>
    <t>特殊情况处理（或者统计口径补充）</t>
  </si>
  <si>
    <t>还款方式</t>
  </si>
  <si>
    <t>C11</t>
  </si>
  <si>
    <t>是否有提前还款，提前还款比率</t>
  </si>
  <si>
    <t>提前还款在本指标中定义为：截止到期还款日，累计信用卡还款大于等于本期应还金额</t>
  </si>
  <si>
    <t>过去6个月</t>
  </si>
  <si>
    <t xml:space="preserve">每张卡rate=提前还款次数/6
MIN(rate1,rate2)
MAX(rate1,rage2)
AVG(rate1,rage2)
</t>
  </si>
  <si>
    <t>无</t>
  </si>
  <si>
    <t>C12</t>
  </si>
  <si>
    <t>平均提前多少天还款</t>
  </si>
  <si>
    <t>提前还款天数：以账单日为起点，当累计信用卡还款大于等于本期应还金额时，距离到期还款日的天数。如果到截止日期仍然未全额还款，则当月数据记为0</t>
  </si>
  <si>
    <t xml:space="preserve">每张卡diff=diff(max(全额还款账单还款日期),截止日期)/6
MIN(diff1,diff2)
MAX(diff1,diff2)
AVG(diff1,diff2)
SUM(diff1,diff2)
</t>
  </si>
  <si>
    <r>
      <rPr>
        <sz val="10"/>
        <rFont val="宋体"/>
        <charset val="134"/>
      </rPr>
      <t xml:space="preserve">1、逾期卡号按照0处理
2、上期账单为&lt;=0 ，则取账单期限
</t>
    </r>
    <r>
      <rPr>
        <sz val="10"/>
        <rFont val="宋体"/>
        <charset val="134"/>
      </rPr>
      <t>3、缺失值中位数替代</t>
    </r>
  </si>
  <si>
    <t>C13</t>
  </si>
  <si>
    <t>还款时间与还款期限间隔（间隔越短，风险越高）</t>
  </si>
  <si>
    <t>到期还款日前的最后一笔还款距离到期还款日天数（缺失值中位数代替）</t>
  </si>
  <si>
    <t>最近一个帐期,过去6个月</t>
  </si>
  <si>
    <t xml:space="preserve">每张卡diff=diff(max(最近一个账单还款日期),截止日期)
MIN(diff1,diff2)
MAX(diff1,diff2)
AVG(diff1,diff2)
SUM(diff1,diff2)
</t>
  </si>
  <si>
    <t>C14</t>
  </si>
  <si>
    <t>还款后取款时间（最近成对）平均间隔</t>
  </si>
  <si>
    <r>
      <rPr>
        <sz val="10"/>
        <rFont val="宋体"/>
        <charset val="134"/>
      </rPr>
      <t>【账单月内】还款后取款（消费、取现、转账）时间（</t>
    </r>
    <r>
      <rPr>
        <sz val="10"/>
        <color rgb="FFFF0000"/>
        <rFont val="宋体"/>
        <charset val="134"/>
      </rPr>
      <t>最近成对</t>
    </r>
    <r>
      <rPr>
        <sz val="10"/>
        <rFont val="宋体"/>
        <charset val="134"/>
      </rPr>
      <t>）平均间隔  （缺失值中位数代替）</t>
    </r>
  </si>
  <si>
    <t xml:space="preserve">每张卡diff=avg(所有账单(diff(成对还款日期,成对取款日期)))
MIN(diff1,diff2)
MAX(diff1,diff2)
AVG(diff1,diff2)
SUM(diff1,diff2)
</t>
  </si>
  <si>
    <t>C15</t>
  </si>
  <si>
    <t>平均每月还款比率</t>
  </si>
  <si>
    <t>平均（每月按期还款金额之和比上期账单期末余额） （缺失值99分数代替）</t>
  </si>
  <si>
    <t xml:space="preserve">每张卡rate=avg(本期还款金额/上期期末余额)
MIN(rate1,rate2)
MAX(rate1,rage2)
AVG(rate1,rage2)
</t>
  </si>
  <si>
    <t>1、无还款记录而且上期账单&gt;0 缺失值0代替
2、无还款记录而且上期账单为&lt;=0 缺失值1代替
3、缺失值中位数替代</t>
  </si>
  <si>
    <t>C16</t>
  </si>
  <si>
    <t>最低还款额比率</t>
  </si>
  <si>
    <t>最低额还款在此指标中定义为：账单日对应最低还款额和最低还款额上浮20％的范围内（考虑到并不是所有的客户的付款刚好是等于最低额还款）</t>
  </si>
  <si>
    <t xml:space="preserve">每张卡rate=最低额还款次数/6
MIN(rate1,rate2)
MAX(rate1,rage2)
AVG(rate1,rage2)
</t>
  </si>
  <si>
    <t>上期账单为&lt;=0 不统计进最低还款，值为0</t>
  </si>
  <si>
    <t>C17</t>
  </si>
  <si>
    <t>还款金额占当月累积发生额比例（平均值）</t>
  </si>
  <si>
    <r>
      <rPr>
        <sz val="10"/>
        <rFont val="宋体"/>
        <charset val="134"/>
      </rPr>
      <t>本期累计还款额定义为：【账单月内】的累计还款金额</t>
    </r>
    <r>
      <rPr>
        <sz val="10"/>
        <rFont val="宋体"/>
        <charset val="134"/>
      </rPr>
      <t>(本月还款额(交易表中的所有负值))，本期余额（本月累积发生额）的计算公式为：本期余额（本月累积发生额）=上期账单余额 + 本月透支额</t>
    </r>
  </si>
  <si>
    <t xml:space="preserve">每张卡rate=avg(本期累计还款金额/(上期账单余额 + 本月透支额))
MIN(rate1,rate2)
MAX(rate1,rage2)
AVG(rate1,rage2)
</t>
  </si>
  <si>
    <t>统计口径是整个账单月</t>
  </si>
  <si>
    <t>C18</t>
  </si>
  <si>
    <t>最低额度还款次数</t>
  </si>
  <si>
    <t>sum六月(最低额度还款次数)</t>
  </si>
  <si>
    <t xml:space="preserve">每张卡freq=sum六月(最低额还款次数)
MIN(freq1,freq2)
MAX(freq1,freq2)
AVG(freq1,freq2)
SUM(freq1,freq2)
</t>
  </si>
  <si>
    <t>C19</t>
  </si>
  <si>
    <t>还款截止日内多次还款比例</t>
  </si>
  <si>
    <t>当月到期还款日期内小额多次还款（还款次数大于3）；作为多次还款的标识</t>
  </si>
  <si>
    <t xml:space="preserve">每张卡rate=小额多次还款次数/6
MIN(rate1,rate2)
MAX(rate1,rage2)
AVG(rate1,rage2)
</t>
  </si>
  <si>
    <r>
      <rPr>
        <sz val="10"/>
        <rFont val="宋体"/>
        <charset val="134"/>
      </rPr>
      <t>若累计还款金额&gt;=</t>
    </r>
    <r>
      <rPr>
        <sz val="10"/>
        <rFont val="宋体"/>
        <charset val="134"/>
      </rPr>
      <t>上期账单金额1.3倍，则也不计入多次还款</t>
    </r>
  </si>
  <si>
    <t>C20</t>
  </si>
  <si>
    <t>平均还清上期最低还款次数</t>
  </si>
  <si>
    <t>（缺失值中位数代替）</t>
  </si>
  <si>
    <t xml:space="preserve">每张卡freq=sum六月(最低还款次数)
MIN(freq1,freq2)
MAX(freq1,freq2)
AVG(freq1,freq2)
SUM(freq1,freq2)
</t>
  </si>
  <si>
    <r>
      <rPr>
        <sz val="10"/>
        <rFont val="宋体"/>
        <charset val="134"/>
      </rPr>
      <t xml:space="preserve">1、逾期卡号按照 极大值处理
2、上期账单为&lt;=0 ，则取1
</t>
    </r>
    <r>
      <rPr>
        <sz val="10"/>
        <rFont val="宋体"/>
        <charset val="134"/>
      </rPr>
      <t>3、缺失值中位数代替</t>
    </r>
  </si>
  <si>
    <t>用卡方式</t>
  </si>
  <si>
    <t>C31</t>
  </si>
  <si>
    <t>当月使用额度中消费类比率（平均值）</t>
  </si>
  <si>
    <t>本期使用额度=本期期末余额-上期期末余额+本期累计还款额</t>
  </si>
  <si>
    <t xml:space="preserve">每张卡rate=avg(信用卡本期消费/本期使用额度)
MIN(rate1,rate2)
MAX(rate1,rage2)
AVG(rate1,rage2)
</t>
  </si>
  <si>
    <t>明确指标：
还款和取款的统计口径都为账单月内</t>
  </si>
  <si>
    <t>C32</t>
  </si>
  <si>
    <t>当月使用额度中取现类比率（平均值）</t>
  </si>
  <si>
    <t xml:space="preserve">每张卡rate=avg(信用卡本期取现金额/本期使用额度)
MIN(rate1,rate2)
MAX(rate1,rage2)
AVG(rate1,rage2)
</t>
  </si>
  <si>
    <r>
      <rPr>
        <sz val="10"/>
        <rFont val="宋体"/>
        <charset val="134"/>
      </rPr>
      <t xml:space="preserve">取现类的口径:
取现 </t>
    </r>
    <r>
      <rPr>
        <sz val="10"/>
        <rFont val="宋体"/>
        <charset val="134"/>
      </rPr>
      <t xml:space="preserve">= 取现 + 转账 </t>
    </r>
  </si>
  <si>
    <t>C33</t>
  </si>
  <si>
    <t>消费类与授信额度比率</t>
  </si>
  <si>
    <t>本期总授信额度指该张信用卡本期授信额度总和</t>
  </si>
  <si>
    <t xml:space="preserve">每张卡rate=avg(信用卡本期消费金额/本期总授信额度)
MIN(rate1,rate2)
MAX(rate1,rage2)
AVG(rate1,rage2)
</t>
  </si>
  <si>
    <t>C34</t>
  </si>
  <si>
    <t>取现类与授信额度比率</t>
  </si>
  <si>
    <t xml:space="preserve">每张卡rate=avg(信用卡本期取现金额/本期总授信额度)
MIN(rate1,rate2)
MAX(rate1,rage2)
AVG(rate1,rage2)
</t>
  </si>
  <si>
    <t>C35</t>
  </si>
  <si>
    <t>平均消费次数</t>
  </si>
  <si>
    <t>统计该卡过去6个月每月的消费次数，取平均值</t>
  </si>
  <si>
    <t xml:space="preserve">每张卡freq=avg(每月消费次数)
MIN(freq1,freq2)
MAX(freq1,freq2)
AVG(freq1,freq2)
SUM(freq1,freq2)
</t>
  </si>
  <si>
    <t>C36</t>
  </si>
  <si>
    <t>平均取现次数</t>
  </si>
  <si>
    <t>统计该卡过去6个月每月的取现次数，取平均值</t>
  </si>
  <si>
    <t xml:space="preserve">每张卡freq=avg(每月取现次数)
MIN(freq1,freq2)
MAX(freq1,freq2)
AVG(freq1,freq2)
SUM(freq1,freq2)
</t>
  </si>
  <si>
    <t>C37</t>
  </si>
  <si>
    <t>消费类与授信额度比率（新）</t>
  </si>
  <si>
    <t>公式
分子：账单月内累计消费金额
分母：账单月内累计授信额度</t>
  </si>
  <si>
    <t>分子：账单月内累计消费金额
累计消费金额：每次消费从消费日期到账单月结束日的累计
比如：20100101消费1000，则其累计消费金额为 1000×（账单结束日 - 消费日期 +1）</t>
  </si>
  <si>
    <t>C38</t>
  </si>
  <si>
    <t>取现类与授信额度比率（新）</t>
  </si>
  <si>
    <t>公式
分子：账单月内累计取现金额
分母：账单月内累计授信额度</t>
  </si>
  <si>
    <r>
      <rPr>
        <sz val="10"/>
        <color theme="0" tint="-0.349986266670736"/>
        <rFont val="宋体"/>
        <charset val="134"/>
      </rPr>
      <t xml:space="preserve">取现类的口径:
取现 </t>
    </r>
    <r>
      <rPr>
        <sz val="10"/>
        <color theme="0" tint="-0.349986266670736"/>
        <rFont val="宋体"/>
        <charset val="134"/>
      </rPr>
      <t>= 取现 + 转账 
分子：账单月内累计取现金额
累计取现金额：每次取现从取现日期到账单月结束日的累计
比如：20100101取现1000，则其累计取现金额为 1000×（账单结束日 - 取现日期 +1）</t>
    </r>
  </si>
  <si>
    <t>C39</t>
  </si>
  <si>
    <t>平均信用卡分期次数</t>
  </si>
  <si>
    <t>统计该卡每月交易描述为“归还分期金额”的笔数的平均值</t>
  </si>
  <si>
    <t xml:space="preserve">每张卡freq=累积分期还款次数/6
MIN(freq1,freq2)
MAX(freq1,freq2)
AVG(freq1,freq2)
SUM(freq1,freq2)
</t>
  </si>
  <si>
    <t>交易描述包含“分期”或“信用卡分期”）的为分期还款，没有分期的记0</t>
  </si>
  <si>
    <t>C40</t>
  </si>
  <si>
    <t>当前账单月分期次数</t>
  </si>
  <si>
    <t>统计该卡当前账单月交易描述为“归还分期金额”的笔数</t>
  </si>
  <si>
    <t>最近一个帐期</t>
  </si>
  <si>
    <t xml:space="preserve">每张卡freq=最近账期还款次数
MIN(freq1,freq2)
MAX(freq1,freq2)
AVG(freq1,freq2)
SUM(freq1,freq2)
</t>
  </si>
  <si>
    <t>C41</t>
  </si>
  <si>
    <t>平均信用卡分期金额</t>
  </si>
  <si>
    <t>统计该卡每月交易描述为“归还分期金额”的金额的平均值</t>
  </si>
  <si>
    <t xml:space="preserve">每张卡money=累积分期还款金额/6
MIN(money1,money2)
MAX(money1,money2)
AVG(money1,money2)
SUM(money1,money2)
</t>
  </si>
  <si>
    <t>C42</t>
  </si>
  <si>
    <t>当前账单月分期金额</t>
  </si>
  <si>
    <t>统计该卡当前账单月交易描述为“归还分期金额”的金额</t>
  </si>
  <si>
    <t xml:space="preserve">每张卡money=最近账期还款金额
MIN(money1,money2)
MAX(money1,money2)
AVG(money1,money2)
SUM(money1,money2)
</t>
  </si>
  <si>
    <t>C43</t>
  </si>
  <si>
    <t>平均信用卡分期金额与授信额度比率</t>
  </si>
  <si>
    <t>公式
分子：账单月内累计分期还款金额
分母：账单月内累计授信额度</t>
  </si>
  <si>
    <t xml:space="preserve">每张卡rate=累积(分期还款金额/分期授信额度)/6
MIN(rate1,rate2)
MAX(rate1,rage2)
AVG(rate1,rage2)
</t>
  </si>
  <si>
    <t>（1）交易描述包含“分期”或“信用卡分期”）的为分期还款，没有分期的记0
（2）累计授信额度为0，则取值为1</t>
  </si>
  <si>
    <t>C44</t>
  </si>
  <si>
    <t>当前账单月分期金额与授信额度比率</t>
  </si>
  <si>
    <t>公式
分子：账单月内累计分期还款金额
分母：账单月内授信额度</t>
  </si>
  <si>
    <t xml:space="preserve">每张卡rate=最近账期还款金额/最近账期授信额度
MIN(rate1,rate2)
MAX(rate1,rage2)
AVG(rate1,rage2)
</t>
  </si>
  <si>
    <t>（1）交易描述包含“分期”或“信用卡分期”）的为分期还款，没有分期的记0
（2）授信额度为0，则取值为1</t>
  </si>
  <si>
    <t>额度使用方式</t>
  </si>
  <si>
    <t>C51</t>
  </si>
  <si>
    <t>最近额度使用率</t>
  </si>
  <si>
    <t>最近一个月额度使用率，多卡平均</t>
  </si>
  <si>
    <t>最近一个账期</t>
  </si>
  <si>
    <t>avg_card(use/limit)</t>
  </si>
  <si>
    <t>本期使用额度=本期期末余额-上期期末余额+本期累计还款额;  额度使用率：本期使用额度/授信额度</t>
  </si>
  <si>
    <t>最近一个月额度使用率，多卡max</t>
  </si>
  <si>
    <t>max_card(use/limit)</t>
  </si>
  <si>
    <t>最近一个月额度使用率，多卡min</t>
  </si>
  <si>
    <t>min_card(use/limit)</t>
  </si>
  <si>
    <t>C52</t>
  </si>
  <si>
    <t>平均使用额度</t>
  </si>
  <si>
    <t>6个月平均使用额度，多卡sum</t>
  </si>
  <si>
    <t>sum(avg_month(use))</t>
  </si>
  <si>
    <t>6个月平均使用额度，多卡平均</t>
  </si>
  <si>
    <t>avg_card(avg_month(use))</t>
  </si>
  <si>
    <t>6个月平均使用额度，max</t>
  </si>
  <si>
    <t>max_card(avg_month(use))</t>
  </si>
  <si>
    <t>6个月平均使用额度，min</t>
  </si>
  <si>
    <t>min_card(avg_month(use))</t>
  </si>
  <si>
    <t>C53</t>
  </si>
  <si>
    <t>平均额度使用率</t>
  </si>
  <si>
    <t>6个月平均额度使用率，多卡平均</t>
  </si>
  <si>
    <t>avg_card(avg_month(use/limit))</t>
  </si>
  <si>
    <t>6个月平均额度使用率，max</t>
  </si>
  <si>
    <t>max_card(avg_month(use/limit))</t>
  </si>
  <si>
    <t>6个月平均额度使用率，min</t>
  </si>
  <si>
    <t>min_card(avg_month(use/limit))</t>
  </si>
  <si>
    <t>C54</t>
  </si>
  <si>
    <t>平均90%额度使用天数</t>
  </si>
  <si>
    <t>6个月平均全额使用天数，多卡sum</t>
  </si>
  <si>
    <t>sum(days/6)</t>
  </si>
  <si>
    <t>全额使用天数：在一个帐期内，信用卡余额高于信用卡授信额度90%的天数</t>
  </si>
  <si>
    <t>6个月平均全额使用天数，多卡平均</t>
  </si>
  <si>
    <t>avg_card(days/6)</t>
  </si>
  <si>
    <t>6个月平均全额使用天数，max</t>
  </si>
  <si>
    <t>max_card(days/6)</t>
  </si>
  <si>
    <t>6个月平均全额使用天数，min</t>
  </si>
  <si>
    <t>min_card(days/6)</t>
  </si>
  <si>
    <t>平均50%额度使用天数</t>
  </si>
  <si>
    <t>最近一次全额使用距今的天数</t>
  </si>
  <si>
    <t>任何一张卡，取min</t>
  </si>
  <si>
    <t>min_card(days)</t>
  </si>
  <si>
    <t>100%使用</t>
  </si>
  <si>
    <t>C55</t>
  </si>
  <si>
    <t>平均全额使用率</t>
  </si>
  <si>
    <t>6个月平均全额使用率</t>
  </si>
  <si>
    <t>与C54重复， =C54/30</t>
  </si>
  <si>
    <t>C56</t>
  </si>
  <si>
    <t>最近额度使用率（新）</t>
  </si>
  <si>
    <t>avg_card(sum_use/sum_limit)</t>
  </si>
  <si>
    <t>账单月内累计欠款金额／账单月内累计授信额度。
累计欠款金额 为每次欠款从欠款日期到账单月结束日的累计
比如：20100101欠款1000，则其累计欠款金额为 1000×（账单结束日 - 欠款日期 +1）</t>
  </si>
  <si>
    <t>max_card(sum_use/sum_limit)</t>
  </si>
  <si>
    <t>min_card(sum_use/sum_limit)</t>
  </si>
  <si>
    <t>C57</t>
  </si>
  <si>
    <t>平均额度使用率（新）</t>
  </si>
  <si>
    <t>avg_card(avg_month(sum_use/sum_limit))</t>
  </si>
  <si>
    <t>max_card(avg_month(sum_use/sum_limit))</t>
  </si>
  <si>
    <t>min_card(avg_month(sum_use/sum_limit))</t>
  </si>
  <si>
    <t>逾期特征</t>
  </si>
  <si>
    <t>C71</t>
  </si>
  <si>
    <t>逾期次数</t>
  </si>
  <si>
    <t>sum(逾期次数)</t>
  </si>
  <si>
    <t>avg_card(逾期次数)</t>
  </si>
  <si>
    <t>max()</t>
  </si>
  <si>
    <t>min()</t>
  </si>
  <si>
    <t>C72</t>
  </si>
  <si>
    <t>逾期比率（过去6个月）</t>
  </si>
  <si>
    <t>过去6个月逾期次数／6</t>
  </si>
  <si>
    <t>=C71/6，重复</t>
  </si>
  <si>
    <t>C81</t>
  </si>
  <si>
    <t>逾期比率</t>
  </si>
  <si>
    <t>过去6个月处于逾期状态的月份占比</t>
  </si>
  <si>
    <t>信用卡处于逾期状态月数／6</t>
  </si>
  <si>
    <t>同C72</t>
  </si>
  <si>
    <t>C82</t>
  </si>
  <si>
    <t>平均逾期金额</t>
  </si>
  <si>
    <t>avg(平均逾期金额)</t>
  </si>
  <si>
    <t>逾期金额为每个账单日对应逾期金额</t>
  </si>
  <si>
    <t>sum()</t>
  </si>
  <si>
    <t>平均逾期金额比率</t>
  </si>
  <si>
    <t>avg(平均逾期金额/creditlimit)</t>
  </si>
  <si>
    <t>C73</t>
  </si>
  <si>
    <t>当前是否逾期</t>
  </si>
  <si>
    <t>1、0</t>
  </si>
  <si>
    <t>多张卡时当前是否全逾期</t>
  </si>
  <si>
    <t>C74</t>
  </si>
  <si>
    <t>当前逾期金额</t>
  </si>
  <si>
    <t>avg()</t>
  </si>
  <si>
    <t>当前逾期金额比率</t>
  </si>
  <si>
    <t>C75</t>
  </si>
  <si>
    <t>最近三个月逾期次数</t>
  </si>
  <si>
    <t>过去3个月</t>
  </si>
  <si>
    <t>C76</t>
  </si>
  <si>
    <t>最近三个月逾期金额</t>
  </si>
  <si>
    <t>最近三个月逾期金额比率</t>
  </si>
  <si>
    <t>C77</t>
  </si>
  <si>
    <t>一期逾期次数</t>
  </si>
  <si>
    <t>只记录最高逾期期数为一期的，如果当前逾期一期也计算一次</t>
  </si>
  <si>
    <t>C78</t>
  </si>
  <si>
    <t>二期逾期次数</t>
  </si>
  <si>
    <t>只记录最高逾期期数为两期的，如果当期逾期2期也计算一次</t>
  </si>
  <si>
    <t>C79</t>
  </si>
  <si>
    <t>三期及以上逾期次数</t>
  </si>
  <si>
    <t>记录最高逾期为3期或者3期以上的逾期次数</t>
  </si>
  <si>
    <t>C80</t>
  </si>
  <si>
    <t>过去6个月最高逾期记录</t>
  </si>
  <si>
    <t>最大逾期期</t>
  </si>
  <si>
    <t>max(逾期期数)</t>
  </si>
  <si>
    <t>C83</t>
  </si>
  <si>
    <t>逾期后还款时间间隔</t>
  </si>
  <si>
    <t>逾期后第一次还款的时间离距离逾期日期的时间间隔</t>
  </si>
  <si>
    <t>最近一次逾期</t>
  </si>
  <si>
    <t>1、逾期，缺失值：ETL_DATE - 最近逾期日期 + （30 - 最后还款期限)
2、不逾期，缺失值:0</t>
  </si>
  <si>
    <t>C84</t>
  </si>
  <si>
    <t>最近的二期以上逾期行为离现在的时间间隔</t>
  </si>
  <si>
    <t>min(ETL_DATE - 最近的两期以上逾期月份)</t>
  </si>
  <si>
    <t>统计截止到统计月份的月份数，若无两期以上逾期则 置为 6</t>
  </si>
  <si>
    <t>C85</t>
  </si>
  <si>
    <r>
      <rPr>
        <sz val="10"/>
        <color indexed="8"/>
        <rFont val="宋体"/>
        <charset val="134"/>
      </rPr>
      <t>最严重的一次逾期离现在的时间间隔</t>
    </r>
    <r>
      <rPr>
        <sz val="10"/>
        <color indexed="8"/>
        <rFont val="宋体"/>
        <charset val="134"/>
      </rPr>
      <t>（1期／2期／3期以上）</t>
    </r>
  </si>
  <si>
    <t>min(ETL_DATE - 最近的最严重逾期月份)</t>
  </si>
  <si>
    <t>统计截止到统计月份的月份数，若最近六个月无逾期则 置为 6</t>
  </si>
  <si>
    <t xml:space="preserve"> 暂时没有做seg</t>
  </si>
  <si>
    <t>后期根据业务需求，考虑是否需要针对3-6个月账单客户再做一个模型</t>
  </si>
  <si>
    <t>Summary Score Statistics Report</t>
  </si>
  <si>
    <t>Model Name : KGB</t>
  </si>
  <si>
    <t>Project Name : BT_36</t>
  </si>
  <si>
    <t>Statistic</t>
  </si>
  <si>
    <t>Train Good</t>
  </si>
  <si>
    <t>Train Bad</t>
  </si>
  <si>
    <t>Train Total</t>
  </si>
  <si>
    <t>Test Good</t>
  </si>
  <si>
    <t>Test Bad</t>
  </si>
  <si>
    <t>Test Total</t>
  </si>
  <si>
    <t>Raw Number of Observations</t>
  </si>
  <si>
    <t>Factored Number of Observations</t>
  </si>
  <si>
    <t>Population Odds</t>
  </si>
  <si>
    <t>Minimum Score</t>
  </si>
  <si>
    <t>Max Score</t>
  </si>
  <si>
    <t>Mean Score</t>
  </si>
  <si>
    <t>Variance Score</t>
  </si>
  <si>
    <t>Standard Deviation Score</t>
  </si>
  <si>
    <t>Divergence</t>
  </si>
  <si>
    <t>Normalized Log Likelihood</t>
  </si>
  <si>
    <t>KS</t>
  </si>
  <si>
    <t>KS Score</t>
  </si>
  <si>
    <t>KS Pass Rate</t>
  </si>
  <si>
    <t>Gini Coefficent</t>
  </si>
  <si>
    <t>ROC Area</t>
  </si>
  <si>
    <t>Linear Log(Odds) to Score</t>
  </si>
  <si>
    <t>  Intercept</t>
  </si>
  <si>
    <t>  Slope</t>
  </si>
  <si>
    <t>Quadratic Log(Odds) to Score</t>
  </si>
  <si>
    <t>  Quadratic Coefficient</t>
  </si>
  <si>
    <t>09/23/14 11:33AM</t>
  </si>
  <si>
    <t>Model Characteristic List Report</t>
  </si>
  <si>
    <t>Training Sample Divergence : 1.915 Test Sample Divergence : 1.998</t>
  </si>
  <si>
    <t>Range</t>
  </si>
  <si>
    <t>Training Sample</t>
  </si>
  <si>
    <t>Testing Sample</t>
  </si>
  <si>
    <t>In Model</t>
  </si>
  <si>
    <t>Tier</t>
  </si>
  <si>
    <t>Coefficient</t>
  </si>
  <si>
    <t>Char Name</t>
  </si>
  <si>
    <t>MC</t>
  </si>
  <si>
    <t>--</t>
  </si>
  <si>
    <t>c53_min</t>
  </si>
  <si>
    <t>min_c13</t>
  </si>
  <si>
    <t>c54_50_sum</t>
  </si>
  <si>
    <t>dist_max_conc</t>
  </si>
  <si>
    <t>sum_c11</t>
  </si>
  <si>
    <t>rate_m6_avg</t>
  </si>
  <si>
    <t>max_c18</t>
  </si>
  <si>
    <t>avg_c36</t>
  </si>
  <si>
    <t>avg_c31</t>
  </si>
  <si>
    <t>avg_c12</t>
  </si>
  <si>
    <t>avg_c15</t>
  </si>
  <si>
    <t>sum_c35</t>
  </si>
  <si>
    <t>c83_latest</t>
  </si>
  <si>
    <t>c83_avg</t>
  </si>
  <si>
    <t>N</t>
  </si>
  <si>
    <t>sum_c13</t>
  </si>
  <si>
    <t>max_c13</t>
  </si>
  <si>
    <t>c52_sum</t>
  </si>
  <si>
    <t>c50_sum</t>
  </si>
  <si>
    <t>c50_max</t>
  </si>
  <si>
    <t>c52_min</t>
  </si>
  <si>
    <t>avg_c13</t>
  </si>
  <si>
    <t>max_c15</t>
  </si>
  <si>
    <t>c51_avg</t>
  </si>
  <si>
    <t>c55</t>
  </si>
  <si>
    <t>c50_min</t>
  </si>
  <si>
    <t>c51_min</t>
  </si>
  <si>
    <t>min_c19</t>
  </si>
  <si>
    <t>uid</t>
  </si>
  <si>
    <t>max_c12</t>
  </si>
  <si>
    <t>avg_c19</t>
  </si>
  <si>
    <t>c50_avg</t>
  </si>
  <si>
    <t>c56_min</t>
  </si>
  <si>
    <t>c52_avg</t>
  </si>
  <si>
    <t>Continued..</t>
  </si>
  <si>
    <t>Copyright (C) 2014 Fair Isaac Corporation.</t>
  </si>
  <si>
    <t>Continued ( 2 of 6 )</t>
  </si>
  <si>
    <t>sum_c14</t>
  </si>
  <si>
    <t>min_c14</t>
  </si>
  <si>
    <t>max_c33_1</t>
  </si>
  <si>
    <t>min_c33_1</t>
  </si>
  <si>
    <t>max_c14</t>
  </si>
  <si>
    <t>c52_max</t>
  </si>
  <si>
    <t>c57_min</t>
  </si>
  <si>
    <t>dist_2x</t>
  </si>
  <si>
    <t>min_c20</t>
  </si>
  <si>
    <t>c54_90_sum</t>
  </si>
  <si>
    <t>max_c33</t>
  </si>
  <si>
    <t>c54_90_avg</t>
  </si>
  <si>
    <t>count_m6_sum</t>
  </si>
  <si>
    <t>c54_90_max</t>
  </si>
  <si>
    <t>max_conc</t>
  </si>
  <si>
    <t>c54_90_min</t>
  </si>
  <si>
    <t>max_c19</t>
  </si>
  <si>
    <t>min_c15</t>
  </si>
  <si>
    <t>c53_max</t>
  </si>
  <si>
    <t>avg_c20</t>
  </si>
  <si>
    <t>rate_m6_min</t>
  </si>
  <si>
    <t>avg_c33_1</t>
  </si>
  <si>
    <t>max_c20</t>
  </si>
  <si>
    <t>min_c11</t>
  </si>
  <si>
    <t>count_m6_max</t>
  </si>
  <si>
    <t>sum_c19</t>
  </si>
  <si>
    <t>c54_50_min</t>
  </si>
  <si>
    <t>avg_c14</t>
  </si>
  <si>
    <t>c51_max</t>
  </si>
  <si>
    <t>c57_avg</t>
  </si>
  <si>
    <t>c57_max</t>
  </si>
  <si>
    <t>c53_avg</t>
  </si>
  <si>
    <t>avg_c33</t>
  </si>
  <si>
    <t>Continued ( 3 of 6 )</t>
  </si>
  <si>
    <t>c54_100_sum</t>
  </si>
  <si>
    <t>min_c35</t>
  </si>
  <si>
    <t>c54_100_avg</t>
  </si>
  <si>
    <t>c54_100_max</t>
  </si>
  <si>
    <t>min_c33</t>
  </si>
  <si>
    <t>min_c43_1</t>
  </si>
  <si>
    <t>min_c31</t>
  </si>
  <si>
    <t>count2</t>
  </si>
  <si>
    <t>avg_c41</t>
  </si>
  <si>
    <t>c54_100_min</t>
  </si>
  <si>
    <t>min_c12</t>
  </si>
  <si>
    <t>min_c41</t>
  </si>
  <si>
    <t>c54_50_max</t>
  </si>
  <si>
    <t>avg_c11</t>
  </si>
  <si>
    <t>max_c11</t>
  </si>
  <si>
    <t>count_m6_min</t>
  </si>
  <si>
    <t>avg_c43_1</t>
  </si>
  <si>
    <t>rate_m3_min</t>
  </si>
  <si>
    <t>max_c31</t>
  </si>
  <si>
    <t>count1</t>
  </si>
  <si>
    <t>count_m3_sum</t>
  </si>
  <si>
    <t>c54_50_avg</t>
  </si>
  <si>
    <t>max_c35</t>
  </si>
  <si>
    <t>max_c43_1</t>
  </si>
  <si>
    <t>rate_m6_max</t>
  </si>
  <si>
    <t>avg_c35</t>
  </si>
  <si>
    <t>avg_c34</t>
  </si>
  <si>
    <t>amt_m6_min</t>
  </si>
  <si>
    <t>amt_m3_min</t>
  </si>
  <si>
    <t>amt_m3_avg</t>
  </si>
  <si>
    <t>count_m6_avg</t>
  </si>
  <si>
    <t>max_c34</t>
  </si>
  <si>
    <t>min_c17</t>
  </si>
  <si>
    <t>Continued ( 4 of 6 )</t>
  </si>
  <si>
    <t>amt_m6_avg</t>
  </si>
  <si>
    <t>min_c18</t>
  </si>
  <si>
    <t>count_m3_max</t>
  </si>
  <si>
    <t>max_c43</t>
  </si>
  <si>
    <t>amt_m3_sum</t>
  </si>
  <si>
    <t>min_c32</t>
  </si>
  <si>
    <t>avg_c39</t>
  </si>
  <si>
    <t>min_c43</t>
  </si>
  <si>
    <t>max_c36</t>
  </si>
  <si>
    <t>rate_m3_avg</t>
  </si>
  <si>
    <t>min_c34</t>
  </si>
  <si>
    <t>min_c34_1</t>
  </si>
  <si>
    <t>count_m3_avg</t>
  </si>
  <si>
    <t>min_c39</t>
  </si>
  <si>
    <t>c56_max</t>
  </si>
  <si>
    <t>avg_c43</t>
  </si>
  <si>
    <t>max_c17</t>
  </si>
  <si>
    <t>sum_c36</t>
  </si>
  <si>
    <t>max_c32</t>
  </si>
  <si>
    <t>avg_c18</t>
  </si>
  <si>
    <t>avg_c17</t>
  </si>
  <si>
    <t>amt_m6_max</t>
  </si>
  <si>
    <t>rate_m3_max</t>
  </si>
  <si>
    <t>count_m3_min</t>
  </si>
  <si>
    <t>avg_c32</t>
  </si>
  <si>
    <t>min_c36</t>
  </si>
  <si>
    <t>max_c34_1</t>
  </si>
  <si>
    <t>amt_m6_sum</t>
  </si>
  <si>
    <t>sum_c18</t>
  </si>
  <si>
    <t>max_c39</t>
  </si>
  <si>
    <t>sum_c39</t>
  </si>
  <si>
    <t>avg_c34_1</t>
  </si>
  <si>
    <t>sum_c41</t>
  </si>
  <si>
    <t>Continued ( 5 of 6 )</t>
  </si>
  <si>
    <t>amt_m3_max</t>
  </si>
  <si>
    <t>max_c41</t>
  </si>
  <si>
    <t>amt_now_avg</t>
  </si>
  <si>
    <t>amt_now_max</t>
  </si>
  <si>
    <t>amt_now_min</t>
  </si>
  <si>
    <t>amt_now_sum</t>
  </si>
  <si>
    <t>avg_c40</t>
  </si>
  <si>
    <t>avg_c42</t>
  </si>
  <si>
    <t>avg_c44</t>
  </si>
  <si>
    <t>avg_c44_1</t>
  </si>
  <si>
    <t>c56_avg</t>
  </si>
  <si>
    <t>count3x</t>
  </si>
  <si>
    <t>count_now_avg</t>
  </si>
  <si>
    <t>count_now_max</t>
  </si>
  <si>
    <t>count_now_min</t>
  </si>
  <si>
    <t>count_now_sum</t>
  </si>
  <si>
    <t>max_c40</t>
  </si>
  <si>
    <t>max_c42</t>
  </si>
  <si>
    <t>max_c44</t>
  </si>
  <si>
    <t>max_c44_1</t>
  </si>
  <si>
    <t>min_c40</t>
  </si>
  <si>
    <t>min_c42</t>
  </si>
  <si>
    <t>min_c44</t>
  </si>
  <si>
    <t>min_c44_1</t>
  </si>
  <si>
    <t>rate_now_avg</t>
  </si>
  <si>
    <t>rate_now_max</t>
  </si>
  <si>
    <t>rate_now_min</t>
  </si>
  <si>
    <t>sample_weight1</t>
  </si>
  <si>
    <t>sum_c20</t>
  </si>
  <si>
    <t>sum_c40</t>
  </si>
  <si>
    <t>sum_c42</t>
  </si>
  <si>
    <t>y</t>
  </si>
  <si>
    <t>Model Detail Report - Training and Test Sample</t>
  </si>
  <si>
    <t>In</t>
  </si>
  <si>
    <t>Weight</t>
  </si>
  <si>
    <t>Training</t>
  </si>
  <si>
    <t>Test</t>
  </si>
  <si>
    <t>Mdl</t>
  </si>
  <si>
    <t>Bin</t>
  </si>
  <si>
    <t>Char / Bin</t>
  </si>
  <si>
    <t>Const.</t>
  </si>
  <si>
    <t>Unscaled</t>
  </si>
  <si>
    <t>WOE</t>
  </si>
  <si>
    <t>% Good</t>
  </si>
  <si>
    <t>% Bad</t>
  </si>
  <si>
    <t>Avg Score</t>
  </si>
  <si>
    <t>c53_min :  </t>
  </si>
  <si>
    <t>  Below 0.0499</t>
  </si>
  <si>
    <t>  0.0499-&lt;0.1012</t>
  </si>
  <si>
    <t>&lt; 0</t>
  </si>
  <si>
    <t>  0.1012-&lt;0.3969</t>
  </si>
  <si>
    <t>&lt; 1</t>
  </si>
  <si>
    <t>  0.3969-&lt;High</t>
  </si>
  <si>
    <t>&lt; 2</t>
  </si>
  <si>
    <t>  No Information</t>
  </si>
  <si>
    <t>min_c13 :  </t>
  </si>
  <si>
    <t>  0.0-&lt;1.0</t>
  </si>
  <si>
    <t>  1.0-&lt;15.0</t>
  </si>
  <si>
    <t>  15.0-&lt;High</t>
  </si>
  <si>
    <t>c54_50_sum :  </t>
  </si>
  <si>
    <t>  Low-&lt;47.0</t>
  </si>
  <si>
    <t>  47.0-&lt;96.0</t>
  </si>
  <si>
    <t>  96.0-&lt;142.0</t>
  </si>
  <si>
    <t>  142.0-&lt;231.0</t>
  </si>
  <si>
    <t>  231.0-&lt;High</t>
  </si>
  <si>
    <t>&lt; 3</t>
  </si>
  <si>
    <t>dist_max_conc :  </t>
  </si>
  <si>
    <t>  Below 2.0</t>
  </si>
  <si>
    <t>  2.0-&lt;4.0</t>
  </si>
  <si>
    <t>  4.0-&lt;6.0</t>
  </si>
  <si>
    <t>  6.0-&lt;High</t>
  </si>
  <si>
    <t>sum_c11 :  </t>
  </si>
  <si>
    <t>  Low-&lt;4.0</t>
  </si>
  <si>
    <t>  4.0-&lt;5.0</t>
  </si>
  <si>
    <t>  5.0-&lt;6.0</t>
  </si>
  <si>
    <t>Continued ( 2 of 43 )</t>
  </si>
  <si>
    <t>rate_m6_avg :  </t>
  </si>
  <si>
    <t>  Low-&lt;0.0020</t>
  </si>
  <si>
    <t>  0.0020-&lt;0.01</t>
  </si>
  <si>
    <t>  0.01-&lt;High</t>
  </si>
  <si>
    <t>max_c18 :  </t>
  </si>
  <si>
    <t>  Below 1.0</t>
  </si>
  <si>
    <t>  1.0-&lt;2.0</t>
  </si>
  <si>
    <t>  2.0-&lt;High</t>
  </si>
  <si>
    <t>avg_c36 :  </t>
  </si>
  <si>
    <t>  Below 0.33</t>
  </si>
  <si>
    <t>  0.33-&lt;0.67</t>
  </si>
  <si>
    <t>  0.67-&lt;1.67</t>
  </si>
  <si>
    <t>  1.67-&lt;High</t>
  </si>
  <si>
    <t>avg_c31 :  </t>
  </si>
  <si>
    <t>  Low-&lt;0.7767</t>
  </si>
  <si>
    <t>  0.7767-&lt;0.8453</t>
  </si>
  <si>
    <t>  0.8453-&lt;0.9904</t>
  </si>
  <si>
    <t>  0.9904-&lt;High</t>
  </si>
  <si>
    <t>avg_c12 :  </t>
  </si>
  <si>
    <t>  Low-&lt;0.67</t>
  </si>
  <si>
    <t>  0.67-&lt;2.0</t>
  </si>
  <si>
    <t>  2.0-&lt;5.17</t>
  </si>
  <si>
    <t>  5.17-&lt;9.83</t>
  </si>
  <si>
    <t>&lt; 4</t>
  </si>
  <si>
    <t>Continued ( 3 of 43 )</t>
  </si>
  <si>
    <t>  9.83-&lt;High</t>
  </si>
  <si>
    <t>avg_c15 :  </t>
  </si>
  <si>
    <t>  0.0-&lt;0.65</t>
  </si>
  <si>
    <t>  0.65-&lt;1.0</t>
  </si>
  <si>
    <t>  1.0-&lt;High</t>
  </si>
  <si>
    <t>sum_c35 :  </t>
  </si>
  <si>
    <t>  Low-&lt;0.33</t>
  </si>
  <si>
    <t>  0.33-&lt;3.17</t>
  </si>
  <si>
    <t>  3.17-&lt;6.5</t>
  </si>
  <si>
    <t>  6.5-&lt;9.67</t>
  </si>
  <si>
    <t>  9.67-&lt;16.5</t>
  </si>
  <si>
    <t>&lt; 5</t>
  </si>
  <si>
    <t>  16.5-&lt;High</t>
  </si>
  <si>
    <t>c83_latest :  </t>
  </si>
  <si>
    <t>c83_avg :  </t>
  </si>
  <si>
    <t>sum_c13 :  </t>
  </si>
  <si>
    <t>  All Other SVs</t>
  </si>
  <si>
    <t>  1.0-&lt;3.0</t>
  </si>
  <si>
    <t>  3.0-&lt;4.0</t>
  </si>
  <si>
    <t>Continued ( 4 of 43 )</t>
  </si>
  <si>
    <t>  5.0-&lt;7.0</t>
  </si>
  <si>
    <t>  7.0-&lt;15.0</t>
  </si>
  <si>
    <t>  15.0-&lt;19.0</t>
  </si>
  <si>
    <t>  19.0-&lt;31.0</t>
  </si>
  <si>
    <t>  31.0-&lt;High</t>
  </si>
  <si>
    <t>  NO INFORMATION</t>
  </si>
  <si>
    <t>max_c13 :  </t>
  </si>
  <si>
    <t>  2.0-&lt;3.0</t>
  </si>
  <si>
    <t>  5.0-&lt;8.0</t>
  </si>
  <si>
    <t>  8.0-&lt;11.0</t>
  </si>
  <si>
    <t>  11.0-&lt;24.0</t>
  </si>
  <si>
    <t>  24.0-&lt;High</t>
  </si>
  <si>
    <t>c52_sum :  </t>
  </si>
  <si>
    <t>  Below 45648.0</t>
  </si>
  <si>
    <t>  45648.0-&lt;73071.0</t>
  </si>
  <si>
    <t>  73071.0-&lt;100156.0</t>
  </si>
  <si>
    <t>  100156.0-&lt;127675.0</t>
  </si>
  <si>
    <t>  127675.0-&lt;222533.0</t>
  </si>
  <si>
    <t>  222533.0-&lt;257765.0</t>
  </si>
  <si>
    <t>  257765.0-&lt;301221.0</t>
  </si>
  <si>
    <t>  301221.0-&lt;345396.0</t>
  </si>
  <si>
    <t>  345396.0-&lt;561990.0</t>
  </si>
  <si>
    <t>  561990.0-&lt;670658.0</t>
  </si>
  <si>
    <t>Continued ( 5 of 43 )</t>
  </si>
  <si>
    <t>  670658.0-&lt;1029018.0</t>
  </si>
  <si>
    <t>  1029018.0-&lt;1960380.0</t>
  </si>
  <si>
    <t>  1960380.0-&lt;High</t>
  </si>
  <si>
    <t>c50_sum :  </t>
  </si>
  <si>
    <t>  Below 31006.0</t>
  </si>
  <si>
    <t>  31006.0-&lt;51360.0</t>
  </si>
  <si>
    <t>  51360.0-&lt;73055.0</t>
  </si>
  <si>
    <t>  73055.0-&lt;97955.0</t>
  </si>
  <si>
    <t>  97955.0-&lt;124965.0</t>
  </si>
  <si>
    <t>  124965.0-&lt;158455.0</t>
  </si>
  <si>
    <t>  158455.0-&lt;241460.0</t>
  </si>
  <si>
    <t>  241460.0-&lt;294552.0</t>
  </si>
  <si>
    <t>  294552.0-&lt;439166.0</t>
  </si>
  <si>
    <t>  439166.0-&lt;541441.0</t>
  </si>
  <si>
    <t>  541441.0-&lt;676131.0</t>
  </si>
  <si>
    <t>  676131.0-&lt;1124135.0</t>
  </si>
  <si>
    <t>  1124135.0-&lt;2204827.0</t>
  </si>
  <si>
    <t>  2204827.0-&lt;3866663.0</t>
  </si>
  <si>
    <t>  3866663.0-&lt;High</t>
  </si>
  <si>
    <t>c50_max :  </t>
  </si>
  <si>
    <t>  Below 30623.0</t>
  </si>
  <si>
    <t>  30623.0-&lt;50095.0</t>
  </si>
  <si>
    <t>  50095.0-&lt;70617.0</t>
  </si>
  <si>
    <t>  70617.0-&lt;95517.0</t>
  </si>
  <si>
    <t>  95517.0-&lt;120843.0</t>
  </si>
  <si>
    <t>  120843.0-&lt;191600.0</t>
  </si>
  <si>
    <t>  191600.0-&lt;280854.0</t>
  </si>
  <si>
    <t>Continued ( 6 of 43 )</t>
  </si>
  <si>
    <t>  280854.0-&lt;633341.0</t>
  </si>
  <si>
    <t>  633341.0-&lt;808000.0</t>
  </si>
  <si>
    <t>  808000.0-&lt;2016642.0</t>
  </si>
  <si>
    <t>  2016642.0-&lt;3260577.0</t>
  </si>
  <si>
    <t>  3260577.0-&lt;High</t>
  </si>
  <si>
    <t>c52_min :  </t>
  </si>
  <si>
    <t>  Below 58832.0</t>
  </si>
  <si>
    <t>  58832.0-&lt;81492.0</t>
  </si>
  <si>
    <t>  81492.0-&lt;180925.0</t>
  </si>
  <si>
    <t>  180925.0-&lt;211817.0</t>
  </si>
  <si>
    <t>  211817.0-&lt;325888.0</t>
  </si>
  <si>
    <t>  325888.0-&lt;374872.0</t>
  </si>
  <si>
    <t>  374872.0-&lt;515343.0</t>
  </si>
  <si>
    <t>  515343.0-&lt;618872.0</t>
  </si>
  <si>
    <t>  618872.0-&lt;High</t>
  </si>
  <si>
    <t>avg_c13 :  </t>
  </si>
  <si>
    <t>  8.0-&lt;10.0</t>
  </si>
  <si>
    <t>  10.0-&lt;16.0</t>
  </si>
  <si>
    <t>  16.0-&lt;High</t>
  </si>
  <si>
    <t>max_c15 :  </t>
  </si>
  <si>
    <t>Continued ( 7 of 43 )</t>
  </si>
  <si>
    <t>  Below 0.69</t>
  </si>
  <si>
    <t>  0.69-&lt;1.0</t>
  </si>
  <si>
    <t>  1.0-&lt;1.01</t>
  </si>
  <si>
    <t>  1.01-&lt;1.77</t>
  </si>
  <si>
    <t>  1.77-&lt;High</t>
  </si>
  <si>
    <t>c51_avg :  </t>
  </si>
  <si>
    <t>  Below 0.0097</t>
  </si>
  <si>
    <t>  0.0097-&lt;0.021</t>
  </si>
  <si>
    <t>  0.021-&lt;0.0367</t>
  </si>
  <si>
    <t>  0.0367-&lt;0.0863</t>
  </si>
  <si>
    <t>  0.0863-&lt;0.1068</t>
  </si>
  <si>
    <t>  0.1068-&lt;0.1285</t>
  </si>
  <si>
    <t>  0.1285-&lt;0.1539</t>
  </si>
  <si>
    <t>  0.1539-&lt;0.268</t>
  </si>
  <si>
    <t>  0.268-&lt;0.4839</t>
  </si>
  <si>
    <t>  0.4839-&lt;0.5886</t>
  </si>
  <si>
    <t>  0.5886-&lt;0.7501</t>
  </si>
  <si>
    <t>  0.7501-&lt;0.9573</t>
  </si>
  <si>
    <t>  0.9573-&lt;1.1608</t>
  </si>
  <si>
    <t>  1.1608-&lt;High</t>
  </si>
  <si>
    <t>c55 :  </t>
  </si>
  <si>
    <t>  SV1</t>
  </si>
  <si>
    <t>  Below 28.0</t>
  </si>
  <si>
    <t>  28.0-&lt;55.0</t>
  </si>
  <si>
    <t>  55.0-&lt;High</t>
  </si>
  <si>
    <t>Continued ( 8 of 43 )</t>
  </si>
  <si>
    <t>c50_min :  </t>
  </si>
  <si>
    <t>  Below 6219.0</t>
  </si>
  <si>
    <t>  6219.0-&lt;34557.0</t>
  </si>
  <si>
    <t>  34557.0-&lt;51208.0</t>
  </si>
  <si>
    <t>  51208.0-&lt;69020.0</t>
  </si>
  <si>
    <t>  69020.0-&lt;90756.0</t>
  </si>
  <si>
    <t>  90756.0-&lt;114757.0</t>
  </si>
  <si>
    <t>  114757.0-&lt;178612.0</t>
  </si>
  <si>
    <t>  178612.0-&lt;319096.0</t>
  </si>
  <si>
    <t>  319096.0-&lt;494480.0</t>
  </si>
  <si>
    <t>  494480.0-&lt;796981.0</t>
  </si>
  <si>
    <t>  796981.0-&lt;1521173.0</t>
  </si>
  <si>
    <t>  1521173.0-&lt;2503000.0</t>
  </si>
  <si>
    <t>  2503000.0-&lt;High</t>
  </si>
  <si>
    <t>c51_min :  </t>
  </si>
  <si>
    <t>  Below 0.0053</t>
  </si>
  <si>
    <t>  0.0053-&lt;0.0249</t>
  </si>
  <si>
    <t>  0.0249-&lt;0.0524</t>
  </si>
  <si>
    <t>  0.0524-&lt;0.0675</t>
  </si>
  <si>
    <t>  0.0675-&lt;0.0852</t>
  </si>
  <si>
    <t>  0.0852-&lt;0.1064</t>
  </si>
  <si>
    <t>  0.1064-&lt;0.1279</t>
  </si>
  <si>
    <t>  0.1279-&lt;0.1532</t>
  </si>
  <si>
    <t>  0.1532-&lt;0.2248</t>
  </si>
  <si>
    <t>  0.2248-&lt;0.2757</t>
  </si>
  <si>
    <t>  0.2757-&lt;0.5339</t>
  </si>
  <si>
    <t>  0.5339-&lt;0.6975</t>
  </si>
  <si>
    <t>  0.6975-&lt;0.9241</t>
  </si>
  <si>
    <t>Continued ( 9 of 43 )</t>
  </si>
  <si>
    <t>  0.9241-&lt;1.0891</t>
  </si>
  <si>
    <t>  1.0891-&lt;High</t>
  </si>
  <si>
    <t>min_c19 :  </t>
  </si>
  <si>
    <t>uid :  </t>
  </si>
  <si>
    <t>  Below 12817.0</t>
  </si>
  <si>
    <t>  12817.0-&lt;37549.0</t>
  </si>
  <si>
    <t>  37549.0-&lt;53082.0</t>
  </si>
  <si>
    <t>  53082.0-&lt;99804.0</t>
  </si>
  <si>
    <t>  99804.0-&lt;123823.0</t>
  </si>
  <si>
    <t>  123823.0-&lt;193204.0</t>
  </si>
  <si>
    <t>  193204.0-&lt;239585.0</t>
  </si>
  <si>
    <t>  239585.0-&lt;308001.0</t>
  </si>
  <si>
    <t>  308001.0-&lt;330790.0</t>
  </si>
  <si>
    <t>  330790.0-&lt;352600.0</t>
  </si>
  <si>
    <t>  352600.0-&lt;376596.0</t>
  </si>
  <si>
    <t>  376596.0-&lt;High</t>
  </si>
  <si>
    <t>max_c12 :  </t>
  </si>
  <si>
    <t>  Below 0.17</t>
  </si>
  <si>
    <t>  0.17-&lt;0.83</t>
  </si>
  <si>
    <t>  0.83-&lt;5.5</t>
  </si>
  <si>
    <t>  5.5-&lt;10.5</t>
  </si>
  <si>
    <t>Continued ( 10 of 43 )</t>
  </si>
  <si>
    <t>  10.5-&lt;High</t>
  </si>
  <si>
    <t>avg_c19 :  </t>
  </si>
  <si>
    <t>  Below 0.5</t>
  </si>
  <si>
    <t>  0.5-&lt;1.0</t>
  </si>
  <si>
    <t>c50_avg :  </t>
  </si>
  <si>
    <t>  Below 29518.0</t>
  </si>
  <si>
    <t>  29518.0-&lt;48510.0</t>
  </si>
  <si>
    <t>  48510.0-&lt;67431.0</t>
  </si>
  <si>
    <t>  67431.0-&lt;115281.0</t>
  </si>
  <si>
    <t>  115281.0-&lt;180556.0</t>
  </si>
  <si>
    <t>  180556.0-&lt;217722.0</t>
  </si>
  <si>
    <t>  217722.0-&lt;263096.0</t>
  </si>
  <si>
    <t>  263096.0-&lt;316539.0</t>
  </si>
  <si>
    <t>  316539.0-&lt;475399.0</t>
  </si>
  <si>
    <t>  475399.0-&lt;581516.0</t>
  </si>
  <si>
    <t>  581516.0-&lt;949150.0</t>
  </si>
  <si>
    <t>  949150.0-&lt;2872714.0</t>
  </si>
  <si>
    <t>  2872714.0-&lt;High</t>
  </si>
  <si>
    <t>c56_min :  </t>
  </si>
  <si>
    <t>  Below 0.0031</t>
  </si>
  <si>
    <t>  0.0031-&lt;0.0072</t>
  </si>
  <si>
    <t>  0.0072-&lt;0.0191</t>
  </si>
  <si>
    <t>Continued ( 11 of 43 )</t>
  </si>
  <si>
    <t>  0.0191-&lt;0.0557</t>
  </si>
  <si>
    <t>  0.0557-&lt;0.0703</t>
  </si>
  <si>
    <t>  0.0703-&lt;0.0859</t>
  </si>
  <si>
    <t>  0.0859-&lt;0.1058</t>
  </si>
  <si>
    <t>  0.1058-&lt;0.1292</t>
  </si>
  <si>
    <t>  0.1292-&lt;0.2066</t>
  </si>
  <si>
    <t>  0.2066-&lt;0.3499</t>
  </si>
  <si>
    <t>  0.3499-&lt;High</t>
  </si>
  <si>
    <t>c52_avg :  </t>
  </si>
  <si>
    <t>  Below 69163.0</t>
  </si>
  <si>
    <t>  69163.0-&lt;144428.0</t>
  </si>
  <si>
    <t>  144428.0-&lt;202943.0</t>
  </si>
  <si>
    <t>  202943.0-&lt;236918.0</t>
  </si>
  <si>
    <t>  236918.0-&lt;275393.0</t>
  </si>
  <si>
    <t>  275393.0-&lt;581148.0</t>
  </si>
  <si>
    <t>  581148.0-&lt;857150.0</t>
  </si>
  <si>
    <t>  857150.0-&lt;1507917.0</t>
  </si>
  <si>
    <t>  1507917.0-&lt;High</t>
  </si>
  <si>
    <t>sum_c14 :  </t>
  </si>
  <si>
    <t>  Below 1.94</t>
  </si>
  <si>
    <t>  1.94-&lt;2.75</t>
  </si>
  <si>
    <t>  2.75-&lt;3.6</t>
  </si>
  <si>
    <t>  3.6-&lt;5.17</t>
  </si>
  <si>
    <t>  5.17-&lt;7.29</t>
  </si>
  <si>
    <t>  7.29-&lt;15.17</t>
  </si>
  <si>
    <t>  15.17-&lt;High</t>
  </si>
  <si>
    <t>Continued ( 12 of 43 )</t>
  </si>
  <si>
    <t>min_c14 :  </t>
  </si>
  <si>
    <t>  Below 1.4</t>
  </si>
  <si>
    <t>  1.4-&lt;2.0</t>
  </si>
  <si>
    <t>  2.0-&lt;2.2</t>
  </si>
  <si>
    <t>  2.2-&lt;2.44</t>
  </si>
  <si>
    <t>  2.44-&lt;2.88</t>
  </si>
  <si>
    <t>  2.88-&lt;3.33</t>
  </si>
  <si>
    <t>  3.33-&lt;4.6</t>
  </si>
  <si>
    <t>  4.6-&lt;5.5</t>
  </si>
  <si>
    <t>  5.5-&lt;6.17</t>
  </si>
  <si>
    <t>  6.17-&lt;7.0</t>
  </si>
  <si>
    <t>  7.0-&lt;10.33</t>
  </si>
  <si>
    <t>  10.33-&lt;High</t>
  </si>
  <si>
    <t>max_c33_1 :  </t>
  </si>
  <si>
    <t>  Below 0.0086</t>
  </si>
  <si>
    <t>  0.0086-&lt;0.0631</t>
  </si>
  <si>
    <t>  0.0631-&lt;0.0925</t>
  </si>
  <si>
    <t>  0.0925-&lt;0.2067</t>
  </si>
  <si>
    <t>  0.2067-&lt;0.2642</t>
  </si>
  <si>
    <t>  0.2642-&lt;0.3401</t>
  </si>
  <si>
    <t>  0.3401-&lt;0.4564</t>
  </si>
  <si>
    <t>  0.4564-&lt;High</t>
  </si>
  <si>
    <t>min_c33_1 :  </t>
  </si>
  <si>
    <t>  Below 0.0161</t>
  </si>
  <si>
    <t>  0.0161-&lt;0.1094</t>
  </si>
  <si>
    <t>Continued ( 13 of 43 )</t>
  </si>
  <si>
    <t>  0.1094-&lt;0.151</t>
  </si>
  <si>
    <t>  0.151-&lt;0.2011</t>
  </si>
  <si>
    <t>  0.2011-&lt;0.2684</t>
  </si>
  <si>
    <t>  0.2684-&lt;0.3691</t>
  </si>
  <si>
    <t>  0.3691-&lt;High</t>
  </si>
  <si>
    <t>max_c14 :  </t>
  </si>
  <si>
    <t>  Below 1.92</t>
  </si>
  <si>
    <t>  1.92-&lt;3.0</t>
  </si>
  <si>
    <t>  3.0-&lt;3.5</t>
  </si>
  <si>
    <t>  3.5-&lt;5.22</t>
  </si>
  <si>
    <t>  5.22-&lt;8.17</t>
  </si>
  <si>
    <t>  8.17-&lt;9.5</t>
  </si>
  <si>
    <t>  9.5-&lt;High</t>
  </si>
  <si>
    <t>c52_max :  </t>
  </si>
  <si>
    <t>  Below 45149.0</t>
  </si>
  <si>
    <t>  45149.0-&lt;71655.0</t>
  </si>
  <si>
    <t>  71655.0-&lt;149783.0</t>
  </si>
  <si>
    <t>  149783.0-&lt;213075.0</t>
  </si>
  <si>
    <t>  213075.0-&lt;444858.0</t>
  </si>
  <si>
    <t>  444858.0-&lt;524067.0</t>
  </si>
  <si>
    <t>  524067.0-&lt;623315.0</t>
  </si>
  <si>
    <t>  623315.0-&lt;1714121.0</t>
  </si>
  <si>
    <t>  1714121.0-&lt;2685282.0</t>
  </si>
  <si>
    <t>  2685282.0-&lt;High</t>
  </si>
  <si>
    <t>c57_min :  </t>
  </si>
  <si>
    <t>Continued ( 14 of 43 )</t>
  </si>
  <si>
    <t>  Below 0.0122</t>
  </si>
  <si>
    <t>  0.0122-&lt;0.0396</t>
  </si>
  <si>
    <t>  0.0396-&lt;0.0691</t>
  </si>
  <si>
    <t>  0.0691-&lt;0.0935</t>
  </si>
  <si>
    <t>  0.0935-&lt;0.1069</t>
  </si>
  <si>
    <t>  0.1069-&lt;0.156</t>
  </si>
  <si>
    <t>  0.156-&lt;0.2091</t>
  </si>
  <si>
    <t>  0.2091-&lt;0.2914</t>
  </si>
  <si>
    <t>  0.2914-&lt;0.3559</t>
  </si>
  <si>
    <t>  0.3559-&lt;High</t>
  </si>
  <si>
    <t>dist_2x :  </t>
  </si>
  <si>
    <t>  2.0-&lt;6.0</t>
  </si>
  <si>
    <t>min_c20 :  </t>
  </si>
  <si>
    <t>  Below 4.0</t>
  </si>
  <si>
    <t>c54_90_sum :  </t>
  </si>
  <si>
    <t>  Below 5.0</t>
  </si>
  <si>
    <t>  5.0-&lt;38.0</t>
  </si>
  <si>
    <t>  38.0-&lt;56.0</t>
  </si>
  <si>
    <t>Continued ( 15 of 43 )</t>
  </si>
  <si>
    <t>  56.0-&lt;117.0</t>
  </si>
  <si>
    <t>  117.0-&lt;163.0</t>
  </si>
  <si>
    <t>  163.0-&lt;High</t>
  </si>
  <si>
    <t>max_c33 :  </t>
  </si>
  <si>
    <t>  Below 0.0061</t>
  </si>
  <si>
    <t>  0.0061-&lt;0.1746</t>
  </si>
  <si>
    <t>  0.1746-&lt;0.4518</t>
  </si>
  <si>
    <t>  0.4518-&lt;1.1479</t>
  </si>
  <si>
    <t>  1.1479-&lt;3.7122</t>
  </si>
  <si>
    <t>  3.7122-&lt;High</t>
  </si>
  <si>
    <t>c54_90_avg :  </t>
  </si>
  <si>
    <t>  Below 4.5</t>
  </si>
  <si>
    <t>  4.5-&lt;32.0</t>
  </si>
  <si>
    <t>  32.0-&lt;65.0</t>
  </si>
  <si>
    <t>  65.0-&lt;133.0</t>
  </si>
  <si>
    <t>  133.0-&lt;High</t>
  </si>
  <si>
    <t>count_m6_sum :  </t>
  </si>
  <si>
    <t>  3.0-&lt;High</t>
  </si>
  <si>
    <t>c54_90_max :  </t>
  </si>
  <si>
    <t>Continued ( 16 of 43 )</t>
  </si>
  <si>
    <t>  5.0-&lt;37.0</t>
  </si>
  <si>
    <t>  37.0-&lt;77.0</t>
  </si>
  <si>
    <t>  77.0-&lt;148.0</t>
  </si>
  <si>
    <t>  148.0-&lt;High</t>
  </si>
  <si>
    <t>max_conc :  </t>
  </si>
  <si>
    <t>c54_90_min :  </t>
  </si>
  <si>
    <t>  4.0-&lt;37.0</t>
  </si>
  <si>
    <t>  37.0-&lt;56.0</t>
  </si>
  <si>
    <t>  56.0-&lt;129.0</t>
  </si>
  <si>
    <t>  129.0-&lt;High</t>
  </si>
  <si>
    <t>max_c19 :  </t>
  </si>
  <si>
    <t>min_c15 :  </t>
  </si>
  <si>
    <t>Continued ( 17 of 43 )</t>
  </si>
  <si>
    <t>  Below 0.8</t>
  </si>
  <si>
    <t>  0.8-&lt;1.0</t>
  </si>
  <si>
    <t>  1.0-&lt;1.18</t>
  </si>
  <si>
    <t>  1.18-&lt;High</t>
  </si>
  <si>
    <t>c53_max :  </t>
  </si>
  <si>
    <t>  Below 0.0378</t>
  </si>
  <si>
    <t>  0.0378-&lt;0.0604</t>
  </si>
  <si>
    <t>  0.0604-&lt;0.1869</t>
  </si>
  <si>
    <t>  0.1869-&lt;0.3008</t>
  </si>
  <si>
    <t>  0.3008-&lt;0.3912</t>
  </si>
  <si>
    <t>  0.3912-&lt;1.0171</t>
  </si>
  <si>
    <t>  1.0171-&lt;High</t>
  </si>
  <si>
    <t>avg_c20 :  </t>
  </si>
  <si>
    <t>rate_m6_min :  </t>
  </si>
  <si>
    <t>  Below 5.0E-4</t>
  </si>
  <si>
    <t>  5.0E-4-&lt;0.0030</t>
  </si>
  <si>
    <t>  0.0030-&lt;0.0151</t>
  </si>
  <si>
    <t>  0.0151-&lt;High</t>
  </si>
  <si>
    <t>avg_c33_1 :  </t>
  </si>
  <si>
    <t>Continued ( 18 of 43 )</t>
  </si>
  <si>
    <t>  Below 0.0536</t>
  </si>
  <si>
    <t>  0.0536-&lt;0.0809</t>
  </si>
  <si>
    <t>  0.0809-&lt;0.1091</t>
  </si>
  <si>
    <t>  0.1091-&lt;0.1811</t>
  </si>
  <si>
    <t>  0.1811-&lt;0.2286</t>
  </si>
  <si>
    <t>  0.2286-&lt;0.2975</t>
  </si>
  <si>
    <t>  0.2975-&lt;0.3987</t>
  </si>
  <si>
    <t>  0.3987-&lt;0.5861</t>
  </si>
  <si>
    <t>  0.5861-&lt;High</t>
  </si>
  <si>
    <t>max_c20 :  </t>
  </si>
  <si>
    <t>min_c11 :  </t>
  </si>
  <si>
    <t>  Below 3.0</t>
  </si>
  <si>
    <t>count_m6_max :  </t>
  </si>
  <si>
    <t>Continued ( 19 of 43 )</t>
  </si>
  <si>
    <t>sum_c19 :  </t>
  </si>
  <si>
    <t>c54_50_min :  </t>
  </si>
  <si>
    <t>  Below 45.0</t>
  </si>
  <si>
    <t>  45.0-&lt;74.0</t>
  </si>
  <si>
    <t>  74.0-&lt;114.0</t>
  </si>
  <si>
    <t>  114.0-&lt;138.0</t>
  </si>
  <si>
    <t>  138.0-&lt;High</t>
  </si>
  <si>
    <t>avg_c14 :  </t>
  </si>
  <si>
    <t>  Below 1.88</t>
  </si>
  <si>
    <t>  1.88-&lt;2.88</t>
  </si>
  <si>
    <t>  2.88-&lt;3.38</t>
  </si>
  <si>
    <t>  3.38-&lt;5.4</t>
  </si>
  <si>
    <t>  5.4-&lt;10.67</t>
  </si>
  <si>
    <t>  10.67-&lt;High</t>
  </si>
  <si>
    <t>c51_max :  </t>
  </si>
  <si>
    <t>  Below 0.0099</t>
  </si>
  <si>
    <t>  0.0099-&lt;0.0218</t>
  </si>
  <si>
    <t>Continued ( 20 of 43 )</t>
  </si>
  <si>
    <t>  0.0218-&lt;0.038</t>
  </si>
  <si>
    <t>  0.038-&lt;0.092</t>
  </si>
  <si>
    <t>  0.092-&lt;0.2919</t>
  </si>
  <si>
    <t>  0.2919-&lt;0.5328</t>
  </si>
  <si>
    <t>  0.5328-&lt;0.6733</t>
  </si>
  <si>
    <t>  0.6733-&lt;0.9998</t>
  </si>
  <si>
    <t>  0.9998-&lt;High</t>
  </si>
  <si>
    <t>c57_avg :  </t>
  </si>
  <si>
    <t>  Below 0.0166</t>
  </si>
  <si>
    <t>  0.0166-&lt;0.0273</t>
  </si>
  <si>
    <t>  0.0273-&lt;0.0368</t>
  </si>
  <si>
    <t>  0.0368-&lt;0.0459</t>
  </si>
  <si>
    <t>  0.0459-&lt;0.1034</t>
  </si>
  <si>
    <t>  0.1034-&lt;0.1491</t>
  </si>
  <si>
    <t>  0.1491-&lt;0.1692</t>
  </si>
  <si>
    <t>  0.1692-&lt;0.1958</t>
  </si>
  <si>
    <t>  0.1958-&lt;0.2254</t>
  </si>
  <si>
    <t>  0.2254-&lt;0.263</t>
  </si>
  <si>
    <t>  0.263-&lt;0.3099</t>
  </si>
  <si>
    <t>  0.3099-&lt;0.378</t>
  </si>
  <si>
    <t>  0.378-&lt;High</t>
  </si>
  <si>
    <t>c57_max :  </t>
  </si>
  <si>
    <t>  Below 0.0283</t>
  </si>
  <si>
    <t>  0.0283-&lt;0.0382</t>
  </si>
  <si>
    <t>  0.0382-&lt;0.0584</t>
  </si>
  <si>
    <t>  0.0584-&lt;0.1086</t>
  </si>
  <si>
    <t>  0.1086-&lt;0.1575</t>
  </si>
  <si>
    <t>Continued ( 21 of 43 )</t>
  </si>
  <si>
    <t>  0.1575-&lt;0.2072</t>
  </si>
  <si>
    <t>  0.2072-&lt;0.2815</t>
  </si>
  <si>
    <t>  0.2815-&lt;0.408</t>
  </si>
  <si>
    <t>  0.408-&lt;High</t>
  </si>
  <si>
    <t>c53_avg :  </t>
  </si>
  <si>
    <t>  Low-&lt;0.0777</t>
  </si>
  <si>
    <t>  0.0777-&lt;0.2017</t>
  </si>
  <si>
    <t>  0.2017-&lt;0.4243</t>
  </si>
  <si>
    <t>  0.4243-&lt;High</t>
  </si>
  <si>
    <t>avg_c33 :  </t>
  </si>
  <si>
    <t>  Below 0.0052</t>
  </si>
  <si>
    <t>  0.0052-&lt;0.0365</t>
  </si>
  <si>
    <t>  0.0365-&lt;0.2101</t>
  </si>
  <si>
    <t>  0.2101-&lt;0.9883</t>
  </si>
  <si>
    <t>  0.9883-&lt;3.0297</t>
  </si>
  <si>
    <t>  3.0297-&lt;High</t>
  </si>
  <si>
    <t>c54_100_sum :  </t>
  </si>
  <si>
    <t>  Below 6.0</t>
  </si>
  <si>
    <t>  6.0-&lt;48.0</t>
  </si>
  <si>
    <t>  48.0-&lt;High</t>
  </si>
  <si>
    <t>min_c35 :  </t>
  </si>
  <si>
    <t>  Below 0.67</t>
  </si>
  <si>
    <t>Continued ( 22 of 43 )</t>
  </si>
  <si>
    <t>  0.67-&lt;1.5</t>
  </si>
  <si>
    <t>  1.5-&lt;2.67</t>
  </si>
  <si>
    <t>  2.67-&lt;5.0</t>
  </si>
  <si>
    <t>  5.0-&lt;6.5</t>
  </si>
  <si>
    <t>  6.5-&lt;10.83</t>
  </si>
  <si>
    <t>  10.83-&lt;High</t>
  </si>
  <si>
    <t>c54_100_avg :  </t>
  </si>
  <si>
    <t>  Below 4.666666666666667</t>
  </si>
  <si>
    <t>  4.666666666666667-&lt;38.0</t>
  </si>
  <si>
    <t>  38.0-&lt;High</t>
  </si>
  <si>
    <t>c54_100_max :  </t>
  </si>
  <si>
    <t>  6.0-&lt;46.0</t>
  </si>
  <si>
    <t>  46.0-&lt;81.0</t>
  </si>
  <si>
    <t>  81.0-&lt;High</t>
  </si>
  <si>
    <t>min_c33 :  </t>
  </si>
  <si>
    <t>  Below 0.0164</t>
  </si>
  <si>
    <t>  0.0164-&lt;0.2149</t>
  </si>
  <si>
    <t>  0.2149-&lt;0.4502</t>
  </si>
  <si>
    <t>  0.4502-&lt;0.7437</t>
  </si>
  <si>
    <t>  0.7437-&lt;1.9984</t>
  </si>
  <si>
    <t>  1.9984-&lt;High</t>
  </si>
  <si>
    <t>Continued ( 23 of 43 )</t>
  </si>
  <si>
    <t>min_c43_1 :  </t>
  </si>
  <si>
    <t>  Below 0.06</t>
  </si>
  <si>
    <t>  0.06-&lt;High</t>
  </si>
  <si>
    <t>min_c31 :  </t>
  </si>
  <si>
    <t>  Below 0.1314</t>
  </si>
  <si>
    <t>  0.1314-&lt;0.5173</t>
  </si>
  <si>
    <t>  0.5173-&lt;0.7658</t>
  </si>
  <si>
    <t>  0.7658-&lt;0.8379</t>
  </si>
  <si>
    <t>  0.8379-&lt;0.9893</t>
  </si>
  <si>
    <t>  0.9893-&lt;High</t>
  </si>
  <si>
    <t>count2 :  </t>
  </si>
  <si>
    <t>avg_c41 :  </t>
  </si>
  <si>
    <t>  Below 32840.83</t>
  </si>
  <si>
    <t>  32840.83-&lt;113950.0</t>
  </si>
  <si>
    <t>  113950.0-&lt;High</t>
  </si>
  <si>
    <t>c54_100_min :  </t>
  </si>
  <si>
    <t>  5.0-&lt;60.0</t>
  </si>
  <si>
    <t>Continued ( 24 of 43 )</t>
  </si>
  <si>
    <t>  60.0-&lt;High</t>
  </si>
  <si>
    <t>min_c12 :  </t>
  </si>
  <si>
    <t>  Below 0.83</t>
  </si>
  <si>
    <t>  0.83-&lt;1.17</t>
  </si>
  <si>
    <t>  1.17-&lt;2.17</t>
  </si>
  <si>
    <t>  2.17-&lt;5.67</t>
  </si>
  <si>
    <t>  5.67-&lt;14.83</t>
  </si>
  <si>
    <t>  14.83-&lt;High</t>
  </si>
  <si>
    <t>min_c41 :  </t>
  </si>
  <si>
    <t>  Below 83333.33</t>
  </si>
  <si>
    <t>  83333.33-&lt;High</t>
  </si>
  <si>
    <t>c54_50_max :  </t>
  </si>
  <si>
    <t>  Below 8.0</t>
  </si>
  <si>
    <t>  8.0-&lt;46.0</t>
  </si>
  <si>
    <t>  46.0-&lt;91.0</t>
  </si>
  <si>
    <t>  91.0-&lt;133.0</t>
  </si>
  <si>
    <t>  133.0-&lt;154.0</t>
  </si>
  <si>
    <t>  154.0-&lt;High</t>
  </si>
  <si>
    <t>avg_c11 :  </t>
  </si>
  <si>
    <t>Continued ( 25 of 43 )</t>
  </si>
  <si>
    <t>max_c11 :  </t>
  </si>
  <si>
    <t>count_m6_min :  </t>
  </si>
  <si>
    <t>avg_c43_1 :  </t>
  </si>
  <si>
    <t>  Below 0.02</t>
  </si>
  <si>
    <t>  0.02-&lt;0.07</t>
  </si>
  <si>
    <t>  0.07-&lt;High</t>
  </si>
  <si>
    <t>rate_m3_min :  </t>
  </si>
  <si>
    <t>  5.0E-4-&lt;0.0095</t>
  </si>
  <si>
    <t>Continued ( 26 of 43 )</t>
  </si>
  <si>
    <t>  0.0095-&lt;0.0296</t>
  </si>
  <si>
    <t>  0.0296-&lt;High</t>
  </si>
  <si>
    <t>max_c31 :  </t>
  </si>
  <si>
    <t>  Below 0.0661</t>
  </si>
  <si>
    <t>  0.0661-&lt;0.4486</t>
  </si>
  <si>
    <t>  0.4486-&lt;0.6723</t>
  </si>
  <si>
    <t>  0.6723-&lt;0.8333</t>
  </si>
  <si>
    <t>  0.8333-&lt;0.9978</t>
  </si>
  <si>
    <t>  0.9978-&lt;High</t>
  </si>
  <si>
    <t>count1 :  </t>
  </si>
  <si>
    <t>count_m3_sum :  </t>
  </si>
  <si>
    <t>c54_50_avg :  </t>
  </si>
  <si>
    <t>  Below 7.333333333333333</t>
  </si>
  <si>
    <t>  7.333333333333333-&lt;42.0</t>
  </si>
  <si>
    <t>  42.0-&lt;100.0</t>
  </si>
  <si>
    <t>Continued ( 27 of 43 )</t>
  </si>
  <si>
    <t>  100.0-&lt;142.0</t>
  </si>
  <si>
    <t>  142.0-&lt;High</t>
  </si>
  <si>
    <t>max_c35 :  </t>
  </si>
  <si>
    <t>  0.33-&lt;3.0</t>
  </si>
  <si>
    <t>  3.0-&lt;6.17</t>
  </si>
  <si>
    <t>  6.17-&lt;7.67</t>
  </si>
  <si>
    <t>  7.67-&lt;15.83</t>
  </si>
  <si>
    <t>  15.83-&lt;High</t>
  </si>
  <si>
    <t>max_c43_1 :  </t>
  </si>
  <si>
    <t>  Below 0.03</t>
  </si>
  <si>
    <t>  0.03-&lt;0.09</t>
  </si>
  <si>
    <t>  0.09-&lt;High</t>
  </si>
  <si>
    <t>rate_m6_max :  </t>
  </si>
  <si>
    <t>  Below 3.0000000000000003E-4</t>
  </si>
  <si>
    <t>  3.0000000000000003E-4-&lt;0.0064</t>
  </si>
  <si>
    <t>  0.0064-&lt;0.0191</t>
  </si>
  <si>
    <t>  0.0191-&lt;High</t>
  </si>
  <si>
    <t>avg_c35 :  </t>
  </si>
  <si>
    <t>  Below 0.25</t>
  </si>
  <si>
    <t>  0.25-&lt;1.67</t>
  </si>
  <si>
    <t>Continued ( 28 of 43 )</t>
  </si>
  <si>
    <t>  1.67-&lt;3.33</t>
  </si>
  <si>
    <t>  3.33-&lt;4.33</t>
  </si>
  <si>
    <t>  4.33-&lt;8.58</t>
  </si>
  <si>
    <t>  8.58-&lt;11.0</t>
  </si>
  <si>
    <t>  11.0-&lt;High</t>
  </si>
  <si>
    <t>avg_c34 :  </t>
  </si>
  <si>
    <t>  Below 0.0030</t>
  </si>
  <si>
    <t>  0.0030-&lt;0.0344</t>
  </si>
  <si>
    <t>  0.0344-&lt;0.1448</t>
  </si>
  <si>
    <t>  0.1448-&lt;High</t>
  </si>
  <si>
    <t>amt_m6_min :  </t>
  </si>
  <si>
    <t>  Below 809.0</t>
  </si>
  <si>
    <t>  809.0-&lt;3408.0</t>
  </si>
  <si>
    <t>  3408.0-&lt;8405.0</t>
  </si>
  <si>
    <t>  8405.0-&lt;High</t>
  </si>
  <si>
    <t>amt_m3_min :  </t>
  </si>
  <si>
    <t>  Below 756.0</t>
  </si>
  <si>
    <t>  756.0-&lt;9934.0</t>
  </si>
  <si>
    <t>  9934.0-&lt;High</t>
  </si>
  <si>
    <t>amt_m3_avg :  </t>
  </si>
  <si>
    <t>  Below 5467.0</t>
  </si>
  <si>
    <t>Continued ( 29 of 43 )</t>
  </si>
  <si>
    <t>  5467.0-&lt;43800.0</t>
  </si>
  <si>
    <t>  43800.0-&lt;High</t>
  </si>
  <si>
    <t>count_m6_avg :  </t>
  </si>
  <si>
    <t>  0.5-&lt;2.0</t>
  </si>
  <si>
    <t>max_c34 :  </t>
  </si>
  <si>
    <t>  Below 0.0039</t>
  </si>
  <si>
    <t>  0.0039-&lt;0.0416</t>
  </si>
  <si>
    <t>  0.0416-&lt;0.1695</t>
  </si>
  <si>
    <t>  0.1695-&lt;High</t>
  </si>
  <si>
    <t>min_c17 :  </t>
  </si>
  <si>
    <t>  Below 0.3035</t>
  </si>
  <si>
    <t>  0.3035-&lt;0.4075</t>
  </si>
  <si>
    <t>  0.4075-&lt;0.4507</t>
  </si>
  <si>
    <t>  0.4507-&lt;0.5004</t>
  </si>
  <si>
    <t>  0.5004-&lt;High</t>
  </si>
  <si>
    <t>amt_m6_avg :  </t>
  </si>
  <si>
    <t>  Below 460.0</t>
  </si>
  <si>
    <t>  460.0-&lt;6216.5</t>
  </si>
  <si>
    <t>Continued ( 30 of 43 )</t>
  </si>
  <si>
    <t>  6216.5-&lt;22711.0</t>
  </si>
  <si>
    <t>  22711.0-&lt;High</t>
  </si>
  <si>
    <t>min_c18 :  </t>
  </si>
  <si>
    <t>  4.0-&lt;High</t>
  </si>
  <si>
    <t>count_m3_max :  </t>
  </si>
  <si>
    <t>max_c43 :  </t>
  </si>
  <si>
    <t>  0.02-&lt;0.13</t>
  </si>
  <si>
    <t>  0.13-&lt;High</t>
  </si>
  <si>
    <t>amt_m3_sum :  </t>
  </si>
  <si>
    <t>  Below 6207.0</t>
  </si>
  <si>
    <t>  6207.0-&lt;18633.0</t>
  </si>
  <si>
    <t>  18633.0-&lt;High</t>
  </si>
  <si>
    <t>min_c32 :  </t>
  </si>
  <si>
    <t>Continued ( 31 of 43 )</t>
  </si>
  <si>
    <t>  Below 0.049</t>
  </si>
  <si>
    <t>  0.049-&lt;0.2</t>
  </si>
  <si>
    <t>  0.2-&lt;High</t>
  </si>
  <si>
    <t>avg_c39 :  </t>
  </si>
  <si>
    <t>  Below 0.08</t>
  </si>
  <si>
    <t>  0.08-&lt;0.17</t>
  </si>
  <si>
    <t>  0.17-&lt;High</t>
  </si>
  <si>
    <t>min_c43 :  </t>
  </si>
  <si>
    <t>  0.08-&lt;High</t>
  </si>
  <si>
    <t>max_c36 :  </t>
  </si>
  <si>
    <t>rate_m3_avg :  </t>
  </si>
  <si>
    <t>  Below 0.0038</t>
  </si>
  <si>
    <t>  0.0038-&lt;0.0138</t>
  </si>
  <si>
    <t>  0.0138-&lt;0.0332</t>
  </si>
  <si>
    <t>  0.0332-&lt;High</t>
  </si>
  <si>
    <t>Continued ( 32 of 43 )</t>
  </si>
  <si>
    <t>min_c34 :  </t>
  </si>
  <si>
    <t>  Below 0.0145</t>
  </si>
  <si>
    <t>  0.0145-&lt;0.1116</t>
  </si>
  <si>
    <t>  0.1116-&lt;High</t>
  </si>
  <si>
    <t>min_c34_1 :  </t>
  </si>
  <si>
    <t>  Below 0.0115</t>
  </si>
  <si>
    <t>  0.0115-&lt;0.056</t>
  </si>
  <si>
    <t>  0.056-&lt;High</t>
  </si>
  <si>
    <t>count_m3_avg :  </t>
  </si>
  <si>
    <t>min_c39 :  </t>
  </si>
  <si>
    <t>c56_max :  </t>
  </si>
  <si>
    <t>  Low-&lt;0.0492</t>
  </si>
  <si>
    <t>  0.0492-&lt;0.0771</t>
  </si>
  <si>
    <t>  0.0771-&lt;0.2141</t>
  </si>
  <si>
    <t>  0.2141-&lt;0.4354</t>
  </si>
  <si>
    <t>Continued ( 33 of 43 )</t>
  </si>
  <si>
    <t>  0.4354-&lt;High</t>
  </si>
  <si>
    <t>avg_c43 :  </t>
  </si>
  <si>
    <t>  0.02-&lt;0.11</t>
  </si>
  <si>
    <t>  0.11-&lt;High</t>
  </si>
  <si>
    <t>max_c17 :  </t>
  </si>
  <si>
    <t>  Below 0.2631</t>
  </si>
  <si>
    <t>  0.2631-&lt;0.396</t>
  </si>
  <si>
    <t>  0.396-&lt;0.4273</t>
  </si>
  <si>
    <t>  0.4273-&lt;0.502</t>
  </si>
  <si>
    <t>  0.502-&lt;High</t>
  </si>
  <si>
    <t>sum_c36 :  </t>
  </si>
  <si>
    <t>max_c32 :  </t>
  </si>
  <si>
    <t>  Below 0.0188</t>
  </si>
  <si>
    <t>  0.0188-&lt;0.1168</t>
  </si>
  <si>
    <t>  0.1168-&lt;0.292</t>
  </si>
  <si>
    <t>  0.292-&lt;High</t>
  </si>
  <si>
    <t>Continued ( 34 of 43 )</t>
  </si>
  <si>
    <t>avg_c18 :  </t>
  </si>
  <si>
    <t>  2.0-&lt;5.0</t>
  </si>
  <si>
    <t>  5.0-&lt;High</t>
  </si>
  <si>
    <t>avg_c17 :  </t>
  </si>
  <si>
    <t>  Below 0.3239</t>
  </si>
  <si>
    <t>  0.3239-&lt;0.4194</t>
  </si>
  <si>
    <t>  0.4194-&lt;0.5052</t>
  </si>
  <si>
    <t>  0.5052-&lt;High</t>
  </si>
  <si>
    <t>amt_m6_max :  </t>
  </si>
  <si>
    <t>  Below 618.0</t>
  </si>
  <si>
    <t>  618.0-&lt;3333.0</t>
  </si>
  <si>
    <t>  3333.0-&lt;13820.0</t>
  </si>
  <si>
    <t>  13820.0-&lt;60038.0</t>
  </si>
  <si>
    <t>  60038.0-&lt;High</t>
  </si>
  <si>
    <t>rate_m3_max :  </t>
  </si>
  <si>
    <t>  Below 0.0044</t>
  </si>
  <si>
    <t>  0.0044-&lt;0.0165</t>
  </si>
  <si>
    <t>  0.0165-&lt;0.0356</t>
  </si>
  <si>
    <t>  0.0356-&lt;High</t>
  </si>
  <si>
    <t>Continued ( 35 of 43 )</t>
  </si>
  <si>
    <t>count_m3_min :  </t>
  </si>
  <si>
    <t>avg_c32 :  </t>
  </si>
  <si>
    <t>  Below 0.015</t>
  </si>
  <si>
    <t>  0.015-&lt;0.2408</t>
  </si>
  <si>
    <t>  0.2408-&lt;High</t>
  </si>
  <si>
    <t>min_c36 :  </t>
  </si>
  <si>
    <t>  0.33-&lt;1.33</t>
  </si>
  <si>
    <t>  1.33-&lt;High</t>
  </si>
  <si>
    <t>max_c34_1 :  </t>
  </si>
  <si>
    <t>  Below 0.0047</t>
  </si>
  <si>
    <t>  0.0047-&lt;0.0269</t>
  </si>
  <si>
    <t>  0.0269-&lt;0.0783</t>
  </si>
  <si>
    <t>  0.0783-&lt;High</t>
  </si>
  <si>
    <t>amt_m6_sum :  </t>
  </si>
  <si>
    <t>Continued ( 36 of 43 )</t>
  </si>
  <si>
    <t>  3333.0-&lt;14175.0</t>
  </si>
  <si>
    <t>  14175.0-&lt;64884.0</t>
  </si>
  <si>
    <t>  64884.0-&lt;High</t>
  </si>
  <si>
    <t>sum_c18 :  </t>
  </si>
  <si>
    <t>max_c39 :  </t>
  </si>
  <si>
    <t>sum_c39 :  </t>
  </si>
  <si>
    <t>avg_c34_1 :  </t>
  </si>
  <si>
    <t>  Below 0.0037</t>
  </si>
  <si>
    <t>  0.0037-&lt;0.0224</t>
  </si>
  <si>
    <t>  0.0224-&lt;High</t>
  </si>
  <si>
    <t>sum_c41 :  </t>
  </si>
  <si>
    <t>Continued ( 37 of 43 )</t>
  </si>
  <si>
    <t>  Below 143750.0</t>
  </si>
  <si>
    <t>  143750.0-&lt;High</t>
  </si>
  <si>
    <t>amt_m3_max :  </t>
  </si>
  <si>
    <t>  6207.0-&lt;18046.0</t>
  </si>
  <si>
    <t>  18046.0-&lt;High</t>
  </si>
  <si>
    <t>max_c41 :  </t>
  </si>
  <si>
    <t>  Below 142900.0</t>
  </si>
  <si>
    <t>  142900.0-&lt;High</t>
  </si>
  <si>
    <t>amt_now_avg :  </t>
  </si>
  <si>
    <t>  Below high</t>
  </si>
  <si>
    <t>amt_now_max :  </t>
  </si>
  <si>
    <t>amt_now_min :  </t>
  </si>
  <si>
    <t>amt_now_sum :  </t>
  </si>
  <si>
    <t>Continued ( 38 of 43 )</t>
  </si>
  <si>
    <t>avg_c40 :  </t>
  </si>
  <si>
    <t>avg_c42 :  </t>
  </si>
  <si>
    <t>avg_c44 :  </t>
  </si>
  <si>
    <t>avg_c44_1 :  </t>
  </si>
  <si>
    <t>c56_avg :  </t>
  </si>
  <si>
    <t>  Low-&lt;0.0717</t>
  </si>
  <si>
    <t>  0.0717-&lt;0.3857</t>
  </si>
  <si>
    <t>  0.3857-&lt;High</t>
  </si>
  <si>
    <t>count3x :  </t>
  </si>
  <si>
    <t>Continued ( 39 of 43 )</t>
  </si>
  <si>
    <t>count_now_avg :  </t>
  </si>
  <si>
    <t>count_now_max :  </t>
  </si>
  <si>
    <t>count_now_min :  </t>
  </si>
  <si>
    <t>count_now_sum :  </t>
  </si>
  <si>
    <t>max_c40 :  </t>
  </si>
  <si>
    <t>max_c42 :  </t>
  </si>
  <si>
    <t>max_c44 :  </t>
  </si>
  <si>
    <t>Continued ( 40 of 43 )</t>
  </si>
  <si>
    <t>max_c44_1 :  </t>
  </si>
  <si>
    <t>min_c40 :  </t>
  </si>
  <si>
    <t>min_c42 :  </t>
  </si>
  <si>
    <t>min_c44 :  </t>
  </si>
  <si>
    <t>min_c44_1 :  </t>
  </si>
  <si>
    <t>rate_now_avg :  </t>
  </si>
  <si>
    <t>Continued ( 41 of 43 )</t>
  </si>
  <si>
    <t>rate_now_max :  </t>
  </si>
  <si>
    <t>rate_now_min :  </t>
  </si>
  <si>
    <t>sample_weight1 :  </t>
  </si>
  <si>
    <t>sum_c20 :  </t>
  </si>
  <si>
    <t>  Low-&lt;6.0</t>
  </si>
  <si>
    <t>  6.0-&lt;10.0</t>
  </si>
  <si>
    <t>  10.0-&lt;High</t>
  </si>
  <si>
    <t>sum_c40 :  </t>
  </si>
  <si>
    <t>sum_c42 :  </t>
  </si>
  <si>
    <t>y :  </t>
  </si>
  <si>
    <t>Continued ( 42 of 43 )</t>
  </si>
  <si>
    <t>Ascending</t>
  </si>
  <si>
    <t>Cumulative</t>
  </si>
  <si>
    <t>Log</t>
  </si>
  <si>
    <t>Raw</t>
  </si>
  <si>
    <t>Percent</t>
  </si>
  <si>
    <t>Factored</t>
  </si>
  <si>
    <t>Total</t>
  </si>
  <si>
    <t>Normalized</t>
  </si>
  <si>
    <t>Odds</t>
  </si>
  <si>
    <t>Probability</t>
  </si>
  <si>
    <t>High</t>
  </si>
  <si>
    <t>Counts</t>
  </si>
  <si>
    <t>Linear</t>
  </si>
  <si>
    <t>Count</t>
  </si>
  <si>
    <t>I.V.</t>
  </si>
  <si>
    <t>Percents</t>
  </si>
  <si>
    <t>Rate</t>
  </si>
  <si>
    <t>Prob</t>
  </si>
  <si>
    <t>Score Range</t>
  </si>
  <si>
    <t>Low Score</t>
  </si>
  <si>
    <t>Fitted Odds</t>
  </si>
  <si>
    <t>Descending</t>
  </si>
  <si>
    <t>Contribution</t>
  </si>
  <si>
    <t>Difference</t>
  </si>
  <si>
    <t>W.O.E.</t>
  </si>
  <si>
    <t>High Score</t>
  </si>
  <si>
    <t>Score</t>
  </si>
  <si>
    <t>HOP</t>
  </si>
  <si>
    <t>408.0-&lt;409.0</t>
  </si>
  <si>
    <t>409.0-&lt;410.0</t>
  </si>
  <si>
    <t>415.0-&lt;416.0</t>
  </si>
  <si>
    <t>419.0-&lt;420.0</t>
  </si>
  <si>
    <t>420.0-&lt;421.0</t>
  </si>
  <si>
    <t>421.0-&lt;422.0</t>
  </si>
  <si>
    <t>422.0-&lt;423.0</t>
  </si>
  <si>
    <t>423.0-&lt;424.0</t>
  </si>
  <si>
    <t>424.0-&lt;425.0</t>
  </si>
  <si>
    <t>426.0-&lt;427.0</t>
  </si>
  <si>
    <t>427.0-&lt;428.0</t>
  </si>
  <si>
    <t>428.0-&lt;429.0</t>
  </si>
  <si>
    <t>429.0-&lt;430.0</t>
  </si>
  <si>
    <t>430.0-&lt;431.0</t>
  </si>
  <si>
    <t>431.0-&lt;432.0</t>
  </si>
  <si>
    <t>432.0-&lt;433.0</t>
  </si>
  <si>
    <t>433.0-&lt;434.0</t>
  </si>
  <si>
    <t>434.0-&lt;435.0</t>
  </si>
  <si>
    <t>435.0-&lt;436.0</t>
  </si>
  <si>
    <t>436.0-&lt;437.0</t>
  </si>
  <si>
    <t>437.0-&lt;438.0</t>
  </si>
  <si>
    <t>438.0-&lt;439.0</t>
  </si>
  <si>
    <t>439.0-&lt;440.0</t>
  </si>
  <si>
    <t>440.0-&lt;441.0</t>
  </si>
  <si>
    <t>441.0-&lt;442.0</t>
  </si>
  <si>
    <t>442.0-&lt;443.0</t>
  </si>
  <si>
    <t>443.0-&lt;444.0</t>
  </si>
  <si>
    <t>444.0-&lt;445.0</t>
  </si>
  <si>
    <t>445.0-&lt;446.0</t>
  </si>
  <si>
    <t>446.0-&lt;447.0</t>
  </si>
  <si>
    <t>447.0-&lt;448.0</t>
  </si>
  <si>
    <t>448.0-&lt;449.0</t>
  </si>
  <si>
    <t>449.0-&lt;450.0</t>
  </si>
  <si>
    <t>450.0-&lt;451.0</t>
  </si>
  <si>
    <t>451.0-&lt;452.0</t>
  </si>
  <si>
    <t>452.0-&lt;453.0</t>
  </si>
  <si>
    <t>453.0-&lt;454.0</t>
  </si>
  <si>
    <t>454.0-&lt;455.0</t>
  </si>
  <si>
    <t>455.0-&lt;456.0</t>
  </si>
  <si>
    <t>456.0-&lt;457.0</t>
  </si>
  <si>
    <t>457.0-&lt;458.0</t>
  </si>
  <si>
    <t>458.0-&lt;459.0</t>
  </si>
  <si>
    <t>459.0-&lt;460.0</t>
  </si>
  <si>
    <t>460.0-&lt;461.0</t>
  </si>
  <si>
    <t>461.0-&lt;462.0</t>
  </si>
  <si>
    <t>462.0-&lt;463.0</t>
  </si>
  <si>
    <t>463.0-&lt;464.0</t>
  </si>
  <si>
    <t>464.0-&lt;465.0</t>
  </si>
  <si>
    <t>465.0-&lt;466.0</t>
  </si>
  <si>
    <t>466.0-&lt;467.0</t>
  </si>
  <si>
    <t>467.0-&lt;468.0</t>
  </si>
  <si>
    <t>468.0-&lt;469.0</t>
  </si>
  <si>
    <t>469.0-&lt;470.0</t>
  </si>
  <si>
    <t>470.0-&lt;471.0</t>
  </si>
  <si>
    <t>471.0-&lt;472.0</t>
  </si>
  <si>
    <t>472.0-&lt;473.0</t>
  </si>
  <si>
    <t>473.0-&lt;474.0</t>
  </si>
  <si>
    <t>474.0-&lt;475.0</t>
  </si>
  <si>
    <t>475.0-&lt;476.0</t>
  </si>
  <si>
    <t>476.0-&lt;477.0</t>
  </si>
  <si>
    <t>477.0-&lt;478.0</t>
  </si>
  <si>
    <t>478.0-&lt;479.0</t>
  </si>
  <si>
    <t>479.0-&lt;480.0</t>
  </si>
  <si>
    <t>480.0-&lt;481.0</t>
  </si>
  <si>
    <t>481.0-&lt;482.0</t>
  </si>
  <si>
    <t>482.0-&lt;483.0</t>
  </si>
  <si>
    <t>483.0-&lt;484.0</t>
  </si>
  <si>
    <t>484.0-&lt;485.0</t>
  </si>
  <si>
    <t>485.0-&lt;486.0</t>
  </si>
  <si>
    <t>486.0-&lt;487.0</t>
  </si>
  <si>
    <t>487.0-&lt;488.0</t>
  </si>
  <si>
    <t>488.0-&lt;489.0</t>
  </si>
  <si>
    <t>489.0-&lt;490.0</t>
  </si>
  <si>
    <t>490.0-&lt;491.0</t>
  </si>
  <si>
    <t>491.0-&lt;492.0</t>
  </si>
  <si>
    <t>492.0-&lt;493.0</t>
  </si>
  <si>
    <t>493.0-&lt;494.0</t>
  </si>
  <si>
    <t>494.0-&lt;495.0</t>
  </si>
  <si>
    <t>495.0-&lt;496.0</t>
  </si>
  <si>
    <t>496.0-&lt;497.0</t>
  </si>
  <si>
    <t>497.0-&lt;498.0</t>
  </si>
  <si>
    <t>498.0-&lt;499.0</t>
  </si>
  <si>
    <t>499.0-&lt;500.0</t>
  </si>
  <si>
    <t>500.0-&lt;501.0</t>
  </si>
  <si>
    <t>501.0-&lt;502.0</t>
  </si>
  <si>
    <t>620.0-&lt;621.0</t>
  </si>
  <si>
    <t>502.0-&lt;503.0</t>
  </si>
  <si>
    <t>503.0-&lt;504.0</t>
  </si>
  <si>
    <t>504.0-&lt;505.0</t>
  </si>
  <si>
    <t>505.0-&lt;506.0</t>
  </si>
  <si>
    <t>506.0-&lt;507.0</t>
  </si>
  <si>
    <t>507.0-&lt;508.0</t>
  </si>
  <si>
    <t>508.0-&lt;509.0</t>
  </si>
  <si>
    <t>509.0-&lt;510.0</t>
  </si>
  <si>
    <t>510.0-&lt;511.0</t>
  </si>
  <si>
    <t>511.0-&lt;512.0</t>
  </si>
  <si>
    <t>512.0-&lt;513.0</t>
  </si>
  <si>
    <t>513.0-&lt;514.0</t>
  </si>
  <si>
    <t>514.0-&lt;515.0</t>
  </si>
  <si>
    <t>515.0-&lt;516.0</t>
  </si>
  <si>
    <t>516.0-&lt;517.0</t>
  </si>
  <si>
    <t>517.0-&lt;518.0</t>
  </si>
  <si>
    <t>518.0-&lt;519.0</t>
  </si>
  <si>
    <t>519.0-&lt;520.0</t>
  </si>
  <si>
    <t>520.0-&lt;521.0</t>
  </si>
  <si>
    <t>521.0-&lt;522.0</t>
  </si>
  <si>
    <t>522.0-&lt;523.0</t>
  </si>
  <si>
    <t>523.0-&lt;524.0</t>
  </si>
  <si>
    <t>524.0-&lt;525.0</t>
  </si>
  <si>
    <t>525.0-&lt;526.0</t>
  </si>
  <si>
    <t>526.0-&lt;527.0</t>
  </si>
  <si>
    <t>527.0-&lt;528.0</t>
  </si>
  <si>
    <t>528.0-&lt;529.0</t>
  </si>
  <si>
    <t>529.0-&lt;530.0</t>
  </si>
  <si>
    <t>530.0-&lt;531.0</t>
  </si>
  <si>
    <t>531.0-&lt;532.0</t>
  </si>
  <si>
    <t>532.0-&lt;533.0</t>
  </si>
  <si>
    <t>533.0-&lt;534.0</t>
  </si>
  <si>
    <t>534.0-&lt;535.0</t>
  </si>
  <si>
    <t>535.0-&lt;536.0</t>
  </si>
  <si>
    <t>536.0-&lt;537.0</t>
  </si>
  <si>
    <t>537.0-&lt;538.0</t>
  </si>
  <si>
    <t>538.0-&lt;539.0</t>
  </si>
  <si>
    <t>539.0-&lt;540.0</t>
  </si>
  <si>
    <t>540.0-&lt;541.0</t>
  </si>
  <si>
    <t>541.0-&lt;542.0</t>
  </si>
  <si>
    <t>542.0-&lt;543.0</t>
  </si>
  <si>
    <t>543.0-&lt;544.0</t>
  </si>
  <si>
    <t>544.0-&lt;545.0</t>
  </si>
  <si>
    <t>545.0-&lt;546.0</t>
  </si>
  <si>
    <t>546.0-&lt;547.0</t>
  </si>
  <si>
    <t>547.0-&lt;548.0</t>
  </si>
  <si>
    <t>548.0-&lt;549.0</t>
  </si>
  <si>
    <t>549.0-&lt;550.0</t>
  </si>
  <si>
    <t>550.0-&lt;551.0</t>
  </si>
  <si>
    <t>551.0-&lt;552.0</t>
  </si>
  <si>
    <t>552.0-&lt;553.0</t>
  </si>
  <si>
    <t>553.0-&lt;554.0</t>
  </si>
  <si>
    <t>554.0-&lt;555.0</t>
  </si>
  <si>
    <t>555.0-&lt;556.0</t>
  </si>
  <si>
    <t>556.0-&lt;557.0</t>
  </si>
  <si>
    <t>557.0-&lt;558.0</t>
  </si>
  <si>
    <t>558.0-&lt;559.0</t>
  </si>
  <si>
    <t>559.0-&lt;560.0</t>
  </si>
  <si>
    <t>560.0-&lt;561.0</t>
  </si>
  <si>
    <t>561.0-&lt;562.0</t>
  </si>
  <si>
    <t>562.0-&lt;563.0</t>
  </si>
  <si>
    <t>563.0-&lt;564.0</t>
  </si>
  <si>
    <t>564.0-&lt;565.0</t>
  </si>
  <si>
    <t>565.0-&lt;566.0</t>
  </si>
  <si>
    <t>566.0-&lt;567.0</t>
  </si>
  <si>
    <t>567.0-&lt;568.0</t>
  </si>
  <si>
    <t>568.0-&lt;569.0</t>
  </si>
  <si>
    <t>569.0-&lt;570.0</t>
  </si>
  <si>
    <t>570.0-&lt;571.0</t>
  </si>
  <si>
    <t>571.0-&lt;572.0</t>
  </si>
  <si>
    <t>572.0-&lt;573.0</t>
  </si>
  <si>
    <t>573.0-&lt;574.0</t>
  </si>
  <si>
    <t>574.0-&lt;575.0</t>
  </si>
  <si>
    <t>575.0-&lt;576.0</t>
  </si>
  <si>
    <t>576.0-&lt;577.0</t>
  </si>
  <si>
    <t>577.0-&lt;578.0</t>
  </si>
  <si>
    <t>578.0-&lt;579.0</t>
  </si>
  <si>
    <t>579.0-&lt;580.0</t>
  </si>
  <si>
    <t>580.0-&lt;581.0</t>
  </si>
  <si>
    <t>581.0-&lt;582.0</t>
  </si>
  <si>
    <t>582.0-&lt;583.0</t>
  </si>
  <si>
    <t>583.0-&lt;584.0</t>
  </si>
  <si>
    <t>584.0-&lt;585.0</t>
  </si>
  <si>
    <t>585.0-&lt;586.0</t>
  </si>
  <si>
    <t>586.0-&lt;587.0</t>
  </si>
  <si>
    <t>587.0-&lt;588.0</t>
  </si>
  <si>
    <t>588.0-&lt;589.0</t>
  </si>
  <si>
    <t>589.0-&lt;590.0</t>
  </si>
  <si>
    <t>590.0-&lt;591.0</t>
  </si>
  <si>
    <t>591.0-&lt;592.0</t>
  </si>
  <si>
    <t>592.0-&lt;593.0</t>
  </si>
  <si>
    <t>593.0-&lt;594.0</t>
  </si>
  <si>
    <t>594.0-&lt;595.0</t>
  </si>
  <si>
    <t>595.0-&lt;596.0</t>
  </si>
  <si>
    <t>596.0-&lt;597.0</t>
  </si>
  <si>
    <t>597.0-&lt;598.0</t>
  </si>
  <si>
    <t>598.0-&lt;599.0</t>
  </si>
  <si>
    <t>599.0-&lt;600.0</t>
  </si>
  <si>
    <t>600.0-&lt;601.0</t>
  </si>
  <si>
    <t>601.0-&lt;602.0</t>
  </si>
  <si>
    <t>602.0-&lt;603.0</t>
  </si>
  <si>
    <t>603.0-&lt;604.0</t>
  </si>
  <si>
    <t>604.0-&lt;605.0</t>
  </si>
  <si>
    <t>605.0-&lt;606.0</t>
  </si>
  <si>
    <t>607.0-&lt;608.0</t>
  </si>
  <si>
    <t>608.0-&lt;609.0</t>
  </si>
  <si>
    <t>609.0-&lt;610.0</t>
  </si>
  <si>
    <t>610.0-&lt;611.0</t>
  </si>
  <si>
    <t>611.0-&lt;612.0</t>
  </si>
  <si>
    <t>613.0-&lt;614.0</t>
  </si>
  <si>
    <t>618.0-&lt;619.0</t>
  </si>
  <si>
    <t>Summary Score Statistics</t>
  </si>
  <si>
    <t>All 0</t>
  </si>
  <si>
    <t>All 1</t>
  </si>
  <si>
    <t>All vector stats</t>
  </si>
  <si>
    <t>CDF</t>
  </si>
  <si>
    <t>Low -&lt; 477.00</t>
  </si>
  <si>
    <t>477.00 -&lt; 506.00</t>
  </si>
  <si>
    <t>506.00 -&lt; 528.00</t>
  </si>
  <si>
    <t>528.00 -&lt; 543.00</t>
  </si>
  <si>
    <t>543.00 -&lt; 553.00</t>
  </si>
  <si>
    <t>553.00 -&lt; 561.00</t>
  </si>
  <si>
    <t>561.00 -&lt; 569.00</t>
  </si>
  <si>
    <t>569.00 -&lt; 576.00</t>
  </si>
  <si>
    <t>576.00 -&lt; 582.00</t>
  </si>
  <si>
    <t>582.00 -&lt;   High</t>
  </si>
  <si>
    <t>Copyright © 2014 Fair Isaac Corp.</t>
  </si>
  <si>
    <t>BT_36</t>
  </si>
  <si>
    <t>09/23/14 01:03PM</t>
  </si>
  <si>
    <t>Normal CDF Plot</t>
  </si>
  <si>
    <t>Model Weights Report - Scaled</t>
  </si>
  <si>
    <t>% of Total</t>
  </si>
  <si>
    <t>% of Goods</t>
  </si>
  <si>
    <t>% of Bads</t>
  </si>
  <si>
    <t>%bad rate</t>
  </si>
  <si>
    <t xml:space="preserve">total# </t>
  </si>
  <si>
    <t>变量类型</t>
  </si>
  <si>
    <t>英文字段</t>
  </si>
  <si>
    <t>解释</t>
  </si>
  <si>
    <t>计算逻辑</t>
  </si>
  <si>
    <r>
      <rPr>
        <b/>
        <sz val="14"/>
        <color indexed="8"/>
        <rFont val="宋体"/>
        <charset val="134"/>
      </rPr>
      <t>区间</t>
    </r>
  </si>
  <si>
    <r>
      <rPr>
        <b/>
        <sz val="14"/>
        <color indexed="8"/>
        <rFont val="宋体"/>
        <charset val="134"/>
      </rPr>
      <t>评分</t>
    </r>
  </si>
  <si>
    <t>% bad rate</t>
  </si>
  <si>
    <t>% of total</t>
  </si>
  <si>
    <t>过去6个月提前还款的月份数，多张卡总和</t>
  </si>
  <si>
    <t>到期还款日前，累计还款大于本期最小还款金额的算作提前还款</t>
  </si>
  <si>
    <t>6个月平均提前多少天还款，多张卡平均</t>
  </si>
  <si>
    <t>到期还款日前，累计还款大于应还金额时的天数</t>
  </si>
  <si>
    <t>还款时间与还款期限的间隔，多张卡取最小值</t>
  </si>
  <si>
    <t>到期还款日前最后一笔还款离到期还款日的天数</t>
  </si>
  <si>
    <t>平均每月还款比率，多张卡取平均</t>
  </si>
  <si>
    <t>平均每月还款金额总和与应还金额的比例</t>
  </si>
  <si>
    <t>最低额度还款次数，多张卡取最大值</t>
  </si>
  <si>
    <t>最低额度还款定义为：账单日对应最低还款额和最低还款额上浮20％的范围内</t>
  </si>
  <si>
    <r>
      <rPr>
        <sz val="11"/>
        <color theme="1"/>
        <rFont val="宋体"/>
        <charset val="134"/>
      </rPr>
      <t>b</t>
    </r>
    <r>
      <rPr>
        <sz val="11"/>
        <color theme="1"/>
        <rFont val="宋体"/>
        <charset val="134"/>
      </rPr>
      <t>ad rate</t>
    </r>
  </si>
  <si>
    <t>在这个区间有多少坏账</t>
  </si>
  <si>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f total</t>
    </r>
  </si>
  <si>
    <t>总人数里面有多少在这个区间</t>
  </si>
  <si>
    <t>使用额度中消费类的平均比率，多张卡取平均</t>
  </si>
  <si>
    <t>ttypename中有消费两字的表示消费类</t>
  </si>
  <si>
    <t>平均消费次数，多张卡总和</t>
  </si>
  <si>
    <t>平均取现次数，多张卡总和</t>
  </si>
  <si>
    <t>ttypename中有取现两字的表示取现类</t>
  </si>
  <si>
    <t>平均额度使用率，多张卡取最小值</t>
  </si>
  <si>
    <t>额度使用率=本期使用额度/信用卡额度</t>
  </si>
  <si>
    <t>平均50%额度使用的天数，多张卡取最小值</t>
  </si>
  <si>
    <t>6个月中欠款高于信用卡额度50%的天数</t>
  </si>
  <si>
    <t>平均逾期金额比率，多张卡取平均</t>
  </si>
  <si>
    <t>每个月逾期金额与信用卡额度的比率，6个月平均</t>
  </si>
  <si>
    <t>最严重的一次逾期距离现在的月份</t>
  </si>
  <si>
    <t>逾期后还款的平均时间间隔（天数）</t>
  </si>
  <si>
    <t>最近一次逾期后还款的时间间隔（天数）</t>
  </si>
  <si>
    <t>K-S and Lift Curves on development Sample</t>
  </si>
  <si>
    <t>k-s</t>
  </si>
  <si>
    <t>Model</t>
  </si>
  <si>
    <t>Random</t>
  </si>
  <si>
    <t>deciles</t>
  </si>
  <si>
    <t>Total #</t>
  </si>
  <si>
    <t># of</t>
  </si>
  <si>
    <t>Prob. Of</t>
  </si>
  <si>
    <t>% of all</t>
  </si>
  <si>
    <t>Cum. % of</t>
  </si>
  <si>
    <t>Lift</t>
  </si>
  <si>
    <t>Gini Calc</t>
  </si>
  <si>
    <t>K-S</t>
  </si>
  <si>
    <t>DV = 0</t>
  </si>
  <si>
    <t>DV = 1</t>
  </si>
  <si>
    <t>408.00-496.00</t>
  </si>
  <si>
    <t>497.00-525.00</t>
  </si>
  <si>
    <t>526.00-541.00</t>
  </si>
  <si>
    <t>542.00-551.00</t>
  </si>
  <si>
    <t>552.00-558.00</t>
  </si>
  <si>
    <t>559.00-566.00</t>
  </si>
  <si>
    <t>567.00-572.00</t>
  </si>
  <si>
    <t>573.00-578.00</t>
  </si>
  <si>
    <t>579.00-584.00</t>
  </si>
  <si>
    <t>585.00-620.00</t>
  </si>
  <si>
    <t>Totals</t>
  </si>
  <si>
    <t>Gini coefficient =</t>
  </si>
  <si>
    <t>Overhead cost per unit</t>
  </si>
  <si>
    <t>Benefit of correct identification per uint</t>
  </si>
  <si>
    <t>Penalty of wrong identification per unit</t>
  </si>
  <si>
    <t>409.00-500.00</t>
  </si>
  <si>
    <t>501.00-528.00</t>
  </si>
  <si>
    <t>529.00-543.00</t>
  </si>
  <si>
    <t>544.00-552.00</t>
  </si>
  <si>
    <t>553.00-559.00</t>
  </si>
  <si>
    <t>560.00-567.00</t>
  </si>
  <si>
    <t>568.00-572.00</t>
  </si>
  <si>
    <t xml:space="preserve"> score</t>
  </si>
  <si>
    <t>开发样本分布</t>
  </si>
  <si>
    <t>检验窗口分布</t>
  </si>
  <si>
    <t>201408</t>
  </si>
  <si>
    <t>Band #</t>
  </si>
  <si>
    <t>Score Band</t>
  </si>
  <si>
    <t># Obs</t>
  </si>
  <si>
    <t>Band%</t>
  </si>
  <si>
    <t>PSI</t>
  </si>
  <si>
    <t>PSI:</t>
  </si>
  <si>
    <t>加权1-30天逾期的图</t>
  </si>
  <si>
    <t>不加权1-30天逾期的图</t>
  </si>
  <si>
    <t>？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</si>
</sst>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%"/>
    <numFmt numFmtId="177" formatCode="_ * #,##0_ ;_ * \-#,##0_ ;_ * &quot;-&quot;??_ ;_ @_ "/>
    <numFmt numFmtId="178" formatCode="0.00000"/>
    <numFmt numFmtId="179" formatCode="yyyy&quot;年&quot;m&quot;月&quot;d&quot;日&quot;;@"/>
    <numFmt numFmtId="180" formatCode="#,##0.000"/>
    <numFmt numFmtId="181" formatCode="0.0000"/>
  </numFmts>
  <fonts count="70">
    <font>
      <sz val="11"/>
      <color theme="1"/>
      <name val="宋体"/>
      <charset val="134"/>
      <scheme val="minor"/>
    </font>
    <font>
      <b/>
      <sz val="12"/>
      <name val="GE Inspira"/>
      <charset val="134"/>
    </font>
    <font>
      <b/>
      <u/>
      <sz val="10"/>
      <name val="宋体"/>
      <charset val="134"/>
    </font>
    <font>
      <b/>
      <u/>
      <sz val="10"/>
      <name val="GE Inspira"/>
      <charset val="134"/>
    </font>
    <font>
      <b/>
      <sz val="10"/>
      <name val="GE Inspira"/>
      <charset val="134"/>
    </font>
    <font>
      <sz val="12"/>
      <name val="Arial"/>
      <charset val="134"/>
    </font>
    <font>
      <sz val="10"/>
      <name val="GE Inspira"/>
      <charset val="134"/>
    </font>
    <font>
      <sz val="10"/>
      <name val="Arial"/>
      <charset val="134"/>
    </font>
    <font>
      <b/>
      <sz val="14"/>
      <name val="Arial"/>
      <charset val="134"/>
    </font>
    <font>
      <b/>
      <sz val="9"/>
      <name val="Arial"/>
      <charset val="134"/>
    </font>
    <font>
      <sz val="8"/>
      <color theme="1"/>
      <name val="Lucida Console"/>
      <charset val="134"/>
    </font>
    <font>
      <sz val="9"/>
      <name val="Arial"/>
      <charset val="134"/>
    </font>
    <font>
      <sz val="10"/>
      <color indexed="9"/>
      <name val="Arial"/>
      <charset val="134"/>
    </font>
    <font>
      <sz val="10"/>
      <color indexed="9"/>
      <name val="Garamond"/>
      <charset val="134"/>
    </font>
    <font>
      <b/>
      <sz val="9"/>
      <color rgb="FFFF0000"/>
      <name val="Arial"/>
      <charset val="134"/>
    </font>
    <font>
      <sz val="10"/>
      <color rgb="FFFF0000"/>
      <name val="Garamond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</font>
    <font>
      <b/>
      <sz val="14"/>
      <color theme="1"/>
      <name val="宋体"/>
      <charset val="134"/>
      <scheme val="minor"/>
    </font>
    <font>
      <b/>
      <sz val="14"/>
      <color theme="1"/>
      <name val="Lucida Console"/>
      <charset val="134"/>
    </font>
    <font>
      <sz val="11"/>
      <color rgb="FF00B050"/>
      <name val="宋体"/>
      <charset val="134"/>
      <scheme val="minor"/>
    </font>
    <font>
      <sz val="11"/>
      <color theme="1"/>
      <name val="Lucida Console"/>
      <charset val="134"/>
    </font>
    <font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8"/>
      <color theme="1"/>
      <name val="Verdana"/>
      <charset val="134"/>
    </font>
    <font>
      <sz val="8"/>
      <color theme="1"/>
      <name val="Verdana"/>
      <charset val="134"/>
    </font>
    <font>
      <b/>
      <sz val="8"/>
      <color theme="1"/>
      <name val="Lucida Console"/>
      <charset val="134"/>
    </font>
    <font>
      <i/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theme="0" tint="-0.349986266670736"/>
      <name val="宋体"/>
      <charset val="134"/>
      <scheme val="minor"/>
    </font>
    <font>
      <sz val="10"/>
      <color theme="0" tint="-0.349986266670736"/>
      <name val="宋体"/>
      <charset val="134"/>
    </font>
    <font>
      <sz val="11"/>
      <color theme="1"/>
      <name val="微软雅黑"/>
      <charset val="134"/>
    </font>
    <font>
      <sz val="11"/>
      <color rgb="FFFFFFFF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b/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color indexed="8"/>
      <name val="宋体"/>
      <charset val="134"/>
    </font>
    <font>
      <sz val="10"/>
      <color rgb="FFFF0000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/>
    <xf numFmtId="42" fontId="56" fillId="0" borderId="0" applyFont="0" applyFill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64" fillId="32" borderId="44" applyNumberFormat="0" applyAlignment="0" applyProtection="0">
      <alignment vertical="center"/>
    </xf>
    <xf numFmtId="44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56" fillId="24" borderId="41" applyNumberFormat="0" applyFont="0" applyAlignment="0" applyProtection="0">
      <alignment vertical="center"/>
    </xf>
    <xf numFmtId="0" fontId="55" fillId="0" borderId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49" fillId="0" borderId="43" applyNumberFormat="0" applyFill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8" fillId="23" borderId="40" applyNumberFormat="0" applyAlignment="0" applyProtection="0">
      <alignment vertical="center"/>
    </xf>
    <xf numFmtId="0" fontId="65" fillId="23" borderId="44" applyNumberFormat="0" applyAlignment="0" applyProtection="0">
      <alignment vertical="center"/>
    </xf>
    <xf numFmtId="0" fontId="52" fillId="18" borderId="38" applyNumberFormat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0" fillId="0" borderId="42" applyNumberFormat="0" applyFill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7" fillId="0" borderId="0"/>
    <xf numFmtId="9" fontId="0" fillId="0" borderId="0" applyFont="0" applyFill="0" applyBorder="0" applyAlignment="0" applyProtection="0">
      <alignment vertical="center"/>
    </xf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0" borderId="0" applyProtection="0">
      <alignment vertical="center"/>
    </xf>
  </cellStyleXfs>
  <cellXfs count="208">
    <xf numFmtId="0" fontId="0" fillId="0" borderId="0" xfId="0"/>
    <xf numFmtId="0" fontId="0" fillId="0" borderId="0" xfId="58" applyAlignment="1">
      <alignment horizontal="center" vertical="center"/>
    </xf>
    <xf numFmtId="0" fontId="0" fillId="2" borderId="0" xfId="58" applyFill="1">
      <alignment vertical="center"/>
    </xf>
    <xf numFmtId="0" fontId="0" fillId="0" borderId="0" xfId="58">
      <alignment vertical="center"/>
    </xf>
    <xf numFmtId="0" fontId="1" fillId="3" borderId="1" xfId="58" applyFont="1" applyFill="1" applyBorder="1" applyAlignment="1">
      <alignment horizontal="center" vertical="center"/>
    </xf>
    <xf numFmtId="17" fontId="2" fillId="2" borderId="2" xfId="58" applyNumberFormat="1" applyFont="1" applyFill="1" applyBorder="1" applyAlignment="1">
      <alignment horizontal="center"/>
    </xf>
    <xf numFmtId="17" fontId="3" fillId="2" borderId="3" xfId="58" applyNumberFormat="1" applyFont="1" applyFill="1" applyBorder="1" applyAlignment="1">
      <alignment horizontal="center"/>
    </xf>
    <xf numFmtId="17" fontId="3" fillId="2" borderId="4" xfId="58" applyNumberFormat="1" applyFont="1" applyFill="1" applyBorder="1" applyAlignment="1">
      <alignment horizontal="center"/>
    </xf>
    <xf numFmtId="0" fontId="2" fillId="2" borderId="2" xfId="58" applyFont="1" applyFill="1" applyBorder="1" applyAlignment="1">
      <alignment horizontal="center"/>
    </xf>
    <xf numFmtId="0" fontId="3" fillId="2" borderId="3" xfId="58" applyFont="1" applyFill="1" applyBorder="1" applyAlignment="1">
      <alignment horizontal="center"/>
    </xf>
    <xf numFmtId="0" fontId="3" fillId="2" borderId="4" xfId="58" applyFont="1" applyFill="1" applyBorder="1" applyAlignment="1">
      <alignment horizontal="center"/>
    </xf>
    <xf numFmtId="0" fontId="1" fillId="3" borderId="5" xfId="58" applyFont="1" applyFill="1" applyBorder="1" applyAlignment="1">
      <alignment horizontal="center" vertical="center"/>
    </xf>
    <xf numFmtId="0" fontId="4" fillId="2" borderId="6" xfId="58" applyFont="1" applyFill="1" applyBorder="1" applyAlignment="1">
      <alignment horizontal="center" wrapText="1"/>
    </xf>
    <xf numFmtId="0" fontId="4" fillId="2" borderId="7" xfId="58" applyFont="1" applyFill="1" applyBorder="1" applyAlignment="1">
      <alignment horizontal="center" wrapText="1"/>
    </xf>
    <xf numFmtId="0" fontId="4" fillId="2" borderId="8" xfId="58" applyFont="1" applyFill="1" applyBorder="1" applyAlignment="1">
      <alignment horizontal="center" wrapText="1"/>
    </xf>
    <xf numFmtId="43" fontId="4" fillId="2" borderId="6" xfId="8" applyFont="1" applyFill="1" applyBorder="1" applyAlignment="1">
      <alignment horizontal="center"/>
    </xf>
    <xf numFmtId="43" fontId="4" fillId="2" borderId="7" xfId="8" applyFont="1" applyFill="1" applyBorder="1" applyAlignment="1">
      <alignment horizontal="center"/>
    </xf>
    <xf numFmtId="43" fontId="4" fillId="2" borderId="8" xfId="8" applyFont="1" applyFill="1" applyBorder="1" applyAlignment="1">
      <alignment horizontal="center"/>
    </xf>
    <xf numFmtId="176" fontId="4" fillId="4" borderId="1" xfId="13" applyNumberFormat="1" applyFont="1" applyFill="1" applyBorder="1" applyAlignment="1">
      <alignment horizontal="center" vertical="center"/>
    </xf>
    <xf numFmtId="0" fontId="4" fillId="2" borderId="2" xfId="58" applyFont="1" applyFill="1" applyBorder="1" applyAlignment="1">
      <alignment horizontal="center" vertical="center" wrapText="1"/>
    </xf>
    <xf numFmtId="3" fontId="4" fillId="2" borderId="3" xfId="58" applyNumberFormat="1" applyFont="1" applyFill="1" applyBorder="1" applyAlignment="1">
      <alignment horizontal="center" vertical="center"/>
    </xf>
    <xf numFmtId="0" fontId="4" fillId="2" borderId="4" xfId="58" applyFont="1" applyFill="1" applyBorder="1" applyAlignment="1">
      <alignment horizontal="center" vertical="center"/>
    </xf>
    <xf numFmtId="0" fontId="4" fillId="2" borderId="3" xfId="58" applyFont="1" applyFill="1" applyBorder="1" applyAlignment="1">
      <alignment horizontal="center" vertical="center"/>
    </xf>
    <xf numFmtId="0" fontId="4" fillId="2" borderId="4" xfId="58" applyFont="1" applyFill="1" applyBorder="1" applyAlignment="1">
      <alignment horizontal="center" vertical="center" wrapText="1"/>
    </xf>
    <xf numFmtId="0" fontId="4" fillId="0" borderId="9" xfId="58" applyNumberFormat="1" applyFont="1" applyFill="1" applyBorder="1" applyAlignment="1">
      <alignment horizontal="center" vertical="center"/>
    </xf>
    <xf numFmtId="0" fontId="5" fillId="3" borderId="10" xfId="58" applyFont="1" applyFill="1" applyBorder="1" applyAlignment="1">
      <alignment vertical="center" wrapText="1"/>
    </xf>
    <xf numFmtId="0" fontId="5" fillId="2" borderId="10" xfId="58" applyFont="1" applyFill="1" applyBorder="1" applyAlignment="1">
      <alignment vertical="center" wrapText="1"/>
    </xf>
    <xf numFmtId="176" fontId="6" fillId="2" borderId="11" xfId="13" applyNumberFormat="1" applyFont="1" applyFill="1" applyBorder="1" applyAlignment="1">
      <alignment horizontal="center" vertical="center"/>
    </xf>
    <xf numFmtId="0" fontId="5" fillId="5" borderId="10" xfId="58" applyFont="1" applyFill="1" applyBorder="1" applyAlignment="1">
      <alignment vertical="center" wrapText="1"/>
    </xf>
    <xf numFmtId="176" fontId="6" fillId="2" borderId="12" xfId="13" applyNumberFormat="1" applyFont="1" applyFill="1" applyBorder="1" applyAlignment="1">
      <alignment horizontal="center" vertical="center"/>
    </xf>
    <xf numFmtId="178" fontId="6" fillId="2" borderId="11" xfId="13" applyNumberFormat="1" applyFont="1" applyFill="1" applyBorder="1" applyAlignment="1">
      <alignment horizontal="center" vertical="center"/>
    </xf>
    <xf numFmtId="0" fontId="6" fillId="0" borderId="0" xfId="58" applyNumberFormat="1" applyFont="1" applyFill="1" applyBorder="1" applyAlignment="1">
      <alignment horizontal="center"/>
    </xf>
    <xf numFmtId="0" fontId="6" fillId="2" borderId="0" xfId="58" applyFont="1" applyFill="1" applyBorder="1" applyAlignment="1"/>
    <xf numFmtId="176" fontId="6" fillId="2" borderId="0" xfId="13" applyNumberFormat="1" applyFont="1" applyFill="1" applyBorder="1"/>
    <xf numFmtId="176" fontId="4" fillId="2" borderId="0" xfId="13" applyNumberFormat="1" applyFont="1" applyFill="1" applyBorder="1" applyAlignment="1">
      <alignment horizontal="center"/>
    </xf>
    <xf numFmtId="180" fontId="4" fillId="3" borderId="0" xfId="13" applyNumberFormat="1" applyFont="1" applyFill="1" applyBorder="1" applyAlignment="1">
      <alignment horizontal="center"/>
    </xf>
    <xf numFmtId="0" fontId="7" fillId="0" borderId="0" xfId="55"/>
    <xf numFmtId="0" fontId="8" fillId="4" borderId="0" xfId="55" applyFont="1" applyFill="1" applyBorder="1" applyAlignment="1">
      <alignment horizontal="center"/>
    </xf>
    <xf numFmtId="181" fontId="9" fillId="6" borderId="13" xfId="55" applyNumberFormat="1" applyFont="1" applyFill="1" applyBorder="1" applyAlignment="1">
      <alignment horizontal="center"/>
    </xf>
    <xf numFmtId="181" fontId="9" fillId="6" borderId="14" xfId="55" applyNumberFormat="1" applyFont="1" applyFill="1" applyBorder="1" applyAlignment="1">
      <alignment horizontal="center"/>
    </xf>
    <xf numFmtId="0" fontId="9" fillId="6" borderId="14" xfId="55" applyFont="1" applyFill="1" applyBorder="1" applyAlignment="1">
      <alignment horizontal="center"/>
    </xf>
    <xf numFmtId="0" fontId="9" fillId="6" borderId="3" xfId="55" applyFont="1" applyFill="1" applyBorder="1" applyAlignment="1">
      <alignment horizontal="center"/>
    </xf>
    <xf numFmtId="181" fontId="9" fillId="6" borderId="15" xfId="55" applyNumberFormat="1" applyFont="1" applyFill="1" applyBorder="1" applyAlignment="1">
      <alignment horizontal="center"/>
    </xf>
    <xf numFmtId="181" fontId="9" fillId="6" borderId="16" xfId="55" applyNumberFormat="1" applyFont="1" applyFill="1" applyBorder="1" applyAlignment="1">
      <alignment horizontal="center"/>
    </xf>
    <xf numFmtId="0" fontId="9" fillId="6" borderId="17" xfId="55" applyFont="1" applyFill="1" applyBorder="1" applyAlignment="1">
      <alignment horizontal="center"/>
    </xf>
    <xf numFmtId="0" fontId="10" fillId="0" borderId="18" xfId="0" applyFont="1" applyBorder="1" applyAlignment="1">
      <alignment horizontal="right"/>
    </xf>
    <xf numFmtId="177" fontId="11" fillId="4" borderId="14" xfId="8" applyNumberFormat="1" applyFont="1" applyFill="1" applyBorder="1" applyAlignment="1">
      <alignment horizontal="center"/>
    </xf>
    <xf numFmtId="9" fontId="11" fillId="4" borderId="14" xfId="11" applyFont="1" applyFill="1" applyBorder="1" applyAlignment="1">
      <alignment horizontal="center"/>
    </xf>
    <xf numFmtId="176" fontId="11" fillId="4" borderId="14" xfId="41" applyNumberFormat="1" applyFont="1" applyFill="1" applyBorder="1" applyAlignment="1">
      <alignment horizontal="center"/>
    </xf>
    <xf numFmtId="176" fontId="11" fillId="4" borderId="3" xfId="55" applyNumberFormat="1" applyFont="1" applyFill="1" applyBorder="1" applyAlignment="1">
      <alignment horizontal="center"/>
    </xf>
    <xf numFmtId="176" fontId="11" fillId="4" borderId="14" xfId="55" applyNumberFormat="1" applyFont="1" applyFill="1" applyBorder="1" applyAlignment="1">
      <alignment horizontal="center"/>
    </xf>
    <xf numFmtId="177" fontId="11" fillId="4" borderId="17" xfId="8" applyNumberFormat="1" applyFont="1" applyFill="1" applyBorder="1" applyAlignment="1">
      <alignment horizontal="center"/>
    </xf>
    <xf numFmtId="9" fontId="11" fillId="4" borderId="17" xfId="11" applyFont="1" applyFill="1" applyBorder="1" applyAlignment="1">
      <alignment horizontal="center"/>
    </xf>
    <xf numFmtId="176" fontId="11" fillId="4" borderId="17" xfId="41" applyNumberFormat="1" applyFont="1" applyFill="1" applyBorder="1" applyAlignment="1">
      <alignment horizontal="center"/>
    </xf>
    <xf numFmtId="176" fontId="11" fillId="4" borderId="0" xfId="55" applyNumberFormat="1" applyFont="1" applyFill="1" applyBorder="1" applyAlignment="1">
      <alignment horizontal="center"/>
    </xf>
    <xf numFmtId="176" fontId="11" fillId="4" borderId="17" xfId="55" applyNumberFormat="1" applyFont="1" applyFill="1" applyBorder="1" applyAlignment="1">
      <alignment horizontal="center"/>
    </xf>
    <xf numFmtId="177" fontId="11" fillId="4" borderId="16" xfId="8" applyNumberFormat="1" applyFont="1" applyFill="1" applyBorder="1" applyAlignment="1">
      <alignment horizontal="center"/>
    </xf>
    <xf numFmtId="9" fontId="11" fillId="4" borderId="16" xfId="11" applyFont="1" applyFill="1" applyBorder="1" applyAlignment="1">
      <alignment horizontal="center"/>
    </xf>
    <xf numFmtId="176" fontId="11" fillId="4" borderId="16" xfId="41" applyNumberFormat="1" applyFont="1" applyFill="1" applyBorder="1" applyAlignment="1">
      <alignment horizontal="center"/>
    </xf>
    <xf numFmtId="176" fontId="11" fillId="4" borderId="7" xfId="55" applyNumberFormat="1" applyFont="1" applyFill="1" applyBorder="1" applyAlignment="1">
      <alignment horizontal="center"/>
    </xf>
    <xf numFmtId="176" fontId="11" fillId="4" borderId="16" xfId="55" applyNumberFormat="1" applyFont="1" applyFill="1" applyBorder="1" applyAlignment="1">
      <alignment horizontal="center"/>
    </xf>
    <xf numFmtId="181" fontId="9" fillId="4" borderId="7" xfId="55" applyNumberFormat="1" applyFont="1" applyFill="1" applyBorder="1" applyAlignment="1">
      <alignment horizontal="center"/>
    </xf>
    <xf numFmtId="3" fontId="11" fillId="4" borderId="7" xfId="55" applyNumberFormat="1" applyFont="1" applyFill="1" applyBorder="1" applyAlignment="1">
      <alignment horizontal="center"/>
    </xf>
    <xf numFmtId="0" fontId="11" fillId="4" borderId="0" xfId="55" applyFont="1" applyFill="1" applyBorder="1" applyAlignment="1">
      <alignment horizontal="center"/>
    </xf>
    <xf numFmtId="181" fontId="11" fillId="4" borderId="0" xfId="55" applyNumberFormat="1" applyFont="1" applyFill="1" applyAlignment="1">
      <alignment horizontal="center"/>
    </xf>
    <xf numFmtId="0" fontId="11" fillId="4" borderId="0" xfId="55" applyFont="1" applyFill="1" applyAlignment="1">
      <alignment horizontal="center"/>
    </xf>
    <xf numFmtId="0" fontId="12" fillId="0" borderId="0" xfId="55" applyFont="1"/>
    <xf numFmtId="0" fontId="13" fillId="0" borderId="0" xfId="55" applyFont="1" applyFill="1" applyBorder="1" applyAlignment="1">
      <alignment horizontal="left"/>
    </xf>
    <xf numFmtId="0" fontId="9" fillId="6" borderId="19" xfId="55" applyFont="1" applyFill="1" applyBorder="1" applyAlignment="1">
      <alignment horizontal="center"/>
    </xf>
    <xf numFmtId="0" fontId="14" fillId="0" borderId="0" xfId="55" applyFont="1" applyFill="1" applyBorder="1" applyAlignment="1">
      <alignment horizontal="center"/>
    </xf>
    <xf numFmtId="0" fontId="15" fillId="0" borderId="0" xfId="55" applyFont="1" applyFill="1" applyBorder="1" applyAlignment="1">
      <alignment horizontal="center"/>
    </xf>
    <xf numFmtId="0" fontId="15" fillId="0" borderId="0" xfId="55" applyFont="1"/>
    <xf numFmtId="0" fontId="9" fillId="6" borderId="20" xfId="55" applyFont="1" applyFill="1" applyBorder="1" applyAlignment="1">
      <alignment horizontal="center"/>
    </xf>
    <xf numFmtId="9" fontId="15" fillId="0" borderId="0" xfId="55" applyNumberFormat="1" applyFont="1" applyFill="1" applyBorder="1" applyAlignment="1">
      <alignment horizontal="center"/>
    </xf>
    <xf numFmtId="9" fontId="15" fillId="0" borderId="0" xfId="13" applyFont="1"/>
    <xf numFmtId="181" fontId="11" fillId="4" borderId="3" xfId="55" applyNumberFormat="1" applyFont="1" applyFill="1" applyBorder="1" applyAlignment="1">
      <alignment horizontal="center"/>
    </xf>
    <xf numFmtId="176" fontId="11" fillId="4" borderId="19" xfId="55" applyNumberFormat="1" applyFont="1" applyFill="1" applyBorder="1" applyAlignment="1">
      <alignment horizontal="center"/>
    </xf>
    <xf numFmtId="176" fontId="15" fillId="0" borderId="0" xfId="55" applyNumberFormat="1" applyFont="1" applyFill="1" applyBorder="1" applyAlignment="1">
      <alignment horizontal="center"/>
    </xf>
    <xf numFmtId="176" fontId="11" fillId="4" borderId="21" xfId="55" applyNumberFormat="1" applyFont="1" applyFill="1" applyBorder="1" applyAlignment="1">
      <alignment horizontal="center"/>
    </xf>
    <xf numFmtId="181" fontId="11" fillId="4" borderId="0" xfId="55" applyNumberFormat="1" applyFont="1" applyFill="1" applyBorder="1" applyAlignment="1">
      <alignment horizontal="center"/>
    </xf>
    <xf numFmtId="176" fontId="11" fillId="4" borderId="20" xfId="55" applyNumberFormat="1" applyFont="1" applyFill="1" applyBorder="1" applyAlignment="1">
      <alignment horizontal="center"/>
    </xf>
    <xf numFmtId="181" fontId="11" fillId="4" borderId="7" xfId="55" applyNumberFormat="1" applyFont="1" applyFill="1" applyBorder="1" applyAlignment="1">
      <alignment horizontal="center"/>
    </xf>
    <xf numFmtId="176" fontId="11" fillId="4" borderId="22" xfId="55" applyNumberFormat="1" applyFont="1" applyFill="1" applyBorder="1" applyAlignment="1">
      <alignment horizontal="center"/>
    </xf>
    <xf numFmtId="0" fontId="9" fillId="0" borderId="4" xfId="55" applyFont="1" applyFill="1" applyBorder="1" applyAlignment="1">
      <alignment horizontal="center"/>
    </xf>
    <xf numFmtId="0" fontId="9" fillId="6" borderId="2" xfId="55" applyFont="1" applyFill="1" applyBorder="1" applyAlignment="1">
      <alignment horizontal="center"/>
    </xf>
    <xf numFmtId="181" fontId="9" fillId="6" borderId="0" xfId="55" applyNumberFormat="1" applyFont="1" applyFill="1" applyBorder="1" applyAlignment="1">
      <alignment horizontal="center"/>
    </xf>
    <xf numFmtId="176" fontId="9" fillId="6" borderId="23" xfId="55" applyNumberFormat="1" applyFont="1" applyFill="1" applyBorder="1" applyAlignment="1">
      <alignment horizontal="center"/>
    </xf>
    <xf numFmtId="0" fontId="16" fillId="0" borderId="0" xfId="55" applyFont="1"/>
    <xf numFmtId="0" fontId="9" fillId="6" borderId="6" xfId="55" applyFont="1" applyFill="1" applyBorder="1" applyAlignment="1">
      <alignment horizontal="center"/>
    </xf>
    <xf numFmtId="0" fontId="7" fillId="6" borderId="7" xfId="55" applyFill="1" applyBorder="1" applyAlignment="1">
      <alignment horizontal="center"/>
    </xf>
    <xf numFmtId="181" fontId="9" fillId="6" borderId="8" xfId="55" applyNumberFormat="1" applyFont="1" applyFill="1" applyBorder="1" applyAlignment="1">
      <alignment horizontal="center"/>
    </xf>
    <xf numFmtId="0" fontId="13" fillId="0" borderId="0" xfId="55" applyFont="1"/>
    <xf numFmtId="0" fontId="17" fillId="0" borderId="0" xfId="55" applyFont="1"/>
    <xf numFmtId="0" fontId="7" fillId="0" borderId="0" xfId="55" applyAlignment="1">
      <alignment horizontal="left"/>
    </xf>
    <xf numFmtId="0" fontId="0" fillId="0" borderId="0" xfId="57">
      <alignment vertical="center"/>
    </xf>
    <xf numFmtId="0" fontId="18" fillId="7" borderId="12" xfId="57" applyFont="1" applyFill="1" applyBorder="1" applyAlignment="1">
      <alignment horizontal="center" vertical="center"/>
    </xf>
    <xf numFmtId="0" fontId="19" fillId="7" borderId="12" xfId="57" applyFont="1" applyFill="1" applyBorder="1" applyAlignment="1">
      <alignment horizontal="center" vertical="center"/>
    </xf>
    <xf numFmtId="176" fontId="19" fillId="7" borderId="12" xfId="21" applyNumberFormat="1" applyFont="1" applyFill="1" applyBorder="1" applyAlignment="1">
      <alignment horizontal="center" vertical="center" wrapText="1"/>
    </xf>
    <xf numFmtId="0" fontId="0" fillId="7" borderId="24" xfId="57" applyFill="1" applyBorder="1" applyAlignment="1">
      <alignment horizontal="center" vertical="center"/>
    </xf>
    <xf numFmtId="0" fontId="20" fillId="7" borderId="12" xfId="57" applyFont="1" applyFill="1" applyBorder="1" applyAlignment="1">
      <alignment horizontal="center" vertical="center"/>
    </xf>
    <xf numFmtId="0" fontId="0" fillId="7" borderId="24" xfId="57" applyFont="1" applyFill="1" applyBorder="1" applyAlignment="1">
      <alignment horizontal="left" vertical="center" wrapText="1"/>
    </xf>
    <xf numFmtId="0" fontId="0" fillId="7" borderId="24" xfId="57" applyFill="1" applyBorder="1" applyAlignment="1">
      <alignment horizontal="left" vertical="center" wrapText="1"/>
    </xf>
    <xf numFmtId="0" fontId="21" fillId="0" borderId="25" xfId="57" applyFont="1" applyBorder="1">
      <alignment vertical="center"/>
    </xf>
    <xf numFmtId="0" fontId="21" fillId="0" borderId="12" xfId="57" applyFont="1" applyBorder="1">
      <alignment vertical="center"/>
    </xf>
    <xf numFmtId="10" fontId="21" fillId="0" borderId="12" xfId="21" applyNumberFormat="1" applyFont="1" applyBorder="1" applyAlignment="1">
      <alignment horizontal="right" vertical="center"/>
    </xf>
    <xf numFmtId="0" fontId="0" fillId="7" borderId="17" xfId="57" applyFill="1" applyBorder="1" applyAlignment="1">
      <alignment horizontal="center" vertical="center"/>
    </xf>
    <xf numFmtId="0" fontId="22" fillId="7" borderId="12" xfId="57" applyFont="1" applyFill="1" applyBorder="1" applyAlignment="1">
      <alignment horizontal="center" vertical="center"/>
    </xf>
    <xf numFmtId="0" fontId="0" fillId="7" borderId="17" xfId="57" applyFill="1" applyBorder="1" applyAlignment="1">
      <alignment horizontal="left" vertical="center" wrapText="1"/>
    </xf>
    <xf numFmtId="0" fontId="21" fillId="3" borderId="25" xfId="57" applyFont="1" applyFill="1" applyBorder="1">
      <alignment vertical="center"/>
    </xf>
    <xf numFmtId="0" fontId="0" fillId="7" borderId="26" xfId="57" applyFill="1" applyBorder="1" applyAlignment="1">
      <alignment horizontal="left" vertical="center" wrapText="1"/>
    </xf>
    <xf numFmtId="10" fontId="21" fillId="0" borderId="12" xfId="57" applyNumberFormat="1" applyFont="1" applyBorder="1">
      <alignment vertical="center"/>
    </xf>
    <xf numFmtId="0" fontId="0" fillId="7" borderId="12" xfId="57" applyFill="1" applyBorder="1" applyAlignment="1">
      <alignment horizontal="center" vertical="center"/>
    </xf>
    <xf numFmtId="0" fontId="0" fillId="7" borderId="26" xfId="57" applyFill="1" applyBorder="1" applyAlignment="1">
      <alignment horizontal="center" vertical="center"/>
    </xf>
    <xf numFmtId="0" fontId="20" fillId="7" borderId="24" xfId="57" applyFont="1" applyFill="1" applyBorder="1" applyAlignment="1">
      <alignment horizontal="center" vertical="center"/>
    </xf>
    <xf numFmtId="0" fontId="22" fillId="7" borderId="17" xfId="57" applyFont="1" applyFill="1" applyBorder="1" applyAlignment="1">
      <alignment horizontal="center" vertical="center"/>
    </xf>
    <xf numFmtId="0" fontId="22" fillId="7" borderId="26" xfId="57" applyFont="1" applyFill="1" applyBorder="1" applyAlignment="1">
      <alignment horizontal="center" vertical="center"/>
    </xf>
    <xf numFmtId="0" fontId="0" fillId="0" borderId="0" xfId="57" applyFont="1">
      <alignment vertical="center"/>
    </xf>
    <xf numFmtId="0" fontId="23" fillId="0" borderId="0" xfId="0" applyFont="1"/>
    <xf numFmtId="177" fontId="0" fillId="0" borderId="0" xfId="8" applyNumberFormat="1" applyFont="1" applyAlignment="1"/>
    <xf numFmtId="0" fontId="24" fillId="0" borderId="0" xfId="0" applyFont="1" applyAlignment="1">
      <alignment horizontal="center" vertical="top" wrapText="1"/>
    </xf>
    <xf numFmtId="177" fontId="24" fillId="0" borderId="0" xfId="8" applyNumberFormat="1" applyFont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177" fontId="25" fillId="0" borderId="0" xfId="8" applyNumberFormat="1" applyFont="1" applyAlignment="1">
      <alignment horizontal="center" vertical="top" wrapText="1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177" fontId="10" fillId="0" borderId="0" xfId="8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177" fontId="10" fillId="0" borderId="30" xfId="8" applyNumberFormat="1" applyFont="1" applyBorder="1" applyAlignment="1">
      <alignment horizontal="center"/>
    </xf>
    <xf numFmtId="0" fontId="10" fillId="0" borderId="18" xfId="0" applyFont="1" applyBorder="1" applyAlignment="1">
      <alignment horizontal="left"/>
    </xf>
    <xf numFmtId="0" fontId="10" fillId="0" borderId="30" xfId="0" applyFont="1" applyBorder="1" applyAlignment="1">
      <alignment horizontal="right"/>
    </xf>
    <xf numFmtId="0" fontId="26" fillId="0" borderId="30" xfId="0" applyFont="1" applyBorder="1" applyAlignment="1">
      <alignment horizontal="right"/>
    </xf>
    <xf numFmtId="177" fontId="10" fillId="0" borderId="30" xfId="8" applyNumberFormat="1" applyFont="1" applyBorder="1" applyAlignment="1">
      <alignment horizontal="right"/>
    </xf>
    <xf numFmtId="10" fontId="10" fillId="0" borderId="30" xfId="0" applyNumberFormat="1" applyFont="1" applyBorder="1" applyAlignment="1">
      <alignment horizontal="right"/>
    </xf>
    <xf numFmtId="10" fontId="26" fillId="0" borderId="30" xfId="0" applyNumberFormat="1" applyFont="1" applyBorder="1" applyAlignment="1">
      <alignment horizontal="right"/>
    </xf>
    <xf numFmtId="10" fontId="0" fillId="0" borderId="0" xfId="11" applyNumberFormat="1" applyFont="1" applyAlignment="1"/>
    <xf numFmtId="0" fontId="10" fillId="0" borderId="31" xfId="0" applyFont="1" applyBorder="1" applyAlignment="1">
      <alignment horizontal="left"/>
    </xf>
    <xf numFmtId="0" fontId="10" fillId="0" borderId="31" xfId="0" applyFont="1" applyBorder="1" applyAlignment="1">
      <alignment horizontal="right"/>
    </xf>
    <xf numFmtId="0" fontId="10" fillId="0" borderId="0" xfId="0" applyFont="1" applyAlignment="1"/>
    <xf numFmtId="3" fontId="10" fillId="0" borderId="0" xfId="0" applyNumberFormat="1" applyFont="1" applyAlignment="1">
      <alignment horizontal="right"/>
    </xf>
    <xf numFmtId="0" fontId="10" fillId="0" borderId="31" xfId="0" applyFont="1" applyBorder="1" applyAlignment="1"/>
    <xf numFmtId="0" fontId="10" fillId="0" borderId="0" xfId="0" applyFont="1" applyAlignment="1">
      <alignment horizontal="right"/>
    </xf>
    <xf numFmtId="0" fontId="10" fillId="3" borderId="0" xfId="0" applyFont="1" applyFill="1" applyAlignment="1">
      <alignment horizontal="right"/>
    </xf>
    <xf numFmtId="4" fontId="10" fillId="0" borderId="0" xfId="0" applyNumberFormat="1" applyFont="1" applyAlignment="1">
      <alignment horizontal="right"/>
    </xf>
    <xf numFmtId="10" fontId="10" fillId="3" borderId="0" xfId="0" applyNumberFormat="1" applyFont="1" applyFill="1" applyAlignment="1">
      <alignment horizontal="right"/>
    </xf>
    <xf numFmtId="0" fontId="10" fillId="0" borderId="32" xfId="0" applyFont="1" applyBorder="1" applyAlignment="1">
      <alignment horizontal="left" wrapText="1"/>
    </xf>
    <xf numFmtId="0" fontId="27" fillId="0" borderId="0" xfId="0" applyFont="1" applyAlignment="1">
      <alignment horizontal="center"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 wrapText="1"/>
    </xf>
    <xf numFmtId="0" fontId="29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10" fillId="3" borderId="30" xfId="0" applyFont="1" applyFill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3" fontId="10" fillId="3" borderId="30" xfId="0" applyNumberFormat="1" applyFont="1" applyFill="1" applyBorder="1" applyAlignment="1">
      <alignment horizontal="right"/>
    </xf>
    <xf numFmtId="0" fontId="10" fillId="0" borderId="33" xfId="0" applyFont="1" applyBorder="1" applyAlignment="1">
      <alignment horizontal="left" wrapText="1"/>
    </xf>
    <xf numFmtId="9" fontId="10" fillId="0" borderId="30" xfId="11" applyFont="1" applyBorder="1" applyAlignment="1">
      <alignment horizontal="right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0" xfId="0" applyFont="1" applyBorder="1" applyAlignment="1">
      <alignment horizontal="left"/>
    </xf>
    <xf numFmtId="176" fontId="0" fillId="0" borderId="0" xfId="11" applyNumberFormat="1" applyFont="1" applyAlignment="1"/>
    <xf numFmtId="9" fontId="0" fillId="0" borderId="0" xfId="11" applyFont="1" applyAlignment="1"/>
    <xf numFmtId="0" fontId="10" fillId="0" borderId="36" xfId="0" applyFont="1" applyBorder="1" applyAlignment="1">
      <alignment horizontal="center"/>
    </xf>
    <xf numFmtId="0" fontId="30" fillId="8" borderId="12" xfId="0" applyFont="1" applyFill="1" applyBorder="1" applyAlignment="1">
      <alignment horizontal="left" vertical="center" wrapText="1"/>
    </xf>
    <xf numFmtId="0" fontId="31" fillId="0" borderId="12" xfId="59" applyNumberFormat="1" applyFont="1" applyFill="1" applyBorder="1" applyAlignment="1">
      <alignment horizontal="left" vertical="center"/>
    </xf>
    <xf numFmtId="0" fontId="31" fillId="0" borderId="12" xfId="59" applyNumberFormat="1" applyFont="1" applyFill="1" applyBorder="1" applyAlignment="1">
      <alignment horizontal="left" vertical="center" wrapText="1"/>
    </xf>
    <xf numFmtId="0" fontId="31" fillId="2" borderId="12" xfId="59" applyNumberFormat="1" applyFont="1" applyFill="1" applyBorder="1" applyAlignment="1">
      <alignment horizontal="left" vertical="center" wrapText="1"/>
    </xf>
    <xf numFmtId="0" fontId="32" fillId="0" borderId="12" xfId="0" applyFont="1" applyBorder="1" applyAlignment="1">
      <alignment horizontal="left" vertical="center" wrapText="1"/>
    </xf>
    <xf numFmtId="0" fontId="33" fillId="2" borderId="12" xfId="59" applyNumberFormat="1" applyFont="1" applyFill="1" applyBorder="1" applyAlignment="1">
      <alignment horizontal="left" vertical="center" wrapText="1"/>
    </xf>
    <xf numFmtId="0" fontId="34" fillId="0" borderId="12" xfId="0" applyFont="1" applyBorder="1" applyAlignment="1">
      <alignment horizontal="left" vertical="center" wrapText="1"/>
    </xf>
    <xf numFmtId="0" fontId="35" fillId="0" borderId="12" xfId="0" applyFont="1" applyBorder="1" applyAlignment="1">
      <alignment horizontal="left" vertical="center" wrapText="1"/>
    </xf>
    <xf numFmtId="0" fontId="36" fillId="0" borderId="12" xfId="59" applyNumberFormat="1" applyFont="1" applyFill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/>
    </xf>
    <xf numFmtId="0" fontId="33" fillId="0" borderId="12" xfId="59" applyNumberFormat="1" applyFont="1" applyFill="1" applyBorder="1" applyAlignment="1">
      <alignment horizontal="left" vertical="center" wrapText="1"/>
    </xf>
    <xf numFmtId="0" fontId="31" fillId="0" borderId="12" xfId="59" applyNumberFormat="1" applyFont="1" applyFill="1" applyBorder="1" applyAlignment="1">
      <alignment horizontal="center" vertical="center"/>
    </xf>
    <xf numFmtId="0" fontId="31" fillId="0" borderId="12" xfId="59" applyNumberFormat="1" applyFont="1" applyFill="1" applyBorder="1" applyAlignment="1">
      <alignment vertical="center" wrapText="1"/>
    </xf>
    <xf numFmtId="0" fontId="32" fillId="0" borderId="12" xfId="59" applyNumberFormat="1" applyFont="1" applyFill="1" applyBorder="1" applyAlignment="1">
      <alignment horizontal="left" vertical="center" wrapText="1"/>
    </xf>
    <xf numFmtId="0" fontId="31" fillId="2" borderId="12" xfId="59" applyNumberFormat="1" applyFont="1" applyFill="1" applyBorder="1" applyAlignment="1">
      <alignment vertical="center" wrapText="1"/>
    </xf>
    <xf numFmtId="0" fontId="31" fillId="0" borderId="12" xfId="15" applyNumberFormat="1" applyFont="1" applyFill="1" applyBorder="1" applyAlignment="1">
      <alignment horizontal="left" vertical="center" wrapText="1"/>
    </xf>
    <xf numFmtId="9" fontId="31" fillId="2" borderId="12" xfId="59" applyNumberFormat="1" applyFont="1" applyFill="1" applyBorder="1" applyAlignment="1">
      <alignment horizontal="left" vertical="center" wrapText="1"/>
    </xf>
    <xf numFmtId="0" fontId="36" fillId="2" borderId="12" xfId="59" applyNumberFormat="1" applyFont="1" applyFill="1" applyBorder="1" applyAlignment="1">
      <alignment vertical="center" wrapText="1"/>
    </xf>
    <xf numFmtId="0" fontId="36" fillId="2" borderId="12" xfId="59" applyNumberFormat="1" applyFont="1" applyFill="1" applyBorder="1" applyAlignment="1">
      <alignment horizontal="left" vertical="center" wrapText="1"/>
    </xf>
    <xf numFmtId="0" fontId="38" fillId="0" borderId="0" xfId="0" applyFont="1"/>
    <xf numFmtId="0" fontId="39" fillId="0" borderId="0" xfId="0" applyFont="1" applyAlignment="1">
      <alignment horizontal="center" vertical="center"/>
    </xf>
    <xf numFmtId="0" fontId="40" fillId="0" borderId="0" xfId="0" applyFont="1"/>
    <xf numFmtId="0" fontId="38" fillId="0" borderId="12" xfId="0" applyFont="1" applyBorder="1"/>
    <xf numFmtId="0" fontId="41" fillId="9" borderId="12" xfId="0" applyFont="1" applyFill="1" applyBorder="1" applyAlignment="1">
      <alignment horizontal="center"/>
    </xf>
    <xf numFmtId="0" fontId="42" fillId="0" borderId="12" xfId="0" applyFont="1" applyBorder="1" applyAlignment="1">
      <alignment horizontal="center" vertical="center"/>
    </xf>
    <xf numFmtId="0" fontId="42" fillId="0" borderId="12" xfId="0" applyFont="1" applyBorder="1"/>
    <xf numFmtId="0" fontId="42" fillId="0" borderId="12" xfId="0" applyFont="1" applyBorder="1" applyAlignment="1">
      <alignment horizontal="left" vertical="center"/>
    </xf>
    <xf numFmtId="0" fontId="43" fillId="0" borderId="12" xfId="0" applyFont="1" applyBorder="1"/>
    <xf numFmtId="0" fontId="18" fillId="10" borderId="0" xfId="0" applyFont="1" applyFill="1"/>
    <xf numFmtId="0" fontId="44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7" borderId="37" xfId="0" applyFill="1" applyBorder="1"/>
    <xf numFmtId="0" fontId="0" fillId="7" borderId="2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45" fillId="11" borderId="26" xfId="0" applyFont="1" applyFill="1" applyBorder="1" applyAlignment="1">
      <alignment vertical="center"/>
    </xf>
    <xf numFmtId="179" fontId="45" fillId="11" borderId="12" xfId="0" applyNumberFormat="1" applyFont="1" applyFill="1" applyBorder="1" applyAlignment="1">
      <alignment horizontal="center" vertical="center"/>
    </xf>
    <xf numFmtId="0" fontId="46" fillId="11" borderId="12" xfId="0" applyFont="1" applyFill="1" applyBorder="1" applyAlignment="1">
      <alignment horizontal="center" vertical="center"/>
    </xf>
    <xf numFmtId="0" fontId="45" fillId="11" borderId="12" xfId="0" applyFont="1" applyFill="1" applyBorder="1" applyAlignment="1">
      <alignment horizontal="center" vertical="center"/>
    </xf>
    <xf numFmtId="0" fontId="45" fillId="11" borderId="12" xfId="0" applyFont="1" applyFill="1" applyBorder="1" applyAlignment="1">
      <alignment vertical="center"/>
    </xf>
    <xf numFmtId="14" fontId="45" fillId="11" borderId="12" xfId="0" applyNumberFormat="1" applyFont="1" applyFill="1" applyBorder="1" applyAlignment="1">
      <alignment horizontal="center" vertical="center"/>
    </xf>
    <xf numFmtId="0" fontId="45" fillId="7" borderId="12" xfId="0" applyFont="1" applyFill="1" applyBorder="1" applyAlignment="1">
      <alignment vertical="center"/>
    </xf>
    <xf numFmtId="0" fontId="36" fillId="2" borderId="12" xfId="59" applyNumberFormat="1" applyFont="1" applyFill="1" applyBorder="1" applyAlignment="1" quotePrefix="1">
      <alignment vertical="center" wrapText="1"/>
    </xf>
    <xf numFmtId="43" fontId="4" fillId="2" borderId="6" xfId="8" applyFont="1" applyFill="1" applyBorder="1" applyAlignment="1" quotePrefix="1">
      <alignment horizont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_信用卡行为指标-未反馈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百分比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百分比 3 2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Normal_ScoreCard" xfId="53"/>
    <cellStyle name="百分比 3" xfId="54"/>
    <cellStyle name="常规 2" xfId="55"/>
    <cellStyle name="常规 3" xfId="56"/>
    <cellStyle name="常规 4" xfId="57"/>
    <cellStyle name="常规 5" xfId="58"/>
    <cellStyle name="常规_信用卡行为指标-未反馈" xfId="5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48774584995"/>
          <c:y val="0.031099404166608"/>
          <c:w val="0.88746307197037"/>
          <c:h val="0.883506032334196"/>
        </c:manualLayout>
      </c:layout>
      <c:lineChart>
        <c:grouping val="standard"/>
        <c:varyColors val="0"/>
        <c:ser>
          <c:idx val="0"/>
          <c:order val="0"/>
          <c:tx>
            <c:strRef>
              <c:f>"Good"</c:f>
              <c:strCache>
                <c:ptCount val="1"/>
                <c:pt idx="0">
                  <c:v>Good</c:v>
                </c:pt>
              </c:strCache>
            </c:strRef>
          </c:tx>
          <c:dLbls>
            <c:delete val="1"/>
          </c:dLbls>
          <c:cat>
            <c:strRef>
              <c:f>模型评估—CA!$CD$6:$CD$202</c:f>
              <c:strCache>
                <c:ptCount val="197"/>
                <c:pt idx="0">
                  <c:v>408</c:v>
                </c:pt>
                <c:pt idx="1">
                  <c:v>409</c:v>
                </c:pt>
                <c:pt idx="2">
                  <c:v>415</c:v>
                </c:pt>
                <c:pt idx="3">
                  <c:v>419</c:v>
                </c:pt>
                <c:pt idx="4">
                  <c:v>420</c:v>
                </c:pt>
                <c:pt idx="5">
                  <c:v>421</c:v>
                </c:pt>
                <c:pt idx="6">
                  <c:v>422</c:v>
                </c:pt>
                <c:pt idx="7">
                  <c:v>423</c:v>
                </c:pt>
                <c:pt idx="8">
                  <c:v>424</c:v>
                </c:pt>
                <c:pt idx="9">
                  <c:v>426</c:v>
                </c:pt>
                <c:pt idx="10">
                  <c:v>427</c:v>
                </c:pt>
                <c:pt idx="11">
                  <c:v>428</c:v>
                </c:pt>
                <c:pt idx="12">
                  <c:v>429</c:v>
                </c:pt>
                <c:pt idx="13">
                  <c:v>430</c:v>
                </c:pt>
                <c:pt idx="14">
                  <c:v>431</c:v>
                </c:pt>
                <c:pt idx="15">
                  <c:v>432</c:v>
                </c:pt>
                <c:pt idx="16">
                  <c:v>433</c:v>
                </c:pt>
                <c:pt idx="17">
                  <c:v>434</c:v>
                </c:pt>
                <c:pt idx="18">
                  <c:v>435</c:v>
                </c:pt>
                <c:pt idx="19">
                  <c:v>436</c:v>
                </c:pt>
                <c:pt idx="20">
                  <c:v>437</c:v>
                </c:pt>
                <c:pt idx="21">
                  <c:v>438</c:v>
                </c:pt>
                <c:pt idx="22">
                  <c:v>439</c:v>
                </c:pt>
                <c:pt idx="23">
                  <c:v>440</c:v>
                </c:pt>
                <c:pt idx="24">
                  <c:v>441</c:v>
                </c:pt>
                <c:pt idx="25">
                  <c:v>442</c:v>
                </c:pt>
                <c:pt idx="26">
                  <c:v>443</c:v>
                </c:pt>
                <c:pt idx="27">
                  <c:v>444</c:v>
                </c:pt>
                <c:pt idx="28">
                  <c:v>445</c:v>
                </c:pt>
                <c:pt idx="29">
                  <c:v>446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450</c:v>
                </c:pt>
                <c:pt idx="34">
                  <c:v>451</c:v>
                </c:pt>
                <c:pt idx="35">
                  <c:v>452</c:v>
                </c:pt>
                <c:pt idx="36">
                  <c:v>453</c:v>
                </c:pt>
                <c:pt idx="37">
                  <c:v>454</c:v>
                </c:pt>
                <c:pt idx="38">
                  <c:v>455</c:v>
                </c:pt>
                <c:pt idx="39">
                  <c:v>456</c:v>
                </c:pt>
                <c:pt idx="40">
                  <c:v>457</c:v>
                </c:pt>
                <c:pt idx="41">
                  <c:v>458</c:v>
                </c:pt>
                <c:pt idx="42">
                  <c:v>459</c:v>
                </c:pt>
                <c:pt idx="43">
                  <c:v>460</c:v>
                </c:pt>
                <c:pt idx="44">
                  <c:v>461</c:v>
                </c:pt>
                <c:pt idx="45">
                  <c:v>462</c:v>
                </c:pt>
                <c:pt idx="46">
                  <c:v>463</c:v>
                </c:pt>
                <c:pt idx="47">
                  <c:v>464</c:v>
                </c:pt>
                <c:pt idx="48">
                  <c:v>465</c:v>
                </c:pt>
                <c:pt idx="49">
                  <c:v>466</c:v>
                </c:pt>
                <c:pt idx="50">
                  <c:v>467</c:v>
                </c:pt>
                <c:pt idx="51">
                  <c:v>468</c:v>
                </c:pt>
                <c:pt idx="52">
                  <c:v>469</c:v>
                </c:pt>
                <c:pt idx="53">
                  <c:v>470</c:v>
                </c:pt>
                <c:pt idx="54">
                  <c:v>471</c:v>
                </c:pt>
                <c:pt idx="55">
                  <c:v>472</c:v>
                </c:pt>
                <c:pt idx="56">
                  <c:v>473</c:v>
                </c:pt>
                <c:pt idx="57">
                  <c:v>474</c:v>
                </c:pt>
                <c:pt idx="58">
                  <c:v>475</c:v>
                </c:pt>
                <c:pt idx="59">
                  <c:v>476</c:v>
                </c:pt>
                <c:pt idx="60">
                  <c:v>477</c:v>
                </c:pt>
                <c:pt idx="61">
                  <c:v>478</c:v>
                </c:pt>
                <c:pt idx="62">
                  <c:v>479</c:v>
                </c:pt>
                <c:pt idx="63">
                  <c:v>480</c:v>
                </c:pt>
                <c:pt idx="64">
                  <c:v>481</c:v>
                </c:pt>
                <c:pt idx="65">
                  <c:v>482</c:v>
                </c:pt>
                <c:pt idx="66">
                  <c:v>483</c:v>
                </c:pt>
                <c:pt idx="67">
                  <c:v>484</c:v>
                </c:pt>
                <c:pt idx="68">
                  <c:v>485</c:v>
                </c:pt>
                <c:pt idx="69">
                  <c:v>486</c:v>
                </c:pt>
                <c:pt idx="70">
                  <c:v>487</c:v>
                </c:pt>
                <c:pt idx="71">
                  <c:v>488</c:v>
                </c:pt>
                <c:pt idx="72">
                  <c:v>489</c:v>
                </c:pt>
                <c:pt idx="73">
                  <c:v>490</c:v>
                </c:pt>
                <c:pt idx="74">
                  <c:v>491</c:v>
                </c:pt>
                <c:pt idx="75">
                  <c:v>492</c:v>
                </c:pt>
                <c:pt idx="76">
                  <c:v>493</c:v>
                </c:pt>
                <c:pt idx="77">
                  <c:v>494</c:v>
                </c:pt>
                <c:pt idx="78">
                  <c:v>495</c:v>
                </c:pt>
                <c:pt idx="79">
                  <c:v>496</c:v>
                </c:pt>
                <c:pt idx="80">
                  <c:v>497</c:v>
                </c:pt>
                <c:pt idx="81">
                  <c:v>498</c:v>
                </c:pt>
                <c:pt idx="82">
                  <c:v>499</c:v>
                </c:pt>
                <c:pt idx="83">
                  <c:v>500</c:v>
                </c:pt>
                <c:pt idx="84">
                  <c:v>501</c:v>
                </c:pt>
                <c:pt idx="85">
                  <c:v>502</c:v>
                </c:pt>
                <c:pt idx="86">
                  <c:v>503</c:v>
                </c:pt>
                <c:pt idx="87">
                  <c:v>504</c:v>
                </c:pt>
                <c:pt idx="88">
                  <c:v>505</c:v>
                </c:pt>
                <c:pt idx="89">
                  <c:v>506</c:v>
                </c:pt>
                <c:pt idx="90">
                  <c:v>507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513</c:v>
                </c:pt>
                <c:pt idx="97">
                  <c:v>514</c:v>
                </c:pt>
                <c:pt idx="98">
                  <c:v>515</c:v>
                </c:pt>
                <c:pt idx="99">
                  <c:v>516</c:v>
                </c:pt>
                <c:pt idx="100">
                  <c:v>517</c:v>
                </c:pt>
                <c:pt idx="101">
                  <c:v>518</c:v>
                </c:pt>
                <c:pt idx="102">
                  <c:v>519</c:v>
                </c:pt>
                <c:pt idx="103">
                  <c:v>520</c:v>
                </c:pt>
                <c:pt idx="104">
                  <c:v>521</c:v>
                </c:pt>
                <c:pt idx="105">
                  <c:v>522</c:v>
                </c:pt>
                <c:pt idx="106">
                  <c:v>523</c:v>
                </c:pt>
                <c:pt idx="107">
                  <c:v>524</c:v>
                </c:pt>
                <c:pt idx="108">
                  <c:v>525</c:v>
                </c:pt>
                <c:pt idx="109">
                  <c:v>526</c:v>
                </c:pt>
                <c:pt idx="110">
                  <c:v>527</c:v>
                </c:pt>
                <c:pt idx="111">
                  <c:v>528</c:v>
                </c:pt>
                <c:pt idx="112">
                  <c:v>529</c:v>
                </c:pt>
                <c:pt idx="113">
                  <c:v>530</c:v>
                </c:pt>
                <c:pt idx="114">
                  <c:v>531</c:v>
                </c:pt>
                <c:pt idx="115">
                  <c:v>532</c:v>
                </c:pt>
                <c:pt idx="116">
                  <c:v>533</c:v>
                </c:pt>
                <c:pt idx="117">
                  <c:v>534</c:v>
                </c:pt>
                <c:pt idx="118">
                  <c:v>535</c:v>
                </c:pt>
                <c:pt idx="119">
                  <c:v>536</c:v>
                </c:pt>
                <c:pt idx="120">
                  <c:v>537</c:v>
                </c:pt>
                <c:pt idx="121">
                  <c:v>538</c:v>
                </c:pt>
                <c:pt idx="122">
                  <c:v>539</c:v>
                </c:pt>
                <c:pt idx="123">
                  <c:v>540</c:v>
                </c:pt>
                <c:pt idx="124">
                  <c:v>541</c:v>
                </c:pt>
                <c:pt idx="125">
                  <c:v>542</c:v>
                </c:pt>
                <c:pt idx="126">
                  <c:v>543</c:v>
                </c:pt>
                <c:pt idx="127">
                  <c:v>544</c:v>
                </c:pt>
                <c:pt idx="128">
                  <c:v>545</c:v>
                </c:pt>
                <c:pt idx="129">
                  <c:v>546</c:v>
                </c:pt>
                <c:pt idx="130">
                  <c:v>547</c:v>
                </c:pt>
                <c:pt idx="131">
                  <c:v>548</c:v>
                </c:pt>
                <c:pt idx="132">
                  <c:v>549</c:v>
                </c:pt>
                <c:pt idx="133">
                  <c:v>550</c:v>
                </c:pt>
                <c:pt idx="134">
                  <c:v>551</c:v>
                </c:pt>
                <c:pt idx="135">
                  <c:v>552</c:v>
                </c:pt>
                <c:pt idx="136">
                  <c:v>553</c:v>
                </c:pt>
                <c:pt idx="137">
                  <c:v>554</c:v>
                </c:pt>
                <c:pt idx="138">
                  <c:v>555</c:v>
                </c:pt>
                <c:pt idx="139">
                  <c:v>556</c:v>
                </c:pt>
                <c:pt idx="140">
                  <c:v>557</c:v>
                </c:pt>
                <c:pt idx="141">
                  <c:v>558</c:v>
                </c:pt>
                <c:pt idx="142">
                  <c:v>559</c:v>
                </c:pt>
                <c:pt idx="143">
                  <c:v>560</c:v>
                </c:pt>
                <c:pt idx="144">
                  <c:v>561</c:v>
                </c:pt>
                <c:pt idx="145">
                  <c:v>562</c:v>
                </c:pt>
                <c:pt idx="146">
                  <c:v>563</c:v>
                </c:pt>
                <c:pt idx="147">
                  <c:v>564</c:v>
                </c:pt>
                <c:pt idx="148">
                  <c:v>565</c:v>
                </c:pt>
                <c:pt idx="149">
                  <c:v>566</c:v>
                </c:pt>
                <c:pt idx="150">
                  <c:v>567</c:v>
                </c:pt>
                <c:pt idx="151">
                  <c:v>568</c:v>
                </c:pt>
                <c:pt idx="152">
                  <c:v>569</c:v>
                </c:pt>
                <c:pt idx="153">
                  <c:v>570</c:v>
                </c:pt>
                <c:pt idx="154">
                  <c:v>571</c:v>
                </c:pt>
                <c:pt idx="155">
                  <c:v>572</c:v>
                </c:pt>
                <c:pt idx="156">
                  <c:v>573</c:v>
                </c:pt>
                <c:pt idx="157">
                  <c:v>574</c:v>
                </c:pt>
                <c:pt idx="158">
                  <c:v>575</c:v>
                </c:pt>
                <c:pt idx="159">
                  <c:v>576</c:v>
                </c:pt>
                <c:pt idx="160">
                  <c:v>577</c:v>
                </c:pt>
                <c:pt idx="161">
                  <c:v>578</c:v>
                </c:pt>
                <c:pt idx="162">
                  <c:v>579</c:v>
                </c:pt>
                <c:pt idx="163">
                  <c:v>580</c:v>
                </c:pt>
                <c:pt idx="164">
                  <c:v>581</c:v>
                </c:pt>
                <c:pt idx="165">
                  <c:v>582</c:v>
                </c:pt>
                <c:pt idx="166">
                  <c:v>583</c:v>
                </c:pt>
                <c:pt idx="167">
                  <c:v>584</c:v>
                </c:pt>
                <c:pt idx="168">
                  <c:v>585</c:v>
                </c:pt>
                <c:pt idx="169">
                  <c:v>586</c:v>
                </c:pt>
                <c:pt idx="170">
                  <c:v>587</c:v>
                </c:pt>
                <c:pt idx="171">
                  <c:v>588</c:v>
                </c:pt>
                <c:pt idx="172">
                  <c:v>589</c:v>
                </c:pt>
                <c:pt idx="173">
                  <c:v>590</c:v>
                </c:pt>
                <c:pt idx="174">
                  <c:v>591</c:v>
                </c:pt>
                <c:pt idx="175">
                  <c:v>592</c:v>
                </c:pt>
                <c:pt idx="176">
                  <c:v>593</c:v>
                </c:pt>
                <c:pt idx="177">
                  <c:v>594</c:v>
                </c:pt>
                <c:pt idx="178">
                  <c:v>595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599</c:v>
                </c:pt>
                <c:pt idx="183">
                  <c:v>600</c:v>
                </c:pt>
                <c:pt idx="184">
                  <c:v>601</c:v>
                </c:pt>
                <c:pt idx="185">
                  <c:v>602</c:v>
                </c:pt>
                <c:pt idx="186">
                  <c:v>603</c:v>
                </c:pt>
                <c:pt idx="187">
                  <c:v>604</c:v>
                </c:pt>
                <c:pt idx="188">
                  <c:v>605</c:v>
                </c:pt>
                <c:pt idx="189">
                  <c:v>607</c:v>
                </c:pt>
                <c:pt idx="190">
                  <c:v>608</c:v>
                </c:pt>
                <c:pt idx="191">
                  <c:v>609</c:v>
                </c:pt>
                <c:pt idx="192">
                  <c:v>610</c:v>
                </c:pt>
                <c:pt idx="193">
                  <c:v>611</c:v>
                </c:pt>
                <c:pt idx="194">
                  <c:v>613</c:v>
                </c:pt>
                <c:pt idx="195">
                  <c:v>618</c:v>
                </c:pt>
                <c:pt idx="196">
                  <c:v>620</c:v>
                </c:pt>
              </c:strCache>
            </c:strRef>
          </c:cat>
          <c:val>
            <c:numRef>
              <c:f>模型评估—CA!$CH$6:$CH$202</c:f>
              <c:numCache>
                <c:formatCode>0.0%</c:formatCode>
                <c:ptCount val="197"/>
                <c:pt idx="0">
                  <c:v>0</c:v>
                </c:pt>
                <c:pt idx="1">
                  <c:v>5.20697734964853e-5</c:v>
                </c:pt>
                <c:pt idx="2">
                  <c:v>0</c:v>
                </c:pt>
                <c:pt idx="3">
                  <c:v>0</c:v>
                </c:pt>
                <c:pt idx="4">
                  <c:v>0.000104139546992971</c:v>
                </c:pt>
                <c:pt idx="5">
                  <c:v>5.20697734964853e-5</c:v>
                </c:pt>
                <c:pt idx="6">
                  <c:v>0</c:v>
                </c:pt>
                <c:pt idx="7">
                  <c:v>5.20697734964853e-5</c:v>
                </c:pt>
                <c:pt idx="8">
                  <c:v>0</c:v>
                </c:pt>
                <c:pt idx="9">
                  <c:v>0</c:v>
                </c:pt>
                <c:pt idx="10">
                  <c:v>0.000104139546992971</c:v>
                </c:pt>
                <c:pt idx="11">
                  <c:v>0.000104139546992971</c:v>
                </c:pt>
                <c:pt idx="12">
                  <c:v>0</c:v>
                </c:pt>
                <c:pt idx="13">
                  <c:v>0</c:v>
                </c:pt>
                <c:pt idx="14">
                  <c:v>0.000104139546992971</c:v>
                </c:pt>
                <c:pt idx="15">
                  <c:v>0</c:v>
                </c:pt>
                <c:pt idx="16">
                  <c:v>5.20697734964853e-5</c:v>
                </c:pt>
                <c:pt idx="17">
                  <c:v>0</c:v>
                </c:pt>
                <c:pt idx="18">
                  <c:v>0</c:v>
                </c:pt>
                <c:pt idx="19">
                  <c:v>0.000104139546992971</c:v>
                </c:pt>
                <c:pt idx="20">
                  <c:v>5.20697734964853e-5</c:v>
                </c:pt>
                <c:pt idx="21">
                  <c:v>0.000260348867482426</c:v>
                </c:pt>
                <c:pt idx="22">
                  <c:v>5.20697734964853e-5</c:v>
                </c:pt>
                <c:pt idx="23">
                  <c:v>0.000208279093985941</c:v>
                </c:pt>
                <c:pt idx="24">
                  <c:v>0.000156209320489456</c:v>
                </c:pt>
                <c:pt idx="25">
                  <c:v>0.000156209320489456</c:v>
                </c:pt>
                <c:pt idx="26">
                  <c:v>0.000208279093985941</c:v>
                </c:pt>
                <c:pt idx="27">
                  <c:v>0.000156209320489456</c:v>
                </c:pt>
                <c:pt idx="28">
                  <c:v>0.000416558187971882</c:v>
                </c:pt>
                <c:pt idx="29">
                  <c:v>0.000312418640978912</c:v>
                </c:pt>
                <c:pt idx="30">
                  <c:v>0.000364488414475397</c:v>
                </c:pt>
                <c:pt idx="31">
                  <c:v>0.000156209320489456</c:v>
                </c:pt>
                <c:pt idx="32">
                  <c:v>0.000208279093985941</c:v>
                </c:pt>
                <c:pt idx="33">
                  <c:v>0.000781046602447279</c:v>
                </c:pt>
                <c:pt idx="34">
                  <c:v>0.000208279093985941</c:v>
                </c:pt>
                <c:pt idx="35">
                  <c:v>0.000728976828950794</c:v>
                </c:pt>
                <c:pt idx="36">
                  <c:v>0.000416558187971882</c:v>
                </c:pt>
                <c:pt idx="37">
                  <c:v>0.000260348867482426</c:v>
                </c:pt>
                <c:pt idx="38">
                  <c:v>0.000416558187971882</c:v>
                </c:pt>
                <c:pt idx="39">
                  <c:v>0.000676907055454309</c:v>
                </c:pt>
                <c:pt idx="40">
                  <c:v>0.00088518614944025</c:v>
                </c:pt>
                <c:pt idx="41">
                  <c:v>0.000364488414475397</c:v>
                </c:pt>
                <c:pt idx="42">
                  <c:v>0.000728976828950794</c:v>
                </c:pt>
                <c:pt idx="43">
                  <c:v>0.00088518614944025</c:v>
                </c:pt>
                <c:pt idx="44">
                  <c:v>0.000624837281957823</c:v>
                </c:pt>
                <c:pt idx="45">
                  <c:v>0.000624837281957823</c:v>
                </c:pt>
                <c:pt idx="46">
                  <c:v>0.000676907055454309</c:v>
                </c:pt>
                <c:pt idx="47">
                  <c:v>0.000833116375943765</c:v>
                </c:pt>
                <c:pt idx="48">
                  <c:v>0.000781046602447279</c:v>
                </c:pt>
                <c:pt idx="49">
                  <c:v>0.00114553501692268</c:v>
                </c:pt>
                <c:pt idx="50">
                  <c:v>0.000572767508461338</c:v>
                </c:pt>
                <c:pt idx="51">
                  <c:v>0.00109346524342619</c:v>
                </c:pt>
                <c:pt idx="52">
                  <c:v>0.00130174433741213</c:v>
                </c:pt>
                <c:pt idx="53">
                  <c:v>0.00166623275188753</c:v>
                </c:pt>
                <c:pt idx="54">
                  <c:v>0.000781046602447279</c:v>
                </c:pt>
                <c:pt idx="55">
                  <c:v>0.000781046602447279</c:v>
                </c:pt>
                <c:pt idx="56">
                  <c:v>0.0017703722988805</c:v>
                </c:pt>
                <c:pt idx="57">
                  <c:v>0.000728976828950794</c:v>
                </c:pt>
                <c:pt idx="58">
                  <c:v>0.00166623275188753</c:v>
                </c:pt>
                <c:pt idx="59">
                  <c:v>0.00098932569643322</c:v>
                </c:pt>
                <c:pt idx="60">
                  <c:v>0.00130174433741213</c:v>
                </c:pt>
                <c:pt idx="61">
                  <c:v>0.00166623275188753</c:v>
                </c:pt>
                <c:pt idx="62">
                  <c:v>0.00130174433741213</c:v>
                </c:pt>
                <c:pt idx="63">
                  <c:v>0.00151002343139807</c:v>
                </c:pt>
                <c:pt idx="64">
                  <c:v>0.00182244207237699</c:v>
                </c:pt>
                <c:pt idx="65">
                  <c:v>0.00182244207237699</c:v>
                </c:pt>
                <c:pt idx="66">
                  <c:v>0.0014058838844051</c:v>
                </c:pt>
                <c:pt idx="67">
                  <c:v>0.00223900026034887</c:v>
                </c:pt>
                <c:pt idx="68">
                  <c:v>0.00156209320489456</c:v>
                </c:pt>
                <c:pt idx="69">
                  <c:v>0.00161416297839104</c:v>
                </c:pt>
                <c:pt idx="70">
                  <c:v>0.00182244207237699</c:v>
                </c:pt>
                <c:pt idx="71">
                  <c:v>0.00208279093985941</c:v>
                </c:pt>
                <c:pt idx="72">
                  <c:v>0.00192658161936996</c:v>
                </c:pt>
                <c:pt idx="73">
                  <c:v>0.00208279093985941</c:v>
                </c:pt>
                <c:pt idx="74">
                  <c:v>0.0014058838844051</c:v>
                </c:pt>
                <c:pt idx="75">
                  <c:v>0.00338453527727154</c:v>
                </c:pt>
                <c:pt idx="76">
                  <c:v>0.00171830252538401</c:v>
                </c:pt>
                <c:pt idx="77">
                  <c:v>0.00145795365790159</c:v>
                </c:pt>
                <c:pt idx="78">
                  <c:v>0.00187451184587347</c:v>
                </c:pt>
                <c:pt idx="79">
                  <c:v>0.00218693048685238</c:v>
                </c:pt>
                <c:pt idx="80">
                  <c:v>0.00312418640978912</c:v>
                </c:pt>
                <c:pt idx="81">
                  <c:v>0.00187451184587347</c:v>
                </c:pt>
                <c:pt idx="82">
                  <c:v>0.00244727935433481</c:v>
                </c:pt>
                <c:pt idx="83">
                  <c:v>0.00223900026034887</c:v>
                </c:pt>
                <c:pt idx="84">
                  <c:v>0.00270762822181724</c:v>
                </c:pt>
                <c:pt idx="85">
                  <c:v>0.00275969799531372</c:v>
                </c:pt>
                <c:pt idx="86">
                  <c:v>0.00223900026034887</c:v>
                </c:pt>
                <c:pt idx="87">
                  <c:v>0.00187451184587347</c:v>
                </c:pt>
                <c:pt idx="88">
                  <c:v>0.00255141890132778</c:v>
                </c:pt>
                <c:pt idx="89">
                  <c:v>0.00265555844832075</c:v>
                </c:pt>
                <c:pt idx="90">
                  <c:v>0.00244727935433481</c:v>
                </c:pt>
                <c:pt idx="91">
                  <c:v>0.00208279093985941</c:v>
                </c:pt>
                <c:pt idx="92">
                  <c:v>0.00249934912783129</c:v>
                </c:pt>
                <c:pt idx="93">
                  <c:v>0.00291590731580318</c:v>
                </c:pt>
                <c:pt idx="94">
                  <c:v>0.00270762822181724</c:v>
                </c:pt>
                <c:pt idx="95">
                  <c:v>0.00291590731580318</c:v>
                </c:pt>
                <c:pt idx="96">
                  <c:v>0.00270762822181724</c:v>
                </c:pt>
                <c:pt idx="97">
                  <c:v>0.00348867482426451</c:v>
                </c:pt>
                <c:pt idx="98">
                  <c:v>0.00286383754230669</c:v>
                </c:pt>
                <c:pt idx="99">
                  <c:v>0.00385316323873991</c:v>
                </c:pt>
                <c:pt idx="100">
                  <c:v>0.00307211663629263</c:v>
                </c:pt>
                <c:pt idx="101">
                  <c:v>0.00281176776881021</c:v>
                </c:pt>
                <c:pt idx="102">
                  <c:v>0.00551939599062744</c:v>
                </c:pt>
                <c:pt idx="103">
                  <c:v>0.00359281437125748</c:v>
                </c:pt>
                <c:pt idx="104">
                  <c:v>0.00505076802915907</c:v>
                </c:pt>
                <c:pt idx="105">
                  <c:v>0.00416558187971882</c:v>
                </c:pt>
                <c:pt idx="106">
                  <c:v>0.00489455870866962</c:v>
                </c:pt>
                <c:pt idx="107">
                  <c:v>0.00447800052069774</c:v>
                </c:pt>
                <c:pt idx="108">
                  <c:v>0.00510283780265556</c:v>
                </c:pt>
                <c:pt idx="109">
                  <c:v>0.00713355896901849</c:v>
                </c:pt>
                <c:pt idx="110">
                  <c:v>0.00505076802915907</c:v>
                </c:pt>
                <c:pt idx="111">
                  <c:v>0.00458214006769071</c:v>
                </c:pt>
                <c:pt idx="112">
                  <c:v>0.00510283780265556</c:v>
                </c:pt>
                <c:pt idx="113">
                  <c:v>0.00510283780265556</c:v>
                </c:pt>
                <c:pt idx="114">
                  <c:v>0.00463420984118719</c:v>
                </c:pt>
                <c:pt idx="115">
                  <c:v>0.00421765165321531</c:v>
                </c:pt>
                <c:pt idx="116">
                  <c:v>0.00666493100755012</c:v>
                </c:pt>
                <c:pt idx="117">
                  <c:v>0.00645665191356418</c:v>
                </c:pt>
                <c:pt idx="118">
                  <c:v>0.00833116375943765</c:v>
                </c:pt>
                <c:pt idx="119">
                  <c:v>0.00515490757615204</c:v>
                </c:pt>
                <c:pt idx="120">
                  <c:v>0.0104660244727935</c:v>
                </c:pt>
                <c:pt idx="121">
                  <c:v>0.00853944285342359</c:v>
                </c:pt>
                <c:pt idx="122">
                  <c:v>0.00577974485810987</c:v>
                </c:pt>
                <c:pt idx="123">
                  <c:v>0.00822702421244468</c:v>
                </c:pt>
                <c:pt idx="124">
                  <c:v>0.00775839625097631</c:v>
                </c:pt>
                <c:pt idx="125">
                  <c:v>0.010622233793283</c:v>
                </c:pt>
                <c:pt idx="126">
                  <c:v>0.00702941942202551</c:v>
                </c:pt>
                <c:pt idx="127">
                  <c:v>0.0167143972923718</c:v>
                </c:pt>
                <c:pt idx="128">
                  <c:v>0.00926841968237438</c:v>
                </c:pt>
                <c:pt idx="129">
                  <c:v>0.00838323353293413</c:v>
                </c:pt>
                <c:pt idx="130">
                  <c:v>0.0120281176776881</c:v>
                </c:pt>
                <c:pt idx="131">
                  <c:v>0.014162978391044</c:v>
                </c:pt>
                <c:pt idx="132">
                  <c:v>0.0115074199427232</c:v>
                </c:pt>
                <c:pt idx="133">
                  <c:v>0.0107784431137725</c:v>
                </c:pt>
                <c:pt idx="134">
                  <c:v>0.00781046602447279</c:v>
                </c:pt>
                <c:pt idx="135">
                  <c:v>0.0121843269981776</c:v>
                </c:pt>
                <c:pt idx="136">
                  <c:v>0.0105701640197865</c:v>
                </c:pt>
                <c:pt idx="137">
                  <c:v>0.0170788857068472</c:v>
                </c:pt>
                <c:pt idx="138">
                  <c:v>0.017807862535798</c:v>
                </c:pt>
                <c:pt idx="139">
                  <c:v>0.0110908617547514</c:v>
                </c:pt>
                <c:pt idx="140">
                  <c:v>0.0198906534756574</c:v>
                </c:pt>
                <c:pt idx="141">
                  <c:v>0.0136943504295756</c:v>
                </c:pt>
                <c:pt idx="142">
                  <c:v>0.0163499088778964</c:v>
                </c:pt>
                <c:pt idx="143">
                  <c:v>0.00942462900286384</c:v>
                </c:pt>
                <c:pt idx="144">
                  <c:v>0.0165581879718823</c:v>
                </c:pt>
                <c:pt idx="145">
                  <c:v>0.0153085134079667</c:v>
                </c:pt>
                <c:pt idx="146">
                  <c:v>0.00958083832335329</c:v>
                </c:pt>
                <c:pt idx="147">
                  <c:v>0.0172350950273366</c:v>
                </c:pt>
                <c:pt idx="148">
                  <c:v>0.007081489195522</c:v>
                </c:pt>
                <c:pt idx="149">
                  <c:v>0.0212965373600625</c:v>
                </c:pt>
                <c:pt idx="150">
                  <c:v>0.0081228846654517</c:v>
                </c:pt>
                <c:pt idx="151">
                  <c:v>0.0173392345743296</c:v>
                </c:pt>
                <c:pt idx="152">
                  <c:v>0.0166623275188753</c:v>
                </c:pt>
                <c:pt idx="153">
                  <c:v>0.0145795365790159</c:v>
                </c:pt>
                <c:pt idx="154">
                  <c:v>0.0243686539963551</c:v>
                </c:pt>
                <c:pt idx="155">
                  <c:v>0.0236917469409008</c:v>
                </c:pt>
                <c:pt idx="156">
                  <c:v>0.0393126789898464</c:v>
                </c:pt>
                <c:pt idx="157">
                  <c:v>0.00515490757615204</c:v>
                </c:pt>
                <c:pt idx="158">
                  <c:v>0.0123926060921635</c:v>
                </c:pt>
                <c:pt idx="159">
                  <c:v>0.012236396771674</c:v>
                </c:pt>
                <c:pt idx="160">
                  <c:v>0.012236396771674</c:v>
                </c:pt>
                <c:pt idx="161">
                  <c:v>0.0195782348346785</c:v>
                </c:pt>
                <c:pt idx="162">
                  <c:v>0.0134340015620932</c:v>
                </c:pt>
                <c:pt idx="163">
                  <c:v>0.0519135641759958</c:v>
                </c:pt>
                <c:pt idx="164">
                  <c:v>0.00275969799531372</c:v>
                </c:pt>
                <c:pt idx="165">
                  <c:v>0.0241603749023692</c:v>
                </c:pt>
                <c:pt idx="166">
                  <c:v>0.00453007029419422</c:v>
                </c:pt>
                <c:pt idx="167">
                  <c:v>0.00463420984118719</c:v>
                </c:pt>
                <c:pt idx="168">
                  <c:v>0.0088518614944025</c:v>
                </c:pt>
                <c:pt idx="169">
                  <c:v>0.00364488414475397</c:v>
                </c:pt>
                <c:pt idx="170">
                  <c:v>0.0226503514709711</c:v>
                </c:pt>
                <c:pt idx="171">
                  <c:v>0.0039052330122364</c:v>
                </c:pt>
                <c:pt idx="172">
                  <c:v>0.0156209320489456</c:v>
                </c:pt>
                <c:pt idx="173">
                  <c:v>0.00156209320489456</c:v>
                </c:pt>
                <c:pt idx="174">
                  <c:v>0.00432179120020828</c:v>
                </c:pt>
                <c:pt idx="175">
                  <c:v>0.0039052330122364</c:v>
                </c:pt>
                <c:pt idx="176">
                  <c:v>0.003540744597761</c:v>
                </c:pt>
                <c:pt idx="177">
                  <c:v>0.00588388440510284</c:v>
                </c:pt>
                <c:pt idx="178">
                  <c:v>0.00328039573027857</c:v>
                </c:pt>
                <c:pt idx="179">
                  <c:v>0.00718562874251497</c:v>
                </c:pt>
                <c:pt idx="180">
                  <c:v>0.00171830252538401</c:v>
                </c:pt>
                <c:pt idx="181">
                  <c:v>0.00234313980734184</c:v>
                </c:pt>
                <c:pt idx="182">
                  <c:v>0.00218693048685238</c:v>
                </c:pt>
                <c:pt idx="183">
                  <c:v>0.000520697734964853</c:v>
                </c:pt>
                <c:pt idx="184">
                  <c:v>0.00525904712314501</c:v>
                </c:pt>
                <c:pt idx="185">
                  <c:v>0.00114553501692268</c:v>
                </c:pt>
                <c:pt idx="186">
                  <c:v>0.00536318667013798</c:v>
                </c:pt>
                <c:pt idx="187">
                  <c:v>0.00249934912783129</c:v>
                </c:pt>
                <c:pt idx="188">
                  <c:v>0.00156209320489456</c:v>
                </c:pt>
                <c:pt idx="189">
                  <c:v>5.20697734964853e-5</c:v>
                </c:pt>
                <c:pt idx="190">
                  <c:v>0.00124967456391565</c:v>
                </c:pt>
                <c:pt idx="191">
                  <c:v>0.000208279093985941</c:v>
                </c:pt>
                <c:pt idx="192">
                  <c:v>0.000937255922936735</c:v>
                </c:pt>
                <c:pt idx="193">
                  <c:v>0.00197865139286644</c:v>
                </c:pt>
                <c:pt idx="194">
                  <c:v>0.000520697734964853</c:v>
                </c:pt>
                <c:pt idx="195">
                  <c:v>0.000416558187971882</c:v>
                </c:pt>
                <c:pt idx="196">
                  <c:v>0.000260348867482426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"Bad"</c:f>
              <c:strCache>
                <c:ptCount val="1"/>
                <c:pt idx="0">
                  <c:v>Bad</c:v>
                </c:pt>
              </c:strCache>
            </c:strRef>
          </c:tx>
          <c:dLbls>
            <c:delete val="1"/>
          </c:dLbls>
          <c:cat>
            <c:strRef>
              <c:f>模型评估—CA!$CD$6:$CD$202</c:f>
              <c:strCache>
                <c:ptCount val="197"/>
                <c:pt idx="0">
                  <c:v>408</c:v>
                </c:pt>
                <c:pt idx="1">
                  <c:v>409</c:v>
                </c:pt>
                <c:pt idx="2">
                  <c:v>415</c:v>
                </c:pt>
                <c:pt idx="3">
                  <c:v>419</c:v>
                </c:pt>
                <c:pt idx="4">
                  <c:v>420</c:v>
                </c:pt>
                <c:pt idx="5">
                  <c:v>421</c:v>
                </c:pt>
                <c:pt idx="6">
                  <c:v>422</c:v>
                </c:pt>
                <c:pt idx="7">
                  <c:v>423</c:v>
                </c:pt>
                <c:pt idx="8">
                  <c:v>424</c:v>
                </c:pt>
                <c:pt idx="9">
                  <c:v>426</c:v>
                </c:pt>
                <c:pt idx="10">
                  <c:v>427</c:v>
                </c:pt>
                <c:pt idx="11">
                  <c:v>428</c:v>
                </c:pt>
                <c:pt idx="12">
                  <c:v>429</c:v>
                </c:pt>
                <c:pt idx="13">
                  <c:v>430</c:v>
                </c:pt>
                <c:pt idx="14">
                  <c:v>431</c:v>
                </c:pt>
                <c:pt idx="15">
                  <c:v>432</c:v>
                </c:pt>
                <c:pt idx="16">
                  <c:v>433</c:v>
                </c:pt>
                <c:pt idx="17">
                  <c:v>434</c:v>
                </c:pt>
                <c:pt idx="18">
                  <c:v>435</c:v>
                </c:pt>
                <c:pt idx="19">
                  <c:v>436</c:v>
                </c:pt>
                <c:pt idx="20">
                  <c:v>437</c:v>
                </c:pt>
                <c:pt idx="21">
                  <c:v>438</c:v>
                </c:pt>
                <c:pt idx="22">
                  <c:v>439</c:v>
                </c:pt>
                <c:pt idx="23">
                  <c:v>440</c:v>
                </c:pt>
                <c:pt idx="24">
                  <c:v>441</c:v>
                </c:pt>
                <c:pt idx="25">
                  <c:v>442</c:v>
                </c:pt>
                <c:pt idx="26">
                  <c:v>443</c:v>
                </c:pt>
                <c:pt idx="27">
                  <c:v>444</c:v>
                </c:pt>
                <c:pt idx="28">
                  <c:v>445</c:v>
                </c:pt>
                <c:pt idx="29">
                  <c:v>446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450</c:v>
                </c:pt>
                <c:pt idx="34">
                  <c:v>451</c:v>
                </c:pt>
                <c:pt idx="35">
                  <c:v>452</c:v>
                </c:pt>
                <c:pt idx="36">
                  <c:v>453</c:v>
                </c:pt>
                <c:pt idx="37">
                  <c:v>454</c:v>
                </c:pt>
                <c:pt idx="38">
                  <c:v>455</c:v>
                </c:pt>
                <c:pt idx="39">
                  <c:v>456</c:v>
                </c:pt>
                <c:pt idx="40">
                  <c:v>457</c:v>
                </c:pt>
                <c:pt idx="41">
                  <c:v>458</c:v>
                </c:pt>
                <c:pt idx="42">
                  <c:v>459</c:v>
                </c:pt>
                <c:pt idx="43">
                  <c:v>460</c:v>
                </c:pt>
                <c:pt idx="44">
                  <c:v>461</c:v>
                </c:pt>
                <c:pt idx="45">
                  <c:v>462</c:v>
                </c:pt>
                <c:pt idx="46">
                  <c:v>463</c:v>
                </c:pt>
                <c:pt idx="47">
                  <c:v>464</c:v>
                </c:pt>
                <c:pt idx="48">
                  <c:v>465</c:v>
                </c:pt>
                <c:pt idx="49">
                  <c:v>466</c:v>
                </c:pt>
                <c:pt idx="50">
                  <c:v>467</c:v>
                </c:pt>
                <c:pt idx="51">
                  <c:v>468</c:v>
                </c:pt>
                <c:pt idx="52">
                  <c:v>469</c:v>
                </c:pt>
                <c:pt idx="53">
                  <c:v>470</c:v>
                </c:pt>
                <c:pt idx="54">
                  <c:v>471</c:v>
                </c:pt>
                <c:pt idx="55">
                  <c:v>472</c:v>
                </c:pt>
                <c:pt idx="56">
                  <c:v>473</c:v>
                </c:pt>
                <c:pt idx="57">
                  <c:v>474</c:v>
                </c:pt>
                <c:pt idx="58">
                  <c:v>475</c:v>
                </c:pt>
                <c:pt idx="59">
                  <c:v>476</c:v>
                </c:pt>
                <c:pt idx="60">
                  <c:v>477</c:v>
                </c:pt>
                <c:pt idx="61">
                  <c:v>478</c:v>
                </c:pt>
                <c:pt idx="62">
                  <c:v>479</c:v>
                </c:pt>
                <c:pt idx="63">
                  <c:v>480</c:v>
                </c:pt>
                <c:pt idx="64">
                  <c:v>481</c:v>
                </c:pt>
                <c:pt idx="65">
                  <c:v>482</c:v>
                </c:pt>
                <c:pt idx="66">
                  <c:v>483</c:v>
                </c:pt>
                <c:pt idx="67">
                  <c:v>484</c:v>
                </c:pt>
                <c:pt idx="68">
                  <c:v>485</c:v>
                </c:pt>
                <c:pt idx="69">
                  <c:v>486</c:v>
                </c:pt>
                <c:pt idx="70">
                  <c:v>487</c:v>
                </c:pt>
                <c:pt idx="71">
                  <c:v>488</c:v>
                </c:pt>
                <c:pt idx="72">
                  <c:v>489</c:v>
                </c:pt>
                <c:pt idx="73">
                  <c:v>490</c:v>
                </c:pt>
                <c:pt idx="74">
                  <c:v>491</c:v>
                </c:pt>
                <c:pt idx="75">
                  <c:v>492</c:v>
                </c:pt>
                <c:pt idx="76">
                  <c:v>493</c:v>
                </c:pt>
                <c:pt idx="77">
                  <c:v>494</c:v>
                </c:pt>
                <c:pt idx="78">
                  <c:v>495</c:v>
                </c:pt>
                <c:pt idx="79">
                  <c:v>496</c:v>
                </c:pt>
                <c:pt idx="80">
                  <c:v>497</c:v>
                </c:pt>
                <c:pt idx="81">
                  <c:v>498</c:v>
                </c:pt>
                <c:pt idx="82">
                  <c:v>499</c:v>
                </c:pt>
                <c:pt idx="83">
                  <c:v>500</c:v>
                </c:pt>
                <c:pt idx="84">
                  <c:v>501</c:v>
                </c:pt>
                <c:pt idx="85">
                  <c:v>502</c:v>
                </c:pt>
                <c:pt idx="86">
                  <c:v>503</c:v>
                </c:pt>
                <c:pt idx="87">
                  <c:v>504</c:v>
                </c:pt>
                <c:pt idx="88">
                  <c:v>505</c:v>
                </c:pt>
                <c:pt idx="89">
                  <c:v>506</c:v>
                </c:pt>
                <c:pt idx="90">
                  <c:v>507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513</c:v>
                </c:pt>
                <c:pt idx="97">
                  <c:v>514</c:v>
                </c:pt>
                <c:pt idx="98">
                  <c:v>515</c:v>
                </c:pt>
                <c:pt idx="99">
                  <c:v>516</c:v>
                </c:pt>
                <c:pt idx="100">
                  <c:v>517</c:v>
                </c:pt>
                <c:pt idx="101">
                  <c:v>518</c:v>
                </c:pt>
                <c:pt idx="102">
                  <c:v>519</c:v>
                </c:pt>
                <c:pt idx="103">
                  <c:v>520</c:v>
                </c:pt>
                <c:pt idx="104">
                  <c:v>521</c:v>
                </c:pt>
                <c:pt idx="105">
                  <c:v>522</c:v>
                </c:pt>
                <c:pt idx="106">
                  <c:v>523</c:v>
                </c:pt>
                <c:pt idx="107">
                  <c:v>524</c:v>
                </c:pt>
                <c:pt idx="108">
                  <c:v>525</c:v>
                </c:pt>
                <c:pt idx="109">
                  <c:v>526</c:v>
                </c:pt>
                <c:pt idx="110">
                  <c:v>527</c:v>
                </c:pt>
                <c:pt idx="111">
                  <c:v>528</c:v>
                </c:pt>
                <c:pt idx="112">
                  <c:v>529</c:v>
                </c:pt>
                <c:pt idx="113">
                  <c:v>530</c:v>
                </c:pt>
                <c:pt idx="114">
                  <c:v>531</c:v>
                </c:pt>
                <c:pt idx="115">
                  <c:v>532</c:v>
                </c:pt>
                <c:pt idx="116">
                  <c:v>533</c:v>
                </c:pt>
                <c:pt idx="117">
                  <c:v>534</c:v>
                </c:pt>
                <c:pt idx="118">
                  <c:v>535</c:v>
                </c:pt>
                <c:pt idx="119">
                  <c:v>536</c:v>
                </c:pt>
                <c:pt idx="120">
                  <c:v>537</c:v>
                </c:pt>
                <c:pt idx="121">
                  <c:v>538</c:v>
                </c:pt>
                <c:pt idx="122">
                  <c:v>539</c:v>
                </c:pt>
                <c:pt idx="123">
                  <c:v>540</c:v>
                </c:pt>
                <c:pt idx="124">
                  <c:v>541</c:v>
                </c:pt>
                <c:pt idx="125">
                  <c:v>542</c:v>
                </c:pt>
                <c:pt idx="126">
                  <c:v>543</c:v>
                </c:pt>
                <c:pt idx="127">
                  <c:v>544</c:v>
                </c:pt>
                <c:pt idx="128">
                  <c:v>545</c:v>
                </c:pt>
                <c:pt idx="129">
                  <c:v>546</c:v>
                </c:pt>
                <c:pt idx="130">
                  <c:v>547</c:v>
                </c:pt>
                <c:pt idx="131">
                  <c:v>548</c:v>
                </c:pt>
                <c:pt idx="132">
                  <c:v>549</c:v>
                </c:pt>
                <c:pt idx="133">
                  <c:v>550</c:v>
                </c:pt>
                <c:pt idx="134">
                  <c:v>551</c:v>
                </c:pt>
                <c:pt idx="135">
                  <c:v>552</c:v>
                </c:pt>
                <c:pt idx="136">
                  <c:v>553</c:v>
                </c:pt>
                <c:pt idx="137">
                  <c:v>554</c:v>
                </c:pt>
                <c:pt idx="138">
                  <c:v>555</c:v>
                </c:pt>
                <c:pt idx="139">
                  <c:v>556</c:v>
                </c:pt>
                <c:pt idx="140">
                  <c:v>557</c:v>
                </c:pt>
                <c:pt idx="141">
                  <c:v>558</c:v>
                </c:pt>
                <c:pt idx="142">
                  <c:v>559</c:v>
                </c:pt>
                <c:pt idx="143">
                  <c:v>560</c:v>
                </c:pt>
                <c:pt idx="144">
                  <c:v>561</c:v>
                </c:pt>
                <c:pt idx="145">
                  <c:v>562</c:v>
                </c:pt>
                <c:pt idx="146">
                  <c:v>563</c:v>
                </c:pt>
                <c:pt idx="147">
                  <c:v>564</c:v>
                </c:pt>
                <c:pt idx="148">
                  <c:v>565</c:v>
                </c:pt>
                <c:pt idx="149">
                  <c:v>566</c:v>
                </c:pt>
                <c:pt idx="150">
                  <c:v>567</c:v>
                </c:pt>
                <c:pt idx="151">
                  <c:v>568</c:v>
                </c:pt>
                <c:pt idx="152">
                  <c:v>569</c:v>
                </c:pt>
                <c:pt idx="153">
                  <c:v>570</c:v>
                </c:pt>
                <c:pt idx="154">
                  <c:v>571</c:v>
                </c:pt>
                <c:pt idx="155">
                  <c:v>572</c:v>
                </c:pt>
                <c:pt idx="156">
                  <c:v>573</c:v>
                </c:pt>
                <c:pt idx="157">
                  <c:v>574</c:v>
                </c:pt>
                <c:pt idx="158">
                  <c:v>575</c:v>
                </c:pt>
                <c:pt idx="159">
                  <c:v>576</c:v>
                </c:pt>
                <c:pt idx="160">
                  <c:v>577</c:v>
                </c:pt>
                <c:pt idx="161">
                  <c:v>578</c:v>
                </c:pt>
                <c:pt idx="162">
                  <c:v>579</c:v>
                </c:pt>
                <c:pt idx="163">
                  <c:v>580</c:v>
                </c:pt>
                <c:pt idx="164">
                  <c:v>581</c:v>
                </c:pt>
                <c:pt idx="165">
                  <c:v>582</c:v>
                </c:pt>
                <c:pt idx="166">
                  <c:v>583</c:v>
                </c:pt>
                <c:pt idx="167">
                  <c:v>584</c:v>
                </c:pt>
                <c:pt idx="168">
                  <c:v>585</c:v>
                </c:pt>
                <c:pt idx="169">
                  <c:v>586</c:v>
                </c:pt>
                <c:pt idx="170">
                  <c:v>587</c:v>
                </c:pt>
                <c:pt idx="171">
                  <c:v>588</c:v>
                </c:pt>
                <c:pt idx="172">
                  <c:v>589</c:v>
                </c:pt>
                <c:pt idx="173">
                  <c:v>590</c:v>
                </c:pt>
                <c:pt idx="174">
                  <c:v>591</c:v>
                </c:pt>
                <c:pt idx="175">
                  <c:v>592</c:v>
                </c:pt>
                <c:pt idx="176">
                  <c:v>593</c:v>
                </c:pt>
                <c:pt idx="177">
                  <c:v>594</c:v>
                </c:pt>
                <c:pt idx="178">
                  <c:v>595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599</c:v>
                </c:pt>
                <c:pt idx="183">
                  <c:v>600</c:v>
                </c:pt>
                <c:pt idx="184">
                  <c:v>601</c:v>
                </c:pt>
                <c:pt idx="185">
                  <c:v>602</c:v>
                </c:pt>
                <c:pt idx="186">
                  <c:v>603</c:v>
                </c:pt>
                <c:pt idx="187">
                  <c:v>604</c:v>
                </c:pt>
                <c:pt idx="188">
                  <c:v>605</c:v>
                </c:pt>
                <c:pt idx="189">
                  <c:v>607</c:v>
                </c:pt>
                <c:pt idx="190">
                  <c:v>608</c:v>
                </c:pt>
                <c:pt idx="191">
                  <c:v>609</c:v>
                </c:pt>
                <c:pt idx="192">
                  <c:v>610</c:v>
                </c:pt>
                <c:pt idx="193">
                  <c:v>611</c:v>
                </c:pt>
                <c:pt idx="194">
                  <c:v>613</c:v>
                </c:pt>
                <c:pt idx="195">
                  <c:v>618</c:v>
                </c:pt>
                <c:pt idx="196">
                  <c:v>620</c:v>
                </c:pt>
              </c:strCache>
            </c:strRef>
          </c:cat>
          <c:val>
            <c:numRef>
              <c:f>模型评估—CA!$CI$6:$CI$202</c:f>
              <c:numCache>
                <c:formatCode>0.0%</c:formatCode>
                <c:ptCount val="197"/>
                <c:pt idx="0">
                  <c:v>0.000464756003098373</c:v>
                </c:pt>
                <c:pt idx="1">
                  <c:v>0</c:v>
                </c:pt>
                <c:pt idx="2">
                  <c:v>0.000464756003098373</c:v>
                </c:pt>
                <c:pt idx="3">
                  <c:v>0.000464756003098373</c:v>
                </c:pt>
                <c:pt idx="4">
                  <c:v>0</c:v>
                </c:pt>
                <c:pt idx="5">
                  <c:v>0</c:v>
                </c:pt>
                <c:pt idx="6">
                  <c:v>0.000464756003098373</c:v>
                </c:pt>
                <c:pt idx="7">
                  <c:v>0</c:v>
                </c:pt>
                <c:pt idx="8">
                  <c:v>0.000464756003098373</c:v>
                </c:pt>
                <c:pt idx="9">
                  <c:v>0.000929512006196747</c:v>
                </c:pt>
                <c:pt idx="10">
                  <c:v>0.000929512006196747</c:v>
                </c:pt>
                <c:pt idx="11">
                  <c:v>0.000464756003098373</c:v>
                </c:pt>
                <c:pt idx="12">
                  <c:v>0.00154918667699458</c:v>
                </c:pt>
                <c:pt idx="13">
                  <c:v>0.00154918667699458</c:v>
                </c:pt>
                <c:pt idx="14">
                  <c:v>0.000929512006196747</c:v>
                </c:pt>
                <c:pt idx="15">
                  <c:v>0.00356312935708753</c:v>
                </c:pt>
                <c:pt idx="16">
                  <c:v>0.00201394268009295</c:v>
                </c:pt>
                <c:pt idx="17">
                  <c:v>0.00154918667699458</c:v>
                </c:pt>
                <c:pt idx="18">
                  <c:v>0.00201394268009295</c:v>
                </c:pt>
                <c:pt idx="19">
                  <c:v>0.0040278853601859</c:v>
                </c:pt>
                <c:pt idx="20">
                  <c:v>0.00247869868319132</c:v>
                </c:pt>
                <c:pt idx="21">
                  <c:v>0.00356312935708753</c:v>
                </c:pt>
                <c:pt idx="22">
                  <c:v>0.00201394268009295</c:v>
                </c:pt>
                <c:pt idx="23">
                  <c:v>0.00464756003098373</c:v>
                </c:pt>
                <c:pt idx="24">
                  <c:v>0.0040278853601859</c:v>
                </c:pt>
                <c:pt idx="25">
                  <c:v>0.00201394268009295</c:v>
                </c:pt>
                <c:pt idx="26">
                  <c:v>0.00201394268009295</c:v>
                </c:pt>
                <c:pt idx="27">
                  <c:v>0.00557707203718048</c:v>
                </c:pt>
                <c:pt idx="28">
                  <c:v>0.00774593338497289</c:v>
                </c:pt>
                <c:pt idx="29">
                  <c:v>0.0040278853601859</c:v>
                </c:pt>
                <c:pt idx="30">
                  <c:v>0.00712625871417506</c:v>
                </c:pt>
                <c:pt idx="31">
                  <c:v>0.00511231603408211</c:v>
                </c:pt>
                <c:pt idx="32">
                  <c:v>0.00712625871417506</c:v>
                </c:pt>
                <c:pt idx="33">
                  <c:v>0.00712625871417506</c:v>
                </c:pt>
                <c:pt idx="34">
                  <c:v>0.0123934934159566</c:v>
                </c:pt>
                <c:pt idx="35">
                  <c:v>0.00712625871417506</c:v>
                </c:pt>
                <c:pt idx="36">
                  <c:v>0.00309837335398916</c:v>
                </c:pt>
                <c:pt idx="37">
                  <c:v>0.00464756003098373</c:v>
                </c:pt>
                <c:pt idx="38">
                  <c:v>0.00929512006196747</c:v>
                </c:pt>
                <c:pt idx="39">
                  <c:v>0.00883036405886909</c:v>
                </c:pt>
                <c:pt idx="40">
                  <c:v>0.00712625871417506</c:v>
                </c:pt>
                <c:pt idx="41">
                  <c:v>0.00774593338497289</c:v>
                </c:pt>
                <c:pt idx="42">
                  <c:v>0.00883036405886909</c:v>
                </c:pt>
                <c:pt idx="43">
                  <c:v>0.00821068938807126</c:v>
                </c:pt>
                <c:pt idx="44">
                  <c:v>0.00666150271107669</c:v>
                </c:pt>
                <c:pt idx="45">
                  <c:v>0.00557707203718048</c:v>
                </c:pt>
                <c:pt idx="46">
                  <c:v>0.0144074360960496</c:v>
                </c:pt>
                <c:pt idx="47">
                  <c:v>0.00883036405886909</c:v>
                </c:pt>
                <c:pt idx="48">
                  <c:v>0.010844306738962</c:v>
                </c:pt>
                <c:pt idx="49">
                  <c:v>0.00975987606506584</c:v>
                </c:pt>
                <c:pt idx="50">
                  <c:v>0.0119287374128582</c:v>
                </c:pt>
                <c:pt idx="51">
                  <c:v>0.00712625871417506</c:v>
                </c:pt>
                <c:pt idx="52">
                  <c:v>0.00929512006196747</c:v>
                </c:pt>
                <c:pt idx="53">
                  <c:v>0.0161115414407436</c:v>
                </c:pt>
                <c:pt idx="54">
                  <c:v>0.00883036405886909</c:v>
                </c:pt>
                <c:pt idx="55">
                  <c:v>0.00774593338497289</c:v>
                </c:pt>
                <c:pt idx="56">
                  <c:v>0.0113090627420604</c:v>
                </c:pt>
                <c:pt idx="57">
                  <c:v>0.00883036405886909</c:v>
                </c:pt>
                <c:pt idx="58">
                  <c:v>0.00821068938807126</c:v>
                </c:pt>
                <c:pt idx="59">
                  <c:v>0.00557707203718048</c:v>
                </c:pt>
                <c:pt idx="60">
                  <c:v>0.00975987606506584</c:v>
                </c:pt>
                <c:pt idx="61">
                  <c:v>0.0103795507358637</c:v>
                </c:pt>
                <c:pt idx="62">
                  <c:v>0.00464756003098373</c:v>
                </c:pt>
                <c:pt idx="63">
                  <c:v>0.0134779240898528</c:v>
                </c:pt>
                <c:pt idx="64">
                  <c:v>0.00975987606506584</c:v>
                </c:pt>
                <c:pt idx="65">
                  <c:v>0.00929512006196747</c:v>
                </c:pt>
                <c:pt idx="66">
                  <c:v>0.00929512006196747</c:v>
                </c:pt>
                <c:pt idx="67">
                  <c:v>0.00557707203718048</c:v>
                </c:pt>
                <c:pt idx="68">
                  <c:v>0.00712625871417506</c:v>
                </c:pt>
                <c:pt idx="69">
                  <c:v>0.00511231603408211</c:v>
                </c:pt>
                <c:pt idx="70">
                  <c:v>0.00619674670797831</c:v>
                </c:pt>
                <c:pt idx="71">
                  <c:v>0.00666150271107669</c:v>
                </c:pt>
                <c:pt idx="72">
                  <c:v>0.0103795507358637</c:v>
                </c:pt>
                <c:pt idx="73">
                  <c:v>0.0103795507358637</c:v>
                </c:pt>
                <c:pt idx="74">
                  <c:v>0.00557707203718048</c:v>
                </c:pt>
                <c:pt idx="75">
                  <c:v>0.012858249419055</c:v>
                </c:pt>
                <c:pt idx="76">
                  <c:v>0.00929512006196747</c:v>
                </c:pt>
                <c:pt idx="77">
                  <c:v>0.00464756003098373</c:v>
                </c:pt>
                <c:pt idx="78">
                  <c:v>0.00619674670797831</c:v>
                </c:pt>
                <c:pt idx="79">
                  <c:v>0.00619674670797831</c:v>
                </c:pt>
                <c:pt idx="80">
                  <c:v>0.00619674670797831</c:v>
                </c:pt>
                <c:pt idx="81">
                  <c:v>0.00511231603408211</c:v>
                </c:pt>
                <c:pt idx="82">
                  <c:v>0.0119287374128582</c:v>
                </c:pt>
                <c:pt idx="83">
                  <c:v>0.00619674670797831</c:v>
                </c:pt>
                <c:pt idx="84">
                  <c:v>0.00511231603408211</c:v>
                </c:pt>
                <c:pt idx="85">
                  <c:v>0.00712625871417506</c:v>
                </c:pt>
                <c:pt idx="86">
                  <c:v>0.0103795507358637</c:v>
                </c:pt>
                <c:pt idx="87">
                  <c:v>0.00309837335398916</c:v>
                </c:pt>
                <c:pt idx="88">
                  <c:v>0.00712625871417506</c:v>
                </c:pt>
                <c:pt idx="89">
                  <c:v>0.00774593338497289</c:v>
                </c:pt>
                <c:pt idx="90">
                  <c:v>0.00557707203718048</c:v>
                </c:pt>
                <c:pt idx="91">
                  <c:v>0.00712625871417506</c:v>
                </c:pt>
                <c:pt idx="92">
                  <c:v>0.00511231603408211</c:v>
                </c:pt>
                <c:pt idx="93">
                  <c:v>0.00557707203718048</c:v>
                </c:pt>
                <c:pt idx="94">
                  <c:v>0.00557707203718048</c:v>
                </c:pt>
                <c:pt idx="95">
                  <c:v>0.00309837335398916</c:v>
                </c:pt>
                <c:pt idx="96">
                  <c:v>0.00309837335398916</c:v>
                </c:pt>
                <c:pt idx="97">
                  <c:v>0.00557707203718048</c:v>
                </c:pt>
                <c:pt idx="98">
                  <c:v>0.00464756003098373</c:v>
                </c:pt>
                <c:pt idx="99">
                  <c:v>0.00557707203718048</c:v>
                </c:pt>
                <c:pt idx="100">
                  <c:v>0.00464756003098373</c:v>
                </c:pt>
                <c:pt idx="101">
                  <c:v>0.00619674670797831</c:v>
                </c:pt>
                <c:pt idx="102">
                  <c:v>0.00883036405886909</c:v>
                </c:pt>
                <c:pt idx="103">
                  <c:v>0.00821068938807126</c:v>
                </c:pt>
                <c:pt idx="104">
                  <c:v>0.00511231603408211</c:v>
                </c:pt>
                <c:pt idx="105">
                  <c:v>0.00309837335398916</c:v>
                </c:pt>
                <c:pt idx="106">
                  <c:v>0.00774593338497289</c:v>
                </c:pt>
                <c:pt idx="107">
                  <c:v>0.0103795507358637</c:v>
                </c:pt>
                <c:pt idx="108">
                  <c:v>0.00712625871417506</c:v>
                </c:pt>
                <c:pt idx="109">
                  <c:v>0.00929512006196747</c:v>
                </c:pt>
                <c:pt idx="110">
                  <c:v>0.00929512006196747</c:v>
                </c:pt>
                <c:pt idx="111">
                  <c:v>0.00511231603408211</c:v>
                </c:pt>
                <c:pt idx="112">
                  <c:v>0.00712625871417506</c:v>
                </c:pt>
                <c:pt idx="113">
                  <c:v>0.00511231603408211</c:v>
                </c:pt>
                <c:pt idx="114">
                  <c:v>0.00619674670797831</c:v>
                </c:pt>
                <c:pt idx="115">
                  <c:v>0.00712625871417506</c:v>
                </c:pt>
                <c:pt idx="116">
                  <c:v>0.00557707203718048</c:v>
                </c:pt>
                <c:pt idx="117">
                  <c:v>0.00557707203718048</c:v>
                </c:pt>
                <c:pt idx="118">
                  <c:v>0.00557707203718048</c:v>
                </c:pt>
                <c:pt idx="119">
                  <c:v>0.0040278853601859</c:v>
                </c:pt>
                <c:pt idx="120">
                  <c:v>0.012858249419055</c:v>
                </c:pt>
                <c:pt idx="121">
                  <c:v>0.00821068938807126</c:v>
                </c:pt>
                <c:pt idx="122">
                  <c:v>0.00557707203718048</c:v>
                </c:pt>
                <c:pt idx="123">
                  <c:v>0.0040278853601859</c:v>
                </c:pt>
                <c:pt idx="124">
                  <c:v>0.00619674670797831</c:v>
                </c:pt>
                <c:pt idx="125">
                  <c:v>0.00929512006196747</c:v>
                </c:pt>
                <c:pt idx="126">
                  <c:v>0.00247869868319132</c:v>
                </c:pt>
                <c:pt idx="127">
                  <c:v>0.0119287374128582</c:v>
                </c:pt>
                <c:pt idx="128">
                  <c:v>0.00774593338497289</c:v>
                </c:pt>
                <c:pt idx="129">
                  <c:v>0.00154918667699458</c:v>
                </c:pt>
                <c:pt idx="130">
                  <c:v>0.00975987606506584</c:v>
                </c:pt>
                <c:pt idx="131">
                  <c:v>0.00666150271107669</c:v>
                </c:pt>
                <c:pt idx="132">
                  <c:v>0.00619674670797831</c:v>
                </c:pt>
                <c:pt idx="133">
                  <c:v>0.00619674670797831</c:v>
                </c:pt>
                <c:pt idx="134">
                  <c:v>0.00619674670797831</c:v>
                </c:pt>
                <c:pt idx="135">
                  <c:v>0.00774593338497289</c:v>
                </c:pt>
                <c:pt idx="136">
                  <c:v>0.00464756003098373</c:v>
                </c:pt>
                <c:pt idx="137">
                  <c:v>0.00975987606506584</c:v>
                </c:pt>
                <c:pt idx="138">
                  <c:v>0.00356312935708753</c:v>
                </c:pt>
                <c:pt idx="139">
                  <c:v>0.00557707203718048</c:v>
                </c:pt>
                <c:pt idx="140">
                  <c:v>0.0123934934159566</c:v>
                </c:pt>
                <c:pt idx="141">
                  <c:v>0.00619674670797831</c:v>
                </c:pt>
                <c:pt idx="142">
                  <c:v>0.00666150271107669</c:v>
                </c:pt>
                <c:pt idx="143">
                  <c:v>0.00247869868319132</c:v>
                </c:pt>
                <c:pt idx="144">
                  <c:v>0.00666150271107669</c:v>
                </c:pt>
                <c:pt idx="145">
                  <c:v>0.00557707203718048</c:v>
                </c:pt>
                <c:pt idx="146">
                  <c:v>0.00464756003098373</c:v>
                </c:pt>
                <c:pt idx="147">
                  <c:v>0.00557707203718048</c:v>
                </c:pt>
                <c:pt idx="148">
                  <c:v>0.00309837335398916</c:v>
                </c:pt>
                <c:pt idx="149">
                  <c:v>0.00712625871417506</c:v>
                </c:pt>
                <c:pt idx="150">
                  <c:v>0.00247869868319132</c:v>
                </c:pt>
                <c:pt idx="151">
                  <c:v>0.00511231603408211</c:v>
                </c:pt>
                <c:pt idx="152">
                  <c:v>0.00154918667699458</c:v>
                </c:pt>
                <c:pt idx="153">
                  <c:v>0.00464756003098373</c:v>
                </c:pt>
                <c:pt idx="154">
                  <c:v>0.00619674670797831</c:v>
                </c:pt>
                <c:pt idx="155">
                  <c:v>0.0040278853601859</c:v>
                </c:pt>
                <c:pt idx="156">
                  <c:v>0.00883036405886909</c:v>
                </c:pt>
                <c:pt idx="157">
                  <c:v>0.00201394268009295</c:v>
                </c:pt>
                <c:pt idx="158">
                  <c:v>0.00247869868319132</c:v>
                </c:pt>
                <c:pt idx="159">
                  <c:v>0.00201394268009295</c:v>
                </c:pt>
                <c:pt idx="160">
                  <c:v>0.00154918667699458</c:v>
                </c:pt>
                <c:pt idx="161">
                  <c:v>0.00247869868319132</c:v>
                </c:pt>
                <c:pt idx="162">
                  <c:v>0.00154918667699458</c:v>
                </c:pt>
                <c:pt idx="163">
                  <c:v>0.0103795507358637</c:v>
                </c:pt>
                <c:pt idx="164">
                  <c:v>0</c:v>
                </c:pt>
                <c:pt idx="165">
                  <c:v>0.00356312935708753</c:v>
                </c:pt>
                <c:pt idx="166">
                  <c:v>0</c:v>
                </c:pt>
                <c:pt idx="167">
                  <c:v>0.000929512006196747</c:v>
                </c:pt>
                <c:pt idx="168">
                  <c:v>0.00201394268009295</c:v>
                </c:pt>
                <c:pt idx="169">
                  <c:v>0.00154918667699458</c:v>
                </c:pt>
                <c:pt idx="170">
                  <c:v>0.00154918667699458</c:v>
                </c:pt>
                <c:pt idx="171">
                  <c:v>0.000464756003098373</c:v>
                </c:pt>
                <c:pt idx="172">
                  <c:v>0.00247869868319132</c:v>
                </c:pt>
                <c:pt idx="173">
                  <c:v>0</c:v>
                </c:pt>
                <c:pt idx="174">
                  <c:v>0.000464756003098373</c:v>
                </c:pt>
                <c:pt idx="175">
                  <c:v>0.000464756003098373</c:v>
                </c:pt>
                <c:pt idx="176">
                  <c:v>0.00154918667699458</c:v>
                </c:pt>
                <c:pt idx="177">
                  <c:v>0.000929512006196747</c:v>
                </c:pt>
                <c:pt idx="178">
                  <c:v>0</c:v>
                </c:pt>
                <c:pt idx="179">
                  <c:v>0.00154918667699458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0.000464756003098373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9168"/>
        <c:axId val="83000704"/>
      </c:lineChart>
      <c:catAx>
        <c:axId val="8299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000704"/>
        <c:crosses val="autoZero"/>
        <c:auto val="1"/>
        <c:lblAlgn val="ctr"/>
        <c:lblOffset val="100"/>
        <c:noMultiLvlLbl val="0"/>
      </c:catAx>
      <c:valAx>
        <c:axId val="830007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9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69261035108"/>
          <c:y val="0.33599550056243"/>
          <c:w val="0.111084215834594"/>
          <c:h val="0.1148121484814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227206429"/>
          <c:y val="0.0407806049037264"/>
          <c:w val="0.729838336261607"/>
          <c:h val="0.75416296103482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"总申贷人数"</c:f>
              <c:strCache>
                <c:ptCount val="1"/>
                <c:pt idx="0">
                  <c:v>总申贷人数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</c:dPt>
          <c:dLbls>
            <c:delete val="1"/>
          </c:dLbls>
          <c:cat>
            <c:strRef>
              <c:f>[1]KSLiftCurves!$A$5:$A$14</c:f>
              <c:strCache>
                <c:ptCount val="10"/>
                <c:pt idx="0">
                  <c:v>Low -&lt; 477.00</c:v>
                </c:pt>
                <c:pt idx="1">
                  <c:v>477.00 -&lt; 506.00</c:v>
                </c:pt>
                <c:pt idx="2">
                  <c:v>506.00 -&lt; 528.00</c:v>
                </c:pt>
                <c:pt idx="3">
                  <c:v>528.00 -&lt; 543.00</c:v>
                </c:pt>
                <c:pt idx="4">
                  <c:v>543.00 -&lt; 553.00</c:v>
                </c:pt>
                <c:pt idx="5">
                  <c:v>553.00 -&lt; 561.00</c:v>
                </c:pt>
                <c:pt idx="6">
                  <c:v>561.00 -&lt; 569.00</c:v>
                </c:pt>
                <c:pt idx="7">
                  <c:v>569.00 -&lt; 576.00</c:v>
                </c:pt>
                <c:pt idx="8">
                  <c:v>576.00 -&lt; 582.00</c:v>
                </c:pt>
                <c:pt idx="9">
                  <c:v>582.00 -&lt;   High</c:v>
                </c:pt>
              </c:strCache>
            </c:strRef>
          </c:cat>
          <c:val>
            <c:numRef>
              <c:f>[1]KSLiftCurves!$B$5:$B$14</c:f>
              <c:numCache>
                <c:formatCode>General</c:formatCode>
                <c:ptCount val="10"/>
                <c:pt idx="0">
                  <c:v>2557</c:v>
                </c:pt>
                <c:pt idx="1">
                  <c:v>2580</c:v>
                </c:pt>
                <c:pt idx="2">
                  <c:v>2481</c:v>
                </c:pt>
                <c:pt idx="3">
                  <c:v>2593</c:v>
                </c:pt>
                <c:pt idx="4">
                  <c:v>2543</c:v>
                </c:pt>
                <c:pt idx="5">
                  <c:v>2561</c:v>
                </c:pt>
                <c:pt idx="6">
                  <c:v>2426</c:v>
                </c:pt>
                <c:pt idx="7">
                  <c:v>2809</c:v>
                </c:pt>
                <c:pt idx="8">
                  <c:v>2271</c:v>
                </c:pt>
                <c:pt idx="9">
                  <c:v>2922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31776"/>
        <c:axId val="137533696"/>
      </c:barChar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FF0000"/>
              </a:solidFill>
              <a:prstDash val="solid"/>
              <a:round/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[1]KSLiftCurves!$A$5:$A$14</c:f>
              <c:strCache>
                <c:ptCount val="10"/>
                <c:pt idx="0">
                  <c:v>Low -&lt; 477.00</c:v>
                </c:pt>
                <c:pt idx="1">
                  <c:v>477.00 -&lt; 506.00</c:v>
                </c:pt>
                <c:pt idx="2">
                  <c:v>506.00 -&lt; 528.00</c:v>
                </c:pt>
                <c:pt idx="3">
                  <c:v>528.00 -&lt; 543.00</c:v>
                </c:pt>
                <c:pt idx="4">
                  <c:v>543.00 -&lt; 553.00</c:v>
                </c:pt>
                <c:pt idx="5">
                  <c:v>553.00 -&lt; 561.00</c:v>
                </c:pt>
                <c:pt idx="6">
                  <c:v>561.00 -&lt; 569.00</c:v>
                </c:pt>
                <c:pt idx="7">
                  <c:v>569.00 -&lt; 576.00</c:v>
                </c:pt>
                <c:pt idx="8">
                  <c:v>576.00 -&lt; 582.00</c:v>
                </c:pt>
                <c:pt idx="9">
                  <c:v>582.00 -&lt;   High</c:v>
                </c:pt>
              </c:strCache>
            </c:strRef>
          </c:cat>
          <c:val>
            <c:numRef>
              <c:f>[1]KSLiftCurves!$E$5:$E$14</c:f>
              <c:numCache>
                <c:formatCode>General</c:formatCode>
                <c:ptCount val="10"/>
                <c:pt idx="0">
                  <c:v>0.806022682831443</c:v>
                </c:pt>
                <c:pt idx="1">
                  <c:v>0.568217054263566</c:v>
                </c:pt>
                <c:pt idx="2">
                  <c:v>0.365175332527207</c:v>
                </c:pt>
                <c:pt idx="3">
                  <c:v>0.247204010798303</c:v>
                </c:pt>
                <c:pt idx="4">
                  <c:v>0.170271333071176</c:v>
                </c:pt>
                <c:pt idx="5">
                  <c:v>0.1308082780164</c:v>
                </c:pt>
                <c:pt idx="6">
                  <c:v>0.109233305853256</c:v>
                </c:pt>
                <c:pt idx="7">
                  <c:v>0.069063723745105</c:v>
                </c:pt>
                <c:pt idx="8">
                  <c:v>0.0515191545574637</c:v>
                </c:pt>
                <c:pt idx="9">
                  <c:v>0.0410677618069815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537792"/>
        <c:axId val="137535872"/>
      </c:lineChart>
      <c:catAx>
        <c:axId val="1375317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模型评分区间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533696"/>
        <c:crosses val="autoZero"/>
        <c:auto val="1"/>
        <c:lblAlgn val="ctr"/>
        <c:lblOffset val="100"/>
        <c:noMultiLvlLbl val="0"/>
      </c:catAx>
      <c:valAx>
        <c:axId val="137533696"/>
        <c:scaling>
          <c:orientation val="minMax"/>
        </c:scaling>
        <c:delete val="0"/>
        <c:axPos val="l"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逾期</a:t>
                </a:r>
                <a:r>
                  <a:rPr lang="en-US" altLang="zh-CN"/>
                  <a:t>30+</a:t>
                </a:r>
                <a:r>
                  <a:rPr lang="zh-CN" altLang="en-US"/>
                  <a:t>率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46942389366642"/>
              <c:y val="0.336475419911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531776"/>
        <c:crosses val="autoZero"/>
        <c:crossBetween val="between"/>
      </c:valAx>
      <c:catAx>
        <c:axId val="13753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535872"/>
        <c:crosses val="autoZero"/>
        <c:auto val="1"/>
        <c:lblAlgn val="ctr"/>
        <c:lblOffset val="100"/>
        <c:noMultiLvlLbl val="0"/>
      </c:catAx>
      <c:valAx>
        <c:axId val="137535872"/>
        <c:scaling>
          <c:orientation val="minMax"/>
        </c:scaling>
        <c:delete val="0"/>
        <c:axPos val="r"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总人数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280959718474349"/>
              <c:y val="0.303032038350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537792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227206429"/>
          <c:y val="0.0407806049037266"/>
          <c:w val="0.729838336261608"/>
          <c:h val="0.75416296103482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"总申贷人数"</c:f>
              <c:strCache>
                <c:ptCount val="1"/>
                <c:pt idx="0">
                  <c:v>总申贷人数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elete val="1"/>
          </c:dLbls>
          <c:cat>
            <c:strRef>
              <c:f>'KS - 建模'!$A$5:$A$14</c:f>
              <c:strCache>
                <c:ptCount val="10"/>
                <c:pt idx="0">
                  <c:v>408.00-496.00</c:v>
                </c:pt>
                <c:pt idx="1">
                  <c:v>497.00-525.00</c:v>
                </c:pt>
                <c:pt idx="2">
                  <c:v>526.00-541.00</c:v>
                </c:pt>
                <c:pt idx="3">
                  <c:v>542.00-551.00</c:v>
                </c:pt>
                <c:pt idx="4">
                  <c:v>552.00-558.00</c:v>
                </c:pt>
                <c:pt idx="5">
                  <c:v>559.00-566.00</c:v>
                </c:pt>
                <c:pt idx="6">
                  <c:v>567.00-572.00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建模'!$B$5:$B$14</c:f>
              <c:numCache>
                <c:formatCode>_ * #,##0_ ;_ * \-#,##0_ ;_ * "-"??_ ;_ @_ </c:formatCode>
                <c:ptCount val="10"/>
                <c:pt idx="0">
                  <c:v>1997</c:v>
                </c:pt>
                <c:pt idx="1">
                  <c:v>2068</c:v>
                </c:pt>
                <c:pt idx="2">
                  <c:v>2136</c:v>
                </c:pt>
                <c:pt idx="3">
                  <c:v>2159</c:v>
                </c:pt>
                <c:pt idx="4">
                  <c:v>2127</c:v>
                </c:pt>
                <c:pt idx="5">
                  <c:v>2302</c:v>
                </c:pt>
                <c:pt idx="6">
                  <c:v>2087</c:v>
                </c:pt>
                <c:pt idx="7">
                  <c:v>2009</c:v>
                </c:pt>
                <c:pt idx="8">
                  <c:v>2036</c:v>
                </c:pt>
                <c:pt idx="9">
                  <c:v>2233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33856"/>
        <c:axId val="137840128"/>
      </c:barChar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FF0000"/>
              </a:solidFill>
              <a:prstDash val="solid"/>
              <a:round/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'KS - 建模'!$A$5:$A$14</c:f>
              <c:strCache>
                <c:ptCount val="10"/>
                <c:pt idx="0">
                  <c:v>408.00-496.00</c:v>
                </c:pt>
                <c:pt idx="1">
                  <c:v>497.00-525.00</c:v>
                </c:pt>
                <c:pt idx="2">
                  <c:v>526.00-541.00</c:v>
                </c:pt>
                <c:pt idx="3">
                  <c:v>542.00-551.00</c:v>
                </c:pt>
                <c:pt idx="4">
                  <c:v>552.00-558.00</c:v>
                </c:pt>
                <c:pt idx="5">
                  <c:v>559.00-566.00</c:v>
                </c:pt>
                <c:pt idx="6">
                  <c:v>567.00-572.00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建模'!$E$5:$E$14</c:f>
              <c:numCache>
                <c:formatCode>0%</c:formatCode>
                <c:ptCount val="10"/>
                <c:pt idx="0">
                  <c:v>0.445167751627441</c:v>
                </c:pt>
                <c:pt idx="1">
                  <c:v>0.175531914893617</c:v>
                </c:pt>
                <c:pt idx="2">
                  <c:v>0.103464419475655</c:v>
                </c:pt>
                <c:pt idx="3">
                  <c:v>0.0616025937934229</c:v>
                </c:pt>
                <c:pt idx="4">
                  <c:v>0.0517160319699107</c:v>
                </c:pt>
                <c:pt idx="5">
                  <c:v>0.0351867940920938</c:v>
                </c:pt>
                <c:pt idx="6">
                  <c:v>0.0239578342117873</c:v>
                </c:pt>
                <c:pt idx="7">
                  <c:v>0.0204081632653061</c:v>
                </c:pt>
                <c:pt idx="8">
                  <c:v>0.0162082514734774</c:v>
                </c:pt>
                <c:pt idx="9">
                  <c:v>0.0125391849529781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844224"/>
        <c:axId val="137842048"/>
      </c:lineChart>
      <c:catAx>
        <c:axId val="1378338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模型评分区间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840128"/>
        <c:crosses val="autoZero"/>
        <c:auto val="1"/>
        <c:lblAlgn val="ctr"/>
        <c:lblOffset val="100"/>
        <c:noMultiLvlLbl val="0"/>
      </c:catAx>
      <c:valAx>
        <c:axId val="137840128"/>
        <c:scaling>
          <c:orientation val="minMax"/>
          <c:min val="0"/>
        </c:scaling>
        <c:delete val="0"/>
        <c:axPos val="l"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逾期</a:t>
                </a:r>
                <a:r>
                  <a:rPr lang="en-US" altLang="zh-CN"/>
                  <a:t>30+</a:t>
                </a:r>
                <a:r>
                  <a:rPr lang="zh-CN" altLang="en-US"/>
                  <a:t>率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46942389366641"/>
              <c:y val="0.336475419911357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833856"/>
        <c:crosses val="autoZero"/>
        <c:crossBetween val="between"/>
      </c:valAx>
      <c:catAx>
        <c:axId val="1378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842048"/>
        <c:crosses val="autoZero"/>
        <c:auto val="1"/>
        <c:lblAlgn val="ctr"/>
        <c:lblOffset val="100"/>
        <c:noMultiLvlLbl val="0"/>
      </c:catAx>
      <c:valAx>
        <c:axId val="137842048"/>
        <c:scaling>
          <c:orientation val="minMax"/>
        </c:scaling>
        <c:delete val="0"/>
        <c:axPos val="r"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总人数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280959718474349"/>
              <c:y val="0.3030320383505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844224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 altLang="en-US" sz="1400"/>
              <a:t>Gain Chart on Development Sample  </a:t>
            </a:r>
            <a:endParaRPr lang="en-US" altLang="en-US" sz="1400"/>
          </a:p>
        </c:rich>
      </c:tx>
      <c:layout>
        <c:manualLayout>
          <c:xMode val="edge"/>
          <c:yMode val="edge"/>
          <c:x val="0.270092384661304"/>
          <c:y val="0.0546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52334252443"/>
          <c:y val="0.228299157917761"/>
          <c:w val="0.807501824004852"/>
          <c:h val="0.6302099360400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'KS - 建模'!$Q$2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'KS - 建模'!$Q$4:$Q$14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'KS - 建模'!$R$4:$R$14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'KS - 建模'!$O$2</c:f>
              <c:strCache>
                <c:ptCount val="1"/>
                <c:pt idx="0">
                  <c:v>Model</c:v>
                </c:pt>
              </c:strCache>
            </c:strRef>
          </c:tx>
          <c:spPr>
            <a:ln w="12700" cap="rnd" cmpd="sng" algn="ctr">
              <a:solidFill>
                <a:srgbClr val="80000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800000"/>
              </a:solidFill>
              <a:ln w="9525" cap="flat" cmpd="sng" algn="ctr">
                <a:solidFill>
                  <a:srgbClr val="80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'KS - 建模'!$O$4:$O$14</c:f>
              <c:numCache>
                <c:formatCode>0%</c:formatCode>
                <c:ptCount val="11"/>
                <c:pt idx="0">
                  <c:v>0</c:v>
                </c:pt>
                <c:pt idx="1" c:formatCode="0.0%">
                  <c:v>0.0576933090341057</c:v>
                </c:pt>
                <c:pt idx="2" c:formatCode="0.0%">
                  <c:v>0.146472272845613</c:v>
                </c:pt>
                <c:pt idx="3" c:formatCode="0.0%">
                  <c:v>0.246185889091382</c:v>
                </c:pt>
                <c:pt idx="4" c:formatCode="0.0%">
                  <c:v>0.351679250195262</c:v>
                </c:pt>
                <c:pt idx="5" c:formatCode="0.0%">
                  <c:v>0.456703983337672</c:v>
                </c:pt>
                <c:pt idx="6" c:formatCode="0.0%">
                  <c:v>0.572350950273366</c:v>
                </c:pt>
                <c:pt idx="7" c:formatCode="0.0%">
                  <c:v>0.678417078885707</c:v>
                </c:pt>
                <c:pt idx="8" c:formatCode="0.0%">
                  <c:v>0.78089039312679</c:v>
                </c:pt>
                <c:pt idx="9" c:formatCode="0.0%">
                  <c:v>0.88518614944025</c:v>
                </c:pt>
                <c:pt idx="10" c:formatCode="0.0%">
                  <c:v>1</c:v>
                </c:pt>
              </c:numCache>
            </c:numRef>
          </c:xVal>
          <c:yVal>
            <c:numRef>
              <c:f>'KS - 建模'!$P$4:$P$14</c:f>
              <c:numCache>
                <c:formatCode>0%</c:formatCode>
                <c:ptCount val="11"/>
                <c:pt idx="0">
                  <c:v>0</c:v>
                </c:pt>
                <c:pt idx="1">
                  <c:v>0.456131349409954</c:v>
                </c:pt>
                <c:pt idx="2">
                  <c:v>0.642380708055413</c:v>
                </c:pt>
                <c:pt idx="3">
                  <c:v>0.755772190867111</c:v>
                </c:pt>
                <c:pt idx="4">
                  <c:v>0.824012314007183</c:v>
                </c:pt>
                <c:pt idx="5">
                  <c:v>0.880451513596716</c:v>
                </c:pt>
                <c:pt idx="6">
                  <c:v>0.922011287839918</c:v>
                </c:pt>
                <c:pt idx="7">
                  <c:v>0.947665469471524</c:v>
                </c:pt>
                <c:pt idx="8">
                  <c:v>0.968701898409441</c:v>
                </c:pt>
                <c:pt idx="9">
                  <c:v>0.985633658286301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5936"/>
        <c:axId val="83506688"/>
      </c:scatterChart>
      <c:valAx>
        <c:axId val="83495936"/>
        <c:scaling>
          <c:orientation val="minMax"/>
          <c:max val="1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4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 altLang="zh-CN" sz="1400" b="1" baseline="0"/>
                  <a:t>Cummulative % of Total Sample</a:t>
                </a:r>
                <a:endParaRPr lang="zh-CN" altLang="en-US" sz="1400" b="1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3506688"/>
        <c:crosses val="autoZero"/>
        <c:crossBetween val="midCat"/>
      </c:valAx>
      <c:valAx>
        <c:axId val="83506688"/>
        <c:scaling>
          <c:orientation val="minMax"/>
          <c:max val="1"/>
        </c:scaling>
        <c:delete val="0"/>
        <c:axPos val="l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 altLang="zh-CN" b="1"/>
                  <a:t>Cum % of Good 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0168471720818291"/>
              <c:y val="0.13281386701662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3495936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648616125158"/>
          <c:y val="0.55816218285214"/>
          <c:w val="0.240023584191307"/>
          <c:h val="0.111111384514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 altLang="en-US"/>
              <a:t>K-S Curve on Validation Sample</a:t>
            </a:r>
            <a:endParaRPr lang="en-US" altLang="en-US"/>
          </a:p>
        </c:rich>
      </c:tx>
      <c:layout>
        <c:manualLayout>
          <c:xMode val="edge"/>
          <c:yMode val="edge"/>
          <c:x val="0.367749628265949"/>
          <c:y val="0.029013567053734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496636691923"/>
          <c:y val="0.143133597465091"/>
          <c:w val="0.68793542448489"/>
          <c:h val="0.60154795691410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'KS - 建模'!$M$3</c:f>
              <c:strCache>
                <c:ptCount val="1"/>
                <c:pt idx="0">
                  <c:v>K-S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'KS - 建模'!$A$5:$A$14</c:f>
              <c:strCache>
                <c:ptCount val="10"/>
                <c:pt idx="0">
                  <c:v>408.00-496.00</c:v>
                </c:pt>
                <c:pt idx="1">
                  <c:v>497.00-525.00</c:v>
                </c:pt>
                <c:pt idx="2">
                  <c:v>526.00-541.00</c:v>
                </c:pt>
                <c:pt idx="3">
                  <c:v>542.00-551.00</c:v>
                </c:pt>
                <c:pt idx="4">
                  <c:v>552.00-558.00</c:v>
                </c:pt>
                <c:pt idx="5">
                  <c:v>559.00-566.00</c:v>
                </c:pt>
                <c:pt idx="6">
                  <c:v>567.00-572.00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建模'!$N$4:$N$14</c:f>
              <c:numCache>
                <c:formatCode>0%</c:formatCode>
                <c:ptCount val="11"/>
                <c:pt idx="0">
                  <c:v>0</c:v>
                </c:pt>
                <c:pt idx="1">
                  <c:v>0.398438040375848</c:v>
                </c:pt>
                <c:pt idx="2">
                  <c:v>0.4959084352098</c:v>
                </c:pt>
                <c:pt idx="3">
                  <c:v>0.509586301775729</c:v>
                </c:pt>
                <c:pt idx="4">
                  <c:v>0.472333063811921</c:v>
                </c:pt>
                <c:pt idx="5">
                  <c:v>0.423747530259044</c:v>
                </c:pt>
                <c:pt idx="6">
                  <c:v>0.349660337566552</c:v>
                </c:pt>
                <c:pt idx="7">
                  <c:v>0.269248390585817</c:v>
                </c:pt>
                <c:pt idx="8">
                  <c:v>0.187811505282651</c:v>
                </c:pt>
                <c:pt idx="9">
                  <c:v>0.100447508846051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55936"/>
        <c:axId val="82461824"/>
      </c:barChart>
      <c:lineChart>
        <c:grouping val="standard"/>
        <c:varyColors val="0"/>
        <c:ser>
          <c:idx val="1"/>
          <c:order val="0"/>
          <c:tx>
            <c:strRef>
              <c:f>'KS - 建模'!$P$3</c:f>
              <c:strCache>
                <c:ptCount val="1"/>
                <c:pt idx="0">
                  <c:v>DV = 1</c:v>
                </c:pt>
              </c:strCache>
            </c:strRef>
          </c:tx>
          <c:spPr>
            <a:ln w="12700" cap="rnd" cmpd="sng" algn="ctr">
              <a:solidFill>
                <a:srgbClr val="80000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800000"/>
              </a:solidFill>
              <a:ln w="9525" cap="flat" cmpd="sng" algn="ctr">
                <a:solidFill>
                  <a:srgbClr val="80000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'KS - 建模'!$A$5:$A$14</c:f>
              <c:strCache>
                <c:ptCount val="10"/>
                <c:pt idx="0">
                  <c:v>408.00-496.00</c:v>
                </c:pt>
                <c:pt idx="1">
                  <c:v>497.00-525.00</c:v>
                </c:pt>
                <c:pt idx="2">
                  <c:v>526.00-541.00</c:v>
                </c:pt>
                <c:pt idx="3">
                  <c:v>542.00-551.00</c:v>
                </c:pt>
                <c:pt idx="4">
                  <c:v>552.00-558.00</c:v>
                </c:pt>
                <c:pt idx="5">
                  <c:v>559.00-566.00</c:v>
                </c:pt>
                <c:pt idx="6">
                  <c:v>567.00-572.00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建模'!$P$4:$P$14</c:f>
              <c:numCache>
                <c:formatCode>0%</c:formatCode>
                <c:ptCount val="11"/>
                <c:pt idx="0">
                  <c:v>0</c:v>
                </c:pt>
                <c:pt idx="1">
                  <c:v>0.456131349409954</c:v>
                </c:pt>
                <c:pt idx="2">
                  <c:v>0.642380708055413</c:v>
                </c:pt>
                <c:pt idx="3">
                  <c:v>0.755772190867111</c:v>
                </c:pt>
                <c:pt idx="4">
                  <c:v>0.824012314007183</c:v>
                </c:pt>
                <c:pt idx="5">
                  <c:v>0.880451513596716</c:v>
                </c:pt>
                <c:pt idx="6">
                  <c:v>0.922011287839918</c:v>
                </c:pt>
                <c:pt idx="7">
                  <c:v>0.947665469471524</c:v>
                </c:pt>
                <c:pt idx="8">
                  <c:v>0.968701898409441</c:v>
                </c:pt>
                <c:pt idx="9">
                  <c:v>0.985633658286301</c:v>
                </c:pt>
                <c:pt idx="1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'KS - 建模'!$O$3</c:f>
              <c:strCache>
                <c:ptCount val="1"/>
                <c:pt idx="0">
                  <c:v>DV = 0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'KS - 建模'!$A$5:$A$14</c:f>
              <c:strCache>
                <c:ptCount val="10"/>
                <c:pt idx="0">
                  <c:v>408.00-496.00</c:v>
                </c:pt>
                <c:pt idx="1">
                  <c:v>497.00-525.00</c:v>
                </c:pt>
                <c:pt idx="2">
                  <c:v>526.00-541.00</c:v>
                </c:pt>
                <c:pt idx="3">
                  <c:v>542.00-551.00</c:v>
                </c:pt>
                <c:pt idx="4">
                  <c:v>552.00-558.00</c:v>
                </c:pt>
                <c:pt idx="5">
                  <c:v>559.00-566.00</c:v>
                </c:pt>
                <c:pt idx="6">
                  <c:v>567.00-572.00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建模'!$O$4:$O$14</c:f>
              <c:numCache>
                <c:formatCode>0%</c:formatCode>
                <c:ptCount val="11"/>
                <c:pt idx="0">
                  <c:v>0</c:v>
                </c:pt>
                <c:pt idx="1" c:formatCode="0.0%">
                  <c:v>0.0576933090341057</c:v>
                </c:pt>
                <c:pt idx="2" c:formatCode="0.0%">
                  <c:v>0.146472272845613</c:v>
                </c:pt>
                <c:pt idx="3" c:formatCode="0.0%">
                  <c:v>0.246185889091382</c:v>
                </c:pt>
                <c:pt idx="4" c:formatCode="0.0%">
                  <c:v>0.351679250195262</c:v>
                </c:pt>
                <c:pt idx="5" c:formatCode="0.0%">
                  <c:v>0.456703983337672</c:v>
                </c:pt>
                <c:pt idx="6" c:formatCode="0.0%">
                  <c:v>0.572350950273366</c:v>
                </c:pt>
                <c:pt idx="7" c:formatCode="0.0%">
                  <c:v>0.678417078885707</c:v>
                </c:pt>
                <c:pt idx="8" c:formatCode="0.0%">
                  <c:v>0.78089039312679</c:v>
                </c:pt>
                <c:pt idx="9" c:formatCode="0.0%">
                  <c:v>0.88518614944025</c:v>
                </c:pt>
                <c:pt idx="10" c:formatCode="0.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52480"/>
        <c:axId val="82454400"/>
      </c:lineChart>
      <c:catAx>
        <c:axId val="82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2454400"/>
        <c:crosses val="autoZero"/>
        <c:auto val="0"/>
        <c:lblAlgn val="ctr"/>
        <c:lblOffset val="100"/>
        <c:tickLblSkip val="1"/>
        <c:noMultiLvlLbl val="0"/>
      </c:catAx>
      <c:valAx>
        <c:axId val="82454400"/>
        <c:scaling>
          <c:orientation val="minMax"/>
          <c:max val="1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2452480"/>
        <c:crosses val="autoZero"/>
        <c:crossBetween val="between"/>
        <c:majorUnit val="0.1"/>
        <c:minorUnit val="0.1"/>
      </c:valAx>
      <c:catAx>
        <c:axId val="8245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2461824"/>
        <c:crossesAt val="0"/>
        <c:auto val="0"/>
        <c:lblAlgn val="ctr"/>
        <c:lblOffset val="100"/>
        <c:noMultiLvlLbl val="0"/>
      </c:catAx>
      <c:valAx>
        <c:axId val="82461824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245593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</c:dTable>
      <c:spPr>
        <a:solidFill>
          <a:srgbClr val="CCCC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 altLang="en-US"/>
              <a:t>Total Revenue on Validation Sample</a:t>
            </a:r>
            <a:endParaRPr lang="en-US" altLang="en-US"/>
          </a:p>
        </c:rich>
      </c:tx>
      <c:layout>
        <c:manualLayout>
          <c:xMode val="edge"/>
          <c:yMode val="edge"/>
          <c:x val="0.317862602549508"/>
          <c:y val="0.033766276590752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95395728117"/>
          <c:y val="0.179221006520148"/>
          <c:w val="0.850915374081639"/>
          <c:h val="0.644156661115896"/>
        </c:manualLayout>
      </c:layout>
      <c:lineChart>
        <c:grouping val="standard"/>
        <c:varyColors val="0"/>
        <c:ser>
          <c:idx val="0"/>
          <c:order val="0"/>
          <c:tx>
            <c:strRef>
              <c:f>"Revenue"</c:f>
              <c:strCache>
                <c:ptCount val="1"/>
                <c:pt idx="0">
                  <c:v>Revenue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'KS - 建模'!$Q$5:$Q$14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'KS - 建模'!$D$78:$D$87</c:f>
              <c:numCache>
                <c:formatCode>General</c:formatCode>
                <c:ptCount val="10"/>
                <c:pt idx="0">
                  <c:v>138246</c:v>
                </c:pt>
                <c:pt idx="1">
                  <c:v>192190</c:v>
                </c:pt>
                <c:pt idx="2">
                  <c:v>223278</c:v>
                </c:pt>
                <c:pt idx="3">
                  <c:v>240240</c:v>
                </c:pt>
                <c:pt idx="4">
                  <c:v>253586</c:v>
                </c:pt>
                <c:pt idx="5">
                  <c:v>261942</c:v>
                </c:pt>
                <c:pt idx="6">
                  <c:v>265768</c:v>
                </c:pt>
                <c:pt idx="7">
                  <c:v>268310</c:v>
                </c:pt>
                <c:pt idx="8">
                  <c:v>269518</c:v>
                </c:pt>
                <c:pt idx="9">
                  <c:v>269532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82487552"/>
        <c:axId val="82506112"/>
      </c:lineChart>
      <c:catAx>
        <c:axId val="824875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 altLang="en-US"/>
                  <a:t>Cum %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524613941375948"/>
              <c:y val="0.90389725027553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2506112"/>
        <c:crosses val="autoZero"/>
        <c:auto val="1"/>
        <c:lblAlgn val="ctr"/>
        <c:lblOffset val="100"/>
        <c:tickLblSkip val="1"/>
        <c:noMultiLvlLbl val="0"/>
      </c:catAx>
      <c:valAx>
        <c:axId val="825061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 altLang="en-US"/>
                  <a:t>Revenue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225035470831511"/>
              <c:y val="0.433766783896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2487552"/>
        <c:crosses val="autoZero"/>
        <c:crossBetween val="between"/>
      </c:valAx>
      <c:spPr>
        <a:solidFill>
          <a:srgbClr val="CCCC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227206429"/>
          <c:y val="0.0407806049037265"/>
          <c:w val="0.729838336261608"/>
          <c:h val="0.75416296103482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"总申贷人数"</c:f>
              <c:strCache>
                <c:ptCount val="1"/>
                <c:pt idx="0">
                  <c:v>总申贷人数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elete val="1"/>
          </c:dLbls>
          <c:cat>
            <c:strRef>
              <c:f>'KS - 建模'!$A$5:$A$14</c:f>
              <c:strCache>
                <c:ptCount val="10"/>
                <c:pt idx="0">
                  <c:v>408.00-496.00</c:v>
                </c:pt>
                <c:pt idx="1">
                  <c:v>497.00-525.00</c:v>
                </c:pt>
                <c:pt idx="2">
                  <c:v>526.00-541.00</c:v>
                </c:pt>
                <c:pt idx="3">
                  <c:v>542.00-551.00</c:v>
                </c:pt>
                <c:pt idx="4">
                  <c:v>552.00-558.00</c:v>
                </c:pt>
                <c:pt idx="5">
                  <c:v>559.00-566.00</c:v>
                </c:pt>
                <c:pt idx="6">
                  <c:v>567.00-572.00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建模'!$B$5:$B$14</c:f>
              <c:numCache>
                <c:formatCode>_ * #,##0_ ;_ * \-#,##0_ ;_ * "-"??_ ;_ @_ </c:formatCode>
                <c:ptCount val="10"/>
                <c:pt idx="0">
                  <c:v>1997</c:v>
                </c:pt>
                <c:pt idx="1">
                  <c:v>2068</c:v>
                </c:pt>
                <c:pt idx="2">
                  <c:v>2136</c:v>
                </c:pt>
                <c:pt idx="3">
                  <c:v>2159</c:v>
                </c:pt>
                <c:pt idx="4">
                  <c:v>2127</c:v>
                </c:pt>
                <c:pt idx="5">
                  <c:v>2302</c:v>
                </c:pt>
                <c:pt idx="6">
                  <c:v>2087</c:v>
                </c:pt>
                <c:pt idx="7">
                  <c:v>2009</c:v>
                </c:pt>
                <c:pt idx="8">
                  <c:v>2036</c:v>
                </c:pt>
                <c:pt idx="9">
                  <c:v>2233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96320"/>
        <c:axId val="85102592"/>
      </c:barChar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FF0000"/>
              </a:solidFill>
              <a:prstDash val="solid"/>
              <a:round/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'KS - 建模'!$A$5:$A$14</c:f>
              <c:strCache>
                <c:ptCount val="10"/>
                <c:pt idx="0">
                  <c:v>408.00-496.00</c:v>
                </c:pt>
                <c:pt idx="1">
                  <c:v>497.00-525.00</c:v>
                </c:pt>
                <c:pt idx="2">
                  <c:v>526.00-541.00</c:v>
                </c:pt>
                <c:pt idx="3">
                  <c:v>542.00-551.00</c:v>
                </c:pt>
                <c:pt idx="4">
                  <c:v>552.00-558.00</c:v>
                </c:pt>
                <c:pt idx="5">
                  <c:v>559.00-566.00</c:v>
                </c:pt>
                <c:pt idx="6">
                  <c:v>567.00-572.00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建模'!$E$5:$E$14</c:f>
              <c:numCache>
                <c:formatCode>0%</c:formatCode>
                <c:ptCount val="10"/>
                <c:pt idx="0">
                  <c:v>0.445167751627441</c:v>
                </c:pt>
                <c:pt idx="1">
                  <c:v>0.175531914893617</c:v>
                </c:pt>
                <c:pt idx="2">
                  <c:v>0.103464419475655</c:v>
                </c:pt>
                <c:pt idx="3">
                  <c:v>0.0616025937934229</c:v>
                </c:pt>
                <c:pt idx="4">
                  <c:v>0.0517160319699107</c:v>
                </c:pt>
                <c:pt idx="5">
                  <c:v>0.0351867940920938</c:v>
                </c:pt>
                <c:pt idx="6">
                  <c:v>0.0239578342117873</c:v>
                </c:pt>
                <c:pt idx="7">
                  <c:v>0.0204081632653061</c:v>
                </c:pt>
                <c:pt idx="8">
                  <c:v>0.0162082514734774</c:v>
                </c:pt>
                <c:pt idx="9">
                  <c:v>0.0125391849529781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06688"/>
        <c:axId val="85104512"/>
      </c:lineChart>
      <c:catAx>
        <c:axId val="85096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模型评分区间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102592"/>
        <c:crosses val="autoZero"/>
        <c:auto val="1"/>
        <c:lblAlgn val="ctr"/>
        <c:lblOffset val="100"/>
        <c:noMultiLvlLbl val="0"/>
      </c:catAx>
      <c:valAx>
        <c:axId val="85102592"/>
        <c:scaling>
          <c:orientation val="minMax"/>
        </c:scaling>
        <c:delete val="0"/>
        <c:axPos val="l"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逾期</a:t>
                </a:r>
                <a:r>
                  <a:rPr lang="en-US" altLang="zh-CN"/>
                  <a:t>30+</a:t>
                </a:r>
                <a:r>
                  <a:rPr lang="zh-CN" altLang="en-US"/>
                  <a:t>率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46942389366641"/>
              <c:y val="0.336475419911357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096320"/>
        <c:crosses val="autoZero"/>
        <c:crossBetween val="between"/>
      </c:valAx>
      <c:catAx>
        <c:axId val="851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104512"/>
        <c:crosses val="autoZero"/>
        <c:auto val="1"/>
        <c:lblAlgn val="ctr"/>
        <c:lblOffset val="100"/>
        <c:noMultiLvlLbl val="0"/>
      </c:catAx>
      <c:valAx>
        <c:axId val="85104512"/>
        <c:scaling>
          <c:orientation val="minMax"/>
        </c:scaling>
        <c:delete val="0"/>
        <c:axPos val="r"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总人数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280959718474349"/>
              <c:y val="0.3030320383505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106688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 altLang="en-US" sz="1400"/>
              <a:t>Gain Chart on Development Sample  </a:t>
            </a:r>
            <a:endParaRPr lang="en-US" altLang="en-US" sz="1400"/>
          </a:p>
        </c:rich>
      </c:tx>
      <c:layout>
        <c:manualLayout>
          <c:xMode val="edge"/>
          <c:yMode val="edge"/>
          <c:x val="0.25805869031714"/>
          <c:y val="0.033854166666666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52334252443"/>
          <c:y val="0.228299157917761"/>
          <c:w val="0.807501824004852"/>
          <c:h val="0.6302099360400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'KS - 样本外验证'!$Q$2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'KS - 样本外验证'!$Q$4:$Q$14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'KS - 样本外验证'!$R$4:$R$14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'KS - 样本外验证'!$O$2</c:f>
              <c:strCache>
                <c:ptCount val="1"/>
                <c:pt idx="0">
                  <c:v>Model</c:v>
                </c:pt>
              </c:strCache>
            </c:strRef>
          </c:tx>
          <c:spPr>
            <a:ln w="12700" cap="rnd" cmpd="sng" algn="ctr">
              <a:solidFill>
                <a:srgbClr val="80000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800000"/>
              </a:solidFill>
              <a:ln w="9525" cap="flat" cmpd="sng" algn="ctr">
                <a:solidFill>
                  <a:srgbClr val="80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'KS - 样本外验证'!$O$4:$O$14</c:f>
              <c:numCache>
                <c:formatCode>0%</c:formatCode>
                <c:ptCount val="11"/>
                <c:pt idx="0">
                  <c:v>0</c:v>
                </c:pt>
                <c:pt idx="1" c:formatCode="0.0%">
                  <c:v>0.0532010199159259</c:v>
                </c:pt>
                <c:pt idx="2" c:formatCode="0.0%">
                  <c:v>0.13851560884846</c:v>
                </c:pt>
                <c:pt idx="3" c:formatCode="0.0%">
                  <c:v>0.234580662945352</c:v>
                </c:pt>
                <c:pt idx="4" c:formatCode="0.0%">
                  <c:v>0.334918337812694</c:v>
                </c:pt>
                <c:pt idx="5" c:formatCode="0.0%">
                  <c:v>0.446075391082627</c:v>
                </c:pt>
                <c:pt idx="6" c:formatCode="0.0%">
                  <c:v>0.554889394252636</c:v>
                </c:pt>
                <c:pt idx="7" c:formatCode="0.0%">
                  <c:v>0.664254703328509</c:v>
                </c:pt>
                <c:pt idx="8" c:formatCode="0.0%">
                  <c:v>0.772035007925022</c:v>
                </c:pt>
                <c:pt idx="9" c:formatCode="0.0%">
                  <c:v>0.879884225759769</c:v>
                </c:pt>
                <c:pt idx="10" c:formatCode="0.0%">
                  <c:v>1</c:v>
                </c:pt>
              </c:numCache>
            </c:numRef>
          </c:xVal>
          <c:yVal>
            <c:numRef>
              <c:f>'KS - 样本外验证'!$P$4:$P$14</c:f>
              <c:numCache>
                <c:formatCode>0%</c:formatCode>
                <c:ptCount val="11"/>
                <c:pt idx="0">
                  <c:v>0</c:v>
                </c:pt>
                <c:pt idx="1">
                  <c:v>0.484735202492212</c:v>
                </c:pt>
                <c:pt idx="2">
                  <c:v>0.668535825545171</c:v>
                </c:pt>
                <c:pt idx="3">
                  <c:v>0.7601246105919</c:v>
                </c:pt>
                <c:pt idx="4">
                  <c:v>0.831152647975078</c:v>
                </c:pt>
                <c:pt idx="5">
                  <c:v>0.879750778816199</c:v>
                </c:pt>
                <c:pt idx="6">
                  <c:v>0.920249221183801</c:v>
                </c:pt>
                <c:pt idx="7">
                  <c:v>0.942056074766355</c:v>
                </c:pt>
                <c:pt idx="8">
                  <c:v>0.968847352024922</c:v>
                </c:pt>
                <c:pt idx="9">
                  <c:v>0.986292834890966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4240"/>
        <c:axId val="85530496"/>
      </c:scatterChart>
      <c:valAx>
        <c:axId val="85114240"/>
        <c:scaling>
          <c:orientation val="minMax"/>
          <c:max val="1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4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 altLang="zh-CN" sz="1400" b="1" baseline="0"/>
                  <a:t>Cummulative % of Total Sample</a:t>
                </a:r>
                <a:endParaRPr lang="zh-CN" altLang="en-US" sz="1400" b="1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5530496"/>
        <c:crosses val="autoZero"/>
        <c:crossBetween val="midCat"/>
      </c:valAx>
      <c:valAx>
        <c:axId val="85530496"/>
        <c:scaling>
          <c:orientation val="minMax"/>
          <c:max val="1"/>
        </c:scaling>
        <c:delete val="0"/>
        <c:axPos val="l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 altLang="zh-CN" b="1"/>
                  <a:t>Cum % of Good 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0168471720818291"/>
              <c:y val="0.13281386701662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5114240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648616125158"/>
          <c:y val="0.55816218285214"/>
          <c:w val="0.240023584191307"/>
          <c:h val="0.111111384514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 altLang="en-US"/>
              <a:t>K-S Curve on Validation Sample</a:t>
            </a:r>
            <a:endParaRPr lang="en-US" altLang="en-US"/>
          </a:p>
        </c:rich>
      </c:tx>
      <c:layout>
        <c:manualLayout>
          <c:xMode val="edge"/>
          <c:yMode val="edge"/>
          <c:x val="0.367749628265949"/>
          <c:y val="0.029013567053734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496636691923"/>
          <c:y val="0.143133597465091"/>
          <c:w val="0.68793542448489"/>
          <c:h val="0.60154795691410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'KS - 样本外验证'!$M$3</c:f>
              <c:strCache>
                <c:ptCount val="1"/>
                <c:pt idx="0">
                  <c:v>K-S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'KS - 样本外验证'!$A$5:$A$14</c:f>
              <c:strCache>
                <c:ptCount val="10"/>
                <c:pt idx="0">
                  <c:v>409.00-500.00</c:v>
                </c:pt>
                <c:pt idx="1">
                  <c:v>501.00-528.00</c:v>
                </c:pt>
                <c:pt idx="2">
                  <c:v>529.00-543.00</c:v>
                </c:pt>
                <c:pt idx="3">
                  <c:v>544.00-552.00</c:v>
                </c:pt>
                <c:pt idx="4">
                  <c:v>553.00-559.00</c:v>
                </c:pt>
                <c:pt idx="5">
                  <c:v>560.00-567.00</c:v>
                </c:pt>
                <c:pt idx="6">
                  <c:v>568.00-572.00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样本外验证'!$N$4:$N$14</c:f>
              <c:numCache>
                <c:formatCode>0%</c:formatCode>
                <c:ptCount val="11"/>
                <c:pt idx="0">
                  <c:v>0</c:v>
                </c:pt>
                <c:pt idx="1">
                  <c:v>0.431534182576286</c:v>
                </c:pt>
                <c:pt idx="2">
                  <c:v>0.530020216696712</c:v>
                </c:pt>
                <c:pt idx="3">
                  <c:v>0.525543947646548</c:v>
                </c:pt>
                <c:pt idx="4">
                  <c:v>0.496234310162384</c:v>
                </c:pt>
                <c:pt idx="5">
                  <c:v>0.433675387733572</c:v>
                </c:pt>
                <c:pt idx="6">
                  <c:v>0.365359826931165</c:v>
                </c:pt>
                <c:pt idx="7">
                  <c:v>0.277801371437846</c:v>
                </c:pt>
                <c:pt idx="8">
                  <c:v>0.1968123440999</c:v>
                </c:pt>
                <c:pt idx="9">
                  <c:v>0.106408609131197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19136"/>
        <c:axId val="134620672"/>
      </c:barChart>
      <c:lineChart>
        <c:grouping val="standard"/>
        <c:varyColors val="0"/>
        <c:ser>
          <c:idx val="1"/>
          <c:order val="0"/>
          <c:tx>
            <c:strRef>
              <c:f>'KS - 样本外验证'!$P$3</c:f>
              <c:strCache>
                <c:ptCount val="1"/>
                <c:pt idx="0">
                  <c:v>DV = 1</c:v>
                </c:pt>
              </c:strCache>
            </c:strRef>
          </c:tx>
          <c:spPr>
            <a:ln w="12700" cap="rnd" cmpd="sng" algn="ctr">
              <a:solidFill>
                <a:srgbClr val="80000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800000"/>
              </a:solidFill>
              <a:ln w="9525" cap="flat" cmpd="sng" algn="ctr">
                <a:solidFill>
                  <a:srgbClr val="80000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'KS - 样本外验证'!$A$5:$A$14</c:f>
              <c:strCache>
                <c:ptCount val="10"/>
                <c:pt idx="0">
                  <c:v>409.00-500.00</c:v>
                </c:pt>
                <c:pt idx="1">
                  <c:v>501.00-528.00</c:v>
                </c:pt>
                <c:pt idx="2">
                  <c:v>529.00-543.00</c:v>
                </c:pt>
                <c:pt idx="3">
                  <c:v>544.00-552.00</c:v>
                </c:pt>
                <c:pt idx="4">
                  <c:v>553.00-559.00</c:v>
                </c:pt>
                <c:pt idx="5">
                  <c:v>560.00-567.00</c:v>
                </c:pt>
                <c:pt idx="6">
                  <c:v>568.00-572.00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样本外验证'!$P$4:$P$14</c:f>
              <c:numCache>
                <c:formatCode>0%</c:formatCode>
                <c:ptCount val="11"/>
                <c:pt idx="0">
                  <c:v>0</c:v>
                </c:pt>
                <c:pt idx="1">
                  <c:v>0.484735202492212</c:v>
                </c:pt>
                <c:pt idx="2">
                  <c:v>0.668535825545171</c:v>
                </c:pt>
                <c:pt idx="3">
                  <c:v>0.7601246105919</c:v>
                </c:pt>
                <c:pt idx="4">
                  <c:v>0.831152647975078</c:v>
                </c:pt>
                <c:pt idx="5">
                  <c:v>0.879750778816199</c:v>
                </c:pt>
                <c:pt idx="6">
                  <c:v>0.920249221183801</c:v>
                </c:pt>
                <c:pt idx="7">
                  <c:v>0.942056074766355</c:v>
                </c:pt>
                <c:pt idx="8">
                  <c:v>0.968847352024922</c:v>
                </c:pt>
                <c:pt idx="9">
                  <c:v>0.986292834890966</c:v>
                </c:pt>
                <c:pt idx="1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'KS - 样本外验证'!$O$3</c:f>
              <c:strCache>
                <c:ptCount val="1"/>
                <c:pt idx="0">
                  <c:v>DV = 0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'KS - 样本外验证'!$A$5:$A$14</c:f>
              <c:strCache>
                <c:ptCount val="10"/>
                <c:pt idx="0">
                  <c:v>409.00-500.00</c:v>
                </c:pt>
                <c:pt idx="1">
                  <c:v>501.00-528.00</c:v>
                </c:pt>
                <c:pt idx="2">
                  <c:v>529.00-543.00</c:v>
                </c:pt>
                <c:pt idx="3">
                  <c:v>544.00-552.00</c:v>
                </c:pt>
                <c:pt idx="4">
                  <c:v>553.00-559.00</c:v>
                </c:pt>
                <c:pt idx="5">
                  <c:v>560.00-567.00</c:v>
                </c:pt>
                <c:pt idx="6">
                  <c:v>568.00-572.00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样本外验证'!$O$4:$O$14</c:f>
              <c:numCache>
                <c:formatCode>0%</c:formatCode>
                <c:ptCount val="11"/>
                <c:pt idx="0">
                  <c:v>0</c:v>
                </c:pt>
                <c:pt idx="1" c:formatCode="0.0%">
                  <c:v>0.0532010199159259</c:v>
                </c:pt>
                <c:pt idx="2" c:formatCode="0.0%">
                  <c:v>0.13851560884846</c:v>
                </c:pt>
                <c:pt idx="3" c:formatCode="0.0%">
                  <c:v>0.234580662945352</c:v>
                </c:pt>
                <c:pt idx="4" c:formatCode="0.0%">
                  <c:v>0.334918337812694</c:v>
                </c:pt>
                <c:pt idx="5" c:formatCode="0.0%">
                  <c:v>0.446075391082627</c:v>
                </c:pt>
                <c:pt idx="6" c:formatCode="0.0%">
                  <c:v>0.554889394252636</c:v>
                </c:pt>
                <c:pt idx="7" c:formatCode="0.0%">
                  <c:v>0.664254703328509</c:v>
                </c:pt>
                <c:pt idx="8" c:formatCode="0.0%">
                  <c:v>0.772035007925022</c:v>
                </c:pt>
                <c:pt idx="9" c:formatCode="0.0%">
                  <c:v>0.879884225759769</c:v>
                </c:pt>
                <c:pt idx="10" c:formatCode="0.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78112"/>
        <c:axId val="85580032"/>
      </c:lineChart>
      <c:catAx>
        <c:axId val="855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5580032"/>
        <c:crosses val="autoZero"/>
        <c:auto val="0"/>
        <c:lblAlgn val="ctr"/>
        <c:lblOffset val="100"/>
        <c:tickLblSkip val="1"/>
        <c:noMultiLvlLbl val="0"/>
      </c:catAx>
      <c:valAx>
        <c:axId val="85580032"/>
        <c:scaling>
          <c:orientation val="minMax"/>
          <c:max val="1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5578112"/>
        <c:crosses val="autoZero"/>
        <c:crossBetween val="between"/>
        <c:majorUnit val="0.1"/>
        <c:minorUnit val="0.1"/>
      </c:valAx>
      <c:catAx>
        <c:axId val="1346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34620672"/>
        <c:crossesAt val="0"/>
        <c:auto val="0"/>
        <c:lblAlgn val="ctr"/>
        <c:lblOffset val="100"/>
        <c:noMultiLvlLbl val="0"/>
      </c:catAx>
      <c:valAx>
        <c:axId val="134620672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3461913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</c:dTable>
      <c:spPr>
        <a:solidFill>
          <a:srgbClr val="CCCC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 altLang="en-US"/>
              <a:t>Total Revenue on Validation Sample</a:t>
            </a:r>
            <a:endParaRPr lang="en-US" altLang="en-US"/>
          </a:p>
        </c:rich>
      </c:tx>
      <c:layout>
        <c:manualLayout>
          <c:xMode val="edge"/>
          <c:yMode val="edge"/>
          <c:x val="0.317862602549508"/>
          <c:y val="0.033766276590752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95395728117"/>
          <c:y val="0.179221006520148"/>
          <c:w val="0.850915374081639"/>
          <c:h val="0.644156661115896"/>
        </c:manualLayout>
      </c:layout>
      <c:lineChart>
        <c:grouping val="standard"/>
        <c:varyColors val="0"/>
        <c:ser>
          <c:idx val="0"/>
          <c:order val="0"/>
          <c:tx>
            <c:strRef>
              <c:f>"Revenue"</c:f>
              <c:strCache>
                <c:ptCount val="1"/>
                <c:pt idx="0">
                  <c:v>Revenue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'KS - 样本外验证'!$Q$5:$Q$14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'KS - 样本外验证'!$D$78:$D$87</c:f>
              <c:numCache>
                <c:formatCode>General</c:formatCode>
                <c:ptCount val="10"/>
                <c:pt idx="0">
                  <c:v>121380</c:v>
                </c:pt>
                <c:pt idx="1">
                  <c:v>165514</c:v>
                </c:pt>
                <c:pt idx="2">
                  <c:v>185952</c:v>
                </c:pt>
                <c:pt idx="3">
                  <c:v>201052</c:v>
                </c:pt>
                <c:pt idx="4">
                  <c:v>210150</c:v>
                </c:pt>
                <c:pt idx="5">
                  <c:v>217262</c:v>
                </c:pt>
                <c:pt idx="6">
                  <c:v>219618</c:v>
                </c:pt>
                <c:pt idx="7">
                  <c:v>223284</c:v>
                </c:pt>
                <c:pt idx="8">
                  <c:v>224578</c:v>
                </c:pt>
                <c:pt idx="9">
                  <c:v>224568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34641536"/>
        <c:axId val="134664576"/>
      </c:lineChart>
      <c:catAx>
        <c:axId val="1346415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 altLang="en-US"/>
                  <a:t>Cum %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524613941375948"/>
              <c:y val="0.90389725027553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34664576"/>
        <c:crosses val="autoZero"/>
        <c:auto val="1"/>
        <c:lblAlgn val="ctr"/>
        <c:lblOffset val="100"/>
        <c:tickLblSkip val="1"/>
        <c:noMultiLvlLbl val="0"/>
      </c:catAx>
      <c:valAx>
        <c:axId val="134664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 altLang="en-US"/>
                  <a:t>Revenue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225035470831511"/>
              <c:y val="0.433766783896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34641536"/>
        <c:crosses val="autoZero"/>
        <c:crossBetween val="between"/>
      </c:valAx>
      <c:spPr>
        <a:solidFill>
          <a:srgbClr val="CCCC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227206429"/>
          <c:y val="0.0407806049037265"/>
          <c:w val="0.729838336261608"/>
          <c:h val="0.75416296103482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"总申贷人数"</c:f>
              <c:strCache>
                <c:ptCount val="1"/>
                <c:pt idx="0">
                  <c:v>总申贷人数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elete val="1"/>
          </c:dLbls>
          <c:cat>
            <c:strRef>
              <c:f>'KS - 样本外验证'!$A$5:$A$14</c:f>
              <c:strCache>
                <c:ptCount val="10"/>
                <c:pt idx="0">
                  <c:v>409.00-500.00</c:v>
                </c:pt>
                <c:pt idx="1">
                  <c:v>501.00-528.00</c:v>
                </c:pt>
                <c:pt idx="2">
                  <c:v>529.00-543.00</c:v>
                </c:pt>
                <c:pt idx="3">
                  <c:v>544.00-552.00</c:v>
                </c:pt>
                <c:pt idx="4">
                  <c:v>553.00-559.00</c:v>
                </c:pt>
                <c:pt idx="5">
                  <c:v>560.00-567.00</c:v>
                </c:pt>
                <c:pt idx="6">
                  <c:v>568.00-572.00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样本外验证'!$B$5:$B$14</c:f>
              <c:numCache>
                <c:formatCode>_ * #,##0_ ;_ * \-#,##0_ ;_ * "-"??_ ;_ @_ </c:formatCode>
                <c:ptCount val="10"/>
                <c:pt idx="0">
                  <c:v>1550</c:v>
                </c:pt>
                <c:pt idx="1">
                  <c:v>1533</c:v>
                </c:pt>
                <c:pt idx="2">
                  <c:v>1541</c:v>
                </c:pt>
                <c:pt idx="3">
                  <c:v>1570</c:v>
                </c:pt>
                <c:pt idx="4">
                  <c:v>1691</c:v>
                </c:pt>
                <c:pt idx="5">
                  <c:v>1644</c:v>
                </c:pt>
                <c:pt idx="6">
                  <c:v>1622</c:v>
                </c:pt>
                <c:pt idx="7">
                  <c:v>1607</c:v>
                </c:pt>
                <c:pt idx="8">
                  <c:v>1593</c:v>
                </c:pt>
                <c:pt idx="9">
                  <c:v>1765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16608"/>
        <c:axId val="137322880"/>
      </c:barChar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FF0000"/>
              </a:solidFill>
              <a:prstDash val="solid"/>
              <a:round/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'KS - 样本外验证'!$A$5:$A$14</c:f>
              <c:strCache>
                <c:ptCount val="10"/>
                <c:pt idx="0">
                  <c:v>409.00-500.00</c:v>
                </c:pt>
                <c:pt idx="1">
                  <c:v>501.00-528.00</c:v>
                </c:pt>
                <c:pt idx="2">
                  <c:v>529.00-543.00</c:v>
                </c:pt>
                <c:pt idx="3">
                  <c:v>544.00-552.00</c:v>
                </c:pt>
                <c:pt idx="4">
                  <c:v>553.00-559.00</c:v>
                </c:pt>
                <c:pt idx="5">
                  <c:v>560.00-567.00</c:v>
                </c:pt>
                <c:pt idx="6">
                  <c:v>568.00-572.00</c:v>
                </c:pt>
                <c:pt idx="7">
                  <c:v>573.00-578.00</c:v>
                </c:pt>
                <c:pt idx="8">
                  <c:v>579.00-584.00</c:v>
                </c:pt>
                <c:pt idx="9">
                  <c:v>585.00-620.00</c:v>
                </c:pt>
              </c:strCache>
            </c:strRef>
          </c:cat>
          <c:val>
            <c:numRef>
              <c:f>'KS - 样本外验证'!$E$5:$E$14</c:f>
              <c:numCache>
                <c:formatCode>0%</c:formatCode>
                <c:ptCount val="10"/>
                <c:pt idx="0">
                  <c:v>0.501935483870968</c:v>
                </c:pt>
                <c:pt idx="1">
                  <c:v>0.192433137638617</c:v>
                </c:pt>
                <c:pt idx="2">
                  <c:v>0.0953926022063595</c:v>
                </c:pt>
                <c:pt idx="3">
                  <c:v>0.0726114649681529</c:v>
                </c:pt>
                <c:pt idx="4">
                  <c:v>0.0461265523358959</c:v>
                </c:pt>
                <c:pt idx="5">
                  <c:v>0.0395377128953771</c:v>
                </c:pt>
                <c:pt idx="6">
                  <c:v>0.0215782983970407</c:v>
                </c:pt>
                <c:pt idx="7">
                  <c:v>0.0267579340385812</c:v>
                </c:pt>
                <c:pt idx="8">
                  <c:v>0.0175768989328311</c:v>
                </c:pt>
                <c:pt idx="9">
                  <c:v>0.0124645892351275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335168"/>
        <c:axId val="137324800"/>
      </c:lineChart>
      <c:catAx>
        <c:axId val="1373166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模型评分区间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322880"/>
        <c:crosses val="autoZero"/>
        <c:auto val="1"/>
        <c:lblAlgn val="ctr"/>
        <c:lblOffset val="100"/>
        <c:noMultiLvlLbl val="0"/>
      </c:catAx>
      <c:valAx>
        <c:axId val="137322880"/>
        <c:scaling>
          <c:orientation val="minMax"/>
        </c:scaling>
        <c:delete val="0"/>
        <c:axPos val="l"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获贷率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46942389366641"/>
              <c:y val="0.336475419911357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316608"/>
        <c:crosses val="autoZero"/>
        <c:crossBetween val="between"/>
      </c:valAx>
      <c:catAx>
        <c:axId val="13733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324800"/>
        <c:crosses val="autoZero"/>
        <c:auto val="1"/>
        <c:lblAlgn val="ctr"/>
        <c:lblOffset val="100"/>
        <c:noMultiLvlLbl val="0"/>
      </c:catAx>
      <c:valAx>
        <c:axId val="137324800"/>
        <c:scaling>
          <c:orientation val="minMax"/>
        </c:scaling>
        <c:delete val="0"/>
        <c:axPos val="r"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申贷人数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280959718474349"/>
              <c:y val="0.3030320383505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335168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838200</xdr:colOff>
      <xdr:row>44</xdr:row>
      <xdr:rowOff>85725</xdr:rowOff>
    </xdr:from>
    <xdr:to>
      <xdr:col>8</xdr:col>
      <xdr:colOff>542925</xdr:colOff>
      <xdr:row>61</xdr:row>
      <xdr:rowOff>152400</xdr:rowOff>
    </xdr:to>
    <xdr:grpSp>
      <xdr:nvGrpSpPr>
        <xdr:cNvPr id="42" name="组合 41"/>
        <xdr:cNvGrpSpPr/>
      </xdr:nvGrpSpPr>
      <xdr:grpSpPr>
        <a:xfrm>
          <a:off x="838200" y="8020050"/>
          <a:ext cx="15306675" cy="3048000"/>
          <a:chOff x="838200" y="7781925"/>
          <a:chExt cx="15306675" cy="2981325"/>
        </a:xfrm>
      </xdr:grpSpPr>
      <xdr:grpSp>
        <xdr:nvGrpSpPr>
          <xdr:cNvPr id="3" name="组合 2"/>
          <xdr:cNvGrpSpPr/>
        </xdr:nvGrpSpPr>
        <xdr:grpSpPr>
          <a:xfrm>
            <a:off x="838200" y="8743950"/>
            <a:ext cx="1924050" cy="1000125"/>
            <a:chOff x="838200" y="8743950"/>
            <a:chExt cx="1924050" cy="1000125"/>
          </a:xfrm>
        </xdr:grpSpPr>
        <xdr:sp>
          <xdr:nvSpPr>
            <xdr:cNvPr id="2" name="矩形 1"/>
            <xdr:cNvSpPr/>
          </xdr:nvSpPr>
          <xdr:spPr>
            <a:xfrm>
              <a:off x="838200" y="9267825"/>
              <a:ext cx="1924050" cy="47625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N" altLang="en-US" sz="1100"/>
                <a:t>卡管家</a:t>
              </a:r>
              <a:r>
                <a:rPr lang="en-US" altLang="zh-CN" sz="1100"/>
                <a:t>app</a:t>
              </a:r>
              <a:r>
                <a:rPr lang="zh-CN" altLang="en-US" sz="1100"/>
                <a:t>用户邮箱信息</a:t>
              </a:r>
              <a:endParaRPr lang="en-US" altLang="zh-CN" sz="1100"/>
            </a:p>
            <a:p>
              <a:pPr algn="ctr"/>
              <a:r>
                <a:rPr lang="en-US" altLang="zh-CN" sz="1100"/>
                <a:t>default.s_crt_user_mail</a:t>
              </a:r>
              <a:endParaRPr lang="zh-CN" altLang="en-US" sz="1100"/>
            </a:p>
          </xdr:txBody>
        </xdr:sp>
        <xdr:sp>
          <xdr:nvSpPr>
            <xdr:cNvPr id="4" name="矩形 3"/>
            <xdr:cNvSpPr/>
          </xdr:nvSpPr>
          <xdr:spPr>
            <a:xfrm>
              <a:off x="838200" y="8743950"/>
              <a:ext cx="1924050" cy="47625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N" altLang="en-US" sz="1100"/>
                <a:t>记账理财</a:t>
              </a:r>
              <a:r>
                <a:rPr lang="en-US" altLang="zh-CN" sz="1100"/>
                <a:t>app</a:t>
              </a:r>
              <a:r>
                <a:rPr lang="zh-CN" altLang="en-US" sz="1100"/>
                <a:t>用户邮箱信息</a:t>
              </a:r>
              <a:endParaRPr lang="en-US" altLang="zh-CN" sz="1100"/>
            </a:p>
            <a:p>
              <a:pPr algn="ctr"/>
              <a:r>
                <a:rPr lang="en-US" altLang="zh-CN" sz="1100"/>
                <a:t>default.s_tbl_user_mail</a:t>
              </a:r>
              <a:endParaRPr lang="zh-CN" altLang="en-US" sz="1100"/>
            </a:p>
          </xdr:txBody>
        </xdr:sp>
      </xdr:grpSp>
      <xdr:sp>
        <xdr:nvSpPr>
          <xdr:cNvPr id="5" name="矩形 4"/>
          <xdr:cNvSpPr/>
        </xdr:nvSpPr>
        <xdr:spPr>
          <a:xfrm>
            <a:off x="4171950" y="9029700"/>
            <a:ext cx="1924050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/>
              <a:t>卡管家</a:t>
            </a:r>
            <a:r>
              <a:rPr lang="en-US" altLang="zh-CN" sz="1100"/>
              <a:t>app</a:t>
            </a:r>
            <a:r>
              <a:rPr lang="zh-CN" altLang="en-US" sz="1100"/>
              <a:t>卡信息</a:t>
            </a:r>
            <a:endParaRPr lang="en-US" altLang="zh-CN" sz="1100"/>
          </a:p>
          <a:p>
            <a:pPr algn="ctr"/>
            <a:r>
              <a:rPr lang="en-US" altLang="zh-CN" sz="1100"/>
              <a:t>default.s_crt_card</a:t>
            </a:r>
            <a:endParaRPr lang="zh-CN" altLang="en-US" sz="1100"/>
          </a:p>
        </xdr:txBody>
      </xdr:sp>
      <xdr:sp>
        <xdr:nvSpPr>
          <xdr:cNvPr id="6" name="矩形 5"/>
          <xdr:cNvSpPr/>
        </xdr:nvSpPr>
        <xdr:spPr>
          <a:xfrm>
            <a:off x="4200525" y="10287000"/>
            <a:ext cx="1924050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/>
              <a:t>信用卡可用额度</a:t>
            </a:r>
            <a:endParaRPr lang="en-US" altLang="zh-CN" sz="1100"/>
          </a:p>
          <a:p>
            <a:pPr algn="ctr"/>
            <a:r>
              <a:rPr lang="en-US" altLang="zh-CN" sz="1100"/>
              <a:t>default.s_crt_card_limit</a:t>
            </a:r>
            <a:endParaRPr lang="zh-CN" altLang="en-US" sz="1100"/>
          </a:p>
        </xdr:txBody>
      </xdr:sp>
      <xdr:sp>
        <xdr:nvSpPr>
          <xdr:cNvPr id="7" name="矩形 6"/>
          <xdr:cNvSpPr/>
        </xdr:nvSpPr>
        <xdr:spPr>
          <a:xfrm>
            <a:off x="7496175" y="9029700"/>
            <a:ext cx="1924050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/>
              <a:t>邮件账单</a:t>
            </a:r>
            <a:endParaRPr lang="en-US" altLang="zh-CN" sz="1100"/>
          </a:p>
          <a:p>
            <a:pPr algn="ctr"/>
            <a:r>
              <a:rPr lang="en-US" altLang="zh-CN" sz="1100"/>
              <a:t>default.s_crt_bill</a:t>
            </a:r>
            <a:endParaRPr lang="zh-CN" altLang="en-US" sz="1100"/>
          </a:p>
        </xdr:txBody>
      </xdr:sp>
      <xdr:sp>
        <xdr:nvSpPr>
          <xdr:cNvPr id="8" name="矩形 7"/>
          <xdr:cNvSpPr/>
        </xdr:nvSpPr>
        <xdr:spPr>
          <a:xfrm>
            <a:off x="7543800" y="10287000"/>
            <a:ext cx="1924050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/>
              <a:t>账单消费</a:t>
            </a:r>
            <a:endParaRPr lang="en-US" altLang="zh-CN" sz="1100"/>
          </a:p>
          <a:p>
            <a:pPr algn="ctr"/>
            <a:r>
              <a:rPr lang="en-US" altLang="zh-CN" sz="1100"/>
              <a:t>default.s_crt_bill_balance</a:t>
            </a:r>
            <a:endParaRPr lang="zh-CN" altLang="en-US" sz="1100"/>
          </a:p>
        </xdr:txBody>
      </xdr:sp>
      <xdr:sp>
        <xdr:nvSpPr>
          <xdr:cNvPr id="10" name="矩形 9"/>
          <xdr:cNvSpPr/>
        </xdr:nvSpPr>
        <xdr:spPr>
          <a:xfrm>
            <a:off x="10858500" y="9048750"/>
            <a:ext cx="1924050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/>
              <a:t>账单明细</a:t>
            </a:r>
            <a:endParaRPr lang="en-US" altLang="zh-CN" sz="1100"/>
          </a:p>
          <a:p>
            <a:pPr algn="ctr"/>
            <a:r>
              <a:rPr lang="en-US" altLang="zh-CN" sz="1100"/>
              <a:t>default.s_crt_bill_detail</a:t>
            </a:r>
            <a:endParaRPr lang="zh-CN" altLang="en-US" sz="1100"/>
          </a:p>
        </xdr:txBody>
      </xdr:sp>
      <xdr:sp>
        <xdr:nvSpPr>
          <xdr:cNvPr id="11" name="矩形 10"/>
          <xdr:cNvSpPr/>
        </xdr:nvSpPr>
        <xdr:spPr>
          <a:xfrm>
            <a:off x="10791825" y="7781925"/>
            <a:ext cx="1924050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/>
              <a:t>商户信息</a:t>
            </a:r>
            <a:endParaRPr lang="en-US" altLang="zh-CN" sz="1100"/>
          </a:p>
          <a:p>
            <a:pPr algn="ctr"/>
            <a:r>
              <a:rPr lang="en-US" altLang="zh-CN" sz="1100"/>
              <a:t>default.s_crt_transtgt</a:t>
            </a:r>
            <a:endParaRPr lang="zh-CN" altLang="en-US" sz="1100"/>
          </a:p>
        </xdr:txBody>
      </xdr:sp>
      <xdr:sp>
        <xdr:nvSpPr>
          <xdr:cNvPr id="12" name="矩形 11"/>
          <xdr:cNvSpPr/>
        </xdr:nvSpPr>
        <xdr:spPr>
          <a:xfrm>
            <a:off x="14220825" y="9010650"/>
            <a:ext cx="1924050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/>
              <a:t>消费类型</a:t>
            </a:r>
            <a:endParaRPr lang="en-US" altLang="zh-CN" sz="1100"/>
          </a:p>
          <a:p>
            <a:pPr algn="ctr"/>
            <a:r>
              <a:rPr lang="en-US" altLang="zh-CN" sz="1100"/>
              <a:t>default.s_crt_type</a:t>
            </a:r>
            <a:endParaRPr lang="zh-CN" altLang="en-US" sz="1100"/>
          </a:p>
        </xdr:txBody>
      </xdr:sp>
      <xdr:sp>
        <xdr:nvSpPr>
          <xdr:cNvPr id="13" name="矩形 12"/>
          <xdr:cNvSpPr/>
        </xdr:nvSpPr>
        <xdr:spPr>
          <a:xfrm>
            <a:off x="10906125" y="10287000"/>
            <a:ext cx="1924050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/>
              <a:t>商户类型</a:t>
            </a:r>
            <a:endParaRPr lang="en-US" altLang="zh-CN" sz="1100"/>
          </a:p>
          <a:p>
            <a:pPr algn="ctr"/>
            <a:r>
              <a:rPr lang="en-US" altLang="zh-CN" sz="1100"/>
              <a:t>default.s_crt_transtype</a:t>
            </a:r>
            <a:endParaRPr lang="zh-CN" altLang="en-US" sz="1100"/>
          </a:p>
        </xdr:txBody>
      </xdr:sp>
      <xdr:grpSp>
        <xdr:nvGrpSpPr>
          <xdr:cNvPr id="34" name="组合 33"/>
          <xdr:cNvGrpSpPr/>
        </xdr:nvGrpSpPr>
        <xdr:grpSpPr>
          <a:xfrm>
            <a:off x="2809874" y="9048750"/>
            <a:ext cx="1285875" cy="276225"/>
            <a:chOff x="2809874" y="9048750"/>
            <a:chExt cx="1285875" cy="276225"/>
          </a:xfrm>
        </xdr:grpSpPr>
        <xdr:sp>
          <xdr:nvSpPr>
            <xdr:cNvPr id="14" name="右箭头 13"/>
            <xdr:cNvSpPr/>
          </xdr:nvSpPr>
          <xdr:spPr>
            <a:xfrm>
              <a:off x="2809874" y="9163050"/>
              <a:ext cx="1285875" cy="161925"/>
            </a:xfrm>
            <a:prstGeom prst="rightArrow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9" name="TextBox 8"/>
            <xdr:cNvSpPr txBox="1"/>
          </xdr:nvSpPr>
          <xdr:spPr>
            <a:xfrm>
              <a:off x="2838450" y="9048750"/>
              <a:ext cx="1219199" cy="142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a.mailid=b.mailid</a:t>
              </a:r>
              <a:endParaRPr lang="zh-CN" altLang="en-US" sz="1100"/>
            </a:p>
          </xdr:txBody>
        </xdr:sp>
      </xdr:grpSp>
      <xdr:grpSp>
        <xdr:nvGrpSpPr>
          <xdr:cNvPr id="35" name="组合 34"/>
          <xdr:cNvGrpSpPr/>
        </xdr:nvGrpSpPr>
        <xdr:grpSpPr>
          <a:xfrm>
            <a:off x="3867150" y="9544049"/>
            <a:ext cx="1352549" cy="695325"/>
            <a:chOff x="3867150" y="9544049"/>
            <a:chExt cx="1352549" cy="695325"/>
          </a:xfrm>
        </xdr:grpSpPr>
        <xdr:sp>
          <xdr:nvSpPr>
            <xdr:cNvPr id="15" name="TextBox 14"/>
            <xdr:cNvSpPr txBox="1"/>
          </xdr:nvSpPr>
          <xdr:spPr>
            <a:xfrm>
              <a:off x="3867150" y="9782175"/>
              <a:ext cx="1228725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a.mailid=b.mailid</a:t>
              </a:r>
              <a:endParaRPr lang="zh-CN" altLang="en-US" sz="1100"/>
            </a:p>
          </xdr:txBody>
        </xdr:sp>
        <xdr:sp>
          <xdr:nvSpPr>
            <xdr:cNvPr id="16" name="右箭头 15"/>
            <xdr:cNvSpPr/>
          </xdr:nvSpPr>
          <xdr:spPr>
            <a:xfrm rot="16200000">
              <a:off x="4800599" y="9820275"/>
              <a:ext cx="695325" cy="142874"/>
            </a:xfrm>
            <a:prstGeom prst="rightArrow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17" name="TextBox 16"/>
            <xdr:cNvSpPr txBox="1"/>
          </xdr:nvSpPr>
          <xdr:spPr>
            <a:xfrm>
              <a:off x="3962400" y="10001250"/>
              <a:ext cx="112395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a.cardid=b.id</a:t>
              </a:r>
              <a:endParaRPr lang="zh-CN" altLang="en-US" sz="1100"/>
            </a:p>
          </xdr:txBody>
        </xdr:sp>
      </xdr:grpSp>
      <xdr:grpSp>
        <xdr:nvGrpSpPr>
          <xdr:cNvPr id="36" name="组合 35"/>
          <xdr:cNvGrpSpPr/>
        </xdr:nvGrpSpPr>
        <xdr:grpSpPr>
          <a:xfrm>
            <a:off x="6134100" y="9086850"/>
            <a:ext cx="1295400" cy="400050"/>
            <a:chOff x="6134100" y="9086850"/>
            <a:chExt cx="1295400" cy="400050"/>
          </a:xfrm>
        </xdr:grpSpPr>
        <xdr:sp>
          <xdr:nvSpPr>
            <xdr:cNvPr id="19" name="右箭头 18"/>
            <xdr:cNvSpPr/>
          </xdr:nvSpPr>
          <xdr:spPr>
            <a:xfrm>
              <a:off x="6143625" y="9201150"/>
              <a:ext cx="1285875" cy="161925"/>
            </a:xfrm>
            <a:prstGeom prst="rightArrow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20" name="TextBox 19"/>
            <xdr:cNvSpPr txBox="1"/>
          </xdr:nvSpPr>
          <xdr:spPr>
            <a:xfrm>
              <a:off x="6172201" y="9086850"/>
              <a:ext cx="1219199" cy="142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a.mailid=b.mailid</a:t>
              </a:r>
              <a:endParaRPr lang="zh-CN" altLang="en-US" sz="1100"/>
            </a:p>
          </xdr:txBody>
        </xdr:sp>
        <xdr:sp>
          <xdr:nvSpPr>
            <xdr:cNvPr id="21" name="TextBox 20"/>
            <xdr:cNvSpPr txBox="1"/>
          </xdr:nvSpPr>
          <xdr:spPr>
            <a:xfrm>
              <a:off x="6134100" y="9344025"/>
              <a:ext cx="1219199" cy="142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a.id=b.cardid</a:t>
              </a:r>
              <a:endParaRPr lang="zh-CN" altLang="en-US" sz="1100"/>
            </a:p>
          </xdr:txBody>
        </xdr:sp>
      </xdr:grpSp>
      <xdr:grpSp>
        <xdr:nvGrpSpPr>
          <xdr:cNvPr id="37" name="组合 36"/>
          <xdr:cNvGrpSpPr/>
        </xdr:nvGrpSpPr>
        <xdr:grpSpPr>
          <a:xfrm>
            <a:off x="7239000" y="9544050"/>
            <a:ext cx="1323975" cy="695325"/>
            <a:chOff x="7239000" y="9544050"/>
            <a:chExt cx="1323975" cy="695325"/>
          </a:xfrm>
        </xdr:grpSpPr>
        <xdr:sp>
          <xdr:nvSpPr>
            <xdr:cNvPr id="18" name="右箭头 17"/>
            <xdr:cNvSpPr/>
          </xdr:nvSpPr>
          <xdr:spPr>
            <a:xfrm rot="16200000">
              <a:off x="8143875" y="9820276"/>
              <a:ext cx="695325" cy="142874"/>
            </a:xfrm>
            <a:prstGeom prst="rightArrow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22" name="TextBox 21"/>
            <xdr:cNvSpPr txBox="1"/>
          </xdr:nvSpPr>
          <xdr:spPr>
            <a:xfrm>
              <a:off x="7239000" y="9753600"/>
              <a:ext cx="1228725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a.mailid=b.mailid</a:t>
              </a:r>
              <a:endParaRPr lang="zh-CN" altLang="en-US" sz="1100"/>
            </a:p>
          </xdr:txBody>
        </xdr:sp>
        <xdr:sp>
          <xdr:nvSpPr>
            <xdr:cNvPr id="23" name="TextBox 22"/>
            <xdr:cNvSpPr txBox="1"/>
          </xdr:nvSpPr>
          <xdr:spPr>
            <a:xfrm>
              <a:off x="7334250" y="9972675"/>
              <a:ext cx="112395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a.billid=b.id</a:t>
              </a:r>
              <a:endParaRPr lang="zh-CN" altLang="en-US" sz="1100"/>
            </a:p>
          </xdr:txBody>
        </xdr:sp>
      </xdr:grpSp>
      <xdr:grpSp>
        <xdr:nvGrpSpPr>
          <xdr:cNvPr id="38" name="组合 37"/>
          <xdr:cNvGrpSpPr/>
        </xdr:nvGrpSpPr>
        <xdr:grpSpPr>
          <a:xfrm>
            <a:off x="9467850" y="9067800"/>
            <a:ext cx="1295400" cy="400050"/>
            <a:chOff x="9467850" y="9067800"/>
            <a:chExt cx="1295400" cy="400050"/>
          </a:xfrm>
        </xdr:grpSpPr>
        <xdr:sp>
          <xdr:nvSpPr>
            <xdr:cNvPr id="24" name="右箭头 23"/>
            <xdr:cNvSpPr/>
          </xdr:nvSpPr>
          <xdr:spPr>
            <a:xfrm>
              <a:off x="9477375" y="9182100"/>
              <a:ext cx="1285875" cy="161925"/>
            </a:xfrm>
            <a:prstGeom prst="rightArrow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25" name="TextBox 24"/>
            <xdr:cNvSpPr txBox="1"/>
          </xdr:nvSpPr>
          <xdr:spPr>
            <a:xfrm>
              <a:off x="9505951" y="9067800"/>
              <a:ext cx="1219199" cy="142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a.mailid=b.mailid</a:t>
              </a:r>
              <a:endParaRPr lang="zh-CN" altLang="en-US" sz="1100"/>
            </a:p>
          </xdr:txBody>
        </xdr:sp>
        <xdr:sp>
          <xdr:nvSpPr>
            <xdr:cNvPr id="26" name="TextBox 25"/>
            <xdr:cNvSpPr txBox="1"/>
          </xdr:nvSpPr>
          <xdr:spPr>
            <a:xfrm>
              <a:off x="9467850" y="9324975"/>
              <a:ext cx="1219199" cy="142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a.id=b.billid</a:t>
              </a:r>
              <a:endParaRPr lang="zh-CN" altLang="en-US" sz="1100"/>
            </a:p>
          </xdr:txBody>
        </xdr:sp>
      </xdr:grpSp>
      <xdr:grpSp>
        <xdr:nvGrpSpPr>
          <xdr:cNvPr id="39" name="组合 38"/>
          <xdr:cNvGrpSpPr/>
        </xdr:nvGrpSpPr>
        <xdr:grpSpPr>
          <a:xfrm>
            <a:off x="10487025" y="8315325"/>
            <a:ext cx="1323975" cy="695325"/>
            <a:chOff x="10487025" y="8315325"/>
            <a:chExt cx="1323975" cy="695325"/>
          </a:xfrm>
        </xdr:grpSpPr>
        <xdr:sp>
          <xdr:nvSpPr>
            <xdr:cNvPr id="27" name="右箭头 26"/>
            <xdr:cNvSpPr/>
          </xdr:nvSpPr>
          <xdr:spPr>
            <a:xfrm rot="5400000">
              <a:off x="11391900" y="8591551"/>
              <a:ext cx="695325" cy="142874"/>
            </a:xfrm>
            <a:prstGeom prst="rightArrow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28" name="TextBox 27"/>
            <xdr:cNvSpPr txBox="1"/>
          </xdr:nvSpPr>
          <xdr:spPr>
            <a:xfrm>
              <a:off x="10487025" y="8524875"/>
              <a:ext cx="1228725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a.id=b.transtgtid</a:t>
              </a:r>
              <a:endParaRPr lang="zh-CN" altLang="en-US" sz="1100"/>
            </a:p>
          </xdr:txBody>
        </xdr:sp>
      </xdr:grpSp>
      <xdr:grpSp>
        <xdr:nvGrpSpPr>
          <xdr:cNvPr id="40" name="组合 39"/>
          <xdr:cNvGrpSpPr/>
        </xdr:nvGrpSpPr>
        <xdr:grpSpPr>
          <a:xfrm>
            <a:off x="10648950" y="9544050"/>
            <a:ext cx="1228725" cy="695325"/>
            <a:chOff x="10648950" y="9544050"/>
            <a:chExt cx="1228725" cy="695325"/>
          </a:xfrm>
        </xdr:grpSpPr>
        <xdr:sp>
          <xdr:nvSpPr>
            <xdr:cNvPr id="30" name="右箭头 29"/>
            <xdr:cNvSpPr/>
          </xdr:nvSpPr>
          <xdr:spPr>
            <a:xfrm rot="16200000">
              <a:off x="11430000" y="9820276"/>
              <a:ext cx="695325" cy="142874"/>
            </a:xfrm>
            <a:prstGeom prst="rightArrow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31" name="TextBox 30"/>
            <xdr:cNvSpPr txBox="1"/>
          </xdr:nvSpPr>
          <xdr:spPr>
            <a:xfrm>
              <a:off x="10648950" y="9772650"/>
              <a:ext cx="1228725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a.id=b.typeid</a:t>
              </a:r>
              <a:endParaRPr lang="zh-CN" altLang="en-US" sz="1100"/>
            </a:p>
          </xdr:txBody>
        </xdr:sp>
      </xdr:grpSp>
      <xdr:grpSp>
        <xdr:nvGrpSpPr>
          <xdr:cNvPr id="41" name="组合 40"/>
          <xdr:cNvGrpSpPr/>
        </xdr:nvGrpSpPr>
        <xdr:grpSpPr>
          <a:xfrm>
            <a:off x="12839700" y="9077325"/>
            <a:ext cx="1285875" cy="276225"/>
            <a:chOff x="12839700" y="9077325"/>
            <a:chExt cx="1285875" cy="276225"/>
          </a:xfrm>
        </xdr:grpSpPr>
        <xdr:sp>
          <xdr:nvSpPr>
            <xdr:cNvPr id="32" name="右箭头 31"/>
            <xdr:cNvSpPr/>
          </xdr:nvSpPr>
          <xdr:spPr>
            <a:xfrm rot="10800000">
              <a:off x="12839700" y="9191625"/>
              <a:ext cx="1285875" cy="161925"/>
            </a:xfrm>
            <a:prstGeom prst="rightArrow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33" name="TextBox 32"/>
            <xdr:cNvSpPr txBox="1"/>
          </xdr:nvSpPr>
          <xdr:spPr>
            <a:xfrm>
              <a:off x="12868276" y="9077325"/>
              <a:ext cx="1219199" cy="142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CN" sz="1100"/>
                <a:t>a.id=b.transtypeid</a:t>
              </a:r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714375</xdr:colOff>
      <xdr:row>45</xdr:row>
      <xdr:rowOff>47625</xdr:rowOff>
    </xdr:from>
    <xdr:to>
      <xdr:col>1</xdr:col>
      <xdr:colOff>1066800</xdr:colOff>
      <xdr:row>46</xdr:row>
      <xdr:rowOff>104775</xdr:rowOff>
    </xdr:to>
    <xdr:grpSp>
      <xdr:nvGrpSpPr>
        <xdr:cNvPr id="46" name="组合 45"/>
        <xdr:cNvGrpSpPr/>
      </xdr:nvGrpSpPr>
      <xdr:grpSpPr>
        <a:xfrm>
          <a:off x="714375" y="8220075"/>
          <a:ext cx="1228725" cy="228600"/>
          <a:chOff x="714375" y="7658100"/>
          <a:chExt cx="1228725" cy="228600"/>
        </a:xfrm>
      </xdr:grpSpPr>
      <xdr:sp>
        <xdr:nvSpPr>
          <xdr:cNvPr id="43" name="右箭头 42"/>
          <xdr:cNvSpPr/>
        </xdr:nvSpPr>
        <xdr:spPr>
          <a:xfrm>
            <a:off x="1047751" y="7734300"/>
            <a:ext cx="571500" cy="123825"/>
          </a:xfrm>
          <a:prstGeom prst="rightArrow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4" name="TextBox 43"/>
          <xdr:cNvSpPr txBox="1"/>
        </xdr:nvSpPr>
        <xdr:spPr>
          <a:xfrm>
            <a:off x="714375" y="7667625"/>
            <a:ext cx="428625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400"/>
              <a:t>a</a:t>
            </a:r>
            <a:endParaRPr lang="zh-CN" altLang="en-US" sz="1400"/>
          </a:p>
        </xdr:txBody>
      </xdr:sp>
      <xdr:sp>
        <xdr:nvSpPr>
          <xdr:cNvPr id="45" name="TextBox 44"/>
          <xdr:cNvSpPr txBox="1"/>
        </xdr:nvSpPr>
        <xdr:spPr>
          <a:xfrm>
            <a:off x="1514475" y="7658100"/>
            <a:ext cx="428625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400"/>
              <a:t>b</a:t>
            </a:r>
            <a:endParaRPr lang="zh-CN" altLang="en-US" sz="14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464275</xdr:colOff>
      <xdr:row>5</xdr:row>
      <xdr:rowOff>152400</xdr:rowOff>
    </xdr:from>
    <xdr:to>
      <xdr:col>6</xdr:col>
      <xdr:colOff>482487</xdr:colOff>
      <xdr:row>9</xdr:row>
      <xdr:rowOff>0</xdr:rowOff>
    </xdr:to>
    <xdr:cxnSp>
      <xdr:nvCxnSpPr>
        <xdr:cNvPr id="2" name="直接箭头连接符 1"/>
        <xdr:cNvCxnSpPr>
          <a:stCxn id="6" idx="2"/>
          <a:endCxn id="9" idx="0"/>
        </xdr:cNvCxnSpPr>
      </xdr:nvCxnSpPr>
      <xdr:spPr>
        <a:xfrm rot="16200000" flipH="1">
          <a:off x="4244975" y="1533525"/>
          <a:ext cx="685800" cy="18415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492015</xdr:colOff>
      <xdr:row>21</xdr:row>
      <xdr:rowOff>9526</xdr:rowOff>
    </xdr:from>
    <xdr:to>
      <xdr:col>6</xdr:col>
      <xdr:colOff>501707</xdr:colOff>
      <xdr:row>25</xdr:row>
      <xdr:rowOff>19049</xdr:rowOff>
    </xdr:to>
    <xdr:cxnSp>
      <xdr:nvCxnSpPr>
        <xdr:cNvPr id="3" name="直接箭头连接符 2"/>
        <xdr:cNvCxnSpPr>
          <a:stCxn id="15" idx="2"/>
          <a:endCxn id="21" idx="0"/>
        </xdr:cNvCxnSpPr>
      </xdr:nvCxnSpPr>
      <xdr:spPr>
        <a:xfrm>
          <a:off x="4606290" y="4410075"/>
          <a:ext cx="10160" cy="84709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481014</xdr:colOff>
      <xdr:row>42</xdr:row>
      <xdr:rowOff>182468</xdr:rowOff>
    </xdr:from>
    <xdr:to>
      <xdr:col>6</xdr:col>
      <xdr:colOff>482658</xdr:colOff>
      <xdr:row>47</xdr:row>
      <xdr:rowOff>19049</xdr:rowOff>
    </xdr:to>
    <xdr:cxnSp>
      <xdr:nvCxnSpPr>
        <xdr:cNvPr id="4" name="直接箭头连接符 3"/>
        <xdr:cNvCxnSpPr>
          <a:stCxn id="38" idx="2"/>
          <a:endCxn id="27" idx="0"/>
        </xdr:cNvCxnSpPr>
      </xdr:nvCxnSpPr>
      <xdr:spPr>
        <a:xfrm rot="5400000">
          <a:off x="4154170" y="9424670"/>
          <a:ext cx="884555" cy="127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0</xdr:row>
      <xdr:rowOff>180976</xdr:rowOff>
    </xdr:from>
    <xdr:to>
      <xdr:col>8</xdr:col>
      <xdr:colOff>295274</xdr:colOff>
      <xdr:row>5</xdr:row>
      <xdr:rowOff>152400</xdr:rowOff>
    </xdr:to>
    <xdr:grpSp>
      <xdr:nvGrpSpPr>
        <xdr:cNvPr id="5" name="组合 4"/>
        <xdr:cNvGrpSpPr/>
      </xdr:nvGrpSpPr>
      <xdr:grpSpPr>
        <a:xfrm>
          <a:off x="3362325" y="180975"/>
          <a:ext cx="2418715" cy="1019175"/>
          <a:chOff x="3733799" y="266701"/>
          <a:chExt cx="1628775" cy="742949"/>
        </a:xfrm>
      </xdr:grpSpPr>
      <xdr:sp>
        <xdr:nvSpPr>
          <xdr:cNvPr id="6" name="矩形 5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" name="TextBox 6"/>
          <xdr:cNvSpPr txBox="1"/>
        </xdr:nvSpPr>
        <xdr:spPr>
          <a:xfrm>
            <a:off x="3733799" y="323850"/>
            <a:ext cx="1571626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总用户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567826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2013.03.01-2014.09.10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endPara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5</xdr:col>
      <xdr:colOff>95247</xdr:colOff>
      <xdr:row>9</xdr:row>
      <xdr:rowOff>0</xdr:rowOff>
    </xdr:from>
    <xdr:to>
      <xdr:col>8</xdr:col>
      <xdr:colOff>171448</xdr:colOff>
      <xdr:row>13</xdr:row>
      <xdr:rowOff>9528</xdr:rowOff>
    </xdr:to>
    <xdr:grpSp>
      <xdr:nvGrpSpPr>
        <xdr:cNvPr id="8" name="组合 7"/>
        <xdr:cNvGrpSpPr/>
      </xdr:nvGrpSpPr>
      <xdr:grpSpPr>
        <a:xfrm>
          <a:off x="3523615" y="1885950"/>
          <a:ext cx="2133600" cy="847725"/>
          <a:chOff x="3733799" y="266701"/>
          <a:chExt cx="1628775" cy="742949"/>
        </a:xfrm>
      </xdr:grpSpPr>
      <xdr:sp>
        <xdr:nvSpPr>
          <xdr:cNvPr id="9" name="矩形 8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TextBox 9"/>
          <xdr:cNvSpPr txBox="1"/>
        </xdr:nvSpPr>
        <xdr:spPr>
          <a:xfrm>
            <a:off x="3733799" y="384914"/>
            <a:ext cx="1621505" cy="543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张卡归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个用户持有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423112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685797</xdr:colOff>
      <xdr:row>9</xdr:row>
      <xdr:rowOff>0</xdr:rowOff>
    </xdr:from>
    <xdr:to>
      <xdr:col>13</xdr:col>
      <xdr:colOff>266700</xdr:colOff>
      <xdr:row>13</xdr:row>
      <xdr:rowOff>152399</xdr:rowOff>
    </xdr:to>
    <xdr:grpSp>
      <xdr:nvGrpSpPr>
        <xdr:cNvPr id="11" name="组合 10"/>
        <xdr:cNvGrpSpPr/>
      </xdr:nvGrpSpPr>
      <xdr:grpSpPr>
        <a:xfrm>
          <a:off x="6857365" y="1885950"/>
          <a:ext cx="2324735" cy="989965"/>
          <a:chOff x="3733800" y="266701"/>
          <a:chExt cx="1628774" cy="742949"/>
        </a:xfrm>
      </xdr:grpSpPr>
      <xdr:sp>
        <xdr:nvSpPr>
          <xdr:cNvPr id="12" name="矩形 11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3" name="TextBox 12"/>
          <xdr:cNvSpPr txBox="1"/>
        </xdr:nvSpPr>
        <xdr:spPr>
          <a:xfrm>
            <a:off x="3733800" y="331939"/>
            <a:ext cx="1571626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卡没有</a:t>
            </a:r>
            <a:r>
              <a:rPr 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cardholder</a:t>
            </a:r>
            <a:endParaRPr lang="zh-CN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张卡归多个个用户持有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144714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5</xdr:col>
      <xdr:colOff>104775</xdr:colOff>
      <xdr:row>17</xdr:row>
      <xdr:rowOff>0</xdr:rowOff>
    </xdr:from>
    <xdr:to>
      <xdr:col>8</xdr:col>
      <xdr:colOff>180976</xdr:colOff>
      <xdr:row>21</xdr:row>
      <xdr:rowOff>29186</xdr:rowOff>
    </xdr:to>
    <xdr:grpSp>
      <xdr:nvGrpSpPr>
        <xdr:cNvPr id="14" name="组合 13"/>
        <xdr:cNvGrpSpPr/>
      </xdr:nvGrpSpPr>
      <xdr:grpSpPr>
        <a:xfrm>
          <a:off x="3533775" y="3562350"/>
          <a:ext cx="2133600" cy="866775"/>
          <a:chOff x="3733799" y="266701"/>
          <a:chExt cx="1628775" cy="763956"/>
        </a:xfrm>
      </xdr:grpSpPr>
      <xdr:sp>
        <xdr:nvSpPr>
          <xdr:cNvPr id="15" name="矩形 14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6" name="TextBox 15"/>
          <xdr:cNvSpPr txBox="1"/>
        </xdr:nvSpPr>
        <xdr:spPr>
          <a:xfrm>
            <a:off x="3733799" y="354382"/>
            <a:ext cx="1571626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用户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396442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0</xdr:col>
      <xdr:colOff>285749</xdr:colOff>
      <xdr:row>13</xdr:row>
      <xdr:rowOff>95250</xdr:rowOff>
    </xdr:from>
    <xdr:to>
      <xdr:col>4</xdr:col>
      <xdr:colOff>219074</xdr:colOff>
      <xdr:row>26</xdr:row>
      <xdr:rowOff>28576</xdr:rowOff>
    </xdr:to>
    <xdr:grpSp>
      <xdr:nvGrpSpPr>
        <xdr:cNvPr id="17" name="组合 16"/>
        <xdr:cNvGrpSpPr/>
      </xdr:nvGrpSpPr>
      <xdr:grpSpPr>
        <a:xfrm>
          <a:off x="285115" y="2819400"/>
          <a:ext cx="2676525" cy="2657475"/>
          <a:chOff x="3733799" y="249277"/>
          <a:chExt cx="1691689" cy="797520"/>
        </a:xfrm>
      </xdr:grpSpPr>
      <xdr:sp>
        <xdr:nvSpPr>
          <xdr:cNvPr id="18" name="矩形 17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9" name="TextBox 18"/>
          <xdr:cNvSpPr txBox="1"/>
        </xdr:nvSpPr>
        <xdr:spPr>
          <a:xfrm>
            <a:off x="3733799" y="249277"/>
            <a:ext cx="1691689" cy="7975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满足任一条件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张卡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个月多个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bill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张卡多个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creditlimit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1</a:t>
            </a:r>
            <a:r>
              <a:rPr lang="zh-CN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张卡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creditlimit</a:t>
            </a:r>
            <a:r>
              <a:rPr lang="zh-CN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为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0</a:t>
            </a:r>
            <a:r>
              <a:rPr lang="zh-CN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或空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张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bill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多个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balance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张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bill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的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balance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为空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bill_detail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的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postdate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解析错误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bill_detail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的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repaydate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为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0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或空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26670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5</xdr:col>
      <xdr:colOff>85725</xdr:colOff>
      <xdr:row>25</xdr:row>
      <xdr:rowOff>19049</xdr:rowOff>
    </xdr:from>
    <xdr:to>
      <xdr:col>8</xdr:col>
      <xdr:colOff>219075</xdr:colOff>
      <xdr:row>30</xdr:row>
      <xdr:rowOff>96744</xdr:rowOff>
    </xdr:to>
    <xdr:grpSp>
      <xdr:nvGrpSpPr>
        <xdr:cNvPr id="20" name="组合 19"/>
        <xdr:cNvGrpSpPr/>
      </xdr:nvGrpSpPr>
      <xdr:grpSpPr>
        <a:xfrm>
          <a:off x="3514725" y="5257165"/>
          <a:ext cx="2190750" cy="1125855"/>
          <a:chOff x="3733799" y="266701"/>
          <a:chExt cx="1628775" cy="742949"/>
        </a:xfrm>
      </xdr:grpSpPr>
      <xdr:sp>
        <xdr:nvSpPr>
          <xdr:cNvPr id="21" name="矩形 20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2" name="TextBox 21"/>
          <xdr:cNvSpPr txBox="1"/>
        </xdr:nvSpPr>
        <xdr:spPr>
          <a:xfrm>
            <a:off x="3733799" y="339756"/>
            <a:ext cx="1565040" cy="637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2013.06.01-2013.11.30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有账单用户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275103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11</xdr:col>
      <xdr:colOff>193453</xdr:colOff>
      <xdr:row>21</xdr:row>
      <xdr:rowOff>38099</xdr:rowOff>
    </xdr:from>
    <xdr:to>
      <xdr:col>14</xdr:col>
      <xdr:colOff>258514</xdr:colOff>
      <xdr:row>26</xdr:row>
      <xdr:rowOff>9524</xdr:rowOff>
    </xdr:to>
    <xdr:grpSp>
      <xdr:nvGrpSpPr>
        <xdr:cNvPr id="23" name="组合 22"/>
        <xdr:cNvGrpSpPr/>
      </xdr:nvGrpSpPr>
      <xdr:grpSpPr>
        <a:xfrm>
          <a:off x="7736840" y="4438015"/>
          <a:ext cx="2122805" cy="1019175"/>
          <a:chOff x="3743325" y="266701"/>
          <a:chExt cx="1620271" cy="742949"/>
        </a:xfrm>
      </xdr:grpSpPr>
      <xdr:sp>
        <xdr:nvSpPr>
          <xdr:cNvPr id="24" name="矩形 23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5" name="TextBox 24"/>
          <xdr:cNvSpPr txBox="1"/>
        </xdr:nvSpPr>
        <xdr:spPr>
          <a:xfrm>
            <a:off x="3791970" y="279079"/>
            <a:ext cx="1571626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2013.06.01-2013.11.30</a:t>
            </a:r>
            <a:endParaRPr lang="zh-CN" altLang="en-US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没有账单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121339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</xdr:grpSp>
    <xdr:clientData/>
  </xdr:twoCellAnchor>
  <xdr:twoCellAnchor>
    <xdr:from>
      <xdr:col>5</xdr:col>
      <xdr:colOff>266700</xdr:colOff>
      <xdr:row>47</xdr:row>
      <xdr:rowOff>19050</xdr:rowOff>
    </xdr:from>
    <xdr:to>
      <xdr:col>8</xdr:col>
      <xdr:colOff>9526</xdr:colOff>
      <xdr:row>50</xdr:row>
      <xdr:rowOff>171450</xdr:rowOff>
    </xdr:to>
    <xdr:grpSp>
      <xdr:nvGrpSpPr>
        <xdr:cNvPr id="26" name="组合 25"/>
        <xdr:cNvGrpSpPr/>
      </xdr:nvGrpSpPr>
      <xdr:grpSpPr>
        <a:xfrm>
          <a:off x="3695700" y="9867900"/>
          <a:ext cx="1800225" cy="781050"/>
          <a:chOff x="3743325" y="266701"/>
          <a:chExt cx="1619249" cy="762988"/>
        </a:xfrm>
      </xdr:grpSpPr>
      <xdr:sp>
        <xdr:nvSpPr>
          <xdr:cNvPr id="27" name="矩形 26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8" name="TextBox 27"/>
          <xdr:cNvSpPr txBox="1"/>
        </xdr:nvSpPr>
        <xdr:spPr>
          <a:xfrm>
            <a:off x="3769208" y="353414"/>
            <a:ext cx="1571626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模型训练数据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25747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8</xdr:col>
      <xdr:colOff>295274</xdr:colOff>
      <xdr:row>3</xdr:row>
      <xdr:rowOff>61913</xdr:rowOff>
    </xdr:from>
    <xdr:to>
      <xdr:col>11</xdr:col>
      <xdr:colOff>483044</xdr:colOff>
      <xdr:row>9</xdr:row>
      <xdr:rowOff>0</xdr:rowOff>
    </xdr:to>
    <xdr:cxnSp>
      <xdr:nvCxnSpPr>
        <xdr:cNvPr id="29" name="肘形连接符 32"/>
        <xdr:cNvCxnSpPr>
          <a:stCxn id="6" idx="3"/>
          <a:endCxn id="12" idx="0"/>
        </xdr:cNvCxnSpPr>
      </xdr:nvCxnSpPr>
      <xdr:spPr>
        <a:xfrm>
          <a:off x="5781040" y="690245"/>
          <a:ext cx="2245360" cy="1195705"/>
        </a:xfrm>
        <a:prstGeom prst="bentConnector2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482487</xdr:colOff>
      <xdr:row>13</xdr:row>
      <xdr:rowOff>9528</xdr:rowOff>
    </xdr:from>
    <xdr:to>
      <xdr:col>6</xdr:col>
      <xdr:colOff>492015</xdr:colOff>
      <xdr:row>17</xdr:row>
      <xdr:rowOff>0</xdr:rowOff>
    </xdr:to>
    <xdr:cxnSp>
      <xdr:nvCxnSpPr>
        <xdr:cNvPr id="30" name="直接箭头连接符 29"/>
        <xdr:cNvCxnSpPr>
          <a:stCxn id="9" idx="2"/>
          <a:endCxn id="15" idx="0"/>
        </xdr:cNvCxnSpPr>
      </xdr:nvCxnSpPr>
      <xdr:spPr>
        <a:xfrm>
          <a:off x="4596765" y="2733675"/>
          <a:ext cx="9525" cy="828675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180976</xdr:colOff>
      <xdr:row>19</xdr:row>
      <xdr:rowOff>2668</xdr:rowOff>
    </xdr:from>
    <xdr:to>
      <xdr:col>12</xdr:col>
      <xdr:colOff>568214</xdr:colOff>
      <xdr:row>21</xdr:row>
      <xdr:rowOff>38099</xdr:rowOff>
    </xdr:to>
    <xdr:cxnSp>
      <xdr:nvCxnSpPr>
        <xdr:cNvPr id="31" name="肘形连接符 45"/>
        <xdr:cNvCxnSpPr>
          <a:stCxn id="15" idx="3"/>
          <a:endCxn id="24" idx="0"/>
        </xdr:cNvCxnSpPr>
      </xdr:nvCxnSpPr>
      <xdr:spPr>
        <a:xfrm>
          <a:off x="5667375" y="3983990"/>
          <a:ext cx="3129915" cy="454025"/>
        </a:xfrm>
        <a:prstGeom prst="bentConnector2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252412</xdr:colOff>
      <xdr:row>11</xdr:row>
      <xdr:rowOff>4764</xdr:rowOff>
    </xdr:from>
    <xdr:to>
      <xdr:col>5</xdr:col>
      <xdr:colOff>107726</xdr:colOff>
      <xdr:row>13</xdr:row>
      <xdr:rowOff>95250</xdr:rowOff>
    </xdr:to>
    <xdr:cxnSp>
      <xdr:nvCxnSpPr>
        <xdr:cNvPr id="32" name="肘形连接符 48"/>
        <xdr:cNvCxnSpPr>
          <a:stCxn id="9" idx="1"/>
          <a:endCxn id="19" idx="0"/>
        </xdr:cNvCxnSpPr>
      </xdr:nvCxnSpPr>
      <xdr:spPr>
        <a:xfrm rot="10800000" flipV="1">
          <a:off x="1623695" y="2309495"/>
          <a:ext cx="1912620" cy="509905"/>
        </a:xfrm>
        <a:prstGeom prst="bentConnector2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583199</xdr:colOff>
      <xdr:row>33</xdr:row>
      <xdr:rowOff>171450</xdr:rowOff>
    </xdr:from>
    <xdr:to>
      <xdr:col>3</xdr:col>
      <xdr:colOff>514350</xdr:colOff>
      <xdr:row>37</xdr:row>
      <xdr:rowOff>76200</xdr:rowOff>
    </xdr:to>
    <xdr:grpSp>
      <xdr:nvGrpSpPr>
        <xdr:cNvPr id="33" name="组合 32"/>
        <xdr:cNvGrpSpPr/>
      </xdr:nvGrpSpPr>
      <xdr:grpSpPr>
        <a:xfrm>
          <a:off x="582930" y="7086600"/>
          <a:ext cx="1988820" cy="742950"/>
          <a:chOff x="3743325" y="266701"/>
          <a:chExt cx="1619249" cy="748274"/>
        </a:xfrm>
      </xdr:grpSpPr>
      <xdr:sp>
        <xdr:nvSpPr>
          <xdr:cNvPr id="34" name="矩形 33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5" name="TextBox 34"/>
          <xdr:cNvSpPr txBox="1"/>
        </xdr:nvSpPr>
        <xdr:spPr>
          <a:xfrm>
            <a:off x="3749311" y="338700"/>
            <a:ext cx="1571626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没有连续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12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个月账单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245667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2</xdr:col>
      <xdr:colOff>205877</xdr:colOff>
      <xdr:row>27</xdr:row>
      <xdr:rowOff>193444</xdr:rowOff>
    </xdr:from>
    <xdr:to>
      <xdr:col>5</xdr:col>
      <xdr:colOff>85726</xdr:colOff>
      <xdr:row>33</xdr:row>
      <xdr:rowOff>171449</xdr:rowOff>
    </xdr:to>
    <xdr:cxnSp>
      <xdr:nvCxnSpPr>
        <xdr:cNvPr id="36" name="肘形连接符 66"/>
        <xdr:cNvCxnSpPr>
          <a:stCxn id="22" idx="1"/>
          <a:endCxn id="34" idx="0"/>
        </xdr:cNvCxnSpPr>
      </xdr:nvCxnSpPr>
      <xdr:spPr>
        <a:xfrm rot="10800000" flipV="1">
          <a:off x="1577340" y="5850890"/>
          <a:ext cx="1937385" cy="1235075"/>
        </a:xfrm>
        <a:prstGeom prst="bentConnector2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37</xdr:row>
      <xdr:rowOff>104774</xdr:rowOff>
    </xdr:from>
    <xdr:to>
      <xdr:col>8</xdr:col>
      <xdr:colOff>200025</xdr:colOff>
      <xdr:row>42</xdr:row>
      <xdr:rowOff>182469</xdr:rowOff>
    </xdr:to>
    <xdr:grpSp>
      <xdr:nvGrpSpPr>
        <xdr:cNvPr id="37" name="组合 36"/>
        <xdr:cNvGrpSpPr/>
      </xdr:nvGrpSpPr>
      <xdr:grpSpPr>
        <a:xfrm>
          <a:off x="3495675" y="7857490"/>
          <a:ext cx="2190750" cy="1125855"/>
          <a:chOff x="3733799" y="266701"/>
          <a:chExt cx="1628775" cy="742949"/>
        </a:xfrm>
      </xdr:grpSpPr>
      <xdr:sp>
        <xdr:nvSpPr>
          <xdr:cNvPr id="38" name="矩形 37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9" name="TextBox 38"/>
          <xdr:cNvSpPr txBox="1"/>
        </xdr:nvSpPr>
        <xdr:spPr>
          <a:xfrm>
            <a:off x="3733799" y="339756"/>
            <a:ext cx="1565040" cy="6186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2013.06.01-2014.05.31</a:t>
            </a:r>
            <a:endParaRPr lang="zh-CN" altLang="en-US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连续</a:t>
            </a:r>
            <a:r>
              <a:rPr lang="en-US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12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个月有账单用户</a:t>
            </a:r>
            <a:endParaRPr lang="en-US" altLang="en-US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  <a:p>
            <a:pPr algn="ctr"/>
            <a:r>
              <a:rPr lang="en-US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29329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</xdr:grpSp>
    <xdr:clientData/>
  </xdr:twoCellAnchor>
  <xdr:twoCellAnchor>
    <xdr:from>
      <xdr:col>6</xdr:col>
      <xdr:colOff>482657</xdr:colOff>
      <xdr:row>30</xdr:row>
      <xdr:rowOff>96744</xdr:rowOff>
    </xdr:from>
    <xdr:to>
      <xdr:col>6</xdr:col>
      <xdr:colOff>501707</xdr:colOff>
      <xdr:row>37</xdr:row>
      <xdr:rowOff>104774</xdr:rowOff>
    </xdr:to>
    <xdr:cxnSp>
      <xdr:nvCxnSpPr>
        <xdr:cNvPr id="40" name="直接箭头连接符 39"/>
        <xdr:cNvCxnSpPr>
          <a:stCxn id="21" idx="2"/>
          <a:endCxn id="38" idx="0"/>
        </xdr:cNvCxnSpPr>
      </xdr:nvCxnSpPr>
      <xdr:spPr>
        <a:xfrm rot="5400000">
          <a:off x="3869055" y="7110730"/>
          <a:ext cx="1475105" cy="1905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629157</xdr:colOff>
      <xdr:row>42</xdr:row>
      <xdr:rowOff>57150</xdr:rowOff>
    </xdr:from>
    <xdr:to>
      <xdr:col>12</xdr:col>
      <xdr:colOff>114301</xdr:colOff>
      <xdr:row>45</xdr:row>
      <xdr:rowOff>200025</xdr:rowOff>
    </xdr:to>
    <xdr:grpSp>
      <xdr:nvGrpSpPr>
        <xdr:cNvPr id="41" name="组合 40"/>
        <xdr:cNvGrpSpPr/>
      </xdr:nvGrpSpPr>
      <xdr:grpSpPr>
        <a:xfrm>
          <a:off x="6800850" y="8858250"/>
          <a:ext cx="1543050" cy="771525"/>
          <a:chOff x="3881944" y="266701"/>
          <a:chExt cx="1619249" cy="742949"/>
        </a:xfrm>
      </xdr:grpSpPr>
      <xdr:sp>
        <xdr:nvSpPr>
          <xdr:cNvPr id="42" name="矩形 41"/>
          <xdr:cNvSpPr/>
        </xdr:nvSpPr>
        <xdr:spPr>
          <a:xfrm>
            <a:off x="3881944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3" name="TextBox 42"/>
          <xdr:cNvSpPr txBox="1"/>
        </xdr:nvSpPr>
        <xdr:spPr>
          <a:xfrm>
            <a:off x="3890759" y="328602"/>
            <a:ext cx="1571626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当前账单逾期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3582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8</xdr:col>
      <xdr:colOff>200025</xdr:colOff>
      <xdr:row>40</xdr:row>
      <xdr:rowOff>38847</xdr:rowOff>
    </xdr:from>
    <xdr:to>
      <xdr:col>11</xdr:col>
      <xdr:colOff>28829</xdr:colOff>
      <xdr:row>42</xdr:row>
      <xdr:rowOff>57150</xdr:rowOff>
    </xdr:to>
    <xdr:cxnSp>
      <xdr:nvCxnSpPr>
        <xdr:cNvPr id="44" name="肘形连接符 66"/>
        <xdr:cNvCxnSpPr>
          <a:stCxn id="38" idx="3"/>
          <a:endCxn id="42" idx="0"/>
        </xdr:cNvCxnSpPr>
      </xdr:nvCxnSpPr>
      <xdr:spPr>
        <a:xfrm>
          <a:off x="5686425" y="8420735"/>
          <a:ext cx="1885950" cy="437515"/>
        </a:xfrm>
        <a:prstGeom prst="bentConnector2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80714</xdr:colOff>
      <xdr:row>33</xdr:row>
      <xdr:rowOff>190500</xdr:rowOff>
    </xdr:from>
    <xdr:to>
      <xdr:col>12</xdr:col>
      <xdr:colOff>409576</xdr:colOff>
      <xdr:row>37</xdr:row>
      <xdr:rowOff>66675</xdr:rowOff>
    </xdr:to>
    <xdr:grpSp>
      <xdr:nvGrpSpPr>
        <xdr:cNvPr id="45" name="组合 44"/>
        <xdr:cNvGrpSpPr/>
      </xdr:nvGrpSpPr>
      <xdr:grpSpPr>
        <a:xfrm>
          <a:off x="6252845" y="7105650"/>
          <a:ext cx="2386330" cy="714375"/>
          <a:chOff x="3743325" y="266701"/>
          <a:chExt cx="1619249" cy="745500"/>
        </a:xfrm>
      </xdr:grpSpPr>
      <xdr:sp>
        <xdr:nvSpPr>
          <xdr:cNvPr id="46" name="矩形 45"/>
          <xdr:cNvSpPr/>
        </xdr:nvSpPr>
        <xdr:spPr>
          <a:xfrm>
            <a:off x="3743325" y="266701"/>
            <a:ext cx="1619249" cy="742949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7" name="TextBox 46"/>
          <xdr:cNvSpPr txBox="1"/>
        </xdr:nvSpPr>
        <xdr:spPr>
          <a:xfrm>
            <a:off x="3753189" y="335926"/>
            <a:ext cx="1571626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账单明细的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postdate</a:t>
            </a: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解析错误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107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8</xdr:col>
      <xdr:colOff>219075</xdr:colOff>
      <xdr:row>27</xdr:row>
      <xdr:rowOff>162672</xdr:rowOff>
    </xdr:from>
    <xdr:to>
      <xdr:col>10</xdr:col>
      <xdr:colOff>588044</xdr:colOff>
      <xdr:row>33</xdr:row>
      <xdr:rowOff>190500</xdr:rowOff>
    </xdr:to>
    <xdr:cxnSp>
      <xdr:nvCxnSpPr>
        <xdr:cNvPr id="48" name="肘形连接符 66"/>
        <xdr:cNvCxnSpPr>
          <a:stCxn id="21" idx="3"/>
          <a:endCxn id="46" idx="0"/>
        </xdr:cNvCxnSpPr>
      </xdr:nvCxnSpPr>
      <xdr:spPr>
        <a:xfrm>
          <a:off x="5705475" y="5820410"/>
          <a:ext cx="1740535" cy="1285240"/>
        </a:xfrm>
        <a:prstGeom prst="bentConnector2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87</xdr:col>
      <xdr:colOff>142874</xdr:colOff>
      <xdr:row>1</xdr:row>
      <xdr:rowOff>38100</xdr:rowOff>
    </xdr:from>
    <xdr:to>
      <xdr:col>96</xdr:col>
      <xdr:colOff>266699</xdr:colOff>
      <xdr:row>23</xdr:row>
      <xdr:rowOff>57150</xdr:rowOff>
    </xdr:to>
    <xdr:graphicFrame>
      <xdr:nvGraphicFramePr>
        <xdr:cNvPr id="2" name="图表 1"/>
        <xdr:cNvGraphicFramePr/>
      </xdr:nvGraphicFramePr>
      <xdr:xfrm>
        <a:off x="5447665" y="219075"/>
        <a:ext cx="6296025" cy="400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43</xdr:row>
      <xdr:rowOff>0</xdr:rowOff>
    </xdr:from>
    <xdr:to>
      <xdr:col>21</xdr:col>
      <xdr:colOff>76200</xdr:colOff>
      <xdr:row>73</xdr:row>
      <xdr:rowOff>76200</xdr:rowOff>
    </xdr:to>
    <xdr:pic>
      <xdr:nvPicPr>
        <xdr:cNvPr id="3074" name="Picture 2" descr="C:\Users\Administrator\.fairisaac\products\modelbuilder\mbpa-3.6.0\temp\ScorecardModelEvaluationDefault_instance\All_Good_vs_All_Bad_Lift_Plot.pn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696200" y="7981950"/>
          <a:ext cx="7620000" cy="5619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390525</xdr:rowOff>
    </xdr:from>
    <xdr:to>
      <xdr:col>9</xdr:col>
      <xdr:colOff>609600</xdr:colOff>
      <xdr:row>72</xdr:row>
      <xdr:rowOff>161925</xdr:rowOff>
    </xdr:to>
    <xdr:pic>
      <xdr:nvPicPr>
        <xdr:cNvPr id="3075" name="Picture 3" descr="C:\Users\Administrator\.fairisaac\products\modelbuilder\mbpa-3.6.0\temp\ScorecardModelEvaluationDefault_instance\All_Good_vs_All_Bad_Normal_CDF_Plot.png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0" y="7800975"/>
          <a:ext cx="7620000" cy="57150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83208</xdr:colOff>
      <xdr:row>0</xdr:row>
      <xdr:rowOff>0</xdr:rowOff>
    </xdr:from>
    <xdr:to>
      <xdr:col>13</xdr:col>
      <xdr:colOff>114299</xdr:colOff>
      <xdr:row>23</xdr:row>
      <xdr:rowOff>142875</xdr:rowOff>
    </xdr:to>
    <xdr:pic>
      <xdr:nvPicPr>
        <xdr:cNvPr id="5" name="Picture 1" descr="C:\Users\Administrator\.fairisaac\products\modelbuilder\mbpa-3.6.0\temp\ScorecardModelEvaluationDefault_instance\All_Good_vs_All_Bad_ROC_Curve_(_Right_and_Left_).pn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4350385" y="0"/>
          <a:ext cx="5516880" cy="41243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619126</xdr:colOff>
      <xdr:row>22</xdr:row>
      <xdr:rowOff>38100</xdr:rowOff>
    </xdr:from>
    <xdr:to>
      <xdr:col>9</xdr:col>
      <xdr:colOff>400051</xdr:colOff>
      <xdr:row>44</xdr:row>
      <xdr:rowOff>133350</xdr:rowOff>
    </xdr:to>
    <xdr:graphicFrame>
      <xdr:nvGraphicFramePr>
        <xdr:cNvPr id="2" name="Chart 1"/>
        <xdr:cNvGraphicFramePr/>
      </xdr:nvGraphicFramePr>
      <xdr:xfrm>
        <a:off x="2266950" y="3800475"/>
        <a:ext cx="527685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41</xdr:row>
      <xdr:rowOff>9525</xdr:rowOff>
    </xdr:from>
    <xdr:to>
      <xdr:col>13</xdr:col>
      <xdr:colOff>209550</xdr:colOff>
      <xdr:row>71</xdr:row>
      <xdr:rowOff>76200</xdr:rowOff>
    </xdr:to>
    <xdr:graphicFrame>
      <xdr:nvGraphicFramePr>
        <xdr:cNvPr id="3" name="Chart 2"/>
        <xdr:cNvGraphicFramePr/>
      </xdr:nvGraphicFramePr>
      <xdr:xfrm>
        <a:off x="9525" y="6848475"/>
        <a:ext cx="10086975" cy="4924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76</xdr:row>
      <xdr:rowOff>0</xdr:rowOff>
    </xdr:from>
    <xdr:to>
      <xdr:col>12</xdr:col>
      <xdr:colOff>0</xdr:colOff>
      <xdr:row>98</xdr:row>
      <xdr:rowOff>104775</xdr:rowOff>
    </xdr:to>
    <xdr:graphicFrame>
      <xdr:nvGraphicFramePr>
        <xdr:cNvPr id="4" name="Chart 4"/>
        <xdr:cNvGraphicFramePr/>
      </xdr:nvGraphicFramePr>
      <xdr:xfrm>
        <a:off x="1666875" y="12506325"/>
        <a:ext cx="7534275" cy="3667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609601</xdr:colOff>
      <xdr:row>17</xdr:row>
      <xdr:rowOff>0</xdr:rowOff>
    </xdr:from>
    <xdr:to>
      <xdr:col>19</xdr:col>
      <xdr:colOff>657225</xdr:colOff>
      <xdr:row>38</xdr:row>
      <xdr:rowOff>57150</xdr:rowOff>
    </xdr:to>
    <xdr:graphicFrame>
      <xdr:nvGraphicFramePr>
        <xdr:cNvPr id="5" name="图表 4"/>
        <xdr:cNvGraphicFramePr/>
      </xdr:nvGraphicFramePr>
      <xdr:xfrm>
        <a:off x="8439150" y="2952750"/>
        <a:ext cx="6219825" cy="345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619126</xdr:colOff>
      <xdr:row>22</xdr:row>
      <xdr:rowOff>38100</xdr:rowOff>
    </xdr:from>
    <xdr:to>
      <xdr:col>9</xdr:col>
      <xdr:colOff>400051</xdr:colOff>
      <xdr:row>44</xdr:row>
      <xdr:rowOff>133350</xdr:rowOff>
    </xdr:to>
    <xdr:graphicFrame>
      <xdr:nvGraphicFramePr>
        <xdr:cNvPr id="2" name="Chart 1"/>
        <xdr:cNvGraphicFramePr/>
      </xdr:nvGraphicFramePr>
      <xdr:xfrm>
        <a:off x="2266950" y="3800475"/>
        <a:ext cx="527685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41</xdr:row>
      <xdr:rowOff>9525</xdr:rowOff>
    </xdr:from>
    <xdr:to>
      <xdr:col>13</xdr:col>
      <xdr:colOff>209550</xdr:colOff>
      <xdr:row>71</xdr:row>
      <xdr:rowOff>76200</xdr:rowOff>
    </xdr:to>
    <xdr:graphicFrame>
      <xdr:nvGraphicFramePr>
        <xdr:cNvPr id="3" name="Chart 2"/>
        <xdr:cNvGraphicFramePr/>
      </xdr:nvGraphicFramePr>
      <xdr:xfrm>
        <a:off x="9525" y="6848475"/>
        <a:ext cx="10086975" cy="4924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76</xdr:row>
      <xdr:rowOff>0</xdr:rowOff>
    </xdr:from>
    <xdr:to>
      <xdr:col>12</xdr:col>
      <xdr:colOff>0</xdr:colOff>
      <xdr:row>98</xdr:row>
      <xdr:rowOff>104775</xdr:rowOff>
    </xdr:to>
    <xdr:graphicFrame>
      <xdr:nvGraphicFramePr>
        <xdr:cNvPr id="4" name="Chart 4"/>
        <xdr:cNvGraphicFramePr/>
      </xdr:nvGraphicFramePr>
      <xdr:xfrm>
        <a:off x="1666875" y="12506325"/>
        <a:ext cx="7534275" cy="3667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609601</xdr:colOff>
      <xdr:row>17</xdr:row>
      <xdr:rowOff>0</xdr:rowOff>
    </xdr:from>
    <xdr:to>
      <xdr:col>19</xdr:col>
      <xdr:colOff>657225</xdr:colOff>
      <xdr:row>38</xdr:row>
      <xdr:rowOff>57150</xdr:rowOff>
    </xdr:to>
    <xdr:graphicFrame>
      <xdr:nvGraphicFramePr>
        <xdr:cNvPr id="5" name="图表 4"/>
        <xdr:cNvGraphicFramePr/>
      </xdr:nvGraphicFramePr>
      <xdr:xfrm>
        <a:off x="8439150" y="2952750"/>
        <a:ext cx="6219825" cy="345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190500</xdr:colOff>
      <xdr:row>3</xdr:row>
      <xdr:rowOff>28575</xdr:rowOff>
    </xdr:from>
    <xdr:to>
      <xdr:col>9</xdr:col>
      <xdr:colOff>238124</xdr:colOff>
      <xdr:row>23</xdr:row>
      <xdr:rowOff>57150</xdr:rowOff>
    </xdr:to>
    <xdr:graphicFrame>
      <xdr:nvGraphicFramePr>
        <xdr:cNvPr id="2" name="图表 1"/>
        <xdr:cNvGraphicFramePr/>
      </xdr:nvGraphicFramePr>
      <xdr:xfrm>
        <a:off x="190500" y="542925"/>
        <a:ext cx="6219190" cy="345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</xdr:row>
      <xdr:rowOff>85725</xdr:rowOff>
    </xdr:from>
    <xdr:to>
      <xdr:col>18</xdr:col>
      <xdr:colOff>581024</xdr:colOff>
      <xdr:row>23</xdr:row>
      <xdr:rowOff>114300</xdr:rowOff>
    </xdr:to>
    <xdr:graphicFrame>
      <xdr:nvGraphicFramePr>
        <xdr:cNvPr id="3" name="图表 2"/>
        <xdr:cNvGraphicFramePr/>
      </xdr:nvGraphicFramePr>
      <xdr:xfrm>
        <a:off x="6705600" y="600075"/>
        <a:ext cx="6219190" cy="345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.191\fengkong_share\3.&#24314;&#27169;&#39033;&#30446;\201410&#20449;&#29992;&#21345;&#36829;&#32422;&#39044;&#27979;&#27169;&#22411;\Mob6&#20010;&#26376;&#24314;&#27169;\model%20output%20BT%20201409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 &amp; timeline"/>
      <sheetName val="model defination"/>
      <sheetName val="data ETL and cleaning"/>
      <sheetName val="sampling"/>
      <sheetName val="varialbe &amp; derive list"/>
      <sheetName val="segmentation"/>
      <sheetName val="modeling output"/>
      <sheetName val="model eva1"/>
      <sheetName val="model eva2"/>
      <sheetName val="scorecard"/>
      <sheetName val="KSLiftCurves"/>
      <sheetName val="model validation"/>
      <sheetName val="strategy development"/>
      <sheetName val="implement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A5" t="str">
            <v>Low -&lt; 477.00</v>
          </cell>
          <cell r="B5">
            <v>2557</v>
          </cell>
        </row>
        <row r="5">
          <cell r="E5">
            <v>0.806022682831443</v>
          </cell>
        </row>
        <row r="6">
          <cell r="A6" t="str">
            <v>477.00 -&lt; 506.00</v>
          </cell>
          <cell r="B6">
            <v>2580</v>
          </cell>
        </row>
        <row r="6">
          <cell r="E6">
            <v>0.568217054263566</v>
          </cell>
        </row>
        <row r="7">
          <cell r="A7" t="str">
            <v>506.00 -&lt; 528.00</v>
          </cell>
          <cell r="B7">
            <v>2481</v>
          </cell>
        </row>
        <row r="7">
          <cell r="E7">
            <v>0.365175332527207</v>
          </cell>
        </row>
        <row r="8">
          <cell r="A8" t="str">
            <v>528.00 -&lt; 543.00</v>
          </cell>
          <cell r="B8">
            <v>2593</v>
          </cell>
        </row>
        <row r="8">
          <cell r="E8">
            <v>0.247204010798303</v>
          </cell>
        </row>
        <row r="9">
          <cell r="A9" t="str">
            <v>543.00 -&lt; 553.00</v>
          </cell>
          <cell r="B9">
            <v>2543</v>
          </cell>
        </row>
        <row r="9">
          <cell r="E9">
            <v>0.170271333071176</v>
          </cell>
        </row>
        <row r="10">
          <cell r="A10" t="str">
            <v>553.00 -&lt; 561.00</v>
          </cell>
          <cell r="B10">
            <v>2561</v>
          </cell>
        </row>
        <row r="10">
          <cell r="E10">
            <v>0.1308082780164</v>
          </cell>
        </row>
        <row r="11">
          <cell r="A11" t="str">
            <v>561.00 -&lt; 569.00</v>
          </cell>
          <cell r="B11">
            <v>2426</v>
          </cell>
        </row>
        <row r="11">
          <cell r="E11">
            <v>0.109233305853256</v>
          </cell>
        </row>
        <row r="12">
          <cell r="A12" t="str">
            <v>569.00 -&lt; 576.00</v>
          </cell>
          <cell r="B12">
            <v>2809</v>
          </cell>
        </row>
        <row r="12">
          <cell r="E12">
            <v>0.069063723745105</v>
          </cell>
        </row>
        <row r="13">
          <cell r="A13" t="str">
            <v>576.00 -&lt; 582.00</v>
          </cell>
          <cell r="B13">
            <v>2271</v>
          </cell>
        </row>
        <row r="13">
          <cell r="E13">
            <v>0.0515191545574637</v>
          </cell>
        </row>
        <row r="14">
          <cell r="A14" t="str">
            <v>582.00 -&lt;   High</v>
          </cell>
          <cell r="B14">
            <v>2922</v>
          </cell>
        </row>
        <row r="14">
          <cell r="E14">
            <v>0.0410677618069815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F16"/>
  <sheetViews>
    <sheetView showGridLines="0" workbookViewId="0">
      <selection activeCell="F19" sqref="F19"/>
    </sheetView>
  </sheetViews>
  <sheetFormatPr defaultColWidth="9" defaultRowHeight="13.5" outlineLevelCol="5"/>
  <cols>
    <col min="2" max="2" width="3.625" style="197" customWidth="1"/>
    <col min="3" max="3" width="30.375" customWidth="1"/>
    <col min="4" max="4" width="14.125" style="197" customWidth="1"/>
    <col min="5" max="5" width="13" style="197" customWidth="1"/>
    <col min="6" max="6" width="11.875" style="197" customWidth="1"/>
  </cols>
  <sheetData>
    <row r="3" ht="14.25" spans="3:6">
      <c r="C3" s="198" t="s">
        <v>0</v>
      </c>
      <c r="D3" s="199" t="s">
        <v>1</v>
      </c>
      <c r="E3" s="199" t="s">
        <v>2</v>
      </c>
      <c r="F3" s="199" t="s">
        <v>3</v>
      </c>
    </row>
    <row r="4" ht="14.25" spans="2:6">
      <c r="B4" s="200">
        <v>1</v>
      </c>
      <c r="C4" s="201" t="s">
        <v>4</v>
      </c>
      <c r="D4" s="202"/>
      <c r="E4" s="203" t="s">
        <v>5</v>
      </c>
      <c r="F4" s="204"/>
    </row>
    <row r="5" spans="2:6">
      <c r="B5" s="200">
        <v>2</v>
      </c>
      <c r="C5" s="205" t="s">
        <v>6</v>
      </c>
      <c r="D5" s="202"/>
      <c r="E5" s="203" t="s">
        <v>5</v>
      </c>
      <c r="F5" s="204"/>
    </row>
    <row r="6" spans="2:6">
      <c r="B6" s="200">
        <v>3</v>
      </c>
      <c r="C6" s="205" t="s">
        <v>7</v>
      </c>
      <c r="D6" s="204"/>
      <c r="E6" s="203" t="s">
        <v>5</v>
      </c>
      <c r="F6" s="204"/>
    </row>
    <row r="7" spans="2:6">
      <c r="B7" s="200">
        <v>4</v>
      </c>
      <c r="C7" s="205" t="s">
        <v>8</v>
      </c>
      <c r="D7" s="206">
        <v>41901</v>
      </c>
      <c r="E7" s="203" t="s">
        <v>9</v>
      </c>
      <c r="F7" s="204"/>
    </row>
    <row r="8" spans="2:6">
      <c r="B8" s="200">
        <v>5</v>
      </c>
      <c r="C8" s="207" t="s">
        <v>10</v>
      </c>
      <c r="D8" s="204"/>
      <c r="E8" s="204"/>
      <c r="F8" s="204"/>
    </row>
    <row r="9" spans="2:6">
      <c r="B9" s="200">
        <v>6</v>
      </c>
      <c r="C9" s="205" t="s">
        <v>11</v>
      </c>
      <c r="D9" s="206">
        <v>41909</v>
      </c>
      <c r="E9" s="204"/>
      <c r="F9" s="204"/>
    </row>
    <row r="10" spans="2:6">
      <c r="B10" s="200">
        <v>7</v>
      </c>
      <c r="C10" s="205" t="s">
        <v>12</v>
      </c>
      <c r="D10" s="204"/>
      <c r="E10" s="204"/>
      <c r="F10" s="204"/>
    </row>
    <row r="11" spans="2:6">
      <c r="B11" s="200">
        <v>8</v>
      </c>
      <c r="C11" s="205" t="s">
        <v>13</v>
      </c>
      <c r="D11" s="200"/>
      <c r="E11" s="200"/>
      <c r="F11" s="200"/>
    </row>
    <row r="12" spans="2:6">
      <c r="B12" s="200">
        <v>8</v>
      </c>
      <c r="C12" s="205" t="s">
        <v>14</v>
      </c>
      <c r="D12" s="200"/>
      <c r="E12" s="200"/>
      <c r="F12" s="200"/>
    </row>
    <row r="13" spans="2:6">
      <c r="B13" s="200">
        <v>9</v>
      </c>
      <c r="C13" s="205" t="s">
        <v>15</v>
      </c>
      <c r="D13" s="200"/>
      <c r="E13" s="200"/>
      <c r="F13" s="200"/>
    </row>
    <row r="14" spans="2:6">
      <c r="B14" s="200">
        <v>10</v>
      </c>
      <c r="C14" s="205" t="s">
        <v>16</v>
      </c>
      <c r="D14" s="200"/>
      <c r="E14" s="200"/>
      <c r="F14" s="200"/>
    </row>
    <row r="15" spans="2:6">
      <c r="B15" s="200">
        <v>11</v>
      </c>
      <c r="C15" s="205" t="s">
        <v>17</v>
      </c>
      <c r="D15" s="200"/>
      <c r="E15" s="200"/>
      <c r="F15" s="200"/>
    </row>
    <row r="16" spans="2:6">
      <c r="B16" s="200">
        <v>12</v>
      </c>
      <c r="C16" s="205" t="s">
        <v>18</v>
      </c>
      <c r="D16" s="200"/>
      <c r="E16" s="200"/>
      <c r="F16" s="200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"/>
  <sheetViews>
    <sheetView topLeftCell="A70" workbookViewId="0">
      <selection activeCell="A21" sqref="A21:A25"/>
    </sheetView>
  </sheetViews>
  <sheetFormatPr defaultColWidth="9" defaultRowHeight="13.5"/>
  <cols>
    <col min="1" max="1" width="17.125" customWidth="1"/>
    <col min="7" max="7" width="9" style="117"/>
    <col min="8" max="8" width="9.5" style="118" customWidth="1"/>
  </cols>
  <sheetData>
    <row r="1" ht="21" customHeight="1" spans="1:8">
      <c r="A1" s="119" t="s">
        <v>1621</v>
      </c>
      <c r="B1" s="119"/>
      <c r="C1" s="119"/>
      <c r="D1" s="119"/>
      <c r="E1" s="119"/>
      <c r="F1" s="119"/>
      <c r="G1" s="119"/>
      <c r="H1" s="120"/>
    </row>
    <row r="2" spans="1:8">
      <c r="A2" s="121" t="s">
        <v>362</v>
      </c>
      <c r="B2" s="121"/>
      <c r="C2" s="121"/>
      <c r="D2" s="121"/>
      <c r="E2" s="121"/>
      <c r="F2" s="121"/>
      <c r="G2" s="117">
        <v>6538</v>
      </c>
      <c r="H2" s="118">
        <v>19205</v>
      </c>
    </row>
    <row r="3" spans="1:8">
      <c r="A3" s="121" t="s">
        <v>363</v>
      </c>
      <c r="B3" s="121"/>
      <c r="C3" s="121"/>
      <c r="D3" s="121"/>
      <c r="E3" s="121"/>
      <c r="F3" s="121"/>
      <c r="G3" s="119"/>
      <c r="H3" s="122"/>
    </row>
    <row r="4" ht="14.25" spans="1:8">
      <c r="A4" s="121"/>
      <c r="B4" s="121"/>
      <c r="C4" s="121"/>
      <c r="D4" s="121"/>
      <c r="E4" s="121"/>
      <c r="F4" s="121"/>
      <c r="G4" s="119"/>
      <c r="H4" s="122"/>
    </row>
    <row r="5" ht="14.25" spans="1:8">
      <c r="A5" s="123"/>
      <c r="B5" s="124"/>
      <c r="C5" s="123" t="s">
        <v>395</v>
      </c>
      <c r="D5" s="125"/>
      <c r="E5" s="125"/>
      <c r="F5" s="124"/>
      <c r="G5" s="126"/>
      <c r="H5" s="127"/>
    </row>
    <row r="6" ht="14.25" spans="1:8">
      <c r="A6" s="128" t="s">
        <v>581</v>
      </c>
      <c r="B6" s="129" t="s">
        <v>576</v>
      </c>
      <c r="C6" s="129" t="s">
        <v>584</v>
      </c>
      <c r="D6" s="129" t="s">
        <v>1622</v>
      </c>
      <c r="E6" s="129" t="s">
        <v>1623</v>
      </c>
      <c r="F6" s="129" t="s">
        <v>1624</v>
      </c>
      <c r="G6" s="130" t="s">
        <v>1625</v>
      </c>
      <c r="H6" s="131" t="s">
        <v>1626</v>
      </c>
    </row>
    <row r="7" ht="14.25" spans="1:8">
      <c r="A7" s="132" t="s">
        <v>588</v>
      </c>
      <c r="B7" s="133"/>
      <c r="C7" s="133"/>
      <c r="D7" s="133"/>
      <c r="E7" s="133"/>
      <c r="F7" s="133"/>
      <c r="G7" s="134"/>
      <c r="H7" s="135"/>
    </row>
    <row r="8" ht="14.25" spans="1:9">
      <c r="A8" s="132" t="s">
        <v>589</v>
      </c>
      <c r="B8" s="133">
        <v>49</v>
      </c>
      <c r="C8" s="133">
        <v>0.398</v>
      </c>
      <c r="D8" s="136">
        <v>0.0982</v>
      </c>
      <c r="E8" s="136">
        <v>0.107</v>
      </c>
      <c r="F8" s="136">
        <v>0.0719</v>
      </c>
      <c r="G8" s="137">
        <v>0.186169900149591</v>
      </c>
      <c r="H8" s="135">
        <v>2525.0172</v>
      </c>
      <c r="I8" s="138">
        <f>H8/H13</f>
        <v>0.098085584430719</v>
      </c>
    </row>
    <row r="9" ht="14.25" spans="1:9">
      <c r="A9" s="132" t="s">
        <v>590</v>
      </c>
      <c r="B9" s="133">
        <v>49</v>
      </c>
      <c r="C9" s="133">
        <v>0.135</v>
      </c>
      <c r="D9" s="136">
        <v>0.1512</v>
      </c>
      <c r="E9" s="136">
        <v>0.1562</v>
      </c>
      <c r="F9" s="136">
        <v>0.1364</v>
      </c>
      <c r="G9" s="137">
        <v>0.22915567826759</v>
      </c>
      <c r="H9" s="135">
        <v>3891.6042</v>
      </c>
      <c r="I9" s="138">
        <f>H9/H13</f>
        <v>0.151171355319893</v>
      </c>
    </row>
    <row r="10" ht="14.25" spans="1:9">
      <c r="A10" s="132" t="s">
        <v>592</v>
      </c>
      <c r="B10" s="133">
        <v>42</v>
      </c>
      <c r="C10" s="133">
        <v>0.012</v>
      </c>
      <c r="D10" s="136">
        <v>0.4991</v>
      </c>
      <c r="E10" s="136">
        <v>0.5006</v>
      </c>
      <c r="F10" s="136">
        <v>0.4944</v>
      </c>
      <c r="G10" s="137">
        <v>0.25161793447947</v>
      </c>
      <c r="H10" s="135">
        <v>12846.4102</v>
      </c>
      <c r="I10" s="138">
        <f>H10/H13</f>
        <v>0.499025373888047</v>
      </c>
    </row>
    <row r="11" ht="14.25" spans="1:9">
      <c r="A11" s="132" t="s">
        <v>594</v>
      </c>
      <c r="B11" s="133">
        <v>28</v>
      </c>
      <c r="C11" s="133">
        <v>-0.23</v>
      </c>
      <c r="D11" s="136">
        <v>0.2516</v>
      </c>
      <c r="E11" s="136">
        <v>0.2362</v>
      </c>
      <c r="F11" s="136">
        <v>0.2973</v>
      </c>
      <c r="G11" s="137">
        <v>0.29996248129852</v>
      </c>
      <c r="H11" s="135">
        <v>6479.9684</v>
      </c>
      <c r="I11" s="138">
        <f>H11/H13</f>
        <v>0.251717686361341</v>
      </c>
    </row>
    <row r="12" ht="14.25" spans="1:8">
      <c r="A12" s="132" t="s">
        <v>596</v>
      </c>
      <c r="B12" s="133">
        <v>40</v>
      </c>
      <c r="C12" s="133">
        <v>0</v>
      </c>
      <c r="D12" s="136">
        <v>0</v>
      </c>
      <c r="E12" s="136">
        <v>0</v>
      </c>
      <c r="F12" s="136">
        <v>0</v>
      </c>
      <c r="G12" s="137"/>
      <c r="H12" s="135"/>
    </row>
    <row r="13" ht="14.25" spans="1:8">
      <c r="A13" s="132"/>
      <c r="B13" s="133"/>
      <c r="C13" s="133"/>
      <c r="D13" s="133"/>
      <c r="E13" s="133"/>
      <c r="F13" s="133"/>
      <c r="G13" s="134"/>
      <c r="H13" s="135">
        <f>SUM(H8:H12)</f>
        <v>25743</v>
      </c>
    </row>
    <row r="14" ht="14.25" spans="1:8">
      <c r="A14" s="132" t="s">
        <v>597</v>
      </c>
      <c r="B14" s="133"/>
      <c r="C14" s="133"/>
      <c r="D14" s="133"/>
      <c r="E14" s="133"/>
      <c r="F14" s="133"/>
      <c r="G14" s="134"/>
      <c r="H14" s="135"/>
    </row>
    <row r="15" ht="14.25" spans="1:9">
      <c r="A15" s="132" t="s">
        <v>598</v>
      </c>
      <c r="B15" s="133">
        <v>28</v>
      </c>
      <c r="C15" s="133">
        <v>-0.43</v>
      </c>
      <c r="D15" s="136">
        <v>0.213</v>
      </c>
      <c r="E15" s="136">
        <v>0.1876</v>
      </c>
      <c r="F15" s="136">
        <v>0.2884</v>
      </c>
      <c r="G15" s="137">
        <v>0.34355245443076</v>
      </c>
      <c r="H15" s="135">
        <v>5488.4172</v>
      </c>
      <c r="I15" s="138">
        <f>H15/H20</f>
        <v>0.213194958362903</v>
      </c>
    </row>
    <row r="16" ht="14.25" spans="1:9">
      <c r="A16" s="132" t="s">
        <v>599</v>
      </c>
      <c r="B16" s="133">
        <v>46</v>
      </c>
      <c r="C16" s="133">
        <v>0.175</v>
      </c>
      <c r="D16" s="136">
        <v>0.6827</v>
      </c>
      <c r="E16" s="136">
        <v>0.7114</v>
      </c>
      <c r="F16" s="136">
        <v>0.5975</v>
      </c>
      <c r="G16" s="137">
        <v>0.222350675273091</v>
      </c>
      <c r="H16" s="135">
        <v>17568.892</v>
      </c>
      <c r="I16" s="138">
        <f>H16/H20</f>
        <v>0.682455262042096</v>
      </c>
    </row>
    <row r="17" ht="14.25" customHeight="1" spans="1:9">
      <c r="A17" s="132" t="s">
        <v>600</v>
      </c>
      <c r="B17" s="133">
        <v>35</v>
      </c>
      <c r="C17" s="133">
        <v>-0.122</v>
      </c>
      <c r="D17" s="136">
        <v>0.1043</v>
      </c>
      <c r="E17" s="136">
        <v>0.101</v>
      </c>
      <c r="F17" s="136">
        <v>0.1142</v>
      </c>
      <c r="G17" s="137">
        <v>0.277938876494103</v>
      </c>
      <c r="H17" s="135">
        <v>2686.3446</v>
      </c>
      <c r="I17" s="138">
        <f>H17/H20</f>
        <v>0.104349779595001</v>
      </c>
    </row>
    <row r="18" ht="14.25" spans="1:9">
      <c r="A18" s="132" t="s">
        <v>596</v>
      </c>
      <c r="B18" s="133">
        <v>40</v>
      </c>
      <c r="C18" s="133">
        <v>0</v>
      </c>
      <c r="D18" s="136">
        <v>0</v>
      </c>
      <c r="E18" s="136">
        <v>0</v>
      </c>
      <c r="F18" s="136">
        <v>0</v>
      </c>
      <c r="G18" s="137"/>
      <c r="H18" s="135"/>
      <c r="I18" s="138">
        <f>H18/H20</f>
        <v>0</v>
      </c>
    </row>
    <row r="19" ht="14.25" spans="1:8">
      <c r="A19" s="132"/>
      <c r="B19" s="133"/>
      <c r="C19" s="133"/>
      <c r="D19" s="133"/>
      <c r="E19" s="133"/>
      <c r="F19" s="133"/>
      <c r="G19" s="134"/>
      <c r="H19" s="135"/>
    </row>
    <row r="20" ht="14.25" spans="1:8">
      <c r="A20" s="132" t="s">
        <v>601</v>
      </c>
      <c r="B20" s="133"/>
      <c r="C20" s="133"/>
      <c r="D20" s="133"/>
      <c r="E20" s="133"/>
      <c r="F20" s="133"/>
      <c r="G20" s="134"/>
      <c r="H20" s="135">
        <f>SUM(H15:H19)</f>
        <v>25743.6538</v>
      </c>
    </row>
    <row r="21" ht="14.25" spans="1:9">
      <c r="A21" s="132" t="s">
        <v>602</v>
      </c>
      <c r="B21" s="133">
        <v>52</v>
      </c>
      <c r="C21" s="133">
        <v>0.581</v>
      </c>
      <c r="D21" s="136">
        <v>0.5572</v>
      </c>
      <c r="E21" s="136">
        <v>0.6267</v>
      </c>
      <c r="F21" s="136">
        <v>0.3506</v>
      </c>
      <c r="G21" s="137">
        <v>0.159982090447636</v>
      </c>
      <c r="H21" s="135">
        <v>14327.9963</v>
      </c>
      <c r="I21" s="138">
        <f>H21/H26</f>
        <v>0.556536824419403</v>
      </c>
    </row>
    <row r="22" ht="14.25" spans="1:9">
      <c r="A22" s="132" t="s">
        <v>603</v>
      </c>
      <c r="B22" s="133">
        <v>50</v>
      </c>
      <c r="C22" s="133">
        <v>0.059</v>
      </c>
      <c r="D22" s="136">
        <v>0.1503</v>
      </c>
      <c r="E22" s="136">
        <v>0.1525</v>
      </c>
      <c r="F22" s="136">
        <v>0.1438</v>
      </c>
      <c r="G22" s="137">
        <v>0.243003919252132</v>
      </c>
      <c r="H22" s="135">
        <v>3868.9269</v>
      </c>
      <c r="I22" s="138">
        <f>H22/H26</f>
        <v>0.150279232751952</v>
      </c>
    </row>
    <row r="23" ht="14.25" spans="1:9">
      <c r="A23" s="132" t="s">
        <v>604</v>
      </c>
      <c r="B23" s="133">
        <v>41</v>
      </c>
      <c r="C23" s="133">
        <v>-0.416</v>
      </c>
      <c r="D23" s="136">
        <v>0.0989</v>
      </c>
      <c r="E23" s="136">
        <v>0.0876</v>
      </c>
      <c r="F23" s="136">
        <v>0.1327</v>
      </c>
      <c r="G23" s="137">
        <v>0.340238983453248</v>
      </c>
      <c r="H23" s="135">
        <v>2549.9506</v>
      </c>
      <c r="I23" s="138">
        <f>H23/H26</f>
        <v>0.0990467459396505</v>
      </c>
    </row>
    <row r="24" ht="14.25" spans="1:9">
      <c r="A24" s="132" t="s">
        <v>605</v>
      </c>
      <c r="B24" s="133">
        <v>38</v>
      </c>
      <c r="C24" s="133">
        <v>-0.901</v>
      </c>
      <c r="D24" s="136">
        <v>0.1462</v>
      </c>
      <c r="E24" s="136">
        <v>0.1069</v>
      </c>
      <c r="F24" s="136">
        <v>0.2632</v>
      </c>
      <c r="G24" s="137">
        <v>0.455984487426401</v>
      </c>
      <c r="H24" s="135">
        <v>3773.8161</v>
      </c>
      <c r="I24" s="138">
        <f>H24/H26</f>
        <v>0.146584880695204</v>
      </c>
    </row>
    <row r="25" ht="14.25" customHeight="1" spans="1:9">
      <c r="A25" s="132" t="s">
        <v>606</v>
      </c>
      <c r="B25" s="133">
        <v>28</v>
      </c>
      <c r="C25" s="133">
        <v>-1.425</v>
      </c>
      <c r="D25" s="136">
        <v>0.0474</v>
      </c>
      <c r="E25" s="136">
        <v>0.0264</v>
      </c>
      <c r="F25" s="136">
        <v>0.1097</v>
      </c>
      <c r="G25" s="137">
        <v>0.585852534645025</v>
      </c>
      <c r="H25" s="135">
        <v>1224.2306</v>
      </c>
      <c r="I25" s="138">
        <f>H25/H26</f>
        <v>0.0475523161937905</v>
      </c>
    </row>
    <row r="26" ht="14.25" spans="1:8">
      <c r="A26" s="132" t="s">
        <v>596</v>
      </c>
      <c r="B26" s="133">
        <v>46</v>
      </c>
      <c r="C26" s="133">
        <v>0</v>
      </c>
      <c r="D26" s="136">
        <v>0</v>
      </c>
      <c r="E26" s="136">
        <v>0</v>
      </c>
      <c r="F26" s="136">
        <v>0</v>
      </c>
      <c r="G26" s="137"/>
      <c r="H26" s="135">
        <f>SUM(H21:H25)</f>
        <v>25744.9205</v>
      </c>
    </row>
    <row r="27" ht="14.25" spans="1:7">
      <c r="A27" s="132"/>
      <c r="B27" s="133"/>
      <c r="C27" s="133"/>
      <c r="D27" s="133"/>
      <c r="E27" s="133"/>
      <c r="F27" s="133"/>
      <c r="G27" s="134"/>
    </row>
    <row r="28" ht="14.25" spans="1:8">
      <c r="A28" s="132" t="s">
        <v>608</v>
      </c>
      <c r="B28" s="133"/>
      <c r="C28" s="133"/>
      <c r="D28" s="133"/>
      <c r="E28" s="133"/>
      <c r="F28" s="133"/>
      <c r="G28" s="134"/>
      <c r="H28" s="135"/>
    </row>
    <row r="29" ht="14.25" customHeight="1" spans="1:9">
      <c r="A29" s="132" t="s">
        <v>609</v>
      </c>
      <c r="B29" s="133">
        <v>28</v>
      </c>
      <c r="C29" s="133">
        <v>-1.879</v>
      </c>
      <c r="D29" s="136">
        <v>0.095</v>
      </c>
      <c r="E29" s="136">
        <v>0.0396</v>
      </c>
      <c r="F29" s="136">
        <v>0.2595</v>
      </c>
      <c r="G29" s="137">
        <v>0.690485114945125</v>
      </c>
      <c r="H29" s="135">
        <v>2457.129</v>
      </c>
      <c r="I29" s="138">
        <f>H29/H33</f>
        <v>0.095448432583615</v>
      </c>
    </row>
    <row r="30" ht="14.25" customHeight="1" spans="1:9">
      <c r="A30" s="132" t="s">
        <v>610</v>
      </c>
      <c r="B30" s="133">
        <v>33</v>
      </c>
      <c r="C30" s="133">
        <v>-1.309</v>
      </c>
      <c r="D30" s="136">
        <v>0.1238</v>
      </c>
      <c r="E30" s="136">
        <v>0.0737</v>
      </c>
      <c r="F30" s="136">
        <v>0.2728</v>
      </c>
      <c r="G30" s="137">
        <v>0.557543105449186</v>
      </c>
      <c r="H30" s="135">
        <v>3198.9749</v>
      </c>
      <c r="I30" s="138">
        <f>H30/H33</f>
        <v>0.124265815949967</v>
      </c>
    </row>
    <row r="31" ht="14.25" spans="1:9">
      <c r="A31" s="132" t="s">
        <v>611</v>
      </c>
      <c r="B31" s="133">
        <v>47</v>
      </c>
      <c r="C31" s="133">
        <v>-0.411</v>
      </c>
      <c r="D31" s="136">
        <v>0.0887</v>
      </c>
      <c r="E31" s="136">
        <v>0.0786</v>
      </c>
      <c r="F31" s="136">
        <v>0.1186</v>
      </c>
      <c r="G31" s="137">
        <v>0.339358431748896</v>
      </c>
      <c r="H31" s="135">
        <v>2284.9198</v>
      </c>
      <c r="I31" s="138">
        <f>H31/H33</f>
        <v>0.0887588781416307</v>
      </c>
    </row>
    <row r="32" ht="14.25" spans="1:9">
      <c r="A32" s="132" t="s">
        <v>612</v>
      </c>
      <c r="B32" s="133">
        <v>47</v>
      </c>
      <c r="C32" s="133">
        <v>0.839</v>
      </c>
      <c r="D32" s="136">
        <v>0.6925</v>
      </c>
      <c r="E32" s="136">
        <v>0.8081</v>
      </c>
      <c r="F32" s="136">
        <v>0.3491</v>
      </c>
      <c r="G32" s="137">
        <v>0.128211371677874</v>
      </c>
      <c r="H32" s="135">
        <v>17801.9763</v>
      </c>
      <c r="I32" s="138">
        <f>H32/H33</f>
        <v>0.691526873324787</v>
      </c>
    </row>
    <row r="33" ht="14.25" spans="1:8">
      <c r="A33" s="132" t="s">
        <v>596</v>
      </c>
      <c r="B33" s="133">
        <v>41</v>
      </c>
      <c r="C33" s="133">
        <v>0</v>
      </c>
      <c r="D33" s="136">
        <v>0</v>
      </c>
      <c r="E33" s="136">
        <v>0</v>
      </c>
      <c r="F33" s="136">
        <v>0</v>
      </c>
      <c r="G33" s="137"/>
      <c r="H33" s="135">
        <f>SUM(H29:H32)</f>
        <v>25743</v>
      </c>
    </row>
    <row r="34" ht="14.25" spans="1:8">
      <c r="A34" s="132"/>
      <c r="B34" s="133"/>
      <c r="C34" s="133"/>
      <c r="D34" s="133"/>
      <c r="E34" s="133"/>
      <c r="F34" s="133"/>
      <c r="G34" s="134"/>
      <c r="H34" s="135"/>
    </row>
    <row r="35" ht="14.25" spans="1:8">
      <c r="A35" s="132" t="s">
        <v>613</v>
      </c>
      <c r="B35" s="133"/>
      <c r="C35" s="133"/>
      <c r="D35" s="133"/>
      <c r="E35" s="133"/>
      <c r="F35" s="133"/>
      <c r="G35" s="134"/>
      <c r="H35" s="135"/>
    </row>
    <row r="36" ht="14.25" spans="1:9">
      <c r="A36" s="132" t="s">
        <v>614</v>
      </c>
      <c r="B36" s="133">
        <v>28</v>
      </c>
      <c r="C36" s="133">
        <v>-2.643</v>
      </c>
      <c r="D36" s="136">
        <v>0.0459</v>
      </c>
      <c r="E36" s="136">
        <v>0.0107</v>
      </c>
      <c r="F36" s="136">
        <v>0.1505</v>
      </c>
      <c r="G36" s="137">
        <v>0.827238353457969</v>
      </c>
      <c r="H36" s="135">
        <v>1189.4625</v>
      </c>
      <c r="I36" s="138">
        <f>H36/H41</f>
        <v>0.0462052791049994</v>
      </c>
    </row>
    <row r="37" ht="14.25" spans="1:9">
      <c r="A37" s="132" t="s">
        <v>615</v>
      </c>
      <c r="B37" s="133">
        <v>40</v>
      </c>
      <c r="C37" s="133">
        <v>-1.583</v>
      </c>
      <c r="D37" s="136">
        <v>0.0562</v>
      </c>
      <c r="E37" s="136">
        <v>0.0285</v>
      </c>
      <c r="F37" s="136">
        <v>0.1386</v>
      </c>
      <c r="G37" s="137">
        <v>0.623433781951034</v>
      </c>
      <c r="H37" s="135">
        <v>1453.5093</v>
      </c>
      <c r="I37" s="138">
        <f>H37/H41</f>
        <v>0.0564623120848386</v>
      </c>
    </row>
    <row r="38" ht="14.25" spans="1:9">
      <c r="A38" s="132" t="s">
        <v>616</v>
      </c>
      <c r="B38" s="133">
        <v>50</v>
      </c>
      <c r="C38" s="133">
        <v>-0.5</v>
      </c>
      <c r="D38" s="136">
        <v>0.136</v>
      </c>
      <c r="E38" s="136">
        <v>0.1169</v>
      </c>
      <c r="F38" s="136">
        <v>0.1927</v>
      </c>
      <c r="G38" s="137">
        <v>0.359456550589738</v>
      </c>
      <c r="H38" s="135">
        <v>3504.9371</v>
      </c>
      <c r="I38" s="138">
        <f>H38/H41</f>
        <v>0.13615107407839</v>
      </c>
    </row>
    <row r="39" ht="14.25" spans="1:9">
      <c r="A39" s="132" t="s">
        <v>612</v>
      </c>
      <c r="B39" s="133">
        <v>50</v>
      </c>
      <c r="C39" s="133">
        <v>0.488</v>
      </c>
      <c r="D39" s="136">
        <v>0.7619</v>
      </c>
      <c r="E39" s="136">
        <v>0.8439</v>
      </c>
      <c r="F39" s="136">
        <v>0.5182</v>
      </c>
      <c r="G39" s="137">
        <v>0.172900017800887</v>
      </c>
      <c r="H39" s="135">
        <v>19595.0911</v>
      </c>
      <c r="I39" s="138">
        <f>H39/H41</f>
        <v>0.761181334731772</v>
      </c>
    </row>
    <row r="40" ht="14.25" spans="1:8">
      <c r="A40" s="132" t="s">
        <v>596</v>
      </c>
      <c r="B40" s="133">
        <v>48</v>
      </c>
      <c r="C40" s="133">
        <v>0</v>
      </c>
      <c r="D40" s="136">
        <v>0</v>
      </c>
      <c r="E40" s="136">
        <v>0</v>
      </c>
      <c r="F40" s="136">
        <v>0</v>
      </c>
      <c r="G40" s="137"/>
      <c r="H40" s="135"/>
    </row>
    <row r="41" ht="14.25" spans="1:8">
      <c r="A41" s="132"/>
      <c r="B41" s="133"/>
      <c r="C41" s="133"/>
      <c r="D41" s="133"/>
      <c r="E41" s="133"/>
      <c r="F41" s="133"/>
      <c r="G41" s="134"/>
      <c r="H41" s="135">
        <f>SUM(H36:H40)</f>
        <v>25743</v>
      </c>
    </row>
    <row r="42" ht="14.25" spans="1:8">
      <c r="A42" s="132" t="s">
        <v>618</v>
      </c>
      <c r="B42" s="133"/>
      <c r="C42" s="133"/>
      <c r="D42" s="133"/>
      <c r="E42" s="133"/>
      <c r="F42" s="133"/>
      <c r="G42" s="134"/>
      <c r="H42" s="135"/>
    </row>
    <row r="43" ht="14.25" spans="1:9">
      <c r="A43" s="132" t="s">
        <v>619</v>
      </c>
      <c r="B43" s="133">
        <v>49</v>
      </c>
      <c r="C43" s="133">
        <v>0.745</v>
      </c>
      <c r="D43" s="136">
        <v>0.7612</v>
      </c>
      <c r="E43" s="136">
        <v>0.8772</v>
      </c>
      <c r="F43" s="136">
        <v>0.4166</v>
      </c>
      <c r="G43" s="137">
        <v>0.139176348588596</v>
      </c>
      <c r="H43" s="135">
        <v>19570.3568</v>
      </c>
      <c r="I43" s="138">
        <f>H43/H46</f>
        <v>0.760220518199122</v>
      </c>
    </row>
    <row r="44" ht="14.25" spans="1:9">
      <c r="A44" s="132" t="s">
        <v>620</v>
      </c>
      <c r="B44" s="133">
        <v>35</v>
      </c>
      <c r="C44" s="133">
        <v>-0.95</v>
      </c>
      <c r="D44" s="136">
        <v>0.0991</v>
      </c>
      <c r="E44" s="136">
        <v>0.0708</v>
      </c>
      <c r="F44" s="136">
        <v>0.1831</v>
      </c>
      <c r="G44" s="137">
        <v>0.468201499220634</v>
      </c>
      <c r="H44" s="135">
        <v>2556.8218</v>
      </c>
      <c r="I44" s="138">
        <f>H44/H46</f>
        <v>0.0993210503826283</v>
      </c>
    </row>
    <row r="45" ht="14.25" spans="1:9">
      <c r="A45" s="132" t="s">
        <v>621</v>
      </c>
      <c r="B45" s="133">
        <v>28</v>
      </c>
      <c r="C45" s="133">
        <v>-2.042</v>
      </c>
      <c r="D45" s="136">
        <v>0.1397</v>
      </c>
      <c r="E45" s="136">
        <v>0.052</v>
      </c>
      <c r="F45" s="136">
        <v>0.4003</v>
      </c>
      <c r="G45" s="137">
        <v>0.723808261104932</v>
      </c>
      <c r="H45" s="135">
        <v>3615.8214</v>
      </c>
      <c r="I45" s="138">
        <f>H45/H46</f>
        <v>0.14045843141825</v>
      </c>
    </row>
    <row r="46" ht="14.25" spans="1:8">
      <c r="A46" s="132" t="s">
        <v>596</v>
      </c>
      <c r="B46" s="133">
        <v>42</v>
      </c>
      <c r="C46" s="133">
        <v>0</v>
      </c>
      <c r="D46" s="136">
        <v>0</v>
      </c>
      <c r="E46" s="136">
        <v>0</v>
      </c>
      <c r="F46" s="136">
        <v>0</v>
      </c>
      <c r="G46" s="137"/>
      <c r="H46" s="135">
        <f>SUM(H43:H45)</f>
        <v>25743</v>
      </c>
    </row>
    <row r="47" ht="14.25" spans="1:8">
      <c r="A47" s="132"/>
      <c r="B47" s="133"/>
      <c r="C47" s="133"/>
      <c r="D47" s="133"/>
      <c r="E47" s="133"/>
      <c r="F47" s="133"/>
      <c r="G47" s="134"/>
      <c r="H47" s="135"/>
    </row>
    <row r="48" ht="14.25" spans="1:8">
      <c r="A48" s="132" t="s">
        <v>622</v>
      </c>
      <c r="B48" s="133"/>
      <c r="C48" s="133"/>
      <c r="D48" s="133"/>
      <c r="E48" s="133"/>
      <c r="F48" s="133"/>
      <c r="G48" s="134"/>
      <c r="H48" s="135"/>
    </row>
    <row r="49" ht="14.25" spans="1:9">
      <c r="A49" s="132" t="s">
        <v>623</v>
      </c>
      <c r="B49" s="133">
        <v>40</v>
      </c>
      <c r="C49" s="133">
        <v>0.436</v>
      </c>
      <c r="D49" s="136">
        <v>0.6223</v>
      </c>
      <c r="E49" s="136">
        <v>0.6831</v>
      </c>
      <c r="F49" s="136">
        <v>0.4418</v>
      </c>
      <c r="G49" s="137">
        <v>0.180446798813143</v>
      </c>
      <c r="H49" s="135">
        <v>16007.4239</v>
      </c>
      <c r="I49" s="138">
        <f>H49/H54</f>
        <v>0.621816567610613</v>
      </c>
    </row>
    <row r="50" ht="14.25" spans="1:9">
      <c r="A50" s="132" t="s">
        <v>624</v>
      </c>
      <c r="B50" s="133">
        <v>29</v>
      </c>
      <c r="C50" s="133">
        <v>-0.396</v>
      </c>
      <c r="D50" s="136">
        <v>0.1276</v>
      </c>
      <c r="E50" s="136">
        <v>0.1137</v>
      </c>
      <c r="F50" s="136">
        <v>0.169</v>
      </c>
      <c r="G50" s="137">
        <v>0.335992626493809</v>
      </c>
      <c r="H50" s="135">
        <v>3288.5305</v>
      </c>
      <c r="I50" s="138">
        <f>H50/H54</f>
        <v>0.127744649030804</v>
      </c>
    </row>
    <row r="51" ht="14.25" spans="1:9">
      <c r="A51" s="132" t="s">
        <v>625</v>
      </c>
      <c r="B51" s="133">
        <v>28</v>
      </c>
      <c r="C51" s="133">
        <v>-0.65</v>
      </c>
      <c r="D51" s="136">
        <v>0.25</v>
      </c>
      <c r="E51" s="136">
        <v>0.2032</v>
      </c>
      <c r="F51" s="136">
        <v>0.3892</v>
      </c>
      <c r="G51" s="137">
        <v>0.394690802249018</v>
      </c>
      <c r="H51" s="135">
        <v>6447.0456</v>
      </c>
      <c r="I51" s="138">
        <f>H51/H54</f>
        <v>0.250438783358583</v>
      </c>
    </row>
    <row r="52" ht="14.25" spans="1:9">
      <c r="A52" s="132" t="s">
        <v>596</v>
      </c>
      <c r="B52" s="133">
        <v>35</v>
      </c>
      <c r="C52" s="133">
        <v>0</v>
      </c>
      <c r="D52" s="136">
        <v>0</v>
      </c>
      <c r="E52" s="136">
        <v>0</v>
      </c>
      <c r="F52" s="136">
        <v>0</v>
      </c>
      <c r="G52" s="137"/>
      <c r="H52" s="135"/>
      <c r="I52" s="138">
        <f>H52/H54</f>
        <v>0</v>
      </c>
    </row>
    <row r="53" ht="14.25" spans="1:7">
      <c r="A53" s="132"/>
      <c r="B53" s="133"/>
      <c r="C53" s="133"/>
      <c r="D53" s="133"/>
      <c r="E53" s="133"/>
      <c r="F53" s="133"/>
      <c r="G53" s="134"/>
    </row>
    <row r="54" ht="14.25" spans="1:8">
      <c r="A54" s="132" t="s">
        <v>626</v>
      </c>
      <c r="B54" s="133"/>
      <c r="C54" s="133"/>
      <c r="D54" s="133"/>
      <c r="E54" s="133"/>
      <c r="F54" s="133"/>
      <c r="G54" s="134"/>
      <c r="H54" s="135">
        <f>SUM(H48:H52)</f>
        <v>25743</v>
      </c>
    </row>
    <row r="55" ht="14.25" spans="1:9">
      <c r="A55" s="132" t="s">
        <v>627</v>
      </c>
      <c r="B55" s="133">
        <v>44</v>
      </c>
      <c r="C55" s="133">
        <v>0.151</v>
      </c>
      <c r="D55" s="136">
        <v>0.8544</v>
      </c>
      <c r="E55" s="136">
        <v>0.8857</v>
      </c>
      <c r="F55" s="136">
        <v>0.7613</v>
      </c>
      <c r="G55" s="137">
        <v>0.226375734818545</v>
      </c>
      <c r="H55" s="135">
        <v>21987.2479</v>
      </c>
      <c r="I55" s="138">
        <f>H55/H60</f>
        <v>0.854042175037985</v>
      </c>
    </row>
    <row r="56" ht="14.25" spans="1:9">
      <c r="A56" s="132" t="s">
        <v>628</v>
      </c>
      <c r="B56" s="133">
        <v>36</v>
      </c>
      <c r="C56" s="133">
        <v>-0.385</v>
      </c>
      <c r="D56" s="136">
        <v>0.0451</v>
      </c>
      <c r="E56" s="136">
        <v>0.0404</v>
      </c>
      <c r="F56" s="136">
        <v>0.0593</v>
      </c>
      <c r="G56" s="137">
        <v>0.333197202371223</v>
      </c>
      <c r="H56" s="135">
        <v>1163.5854</v>
      </c>
      <c r="I56" s="138">
        <f>H56/H60</f>
        <v>0.0451966981214799</v>
      </c>
    </row>
    <row r="57" ht="14.25" spans="1:9">
      <c r="A57" s="132" t="s">
        <v>629</v>
      </c>
      <c r="B57" s="133">
        <v>32</v>
      </c>
      <c r="C57" s="133">
        <v>-0.756</v>
      </c>
      <c r="D57" s="136">
        <v>0.0518</v>
      </c>
      <c r="E57" s="136">
        <v>0.0404</v>
      </c>
      <c r="F57" s="136">
        <v>0.086</v>
      </c>
      <c r="G57" s="137">
        <v>0.42018308859246</v>
      </c>
      <c r="H57" s="135">
        <v>1338.15</v>
      </c>
      <c r="I57" s="138">
        <f>H57/H60</f>
        <v>0.0519772434333211</v>
      </c>
    </row>
    <row r="58" ht="14.25" spans="1:9">
      <c r="A58" s="132" t="s">
        <v>630</v>
      </c>
      <c r="B58" s="133">
        <v>28</v>
      </c>
      <c r="C58" s="133">
        <v>-1.023</v>
      </c>
      <c r="D58" s="136">
        <v>0.0487</v>
      </c>
      <c r="E58" s="136">
        <v>0.0336</v>
      </c>
      <c r="F58" s="136">
        <v>0.0934</v>
      </c>
      <c r="G58" s="137">
        <v>0.486209979288773</v>
      </c>
      <c r="H58" s="135">
        <v>1255.9372</v>
      </c>
      <c r="I58" s="138">
        <f>H58/H60</f>
        <v>0.0487838834072142</v>
      </c>
    </row>
    <row r="59" ht="14.25" spans="1:8">
      <c r="A59" s="132" t="s">
        <v>596</v>
      </c>
      <c r="B59" s="133">
        <v>41</v>
      </c>
      <c r="C59" s="133">
        <v>0</v>
      </c>
      <c r="D59" s="136">
        <v>0</v>
      </c>
      <c r="E59" s="136">
        <v>0</v>
      </c>
      <c r="F59" s="136">
        <v>0</v>
      </c>
      <c r="G59" s="137"/>
      <c r="H59" s="135"/>
    </row>
    <row r="60" ht="14.25" spans="1:8">
      <c r="A60" s="132"/>
      <c r="B60" s="133"/>
      <c r="C60" s="133"/>
      <c r="D60" s="133"/>
      <c r="E60" s="133"/>
      <c r="F60" s="133"/>
      <c r="G60" s="134"/>
      <c r="H60" s="135">
        <f>SUM(H55:H59)</f>
        <v>25744.9205</v>
      </c>
    </row>
    <row r="61" ht="14.25" spans="1:7">
      <c r="A61" s="132" t="s">
        <v>631</v>
      </c>
      <c r="B61" s="133"/>
      <c r="C61" s="133"/>
      <c r="D61" s="133"/>
      <c r="E61" s="133"/>
      <c r="F61" s="133"/>
      <c r="G61" s="134"/>
    </row>
    <row r="62" ht="14.25" spans="1:9">
      <c r="A62" s="132" t="s">
        <v>632</v>
      </c>
      <c r="B62" s="133">
        <v>28</v>
      </c>
      <c r="C62" s="133">
        <v>-0.163</v>
      </c>
      <c r="D62" s="136">
        <v>0.7442</v>
      </c>
      <c r="E62" s="136">
        <v>0.7125</v>
      </c>
      <c r="F62" s="136">
        <v>0.8384</v>
      </c>
      <c r="G62" s="137">
        <v>0.286013722593385</v>
      </c>
      <c r="H62" s="135">
        <v>19165.0217</v>
      </c>
      <c r="I62" s="138">
        <f>H62/H67</f>
        <v>0.744475068950783</v>
      </c>
    </row>
    <row r="63" ht="14.25" spans="1:9">
      <c r="A63" s="132" t="s">
        <v>633</v>
      </c>
      <c r="B63" s="133">
        <v>28</v>
      </c>
      <c r="C63" s="133">
        <v>0.105</v>
      </c>
      <c r="D63" s="136">
        <v>0.0522</v>
      </c>
      <c r="E63" s="136">
        <v>0.0535</v>
      </c>
      <c r="F63" s="136">
        <v>0.0482</v>
      </c>
      <c r="G63" s="137">
        <v>0.23471757131373</v>
      </c>
      <c r="H63" s="135">
        <v>1342.5991</v>
      </c>
      <c r="I63" s="138">
        <f>H63/H67</f>
        <v>0.0521539486462339</v>
      </c>
    </row>
    <row r="64" ht="14.25" spans="1:9">
      <c r="A64" s="132" t="s">
        <v>634</v>
      </c>
      <c r="B64" s="133">
        <v>32</v>
      </c>
      <c r="C64" s="133">
        <v>0.451</v>
      </c>
      <c r="D64" s="136">
        <v>0.1005</v>
      </c>
      <c r="E64" s="136">
        <v>0.1106</v>
      </c>
      <c r="F64" s="136">
        <v>0.0704</v>
      </c>
      <c r="G64" s="137">
        <v>0.178101077865591</v>
      </c>
      <c r="H64" s="135">
        <v>2584.3482</v>
      </c>
      <c r="I64" s="138">
        <f>H64/H67</f>
        <v>0.100390327467661</v>
      </c>
    </row>
    <row r="65" ht="14.25" spans="1:9">
      <c r="A65" s="132" t="s">
        <v>635</v>
      </c>
      <c r="B65" s="133">
        <v>44</v>
      </c>
      <c r="C65" s="133">
        <v>1.054</v>
      </c>
      <c r="D65" s="136">
        <v>0.1031</v>
      </c>
      <c r="E65" s="136">
        <v>0.1234</v>
      </c>
      <c r="F65" s="136">
        <v>0.043</v>
      </c>
      <c r="G65" s="137">
        <v>0.106047043584175</v>
      </c>
      <c r="H65" s="135">
        <v>2651.031</v>
      </c>
      <c r="I65" s="138">
        <f>H65/H67</f>
        <v>0.102980654935322</v>
      </c>
    </row>
    <row r="66" ht="14.25" spans="1:8">
      <c r="A66" s="132" t="s">
        <v>596</v>
      </c>
      <c r="B66" s="133">
        <v>30</v>
      </c>
      <c r="C66" s="133">
        <v>0</v>
      </c>
      <c r="D66" s="136">
        <v>0</v>
      </c>
      <c r="E66" s="136">
        <v>0</v>
      </c>
      <c r="F66" s="136">
        <v>0</v>
      </c>
      <c r="G66" s="137"/>
      <c r="H66" s="135"/>
    </row>
    <row r="67" ht="14.25" spans="1:8">
      <c r="A67" s="132"/>
      <c r="B67" s="133"/>
      <c r="C67" s="133"/>
      <c r="D67" s="133"/>
      <c r="E67" s="133"/>
      <c r="F67" s="133"/>
      <c r="G67" s="134"/>
      <c r="H67" s="135">
        <f>SUM(H62:H66)</f>
        <v>25743</v>
      </c>
    </row>
    <row r="68" ht="14.25" spans="1:8">
      <c r="A68" s="132" t="s">
        <v>636</v>
      </c>
      <c r="B68" s="133"/>
      <c r="C68" s="133"/>
      <c r="D68" s="133"/>
      <c r="E68" s="133"/>
      <c r="F68" s="133"/>
      <c r="G68" s="134"/>
      <c r="H68" s="135"/>
    </row>
    <row r="69" ht="14.25" spans="1:9">
      <c r="A69" s="132" t="s">
        <v>637</v>
      </c>
      <c r="B69" s="133">
        <v>28</v>
      </c>
      <c r="C69" s="133">
        <v>-0.707</v>
      </c>
      <c r="D69" s="136">
        <v>0.2278</v>
      </c>
      <c r="E69" s="136">
        <v>0.181</v>
      </c>
      <c r="F69" s="136">
        <v>0.3669</v>
      </c>
      <c r="G69" s="137">
        <v>0.408312199913898</v>
      </c>
      <c r="H69" s="135">
        <v>5874.8972</v>
      </c>
      <c r="I69" s="138">
        <f>H69/H74</f>
        <v>0.228202157337035</v>
      </c>
    </row>
    <row r="70" ht="14.25" spans="1:9">
      <c r="A70" s="132" t="s">
        <v>638</v>
      </c>
      <c r="B70" s="133">
        <v>28</v>
      </c>
      <c r="C70" s="133">
        <v>-0.15</v>
      </c>
      <c r="D70" s="136">
        <v>0.1514</v>
      </c>
      <c r="E70" s="136">
        <v>0.1454</v>
      </c>
      <c r="F70" s="136">
        <v>0.169</v>
      </c>
      <c r="G70" s="137">
        <v>0.28350749962346</v>
      </c>
      <c r="H70" s="135">
        <v>3897.329</v>
      </c>
      <c r="I70" s="138">
        <f>H70/H74</f>
        <v>0.151386289048971</v>
      </c>
    </row>
    <row r="71" ht="14.25" spans="1:9">
      <c r="A71" s="132" t="s">
        <v>639</v>
      </c>
      <c r="B71" s="133">
        <v>29</v>
      </c>
      <c r="C71" s="133">
        <v>0.033</v>
      </c>
      <c r="D71" s="136">
        <v>0.2539</v>
      </c>
      <c r="E71" s="136">
        <v>0.256</v>
      </c>
      <c r="F71" s="136">
        <v>0.2476</v>
      </c>
      <c r="G71" s="137">
        <v>0.247702718202752</v>
      </c>
      <c r="H71" s="135">
        <v>6535.2888</v>
      </c>
      <c r="I71" s="138">
        <f>H71/H74</f>
        <v>0.253854144542404</v>
      </c>
    </row>
    <row r="72" ht="14.25" spans="1:9">
      <c r="A72" s="132" t="s">
        <v>640</v>
      </c>
      <c r="B72" s="133">
        <v>36</v>
      </c>
      <c r="C72" s="133">
        <v>0.51</v>
      </c>
      <c r="D72" s="136">
        <v>0.211</v>
      </c>
      <c r="E72" s="136">
        <v>0.2346</v>
      </c>
      <c r="F72" s="136">
        <v>0.1408</v>
      </c>
      <c r="G72" s="137">
        <v>0.169654079803343</v>
      </c>
      <c r="H72" s="135">
        <v>5426.0434</v>
      </c>
      <c r="I72" s="138">
        <f>H72/H74</f>
        <v>0.210767059836278</v>
      </c>
    </row>
    <row r="73" ht="14.25" spans="1:9">
      <c r="A73" s="132" t="s">
        <v>643</v>
      </c>
      <c r="B73" s="133">
        <v>38</v>
      </c>
      <c r="C73" s="133">
        <v>0.884</v>
      </c>
      <c r="D73" s="136">
        <v>0.156</v>
      </c>
      <c r="E73" s="136">
        <v>0.1831</v>
      </c>
      <c r="F73" s="136">
        <v>0.0756</v>
      </c>
      <c r="G73" s="137">
        <v>0.123238281876545</v>
      </c>
      <c r="H73" s="135">
        <v>4010.7083</v>
      </c>
      <c r="I73" s="138">
        <f>H73/H74</f>
        <v>0.155790349235311</v>
      </c>
    </row>
    <row r="74" ht="14.25" spans="1:8">
      <c r="A74" s="132" t="s">
        <v>596</v>
      </c>
      <c r="B74" s="133">
        <v>31</v>
      </c>
      <c r="C74" s="133">
        <v>0</v>
      </c>
      <c r="D74" s="136">
        <v>0</v>
      </c>
      <c r="E74" s="136">
        <v>0</v>
      </c>
      <c r="F74" s="136">
        <v>0</v>
      </c>
      <c r="G74" s="137"/>
      <c r="H74" s="135">
        <f>SUM(H69:H73)</f>
        <v>25744.2667</v>
      </c>
    </row>
    <row r="75" ht="14.25" spans="1:7">
      <c r="A75" s="132"/>
      <c r="B75" s="133"/>
      <c r="C75" s="133"/>
      <c r="D75" s="133"/>
      <c r="E75" s="133"/>
      <c r="F75" s="133"/>
      <c r="G75" s="134"/>
    </row>
    <row r="76" ht="14.25" spans="1:8">
      <c r="A76" s="132" t="s">
        <v>644</v>
      </c>
      <c r="B76" s="133"/>
      <c r="C76" s="133"/>
      <c r="D76" s="133"/>
      <c r="E76" s="133"/>
      <c r="F76" s="133"/>
      <c r="G76" s="134"/>
      <c r="H76" s="135"/>
    </row>
    <row r="77" ht="14.25" spans="1:9">
      <c r="A77" s="132" t="s">
        <v>645</v>
      </c>
      <c r="B77" s="133">
        <v>28</v>
      </c>
      <c r="C77" s="133">
        <v>-1.015</v>
      </c>
      <c r="D77" s="136">
        <v>0.1908</v>
      </c>
      <c r="E77" s="136">
        <v>0.1322</v>
      </c>
      <c r="F77" s="136">
        <v>0.3647</v>
      </c>
      <c r="G77" s="137">
        <v>0.48431010716856</v>
      </c>
      <c r="H77" s="135">
        <v>4923.3096</v>
      </c>
      <c r="I77" s="138">
        <f>H77/H82</f>
        <v>0.191248479198229</v>
      </c>
    </row>
    <row r="78" ht="14.25" spans="1:9">
      <c r="A78" s="132" t="s">
        <v>646</v>
      </c>
      <c r="B78" s="133">
        <v>28</v>
      </c>
      <c r="C78" s="133">
        <v>-0.631</v>
      </c>
      <c r="D78" s="136">
        <v>0.1098</v>
      </c>
      <c r="E78" s="136">
        <v>0.0899</v>
      </c>
      <c r="F78" s="136">
        <v>0.169</v>
      </c>
      <c r="G78" s="137">
        <v>0.390231653270416</v>
      </c>
      <c r="H78" s="135">
        <v>2831.4515</v>
      </c>
      <c r="I78" s="138">
        <f>H78/H82</f>
        <v>0.109989181525075</v>
      </c>
    </row>
    <row r="79" ht="14.25" spans="1:9">
      <c r="A79" s="132" t="s">
        <v>647</v>
      </c>
      <c r="B79" s="133">
        <v>37</v>
      </c>
      <c r="C79" s="133">
        <v>0.512</v>
      </c>
      <c r="D79" s="136">
        <v>0.6994</v>
      </c>
      <c r="E79" s="136">
        <v>0.7779</v>
      </c>
      <c r="F79" s="136">
        <v>0.4663</v>
      </c>
      <c r="G79" s="137">
        <v>0.169481260336163</v>
      </c>
      <c r="H79" s="135">
        <v>17988.2389</v>
      </c>
      <c r="I79" s="138">
        <f>H79/H82</f>
        <v>0.698762339276697</v>
      </c>
    </row>
    <row r="80" ht="14.25" spans="1:9">
      <c r="A80" s="132" t="s">
        <v>596</v>
      </c>
      <c r="B80" s="133">
        <v>34</v>
      </c>
      <c r="C80" s="133">
        <v>0</v>
      </c>
      <c r="D80" s="136">
        <v>0</v>
      </c>
      <c r="E80" s="136">
        <v>0</v>
      </c>
      <c r="F80" s="136">
        <v>0</v>
      </c>
      <c r="G80" s="137"/>
      <c r="H80" s="135"/>
      <c r="I80" s="138">
        <f>H80/H82</f>
        <v>0</v>
      </c>
    </row>
    <row r="81" ht="14.25" spans="1:8">
      <c r="A81" s="132"/>
      <c r="B81" s="133"/>
      <c r="C81" s="133"/>
      <c r="D81" s="133"/>
      <c r="E81" s="133"/>
      <c r="F81" s="133"/>
      <c r="G81" s="134"/>
      <c r="H81" s="135"/>
    </row>
    <row r="82" ht="14.25" spans="1:8">
      <c r="A82" s="132" t="s">
        <v>648</v>
      </c>
      <c r="B82" s="133"/>
      <c r="C82" s="133"/>
      <c r="D82" s="133"/>
      <c r="E82" s="133"/>
      <c r="F82" s="133"/>
      <c r="G82" s="134"/>
      <c r="H82" s="135">
        <f>SUM(H77:H81)</f>
        <v>25743</v>
      </c>
    </row>
    <row r="83" ht="14.25" spans="1:9">
      <c r="A83" s="132" t="s">
        <v>649</v>
      </c>
      <c r="B83" s="133">
        <v>29</v>
      </c>
      <c r="C83" s="133">
        <v>-0.033</v>
      </c>
      <c r="D83" s="136">
        <v>0.4448</v>
      </c>
      <c r="E83" s="136">
        <v>0.441</v>
      </c>
      <c r="F83" s="136">
        <v>0.4559</v>
      </c>
      <c r="G83" s="137">
        <v>0.26031909019459</v>
      </c>
      <c r="H83" s="135">
        <v>11450.0792</v>
      </c>
      <c r="I83" s="138">
        <f>H83/H89</f>
        <v>0.444817366730871</v>
      </c>
    </row>
    <row r="84" ht="14.25" spans="1:9">
      <c r="A84" s="132" t="s">
        <v>650</v>
      </c>
      <c r="B84" s="133">
        <v>27</v>
      </c>
      <c r="C84" s="133">
        <v>-0.397</v>
      </c>
      <c r="D84" s="136">
        <v>0.15</v>
      </c>
      <c r="E84" s="136">
        <v>0.1336</v>
      </c>
      <c r="F84" s="136">
        <v>0.1987</v>
      </c>
      <c r="G84" s="137">
        <v>0.336128860221223</v>
      </c>
      <c r="H84" s="135">
        <v>3864.8886</v>
      </c>
      <c r="I84" s="138">
        <f>H84/H89</f>
        <v>0.150144775396852</v>
      </c>
    </row>
    <row r="85" ht="14.25" spans="1:9">
      <c r="A85" s="132" t="s">
        <v>651</v>
      </c>
      <c r="B85" s="133">
        <v>29</v>
      </c>
      <c r="C85" s="133">
        <v>-0.072</v>
      </c>
      <c r="D85" s="136">
        <v>0.1518</v>
      </c>
      <c r="E85" s="136">
        <v>0.149</v>
      </c>
      <c r="F85" s="136">
        <v>0.1601</v>
      </c>
      <c r="G85" s="137">
        <v>0.267824751908692</v>
      </c>
      <c r="H85" s="135">
        <v>3908.2788</v>
      </c>
      <c r="I85" s="138">
        <f>H85/H89</f>
        <v>0.151830415659141</v>
      </c>
    </row>
    <row r="86" ht="14.25" spans="1:9">
      <c r="A86" s="132" t="s">
        <v>652</v>
      </c>
      <c r="B86" s="133">
        <v>29</v>
      </c>
      <c r="C86" s="133">
        <v>0.23</v>
      </c>
      <c r="D86" s="136">
        <v>0.0973</v>
      </c>
      <c r="E86" s="136">
        <v>0.1026</v>
      </c>
      <c r="F86" s="136">
        <v>0.0815</v>
      </c>
      <c r="G86" s="137">
        <v>0.212859528298872</v>
      </c>
      <c r="H86" s="135">
        <v>2503.28</v>
      </c>
      <c r="I86" s="138">
        <f>H86/H89</f>
        <v>0.0972484467871676</v>
      </c>
    </row>
    <row r="87" ht="14.25" spans="1:9">
      <c r="A87" s="132" t="s">
        <v>653</v>
      </c>
      <c r="B87" s="133">
        <v>34</v>
      </c>
      <c r="C87" s="133">
        <v>0.408</v>
      </c>
      <c r="D87" s="136">
        <v>0.1041</v>
      </c>
      <c r="E87" s="136">
        <v>0.1137</v>
      </c>
      <c r="F87" s="136">
        <v>0.0756</v>
      </c>
      <c r="G87" s="137">
        <v>0.184576067654679</v>
      </c>
      <c r="H87" s="135">
        <v>2677.8813</v>
      </c>
      <c r="I87" s="138">
        <f>H87/H89</f>
        <v>0.104031429606517</v>
      </c>
    </row>
    <row r="88" ht="14.25" spans="1:9">
      <c r="A88" s="132" t="s">
        <v>655</v>
      </c>
      <c r="B88" s="133">
        <v>44</v>
      </c>
      <c r="C88" s="133">
        <v>0.756</v>
      </c>
      <c r="D88" s="136">
        <v>0.052</v>
      </c>
      <c r="E88" s="136">
        <v>0.06</v>
      </c>
      <c r="F88" s="136">
        <v>0.0282</v>
      </c>
      <c r="G88" s="137">
        <v>0.137933356255942</v>
      </c>
      <c r="H88" s="135">
        <v>1336.6716</v>
      </c>
      <c r="I88" s="138">
        <f>H88/H89</f>
        <v>0.0519275658194521</v>
      </c>
    </row>
    <row r="89" ht="14.25" spans="1:8">
      <c r="A89" s="132" t="s">
        <v>596</v>
      </c>
      <c r="B89" s="133">
        <v>30</v>
      </c>
      <c r="C89" s="133">
        <v>0</v>
      </c>
      <c r="D89" s="136">
        <v>0</v>
      </c>
      <c r="E89" s="136">
        <v>0</v>
      </c>
      <c r="F89" s="136">
        <v>0</v>
      </c>
      <c r="G89" s="137"/>
      <c r="H89" s="135">
        <f>SUM(H83:H88)</f>
        <v>25741.0795</v>
      </c>
    </row>
    <row r="90" ht="14.25" spans="1:8">
      <c r="A90" s="132"/>
      <c r="B90" s="133"/>
      <c r="C90" s="133"/>
      <c r="D90" s="133"/>
      <c r="E90" s="133"/>
      <c r="F90" s="133"/>
      <c r="G90" s="134"/>
      <c r="H90" s="135"/>
    </row>
    <row r="91" ht="14.25" spans="1:8">
      <c r="A91" s="132" t="s">
        <v>656</v>
      </c>
      <c r="B91" s="133"/>
      <c r="C91" s="133"/>
      <c r="D91" s="133"/>
      <c r="E91" s="133"/>
      <c r="F91" s="133"/>
      <c r="G91" s="134"/>
      <c r="H91" s="135"/>
    </row>
    <row r="92" ht="14.25" spans="1:9">
      <c r="A92" s="132" t="s">
        <v>623</v>
      </c>
      <c r="B92" s="133">
        <v>40</v>
      </c>
      <c r="C92" s="133">
        <v>0.839</v>
      </c>
      <c r="D92" s="136">
        <v>0.6925</v>
      </c>
      <c r="E92" s="136">
        <v>0.8081</v>
      </c>
      <c r="F92" s="136">
        <v>0.3491</v>
      </c>
      <c r="G92" s="137">
        <v>0.128211371677874</v>
      </c>
      <c r="H92" s="135">
        <v>17801.9763</v>
      </c>
      <c r="I92" s="138">
        <f>H92/H94</f>
        <v>0.691526873324787</v>
      </c>
    </row>
    <row r="93" ht="14.25" spans="1:9">
      <c r="A93" s="132" t="s">
        <v>647</v>
      </c>
      <c r="B93" s="133">
        <v>28</v>
      </c>
      <c r="C93" s="133">
        <v>-1.221</v>
      </c>
      <c r="D93" s="136">
        <v>0.3075</v>
      </c>
      <c r="E93" s="136">
        <v>0.1919</v>
      </c>
      <c r="F93" s="136">
        <v>0.6509</v>
      </c>
      <c r="G93" s="137">
        <v>0.535898690240655</v>
      </c>
      <c r="H93" s="135">
        <v>7941.0237</v>
      </c>
      <c r="I93" s="138">
        <f>H93/H94</f>
        <v>0.308473126675213</v>
      </c>
    </row>
    <row r="94" ht="14.25" spans="1:8">
      <c r="A94" s="132" t="s">
        <v>596</v>
      </c>
      <c r="B94" s="133">
        <v>35</v>
      </c>
      <c r="C94" s="133">
        <v>0</v>
      </c>
      <c r="D94" s="136">
        <v>0</v>
      </c>
      <c r="E94" s="136">
        <v>0</v>
      </c>
      <c r="F94" s="136">
        <v>0</v>
      </c>
      <c r="G94" s="137"/>
      <c r="H94" s="135">
        <f>SUM(H92:H93)</f>
        <v>25743</v>
      </c>
    </row>
    <row r="95" ht="14.25" spans="1:8">
      <c r="A95" s="132"/>
      <c r="B95" s="133"/>
      <c r="C95" s="133"/>
      <c r="D95" s="133"/>
      <c r="E95" s="133"/>
      <c r="F95" s="133"/>
      <c r="G95" s="134"/>
      <c r="H95" s="135"/>
    </row>
    <row r="96" ht="14.25" spans="1:8">
      <c r="A96" s="132" t="s">
        <v>657</v>
      </c>
      <c r="B96" s="133"/>
      <c r="C96" s="133"/>
      <c r="D96" s="133"/>
      <c r="E96" s="133"/>
      <c r="F96" s="133"/>
      <c r="G96" s="134"/>
      <c r="H96" s="135"/>
    </row>
    <row r="97" ht="14.25" spans="1:9">
      <c r="A97" s="132" t="s">
        <v>623</v>
      </c>
      <c r="B97" s="133">
        <v>40</v>
      </c>
      <c r="C97" s="133">
        <v>0.839</v>
      </c>
      <c r="D97" s="136">
        <v>0.6925</v>
      </c>
      <c r="E97" s="136">
        <v>0.8081</v>
      </c>
      <c r="F97" s="136">
        <v>0.3491</v>
      </c>
      <c r="G97" s="137">
        <v>0.128211371677874</v>
      </c>
      <c r="H97" s="135">
        <v>17801.9763</v>
      </c>
      <c r="I97" s="138">
        <f>H97/H99</f>
        <v>0.691526873324787</v>
      </c>
    </row>
    <row r="98" ht="14.25" spans="1:9">
      <c r="A98" s="132" t="s">
        <v>647</v>
      </c>
      <c r="B98" s="133">
        <v>28</v>
      </c>
      <c r="C98" s="133">
        <v>-1.221</v>
      </c>
      <c r="D98" s="136">
        <v>0.3075</v>
      </c>
      <c r="E98" s="136">
        <v>0.1919</v>
      </c>
      <c r="F98" s="136">
        <v>0.6509</v>
      </c>
      <c r="G98" s="137">
        <v>0.535898690240655</v>
      </c>
      <c r="H98" s="135">
        <v>7941.0237</v>
      </c>
      <c r="I98" s="138">
        <f>H98/H99</f>
        <v>0.308473126675213</v>
      </c>
    </row>
    <row r="99" ht="14.25" spans="1:8">
      <c r="A99" s="132" t="s">
        <v>596</v>
      </c>
      <c r="B99" s="133">
        <v>35</v>
      </c>
      <c r="C99" s="133">
        <v>0</v>
      </c>
      <c r="D99" s="136">
        <v>0</v>
      </c>
      <c r="E99" s="136">
        <v>0</v>
      </c>
      <c r="F99" s="136">
        <v>0</v>
      </c>
      <c r="G99" s="137"/>
      <c r="H99" s="135">
        <f>SUM(H97:H98)</f>
        <v>25743</v>
      </c>
    </row>
    <row r="100" ht="14.25" spans="1:8">
      <c r="A100" s="132"/>
      <c r="B100" s="133"/>
      <c r="C100" s="133"/>
      <c r="D100" s="133"/>
      <c r="E100" s="133"/>
      <c r="F100" s="133"/>
      <c r="G100" s="134"/>
      <c r="H100" s="135"/>
    </row>
  </sheetData>
  <mergeCells count="6">
    <mergeCell ref="A1:F1"/>
    <mergeCell ref="A2:F2"/>
    <mergeCell ref="A3:F3"/>
    <mergeCell ref="A4:F4"/>
    <mergeCell ref="A5:B5"/>
    <mergeCell ref="C5:F5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workbookViewId="0">
      <pane ySplit="1" topLeftCell="A2" activePane="bottomLeft" state="frozen"/>
      <selection/>
      <selection pane="bottomLeft" activeCell="G4" sqref="G4"/>
    </sheetView>
  </sheetViews>
  <sheetFormatPr defaultColWidth="9" defaultRowHeight="13.5"/>
  <cols>
    <col min="1" max="1" width="14.375" style="94" customWidth="1"/>
    <col min="2" max="2" width="16.5" style="94" customWidth="1"/>
    <col min="3" max="3" width="20.625" style="94" customWidth="1"/>
    <col min="4" max="4" width="13" style="94" customWidth="1"/>
    <col min="5" max="5" width="20.125" style="94" customWidth="1"/>
    <col min="6" max="6" width="8.625" style="94" customWidth="1"/>
    <col min="7" max="7" width="16.25" style="94" customWidth="1"/>
    <col min="8" max="8" width="15.875" style="94" customWidth="1"/>
    <col min="9" max="16384" width="9" style="94"/>
  </cols>
  <sheetData>
    <row r="1" ht="18.75" spans="1:8">
      <c r="A1" s="95" t="s">
        <v>1627</v>
      </c>
      <c r="B1" s="95" t="s">
        <v>1628</v>
      </c>
      <c r="C1" s="95" t="s">
        <v>1629</v>
      </c>
      <c r="D1" s="95" t="s">
        <v>1630</v>
      </c>
      <c r="E1" s="96" t="s">
        <v>1631</v>
      </c>
      <c r="F1" s="96" t="s">
        <v>1632</v>
      </c>
      <c r="G1" s="97" t="s">
        <v>1633</v>
      </c>
      <c r="H1" s="97" t="s">
        <v>1634</v>
      </c>
    </row>
    <row r="2" ht="14.25" customHeight="1" spans="1:8">
      <c r="A2" s="98" t="s">
        <v>125</v>
      </c>
      <c r="B2" s="99" t="s">
        <v>407</v>
      </c>
      <c r="C2" s="100" t="s">
        <v>1635</v>
      </c>
      <c r="D2" s="101" t="s">
        <v>1636</v>
      </c>
      <c r="E2" s="102" t="s">
        <v>614</v>
      </c>
      <c r="F2" s="103">
        <v>28</v>
      </c>
      <c r="G2" s="104">
        <v>0.827238353457969</v>
      </c>
      <c r="H2" s="104">
        <v>0.0462052791049994</v>
      </c>
    </row>
    <row r="3" ht="14.25" spans="1:8">
      <c r="A3" s="105"/>
      <c r="B3" s="106"/>
      <c r="C3" s="107"/>
      <c r="D3" s="107"/>
      <c r="E3" s="102" t="s">
        <v>615</v>
      </c>
      <c r="F3" s="103">
        <v>40</v>
      </c>
      <c r="G3" s="104">
        <v>0.623433781951034</v>
      </c>
      <c r="H3" s="104">
        <v>0.0564623120848386</v>
      </c>
    </row>
    <row r="4" ht="14.25" spans="1:8">
      <c r="A4" s="105"/>
      <c r="B4" s="106"/>
      <c r="C4" s="107"/>
      <c r="D4" s="107"/>
      <c r="E4" s="108" t="s">
        <v>616</v>
      </c>
      <c r="F4" s="103">
        <v>50</v>
      </c>
      <c r="G4" s="104">
        <v>0.359456550589738</v>
      </c>
      <c r="H4" s="104">
        <v>0.13615107407839</v>
      </c>
    </row>
    <row r="5" ht="14.25" spans="1:8">
      <c r="A5" s="105"/>
      <c r="B5" s="106"/>
      <c r="C5" s="109"/>
      <c r="D5" s="109"/>
      <c r="E5" s="102" t="s">
        <v>612</v>
      </c>
      <c r="F5" s="103">
        <v>50</v>
      </c>
      <c r="G5" s="104">
        <v>0.172900017800887</v>
      </c>
      <c r="H5" s="104">
        <v>0.761181334731772</v>
      </c>
    </row>
    <row r="6" ht="14.25" customHeight="1" spans="1:8">
      <c r="A6" s="105"/>
      <c r="B6" s="99" t="s">
        <v>412</v>
      </c>
      <c r="C6" s="101" t="s">
        <v>1637</v>
      </c>
      <c r="D6" s="101" t="s">
        <v>1638</v>
      </c>
      <c r="E6" s="102" t="s">
        <v>637</v>
      </c>
      <c r="F6" s="103">
        <v>28</v>
      </c>
      <c r="G6" s="110">
        <v>0.408312199913898</v>
      </c>
      <c r="H6" s="110">
        <v>0.228202157337035</v>
      </c>
    </row>
    <row r="7" ht="14.25" spans="1:8">
      <c r="A7" s="105"/>
      <c r="B7" s="106"/>
      <c r="C7" s="107"/>
      <c r="D7" s="107"/>
      <c r="E7" s="102" t="s">
        <v>638</v>
      </c>
      <c r="F7" s="103">
        <v>28</v>
      </c>
      <c r="G7" s="110">
        <v>0.28350749962346</v>
      </c>
      <c r="H7" s="110">
        <v>0.151386289048971</v>
      </c>
    </row>
    <row r="8" ht="14.25" spans="1:8">
      <c r="A8" s="105"/>
      <c r="B8" s="106"/>
      <c r="C8" s="107"/>
      <c r="D8" s="107"/>
      <c r="E8" s="102" t="s">
        <v>639</v>
      </c>
      <c r="F8" s="103">
        <v>29</v>
      </c>
      <c r="G8" s="110">
        <v>0.247702718202752</v>
      </c>
      <c r="H8" s="110">
        <v>0.253854144542404</v>
      </c>
    </row>
    <row r="9" ht="14.25" spans="1:8">
      <c r="A9" s="105"/>
      <c r="B9" s="106"/>
      <c r="C9" s="107"/>
      <c r="D9" s="107"/>
      <c r="E9" s="108" t="s">
        <v>640</v>
      </c>
      <c r="F9" s="103">
        <v>36</v>
      </c>
      <c r="G9" s="110">
        <v>0.169654079803343</v>
      </c>
      <c r="H9" s="110">
        <v>0.210767059836278</v>
      </c>
    </row>
    <row r="10" ht="14.25" spans="1:8">
      <c r="A10" s="105"/>
      <c r="B10" s="106"/>
      <c r="C10" s="109"/>
      <c r="D10" s="109"/>
      <c r="E10" s="102" t="s">
        <v>643</v>
      </c>
      <c r="F10" s="103">
        <v>38</v>
      </c>
      <c r="G10" s="110">
        <v>0.123238281876545</v>
      </c>
      <c r="H10" s="110">
        <v>0.155790349235311</v>
      </c>
    </row>
    <row r="11" ht="14.25" spans="1:8">
      <c r="A11" s="105"/>
      <c r="B11" s="111" t="s">
        <v>404</v>
      </c>
      <c r="C11" s="101" t="s">
        <v>1639</v>
      </c>
      <c r="D11" s="101" t="s">
        <v>1640</v>
      </c>
      <c r="E11" s="102" t="s">
        <v>598</v>
      </c>
      <c r="F11" s="103">
        <v>28</v>
      </c>
      <c r="G11" s="110">
        <v>0.34355245443076</v>
      </c>
      <c r="H11" s="110">
        <v>0.213194958362903</v>
      </c>
    </row>
    <row r="12" ht="14.25" spans="1:8">
      <c r="A12" s="105"/>
      <c r="B12" s="111"/>
      <c r="C12" s="107"/>
      <c r="D12" s="107"/>
      <c r="E12" s="102" t="s">
        <v>599</v>
      </c>
      <c r="F12" s="103">
        <v>46</v>
      </c>
      <c r="G12" s="110">
        <v>0.222350675273091</v>
      </c>
      <c r="H12" s="110">
        <v>0.682455262042096</v>
      </c>
    </row>
    <row r="13" ht="14.25" spans="1:8">
      <c r="A13" s="105"/>
      <c r="B13" s="111"/>
      <c r="C13" s="109"/>
      <c r="D13" s="109"/>
      <c r="E13" s="102" t="s">
        <v>600</v>
      </c>
      <c r="F13" s="103">
        <v>35</v>
      </c>
      <c r="G13" s="110">
        <v>0.277938876494103</v>
      </c>
      <c r="H13" s="110">
        <v>0.104349779595001</v>
      </c>
    </row>
    <row r="14" ht="14.25" spans="1:8">
      <c r="A14" s="105"/>
      <c r="B14" s="111" t="s">
        <v>413</v>
      </c>
      <c r="C14" s="101" t="s">
        <v>1641</v>
      </c>
      <c r="D14" s="101" t="s">
        <v>1642</v>
      </c>
      <c r="E14" s="102" t="s">
        <v>645</v>
      </c>
      <c r="F14" s="103">
        <v>28</v>
      </c>
      <c r="G14" s="110">
        <v>0.48431010716856</v>
      </c>
      <c r="H14" s="110">
        <v>0.191248479198229</v>
      </c>
    </row>
    <row r="15" ht="14.25" spans="1:8">
      <c r="A15" s="105"/>
      <c r="B15" s="111"/>
      <c r="C15" s="107"/>
      <c r="D15" s="107"/>
      <c r="E15" s="102" t="s">
        <v>646</v>
      </c>
      <c r="F15" s="103">
        <v>28</v>
      </c>
      <c r="G15" s="110">
        <v>0.390231653270416</v>
      </c>
      <c r="H15" s="110">
        <v>0.109989181525075</v>
      </c>
    </row>
    <row r="16" ht="14.25" spans="1:8">
      <c r="A16" s="105"/>
      <c r="B16" s="111"/>
      <c r="C16" s="109"/>
      <c r="D16" s="109"/>
      <c r="E16" s="102" t="s">
        <v>647</v>
      </c>
      <c r="F16" s="103">
        <v>37</v>
      </c>
      <c r="G16" s="110">
        <v>0.169481260336163</v>
      </c>
      <c r="H16" s="110">
        <v>0.698762339276697</v>
      </c>
    </row>
    <row r="17" ht="14.25" spans="1:11">
      <c r="A17" s="105"/>
      <c r="B17" s="111" t="s">
        <v>409</v>
      </c>
      <c r="C17" s="101" t="s">
        <v>1643</v>
      </c>
      <c r="D17" s="101" t="s">
        <v>1644</v>
      </c>
      <c r="E17" s="102" t="s">
        <v>623</v>
      </c>
      <c r="F17" s="103">
        <v>40</v>
      </c>
      <c r="G17" s="110">
        <v>0.180446798813143</v>
      </c>
      <c r="H17" s="110">
        <v>0.621816567610613</v>
      </c>
      <c r="J17" s="116" t="s">
        <v>1645</v>
      </c>
      <c r="K17" s="116" t="s">
        <v>1646</v>
      </c>
    </row>
    <row r="18" ht="14.25" spans="1:11">
      <c r="A18" s="105"/>
      <c r="B18" s="111"/>
      <c r="C18" s="107"/>
      <c r="D18" s="107"/>
      <c r="E18" s="102" t="s">
        <v>624</v>
      </c>
      <c r="F18" s="103">
        <v>29</v>
      </c>
      <c r="G18" s="110">
        <v>0.335992626493809</v>
      </c>
      <c r="H18" s="110">
        <v>0.127744649030804</v>
      </c>
      <c r="J18" s="116" t="s">
        <v>1647</v>
      </c>
      <c r="K18" s="116" t="s">
        <v>1648</v>
      </c>
    </row>
    <row r="19" ht="14.25" spans="1:8">
      <c r="A19" s="112"/>
      <c r="B19" s="111"/>
      <c r="C19" s="109"/>
      <c r="D19" s="109"/>
      <c r="E19" s="102" t="s">
        <v>625</v>
      </c>
      <c r="F19" s="103">
        <v>28</v>
      </c>
      <c r="G19" s="110">
        <v>0.394690802249018</v>
      </c>
      <c r="H19" s="110">
        <v>0.250438783358583</v>
      </c>
    </row>
    <row r="20" ht="14.25" spans="1:8">
      <c r="A20" s="113" t="s">
        <v>175</v>
      </c>
      <c r="B20" s="106" t="s">
        <v>411</v>
      </c>
      <c r="C20" s="101" t="s">
        <v>1649</v>
      </c>
      <c r="D20" s="101" t="s">
        <v>1650</v>
      </c>
      <c r="E20" s="102" t="s">
        <v>632</v>
      </c>
      <c r="F20" s="103">
        <v>28</v>
      </c>
      <c r="G20" s="110">
        <v>0.286013722593385</v>
      </c>
      <c r="H20" s="110">
        <v>0.744475068950783</v>
      </c>
    </row>
    <row r="21" ht="14.25" spans="1:8">
      <c r="A21" s="114"/>
      <c r="B21" s="106"/>
      <c r="C21" s="107"/>
      <c r="D21" s="107"/>
      <c r="E21" s="102" t="s">
        <v>633</v>
      </c>
      <c r="F21" s="103">
        <v>28</v>
      </c>
      <c r="G21" s="110">
        <v>0.23471757131373</v>
      </c>
      <c r="H21" s="110">
        <v>0.0521539486462339</v>
      </c>
    </row>
    <row r="22" ht="14.25" spans="1:8">
      <c r="A22" s="114"/>
      <c r="B22" s="106"/>
      <c r="C22" s="107"/>
      <c r="D22" s="107"/>
      <c r="E22" s="102" t="s">
        <v>634</v>
      </c>
      <c r="F22" s="103">
        <v>32</v>
      </c>
      <c r="G22" s="110">
        <v>0.178101077865591</v>
      </c>
      <c r="H22" s="110">
        <v>0.100390327467661</v>
      </c>
    </row>
    <row r="23" ht="14.25" spans="1:8">
      <c r="A23" s="114"/>
      <c r="B23" s="106"/>
      <c r="C23" s="109"/>
      <c r="D23" s="109"/>
      <c r="E23" s="102" t="s">
        <v>635</v>
      </c>
      <c r="F23" s="103">
        <v>44</v>
      </c>
      <c r="G23" s="110">
        <v>0.106047043584175</v>
      </c>
      <c r="H23" s="110">
        <v>0.102980654935322</v>
      </c>
    </row>
    <row r="24" ht="14.25" spans="1:8">
      <c r="A24" s="114"/>
      <c r="B24" s="106" t="s">
        <v>414</v>
      </c>
      <c r="C24" s="101" t="s">
        <v>1651</v>
      </c>
      <c r="D24" s="101" t="s">
        <v>1650</v>
      </c>
      <c r="E24" s="102" t="s">
        <v>649</v>
      </c>
      <c r="F24" s="103">
        <v>29</v>
      </c>
      <c r="G24" s="110">
        <v>0.26031909019459</v>
      </c>
      <c r="H24" s="110">
        <v>0.444817366730871</v>
      </c>
    </row>
    <row r="25" ht="14.25" spans="1:8">
      <c r="A25" s="114"/>
      <c r="B25" s="106"/>
      <c r="C25" s="107"/>
      <c r="D25" s="107"/>
      <c r="E25" s="102" t="s">
        <v>650</v>
      </c>
      <c r="F25" s="103">
        <v>27</v>
      </c>
      <c r="G25" s="110">
        <v>0.336128860221223</v>
      </c>
      <c r="H25" s="110">
        <v>0.150144775396852</v>
      </c>
    </row>
    <row r="26" ht="14.25" spans="1:8">
      <c r="A26" s="114"/>
      <c r="B26" s="106"/>
      <c r="C26" s="107"/>
      <c r="D26" s="107"/>
      <c r="E26" s="102" t="s">
        <v>651</v>
      </c>
      <c r="F26" s="103">
        <v>29</v>
      </c>
      <c r="G26" s="110">
        <v>0.267824751908692</v>
      </c>
      <c r="H26" s="110">
        <v>0.151830415659141</v>
      </c>
    </row>
    <row r="27" ht="14.25" spans="1:8">
      <c r="A27" s="114"/>
      <c r="B27" s="106"/>
      <c r="C27" s="107"/>
      <c r="D27" s="107"/>
      <c r="E27" s="102" t="s">
        <v>652</v>
      </c>
      <c r="F27" s="103">
        <v>29</v>
      </c>
      <c r="G27" s="110">
        <v>0.212859528298872</v>
      </c>
      <c r="H27" s="110">
        <v>0.0972484467871676</v>
      </c>
    </row>
    <row r="28" ht="14.25" spans="1:8">
      <c r="A28" s="114"/>
      <c r="B28" s="106"/>
      <c r="C28" s="107"/>
      <c r="D28" s="107"/>
      <c r="E28" s="102" t="s">
        <v>653</v>
      </c>
      <c r="F28" s="103">
        <v>34</v>
      </c>
      <c r="G28" s="110">
        <v>0.184576067654679</v>
      </c>
      <c r="H28" s="110">
        <v>0.104031429606517</v>
      </c>
    </row>
    <row r="29" ht="14.25" spans="1:8">
      <c r="A29" s="114"/>
      <c r="B29" s="106"/>
      <c r="C29" s="109"/>
      <c r="D29" s="109"/>
      <c r="E29" s="102" t="s">
        <v>655</v>
      </c>
      <c r="F29" s="103">
        <v>44</v>
      </c>
      <c r="G29" s="110">
        <v>0.137933356255942</v>
      </c>
      <c r="H29" s="110">
        <v>0.0519275658194521</v>
      </c>
    </row>
    <row r="30" ht="14.25" spans="1:8">
      <c r="A30" s="114"/>
      <c r="B30" s="106" t="s">
        <v>410</v>
      </c>
      <c r="C30" s="101" t="s">
        <v>1652</v>
      </c>
      <c r="D30" s="101" t="s">
        <v>1653</v>
      </c>
      <c r="E30" s="102" t="s">
        <v>627</v>
      </c>
      <c r="F30" s="103">
        <v>44</v>
      </c>
      <c r="G30" s="110">
        <v>0.226375734818545</v>
      </c>
      <c r="H30" s="110">
        <v>0.854042175037985</v>
      </c>
    </row>
    <row r="31" ht="14.25" spans="1:8">
      <c r="A31" s="114"/>
      <c r="B31" s="106"/>
      <c r="C31" s="107"/>
      <c r="D31" s="107"/>
      <c r="E31" s="102" t="s">
        <v>628</v>
      </c>
      <c r="F31" s="103">
        <v>36</v>
      </c>
      <c r="G31" s="110">
        <v>0.333197202371223</v>
      </c>
      <c r="H31" s="110">
        <v>0.0451966981214799</v>
      </c>
    </row>
    <row r="32" ht="14.25" spans="1:8">
      <c r="A32" s="114"/>
      <c r="B32" s="106"/>
      <c r="C32" s="107"/>
      <c r="D32" s="107"/>
      <c r="E32" s="102" t="s">
        <v>629</v>
      </c>
      <c r="F32" s="103">
        <v>32</v>
      </c>
      <c r="G32" s="110">
        <v>0.42018308859246</v>
      </c>
      <c r="H32" s="110">
        <v>0.0519772434333211</v>
      </c>
    </row>
    <row r="33" ht="14.25" spans="1:8">
      <c r="A33" s="115"/>
      <c r="B33" s="106"/>
      <c r="C33" s="109"/>
      <c r="D33" s="109"/>
      <c r="E33" s="102" t="s">
        <v>630</v>
      </c>
      <c r="F33" s="103">
        <v>28</v>
      </c>
      <c r="G33" s="110">
        <v>0.486209979288773</v>
      </c>
      <c r="H33" s="110">
        <v>0.0487838834072142</v>
      </c>
    </row>
    <row r="34" ht="14.25" spans="1:8">
      <c r="A34" s="98" t="s">
        <v>236</v>
      </c>
      <c r="B34" s="99" t="s">
        <v>403</v>
      </c>
      <c r="C34" s="101" t="s">
        <v>1654</v>
      </c>
      <c r="D34" s="101" t="s">
        <v>1655</v>
      </c>
      <c r="E34" s="102" t="s">
        <v>589</v>
      </c>
      <c r="F34" s="103">
        <v>49</v>
      </c>
      <c r="G34" s="110">
        <v>0.186169900149591</v>
      </c>
      <c r="H34" s="110">
        <v>0.098085584430719</v>
      </c>
    </row>
    <row r="35" ht="14.25" spans="1:8">
      <c r="A35" s="105"/>
      <c r="B35" s="106"/>
      <c r="C35" s="107"/>
      <c r="D35" s="107"/>
      <c r="E35" s="102" t="s">
        <v>590</v>
      </c>
      <c r="F35" s="103">
        <v>49</v>
      </c>
      <c r="G35" s="110">
        <v>0.22915567826759</v>
      </c>
      <c r="H35" s="110">
        <v>0.151171355319893</v>
      </c>
    </row>
    <row r="36" ht="14.25" spans="1:8">
      <c r="A36" s="105"/>
      <c r="B36" s="106"/>
      <c r="C36" s="107"/>
      <c r="D36" s="107"/>
      <c r="E36" s="102" t="s">
        <v>592</v>
      </c>
      <c r="F36" s="103">
        <v>42</v>
      </c>
      <c r="G36" s="110">
        <v>0.25161793447947</v>
      </c>
      <c r="H36" s="110">
        <v>0.499025373888047</v>
      </c>
    </row>
    <row r="37" ht="14.25" spans="1:8">
      <c r="A37" s="105"/>
      <c r="B37" s="106"/>
      <c r="C37" s="109"/>
      <c r="D37" s="109"/>
      <c r="E37" s="102" t="s">
        <v>594</v>
      </c>
      <c r="F37" s="103">
        <v>28</v>
      </c>
      <c r="G37" s="110">
        <v>0.29996248129852</v>
      </c>
      <c r="H37" s="110">
        <v>0.251717686361341</v>
      </c>
    </row>
    <row r="38" ht="14.25" spans="1:8">
      <c r="A38" s="105"/>
      <c r="B38" s="106" t="s">
        <v>466</v>
      </c>
      <c r="C38" s="101" t="s">
        <v>1656</v>
      </c>
      <c r="D38" s="101" t="s">
        <v>1657</v>
      </c>
      <c r="E38" s="102" t="s">
        <v>602</v>
      </c>
      <c r="F38" s="103">
        <v>52</v>
      </c>
      <c r="G38" s="110">
        <v>0.159982090447636</v>
      </c>
      <c r="H38" s="110">
        <v>0.556536824419403</v>
      </c>
    </row>
    <row r="39" ht="14.25" spans="1:8">
      <c r="A39" s="105"/>
      <c r="B39" s="106"/>
      <c r="C39" s="107"/>
      <c r="D39" s="107"/>
      <c r="E39" s="102" t="s">
        <v>603</v>
      </c>
      <c r="F39" s="103">
        <v>50</v>
      </c>
      <c r="G39" s="110">
        <v>0.243003919252132</v>
      </c>
      <c r="H39" s="110">
        <v>0.150279232751952</v>
      </c>
    </row>
    <row r="40" ht="14.25" spans="1:8">
      <c r="A40" s="105"/>
      <c r="B40" s="106"/>
      <c r="C40" s="107"/>
      <c r="D40" s="107"/>
      <c r="E40" s="102" t="s">
        <v>604</v>
      </c>
      <c r="F40" s="103">
        <v>41</v>
      </c>
      <c r="G40" s="110">
        <v>0.340238983453248</v>
      </c>
      <c r="H40" s="110">
        <v>0.0990467459396505</v>
      </c>
    </row>
    <row r="41" ht="14.25" spans="1:8">
      <c r="A41" s="105"/>
      <c r="B41" s="106"/>
      <c r="C41" s="107"/>
      <c r="D41" s="107"/>
      <c r="E41" s="102" t="s">
        <v>605</v>
      </c>
      <c r="F41" s="103">
        <v>38</v>
      </c>
      <c r="G41" s="110">
        <v>0.455984487426401</v>
      </c>
      <c r="H41" s="110">
        <v>0.146584880695204</v>
      </c>
    </row>
    <row r="42" ht="14.25" spans="1:8">
      <c r="A42" s="112"/>
      <c r="B42" s="106"/>
      <c r="C42" s="109"/>
      <c r="D42" s="109"/>
      <c r="E42" s="102" t="s">
        <v>606</v>
      </c>
      <c r="F42" s="103">
        <v>28</v>
      </c>
      <c r="G42" s="110">
        <v>0.585852534645025</v>
      </c>
      <c r="H42" s="110">
        <v>0.0475523161937905</v>
      </c>
    </row>
    <row r="43" ht="14.25" spans="1:8">
      <c r="A43" s="98" t="s">
        <v>296</v>
      </c>
      <c r="B43" s="111" t="s">
        <v>408</v>
      </c>
      <c r="C43" s="101" t="s">
        <v>1658</v>
      </c>
      <c r="D43" s="101" t="s">
        <v>1659</v>
      </c>
      <c r="E43" s="102" t="s">
        <v>619</v>
      </c>
      <c r="F43" s="103">
        <v>49</v>
      </c>
      <c r="G43" s="110">
        <v>0.139176348588596</v>
      </c>
      <c r="H43" s="110">
        <v>0.760220518199122</v>
      </c>
    </row>
    <row r="44" ht="14.25" spans="1:8">
      <c r="A44" s="105"/>
      <c r="B44" s="111"/>
      <c r="C44" s="107"/>
      <c r="D44" s="107"/>
      <c r="E44" s="102" t="s">
        <v>620</v>
      </c>
      <c r="F44" s="103">
        <v>35</v>
      </c>
      <c r="G44" s="110">
        <v>0.468201499220634</v>
      </c>
      <c r="H44" s="110">
        <v>0.0993210503826283</v>
      </c>
    </row>
    <row r="45" ht="14.25" spans="1:8">
      <c r="A45" s="105"/>
      <c r="B45" s="111"/>
      <c r="C45" s="109"/>
      <c r="D45" s="109"/>
      <c r="E45" s="102" t="s">
        <v>621</v>
      </c>
      <c r="F45" s="103">
        <v>28</v>
      </c>
      <c r="G45" s="110">
        <v>0.723808261104932</v>
      </c>
      <c r="H45" s="110">
        <v>0.14045843141825</v>
      </c>
    </row>
    <row r="46" ht="14.25" spans="1:8">
      <c r="A46" s="105"/>
      <c r="B46" s="99" t="s">
        <v>406</v>
      </c>
      <c r="C46" s="100" t="s">
        <v>1660</v>
      </c>
      <c r="D46" s="101"/>
      <c r="E46" s="102" t="s">
        <v>609</v>
      </c>
      <c r="F46" s="103">
        <v>28</v>
      </c>
      <c r="G46" s="110">
        <v>0.690485114945125</v>
      </c>
      <c r="H46" s="110">
        <v>0.095448432583615</v>
      </c>
    </row>
    <row r="47" ht="14.25" spans="1:8">
      <c r="A47" s="105"/>
      <c r="B47" s="106"/>
      <c r="C47" s="107"/>
      <c r="D47" s="107"/>
      <c r="E47" s="102" t="s">
        <v>610</v>
      </c>
      <c r="F47" s="103">
        <v>33</v>
      </c>
      <c r="G47" s="110">
        <v>0.557543105449186</v>
      </c>
      <c r="H47" s="110">
        <v>0.124265815949967</v>
      </c>
    </row>
    <row r="48" ht="14.25" spans="1:8">
      <c r="A48" s="105"/>
      <c r="B48" s="106"/>
      <c r="C48" s="107"/>
      <c r="D48" s="107"/>
      <c r="E48" s="102" t="s">
        <v>611</v>
      </c>
      <c r="F48" s="103">
        <v>47</v>
      </c>
      <c r="G48" s="110">
        <v>0.339358431748896</v>
      </c>
      <c r="H48" s="110">
        <v>0.0887588781416307</v>
      </c>
    </row>
    <row r="49" ht="14.25" spans="1:8">
      <c r="A49" s="105"/>
      <c r="B49" s="106"/>
      <c r="C49" s="109"/>
      <c r="D49" s="109"/>
      <c r="E49" s="102" t="s">
        <v>612</v>
      </c>
      <c r="F49" s="103">
        <v>47</v>
      </c>
      <c r="G49" s="110">
        <v>0.128211371677874</v>
      </c>
      <c r="H49" s="110">
        <v>0.691526873324787</v>
      </c>
    </row>
    <row r="50" ht="14.25" spans="1:8">
      <c r="A50" s="105"/>
      <c r="B50" s="106" t="s">
        <v>416</v>
      </c>
      <c r="C50" s="101" t="s">
        <v>1661</v>
      </c>
      <c r="D50" s="101"/>
      <c r="E50" s="102" t="s">
        <v>623</v>
      </c>
      <c r="F50" s="103">
        <v>40</v>
      </c>
      <c r="G50" s="110">
        <v>0.128211371677874</v>
      </c>
      <c r="H50" s="110">
        <v>0.691526873324787</v>
      </c>
    </row>
    <row r="51" ht="14.25" spans="1:8">
      <c r="A51" s="105"/>
      <c r="B51" s="106"/>
      <c r="C51" s="109"/>
      <c r="D51" s="109"/>
      <c r="E51" s="102" t="s">
        <v>647</v>
      </c>
      <c r="F51" s="103">
        <v>28</v>
      </c>
      <c r="G51" s="110">
        <v>0.535898690240655</v>
      </c>
      <c r="H51" s="110">
        <v>0.308473126675213</v>
      </c>
    </row>
    <row r="52" ht="14.25" spans="1:8">
      <c r="A52" s="105"/>
      <c r="B52" s="106" t="s">
        <v>415</v>
      </c>
      <c r="C52" s="101" t="s">
        <v>1662</v>
      </c>
      <c r="D52" s="101"/>
      <c r="E52" s="102" t="s">
        <v>623</v>
      </c>
      <c r="F52" s="103">
        <v>40</v>
      </c>
      <c r="G52" s="110">
        <v>0.128211371677874</v>
      </c>
      <c r="H52" s="110">
        <v>0.691526873324787</v>
      </c>
    </row>
    <row r="53" ht="14.25" spans="1:8">
      <c r="A53" s="112"/>
      <c r="B53" s="106"/>
      <c r="C53" s="109"/>
      <c r="D53" s="109"/>
      <c r="E53" s="102" t="s">
        <v>647</v>
      </c>
      <c r="F53" s="103">
        <v>28</v>
      </c>
      <c r="G53" s="110">
        <v>0.535898690240655</v>
      </c>
      <c r="H53" s="110">
        <v>0.308473126675213</v>
      </c>
    </row>
  </sheetData>
  <mergeCells count="46">
    <mergeCell ref="A2:A19"/>
    <mergeCell ref="A20:A33"/>
    <mergeCell ref="A34:A42"/>
    <mergeCell ref="A43:A53"/>
    <mergeCell ref="B2:B5"/>
    <mergeCell ref="B6:B10"/>
    <mergeCell ref="B11:B13"/>
    <mergeCell ref="B14:B16"/>
    <mergeCell ref="B17:B19"/>
    <mergeCell ref="B20:B23"/>
    <mergeCell ref="B24:B29"/>
    <mergeCell ref="B30:B33"/>
    <mergeCell ref="B34:B37"/>
    <mergeCell ref="B38:B42"/>
    <mergeCell ref="B43:B45"/>
    <mergeCell ref="B46:B49"/>
    <mergeCell ref="B50:B51"/>
    <mergeCell ref="B52:B53"/>
    <mergeCell ref="C2:C5"/>
    <mergeCell ref="C6:C10"/>
    <mergeCell ref="C11:C13"/>
    <mergeCell ref="C14:C16"/>
    <mergeCell ref="C17:C19"/>
    <mergeCell ref="C20:C23"/>
    <mergeCell ref="C24:C29"/>
    <mergeCell ref="C30:C33"/>
    <mergeCell ref="C34:C37"/>
    <mergeCell ref="C38:C42"/>
    <mergeCell ref="C43:C45"/>
    <mergeCell ref="C46:C49"/>
    <mergeCell ref="C50:C51"/>
    <mergeCell ref="C52:C53"/>
    <mergeCell ref="D2:D5"/>
    <mergeCell ref="D6:D10"/>
    <mergeCell ref="D11:D13"/>
    <mergeCell ref="D14:D16"/>
    <mergeCell ref="D17:D19"/>
    <mergeCell ref="D20:D23"/>
    <mergeCell ref="D24:D29"/>
    <mergeCell ref="D30:D33"/>
    <mergeCell ref="D34:D37"/>
    <mergeCell ref="D38:D42"/>
    <mergeCell ref="D43:D45"/>
    <mergeCell ref="D46:D49"/>
    <mergeCell ref="D50:D51"/>
    <mergeCell ref="D52:D5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U87"/>
  <sheetViews>
    <sheetView showGridLines="0" topLeftCell="A19" workbookViewId="0">
      <selection activeCell="C5" sqref="C5:D14"/>
    </sheetView>
  </sheetViews>
  <sheetFormatPr defaultColWidth="9" defaultRowHeight="12.75"/>
  <cols>
    <col min="1" max="1" width="21.625" style="36" customWidth="1"/>
    <col min="2" max="2" width="9.125" style="36" customWidth="1"/>
    <col min="3" max="257" width="9" style="36"/>
    <col min="258" max="258" width="9.125" style="36" customWidth="1"/>
    <col min="259" max="513" width="9" style="36"/>
    <col min="514" max="514" width="9.125" style="36" customWidth="1"/>
    <col min="515" max="769" width="9" style="36"/>
    <col min="770" max="770" width="9.125" style="36" customWidth="1"/>
    <col min="771" max="1025" width="9" style="36"/>
    <col min="1026" max="1026" width="9.125" style="36" customWidth="1"/>
    <col min="1027" max="1281" width="9" style="36"/>
    <col min="1282" max="1282" width="9.125" style="36" customWidth="1"/>
    <col min="1283" max="1537" width="9" style="36"/>
    <col min="1538" max="1538" width="9.125" style="36" customWidth="1"/>
    <col min="1539" max="1793" width="9" style="36"/>
    <col min="1794" max="1794" width="9.125" style="36" customWidth="1"/>
    <col min="1795" max="2049" width="9" style="36"/>
    <col min="2050" max="2050" width="9.125" style="36" customWidth="1"/>
    <col min="2051" max="2305" width="9" style="36"/>
    <col min="2306" max="2306" width="9.125" style="36" customWidth="1"/>
    <col min="2307" max="2561" width="9" style="36"/>
    <col min="2562" max="2562" width="9.125" style="36" customWidth="1"/>
    <col min="2563" max="2817" width="9" style="36"/>
    <col min="2818" max="2818" width="9.125" style="36" customWidth="1"/>
    <col min="2819" max="3073" width="9" style="36"/>
    <col min="3074" max="3074" width="9.125" style="36" customWidth="1"/>
    <col min="3075" max="3329" width="9" style="36"/>
    <col min="3330" max="3330" width="9.125" style="36" customWidth="1"/>
    <col min="3331" max="3585" width="9" style="36"/>
    <col min="3586" max="3586" width="9.125" style="36" customWidth="1"/>
    <col min="3587" max="3841" width="9" style="36"/>
    <col min="3842" max="3842" width="9.125" style="36" customWidth="1"/>
    <col min="3843" max="4097" width="9" style="36"/>
    <col min="4098" max="4098" width="9.125" style="36" customWidth="1"/>
    <col min="4099" max="4353" width="9" style="36"/>
    <col min="4354" max="4354" width="9.125" style="36" customWidth="1"/>
    <col min="4355" max="4609" width="9" style="36"/>
    <col min="4610" max="4610" width="9.125" style="36" customWidth="1"/>
    <col min="4611" max="4865" width="9" style="36"/>
    <col min="4866" max="4866" width="9.125" style="36" customWidth="1"/>
    <col min="4867" max="5121" width="9" style="36"/>
    <col min="5122" max="5122" width="9.125" style="36" customWidth="1"/>
    <col min="5123" max="5377" width="9" style="36"/>
    <col min="5378" max="5378" width="9.125" style="36" customWidth="1"/>
    <col min="5379" max="5633" width="9" style="36"/>
    <col min="5634" max="5634" width="9.125" style="36" customWidth="1"/>
    <col min="5635" max="5889" width="9" style="36"/>
    <col min="5890" max="5890" width="9.125" style="36" customWidth="1"/>
    <col min="5891" max="6145" width="9" style="36"/>
    <col min="6146" max="6146" width="9.125" style="36" customWidth="1"/>
    <col min="6147" max="6401" width="9" style="36"/>
    <col min="6402" max="6402" width="9.125" style="36" customWidth="1"/>
    <col min="6403" max="6657" width="9" style="36"/>
    <col min="6658" max="6658" width="9.125" style="36" customWidth="1"/>
    <col min="6659" max="6913" width="9" style="36"/>
    <col min="6914" max="6914" width="9.125" style="36" customWidth="1"/>
    <col min="6915" max="7169" width="9" style="36"/>
    <col min="7170" max="7170" width="9.125" style="36" customWidth="1"/>
    <col min="7171" max="7425" width="9" style="36"/>
    <col min="7426" max="7426" width="9.125" style="36" customWidth="1"/>
    <col min="7427" max="7681" width="9" style="36"/>
    <col min="7682" max="7682" width="9.125" style="36" customWidth="1"/>
    <col min="7683" max="7937" width="9" style="36"/>
    <col min="7938" max="7938" width="9.125" style="36" customWidth="1"/>
    <col min="7939" max="8193" width="9" style="36"/>
    <col min="8194" max="8194" width="9.125" style="36" customWidth="1"/>
    <col min="8195" max="8449" width="9" style="36"/>
    <col min="8450" max="8450" width="9.125" style="36" customWidth="1"/>
    <col min="8451" max="8705" width="9" style="36"/>
    <col min="8706" max="8706" width="9.125" style="36" customWidth="1"/>
    <col min="8707" max="8961" width="9" style="36"/>
    <col min="8962" max="8962" width="9.125" style="36" customWidth="1"/>
    <col min="8963" max="9217" width="9" style="36"/>
    <col min="9218" max="9218" width="9.125" style="36" customWidth="1"/>
    <col min="9219" max="9473" width="9" style="36"/>
    <col min="9474" max="9474" width="9.125" style="36" customWidth="1"/>
    <col min="9475" max="9729" width="9" style="36"/>
    <col min="9730" max="9730" width="9.125" style="36" customWidth="1"/>
    <col min="9731" max="9985" width="9" style="36"/>
    <col min="9986" max="9986" width="9.125" style="36" customWidth="1"/>
    <col min="9987" max="10241" width="9" style="36"/>
    <col min="10242" max="10242" width="9.125" style="36" customWidth="1"/>
    <col min="10243" max="10497" width="9" style="36"/>
    <col min="10498" max="10498" width="9.125" style="36" customWidth="1"/>
    <col min="10499" max="10753" width="9" style="36"/>
    <col min="10754" max="10754" width="9.125" style="36" customWidth="1"/>
    <col min="10755" max="11009" width="9" style="36"/>
    <col min="11010" max="11010" width="9.125" style="36" customWidth="1"/>
    <col min="11011" max="11265" width="9" style="36"/>
    <col min="11266" max="11266" width="9.125" style="36" customWidth="1"/>
    <col min="11267" max="11521" width="9" style="36"/>
    <col min="11522" max="11522" width="9.125" style="36" customWidth="1"/>
    <col min="11523" max="11777" width="9" style="36"/>
    <col min="11778" max="11778" width="9.125" style="36" customWidth="1"/>
    <col min="11779" max="12033" width="9" style="36"/>
    <col min="12034" max="12034" width="9.125" style="36" customWidth="1"/>
    <col min="12035" max="12289" width="9" style="36"/>
    <col min="12290" max="12290" width="9.125" style="36" customWidth="1"/>
    <col min="12291" max="12545" width="9" style="36"/>
    <col min="12546" max="12546" width="9.125" style="36" customWidth="1"/>
    <col min="12547" max="12801" width="9" style="36"/>
    <col min="12802" max="12802" width="9.125" style="36" customWidth="1"/>
    <col min="12803" max="13057" width="9" style="36"/>
    <col min="13058" max="13058" width="9.125" style="36" customWidth="1"/>
    <col min="13059" max="13313" width="9" style="36"/>
    <col min="13314" max="13314" width="9.125" style="36" customWidth="1"/>
    <col min="13315" max="13569" width="9" style="36"/>
    <col min="13570" max="13570" width="9.125" style="36" customWidth="1"/>
    <col min="13571" max="13825" width="9" style="36"/>
    <col min="13826" max="13826" width="9.125" style="36" customWidth="1"/>
    <col min="13827" max="14081" width="9" style="36"/>
    <col min="14082" max="14082" width="9.125" style="36" customWidth="1"/>
    <col min="14083" max="14337" width="9" style="36"/>
    <col min="14338" max="14338" width="9.125" style="36" customWidth="1"/>
    <col min="14339" max="14593" width="9" style="36"/>
    <col min="14594" max="14594" width="9.125" style="36" customWidth="1"/>
    <col min="14595" max="14849" width="9" style="36"/>
    <col min="14850" max="14850" width="9.125" style="36" customWidth="1"/>
    <col min="14851" max="15105" width="9" style="36"/>
    <col min="15106" max="15106" width="9.125" style="36" customWidth="1"/>
    <col min="15107" max="15361" width="9" style="36"/>
    <col min="15362" max="15362" width="9.125" style="36" customWidth="1"/>
    <col min="15363" max="15617" width="9" style="36"/>
    <col min="15618" max="15618" width="9.125" style="36" customWidth="1"/>
    <col min="15619" max="15873" width="9" style="36"/>
    <col min="15874" max="15874" width="9.125" style="36" customWidth="1"/>
    <col min="15875" max="16129" width="9" style="36"/>
    <col min="16130" max="16130" width="9.125" style="36" customWidth="1"/>
    <col min="16131" max="16384" width="9" style="36"/>
  </cols>
  <sheetData>
    <row r="2" ht="18.75" spans="1:18">
      <c r="A2" s="37" t="s">
        <v>1663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66" t="s">
        <v>1664</v>
      </c>
      <c r="O2" s="67" t="s">
        <v>1665</v>
      </c>
      <c r="P2" s="66"/>
      <c r="Q2" s="91" t="s">
        <v>1666</v>
      </c>
      <c r="R2" s="66"/>
    </row>
    <row r="3" spans="1:21">
      <c r="A3" s="38" t="s">
        <v>1667</v>
      </c>
      <c r="B3" s="39" t="s">
        <v>1668</v>
      </c>
      <c r="C3" s="40" t="s">
        <v>1669</v>
      </c>
      <c r="D3" s="40" t="s">
        <v>1669</v>
      </c>
      <c r="E3" s="40" t="s">
        <v>1670</v>
      </c>
      <c r="F3" s="40" t="s">
        <v>1670</v>
      </c>
      <c r="G3" s="41" t="s">
        <v>1671</v>
      </c>
      <c r="H3" s="40" t="s">
        <v>1671</v>
      </c>
      <c r="I3" s="40" t="s">
        <v>1672</v>
      </c>
      <c r="J3" s="40" t="s">
        <v>1672</v>
      </c>
      <c r="K3" s="40" t="s">
        <v>1673</v>
      </c>
      <c r="L3" s="40" t="s">
        <v>1674</v>
      </c>
      <c r="M3" s="68" t="s">
        <v>1675</v>
      </c>
      <c r="N3" s="69"/>
      <c r="O3" s="70" t="s">
        <v>1676</v>
      </c>
      <c r="P3" s="71" t="s">
        <v>1677</v>
      </c>
      <c r="Q3" s="87"/>
      <c r="R3" s="71"/>
      <c r="S3" s="92"/>
      <c r="T3" s="87"/>
      <c r="U3" s="87"/>
    </row>
    <row r="4" ht="13.5" spans="1:21">
      <c r="A4" s="42"/>
      <c r="B4" s="43"/>
      <c r="C4" s="44" t="s">
        <v>1677</v>
      </c>
      <c r="D4" s="44" t="s">
        <v>1676</v>
      </c>
      <c r="E4" s="44" t="s">
        <v>1677</v>
      </c>
      <c r="F4" s="44" t="s">
        <v>1676</v>
      </c>
      <c r="G4" s="44" t="s">
        <v>1677</v>
      </c>
      <c r="H4" s="44" t="s">
        <v>1676</v>
      </c>
      <c r="I4" s="44" t="s">
        <v>1677</v>
      </c>
      <c r="J4" s="44" t="s">
        <v>1676</v>
      </c>
      <c r="K4" s="44"/>
      <c r="L4" s="44"/>
      <c r="M4" s="72"/>
      <c r="N4" s="73">
        <f t="shared" ref="N4:N14" si="0">P4-O4</f>
        <v>0</v>
      </c>
      <c r="O4" s="73">
        <v>0</v>
      </c>
      <c r="P4" s="74">
        <v>0</v>
      </c>
      <c r="Q4" s="74">
        <v>0</v>
      </c>
      <c r="R4" s="74">
        <v>0</v>
      </c>
      <c r="S4" s="87"/>
      <c r="T4" s="87"/>
      <c r="U4" s="87"/>
    </row>
    <row r="5" ht="13.5" spans="1:21">
      <c r="A5" s="45" t="s">
        <v>1678</v>
      </c>
      <c r="B5" s="46">
        <v>1997</v>
      </c>
      <c r="C5" s="46">
        <v>889</v>
      </c>
      <c r="D5" s="46">
        <v>1108</v>
      </c>
      <c r="E5" s="47">
        <f t="shared" ref="E5:E14" si="1">C5/(C5+D5)</f>
        <v>0.445167751627441</v>
      </c>
      <c r="F5" s="48">
        <f t="shared" ref="F5:F15" si="2">D5/B5</f>
        <v>0.554832248372559</v>
      </c>
      <c r="G5" s="49">
        <f t="shared" ref="G5:G14" si="3">(C5)/($C$15)</f>
        <v>0.456131349409954</v>
      </c>
      <c r="H5" s="50">
        <f t="shared" ref="H5:H14" si="4">D5/$D$15</f>
        <v>0.0576933090341057</v>
      </c>
      <c r="I5" s="50">
        <f>G5</f>
        <v>0.456131349409954</v>
      </c>
      <c r="J5" s="50">
        <f>H5</f>
        <v>0.0576933090341057</v>
      </c>
      <c r="K5" s="50">
        <f t="shared" ref="K5:K14" si="5">I5/Q5-1</f>
        <v>3.56131349409954</v>
      </c>
      <c r="L5" s="75">
        <f>I5*J5/2</f>
        <v>0.0131578634508261</v>
      </c>
      <c r="M5" s="76">
        <f t="shared" ref="M5:M14" si="6">I5-J5</f>
        <v>0.398438040375848</v>
      </c>
      <c r="N5" s="73">
        <f t="shared" si="0"/>
        <v>0.398438040375848</v>
      </c>
      <c r="O5" s="77">
        <f t="shared" ref="O5:O14" si="7">J5</f>
        <v>0.0576933090341057</v>
      </c>
      <c r="P5" s="74">
        <f t="shared" ref="P5:P14" si="8">I5</f>
        <v>0.456131349409954</v>
      </c>
      <c r="Q5" s="74">
        <v>0.1</v>
      </c>
      <c r="R5" s="74">
        <v>0.1</v>
      </c>
      <c r="S5" s="87"/>
      <c r="T5" s="87"/>
      <c r="U5" s="87"/>
    </row>
    <row r="6" ht="13.5" spans="1:21">
      <c r="A6" s="45" t="s">
        <v>1679</v>
      </c>
      <c r="B6" s="51">
        <v>2068</v>
      </c>
      <c r="C6" s="51">
        <v>363</v>
      </c>
      <c r="D6" s="51">
        <v>1705</v>
      </c>
      <c r="E6" s="52">
        <f t="shared" si="1"/>
        <v>0.175531914893617</v>
      </c>
      <c r="F6" s="53">
        <f t="shared" si="2"/>
        <v>0.824468085106383</v>
      </c>
      <c r="G6" s="54">
        <f t="shared" si="3"/>
        <v>0.186249358645459</v>
      </c>
      <c r="H6" s="55">
        <f t="shared" si="4"/>
        <v>0.0887789638115074</v>
      </c>
      <c r="I6" s="55">
        <f t="shared" ref="I6:I14" si="9">I5+G6</f>
        <v>0.642380708055413</v>
      </c>
      <c r="J6" s="78">
        <f t="shared" ref="J6:J14" si="10">H6+J5</f>
        <v>0.146472272845613</v>
      </c>
      <c r="K6" s="55">
        <f t="shared" si="5"/>
        <v>2.21190354027706</v>
      </c>
      <c r="L6" s="79">
        <f t="shared" ref="L6:L14" si="11">(J6-J5)*(I6+I5)/2</f>
        <v>0.0487623810981112</v>
      </c>
      <c r="M6" s="80">
        <f t="shared" si="6"/>
        <v>0.4959084352098</v>
      </c>
      <c r="N6" s="73">
        <f t="shared" si="0"/>
        <v>0.4959084352098</v>
      </c>
      <c r="O6" s="77">
        <f t="shared" si="7"/>
        <v>0.146472272845613</v>
      </c>
      <c r="P6" s="74">
        <f t="shared" si="8"/>
        <v>0.642380708055413</v>
      </c>
      <c r="Q6" s="74">
        <v>0.2</v>
      </c>
      <c r="R6" s="74">
        <v>0.2</v>
      </c>
      <c r="S6" s="87"/>
      <c r="T6" s="87"/>
      <c r="U6" s="87"/>
    </row>
    <row r="7" ht="13.5" spans="1:21">
      <c r="A7" s="45" t="s">
        <v>1680</v>
      </c>
      <c r="B7" s="51">
        <v>2136</v>
      </c>
      <c r="C7" s="51">
        <v>221</v>
      </c>
      <c r="D7" s="51">
        <v>1915</v>
      </c>
      <c r="E7" s="52">
        <f t="shared" si="1"/>
        <v>0.103464419475655</v>
      </c>
      <c r="F7" s="53">
        <f t="shared" si="2"/>
        <v>0.896535580524345</v>
      </c>
      <c r="G7" s="54">
        <f t="shared" si="3"/>
        <v>0.113391482811698</v>
      </c>
      <c r="H7" s="55">
        <f t="shared" si="4"/>
        <v>0.0997136162457693</v>
      </c>
      <c r="I7" s="55">
        <f t="shared" si="9"/>
        <v>0.755772190867111</v>
      </c>
      <c r="J7" s="78">
        <f t="shared" si="10"/>
        <v>0.246185889091382</v>
      </c>
      <c r="K7" s="55">
        <f t="shared" si="5"/>
        <v>1.5192406362237</v>
      </c>
      <c r="L7" s="79">
        <f t="shared" si="11"/>
        <v>0.0697074408080353</v>
      </c>
      <c r="M7" s="80">
        <f t="shared" si="6"/>
        <v>0.509586301775729</v>
      </c>
      <c r="N7" s="73">
        <f t="shared" si="0"/>
        <v>0.509586301775729</v>
      </c>
      <c r="O7" s="77">
        <f t="shared" si="7"/>
        <v>0.246185889091382</v>
      </c>
      <c r="P7" s="74">
        <f t="shared" si="8"/>
        <v>0.755772190867111</v>
      </c>
      <c r="Q7" s="74">
        <v>0.3</v>
      </c>
      <c r="R7" s="74">
        <v>0.3</v>
      </c>
      <c r="S7" s="87"/>
      <c r="T7" s="87"/>
      <c r="U7" s="87"/>
    </row>
    <row r="8" ht="13.5" spans="1:21">
      <c r="A8" s="45" t="s">
        <v>1681</v>
      </c>
      <c r="B8" s="51">
        <v>2159</v>
      </c>
      <c r="C8" s="51">
        <v>133</v>
      </c>
      <c r="D8" s="51">
        <v>2026</v>
      </c>
      <c r="E8" s="52">
        <f t="shared" si="1"/>
        <v>0.0616025937934229</v>
      </c>
      <c r="F8" s="53">
        <f t="shared" si="2"/>
        <v>0.938397406206577</v>
      </c>
      <c r="G8" s="54">
        <f t="shared" si="3"/>
        <v>0.0682401231400718</v>
      </c>
      <c r="H8" s="55">
        <f t="shared" si="4"/>
        <v>0.105493361103879</v>
      </c>
      <c r="I8" s="55">
        <f t="shared" si="9"/>
        <v>0.824012314007183</v>
      </c>
      <c r="J8" s="78">
        <f t="shared" si="10"/>
        <v>0.351679250195262</v>
      </c>
      <c r="K8" s="55">
        <f t="shared" si="5"/>
        <v>1.06003078501796</v>
      </c>
      <c r="L8" s="79">
        <f t="shared" si="11"/>
        <v>0.0833283886195085</v>
      </c>
      <c r="M8" s="80">
        <f t="shared" si="6"/>
        <v>0.472333063811921</v>
      </c>
      <c r="N8" s="73">
        <f t="shared" si="0"/>
        <v>0.472333063811921</v>
      </c>
      <c r="O8" s="77">
        <f t="shared" si="7"/>
        <v>0.351679250195262</v>
      </c>
      <c r="P8" s="74">
        <f t="shared" si="8"/>
        <v>0.824012314007183</v>
      </c>
      <c r="Q8" s="74">
        <v>0.4</v>
      </c>
      <c r="R8" s="74">
        <v>0.4</v>
      </c>
      <c r="S8" s="87"/>
      <c r="T8" s="87"/>
      <c r="U8" s="87"/>
    </row>
    <row r="9" ht="13.5" spans="1:21">
      <c r="A9" s="45" t="s">
        <v>1682</v>
      </c>
      <c r="B9" s="51">
        <v>2127</v>
      </c>
      <c r="C9" s="51">
        <v>110</v>
      </c>
      <c r="D9" s="51">
        <v>2017</v>
      </c>
      <c r="E9" s="52">
        <f t="shared" si="1"/>
        <v>0.0517160319699107</v>
      </c>
      <c r="F9" s="53">
        <f t="shared" si="2"/>
        <v>0.948283968030089</v>
      </c>
      <c r="G9" s="54">
        <f t="shared" si="3"/>
        <v>0.0564391995895331</v>
      </c>
      <c r="H9" s="55">
        <f t="shared" si="4"/>
        <v>0.105024733142411</v>
      </c>
      <c r="I9" s="55">
        <f t="shared" si="9"/>
        <v>0.880451513596716</v>
      </c>
      <c r="J9" s="78">
        <f t="shared" si="10"/>
        <v>0.456703983337672</v>
      </c>
      <c r="K9" s="55">
        <f t="shared" si="5"/>
        <v>0.760903027193433</v>
      </c>
      <c r="L9" s="79">
        <f t="shared" si="11"/>
        <v>0.0895054293224958</v>
      </c>
      <c r="M9" s="80">
        <f t="shared" si="6"/>
        <v>0.423747530259044</v>
      </c>
      <c r="N9" s="73">
        <f t="shared" si="0"/>
        <v>0.423747530259044</v>
      </c>
      <c r="O9" s="77">
        <f t="shared" si="7"/>
        <v>0.456703983337672</v>
      </c>
      <c r="P9" s="74">
        <f t="shared" si="8"/>
        <v>0.880451513596716</v>
      </c>
      <c r="Q9" s="74">
        <v>0.5</v>
      </c>
      <c r="R9" s="74">
        <v>0.5</v>
      </c>
      <c r="S9" s="87"/>
      <c r="T9" s="87"/>
      <c r="U9" s="87"/>
    </row>
    <row r="10" ht="13.5" spans="1:21">
      <c r="A10" s="45" t="s">
        <v>1683</v>
      </c>
      <c r="B10" s="51">
        <v>2302</v>
      </c>
      <c r="C10" s="51">
        <v>81</v>
      </c>
      <c r="D10" s="51">
        <v>2221</v>
      </c>
      <c r="E10" s="52">
        <f t="shared" si="1"/>
        <v>0.0351867940920938</v>
      </c>
      <c r="F10" s="53">
        <f t="shared" si="2"/>
        <v>0.964813205907906</v>
      </c>
      <c r="G10" s="54">
        <f t="shared" si="3"/>
        <v>0.0415597742432016</v>
      </c>
      <c r="H10" s="55">
        <f t="shared" si="4"/>
        <v>0.115646966935694</v>
      </c>
      <c r="I10" s="55">
        <f t="shared" si="9"/>
        <v>0.922011287839918</v>
      </c>
      <c r="J10" s="78">
        <f t="shared" si="10"/>
        <v>0.572350950273366</v>
      </c>
      <c r="K10" s="55">
        <f t="shared" si="5"/>
        <v>0.536685479733197</v>
      </c>
      <c r="L10" s="79">
        <f t="shared" si="11"/>
        <v>0.10422467800028</v>
      </c>
      <c r="M10" s="80">
        <f t="shared" si="6"/>
        <v>0.349660337566552</v>
      </c>
      <c r="N10" s="73">
        <f t="shared" si="0"/>
        <v>0.349660337566552</v>
      </c>
      <c r="O10" s="77">
        <f t="shared" si="7"/>
        <v>0.572350950273366</v>
      </c>
      <c r="P10" s="74">
        <f t="shared" si="8"/>
        <v>0.922011287839918</v>
      </c>
      <c r="Q10" s="74">
        <v>0.6</v>
      </c>
      <c r="R10" s="74">
        <v>0.6</v>
      </c>
      <c r="S10" s="87"/>
      <c r="T10" s="87"/>
      <c r="U10" s="87"/>
    </row>
    <row r="11" ht="13.5" spans="1:21">
      <c r="A11" s="45" t="s">
        <v>1684</v>
      </c>
      <c r="B11" s="51">
        <v>2087</v>
      </c>
      <c r="C11" s="51">
        <v>50</v>
      </c>
      <c r="D11" s="51">
        <v>2037</v>
      </c>
      <c r="E11" s="52">
        <f t="shared" si="1"/>
        <v>0.0239578342117873</v>
      </c>
      <c r="F11" s="53">
        <f t="shared" si="2"/>
        <v>0.976042165788213</v>
      </c>
      <c r="G11" s="54">
        <f t="shared" si="3"/>
        <v>0.025654181631606</v>
      </c>
      <c r="H11" s="55">
        <f t="shared" si="4"/>
        <v>0.106066128612341</v>
      </c>
      <c r="I11" s="55">
        <f t="shared" si="9"/>
        <v>0.947665469471524</v>
      </c>
      <c r="J11" s="78">
        <f t="shared" si="10"/>
        <v>0.678417078885707</v>
      </c>
      <c r="K11" s="55">
        <f t="shared" si="5"/>
        <v>0.353807813530749</v>
      </c>
      <c r="L11" s="79">
        <f t="shared" si="11"/>
        <v>0.0991546877022496</v>
      </c>
      <c r="M11" s="80">
        <f t="shared" si="6"/>
        <v>0.269248390585817</v>
      </c>
      <c r="N11" s="73">
        <f t="shared" si="0"/>
        <v>0.269248390585817</v>
      </c>
      <c r="O11" s="77">
        <f t="shared" si="7"/>
        <v>0.678417078885707</v>
      </c>
      <c r="P11" s="74">
        <f t="shared" si="8"/>
        <v>0.947665469471524</v>
      </c>
      <c r="Q11" s="74">
        <v>0.7</v>
      </c>
      <c r="R11" s="74">
        <v>0.7</v>
      </c>
      <c r="S11" s="87"/>
      <c r="T11" s="87"/>
      <c r="U11" s="87"/>
    </row>
    <row r="12" ht="13.5" spans="1:21">
      <c r="A12" s="45" t="s">
        <v>1685</v>
      </c>
      <c r="B12" s="51">
        <v>2009</v>
      </c>
      <c r="C12" s="51">
        <v>41</v>
      </c>
      <c r="D12" s="51">
        <v>1968</v>
      </c>
      <c r="E12" s="52">
        <f t="shared" si="1"/>
        <v>0.0204081632653061</v>
      </c>
      <c r="F12" s="53">
        <f t="shared" si="2"/>
        <v>0.979591836734694</v>
      </c>
      <c r="G12" s="54">
        <f t="shared" si="3"/>
        <v>0.0210364289379169</v>
      </c>
      <c r="H12" s="55">
        <f t="shared" si="4"/>
        <v>0.102473314241083</v>
      </c>
      <c r="I12" s="55">
        <f t="shared" si="9"/>
        <v>0.968701898409441</v>
      </c>
      <c r="J12" s="78">
        <f t="shared" si="10"/>
        <v>0.78089039312679</v>
      </c>
      <c r="K12" s="55">
        <f t="shared" si="5"/>
        <v>0.210877373011801</v>
      </c>
      <c r="L12" s="79">
        <f t="shared" si="11"/>
        <v>0.0981882577451117</v>
      </c>
      <c r="M12" s="80">
        <f t="shared" si="6"/>
        <v>0.187811505282651</v>
      </c>
      <c r="N12" s="73">
        <f t="shared" si="0"/>
        <v>0.187811505282651</v>
      </c>
      <c r="O12" s="77">
        <f t="shared" si="7"/>
        <v>0.78089039312679</v>
      </c>
      <c r="P12" s="74">
        <f t="shared" si="8"/>
        <v>0.968701898409441</v>
      </c>
      <c r="Q12" s="74">
        <v>0.8</v>
      </c>
      <c r="R12" s="74">
        <v>0.8</v>
      </c>
      <c r="S12" s="87"/>
      <c r="T12" s="87"/>
      <c r="U12" s="87"/>
    </row>
    <row r="13" ht="13.5" spans="1:21">
      <c r="A13" s="45" t="s">
        <v>1686</v>
      </c>
      <c r="B13" s="51">
        <v>2036</v>
      </c>
      <c r="C13" s="51">
        <v>33</v>
      </c>
      <c r="D13" s="51">
        <v>2003</v>
      </c>
      <c r="E13" s="52">
        <f t="shared" si="1"/>
        <v>0.0162082514734774</v>
      </c>
      <c r="F13" s="53">
        <f t="shared" si="2"/>
        <v>0.983791748526523</v>
      </c>
      <c r="G13" s="54">
        <f t="shared" si="3"/>
        <v>0.0169317598768599</v>
      </c>
      <c r="H13" s="55">
        <f t="shared" si="4"/>
        <v>0.10429575631346</v>
      </c>
      <c r="I13" s="55">
        <f t="shared" si="9"/>
        <v>0.985633658286301</v>
      </c>
      <c r="J13" s="78">
        <f t="shared" si="10"/>
        <v>0.88518614944025</v>
      </c>
      <c r="K13" s="55">
        <f t="shared" si="5"/>
        <v>0.0951485092070008</v>
      </c>
      <c r="L13" s="79">
        <f t="shared" si="11"/>
        <v>0.101914452487935</v>
      </c>
      <c r="M13" s="80">
        <f t="shared" si="6"/>
        <v>0.100447508846051</v>
      </c>
      <c r="N13" s="73">
        <f t="shared" si="0"/>
        <v>0.100447508846051</v>
      </c>
      <c r="O13" s="77">
        <f t="shared" si="7"/>
        <v>0.88518614944025</v>
      </c>
      <c r="P13" s="74">
        <f t="shared" si="8"/>
        <v>0.985633658286301</v>
      </c>
      <c r="Q13" s="74">
        <v>0.9</v>
      </c>
      <c r="R13" s="74">
        <v>0.9</v>
      </c>
      <c r="S13" s="87"/>
      <c r="T13" s="87"/>
      <c r="U13" s="87"/>
    </row>
    <row r="14" ht="13.5" spans="1:21">
      <c r="A14" s="45" t="s">
        <v>1687</v>
      </c>
      <c r="B14" s="56">
        <v>2233</v>
      </c>
      <c r="C14" s="56">
        <v>28</v>
      </c>
      <c r="D14" s="56">
        <v>2205</v>
      </c>
      <c r="E14" s="57">
        <f t="shared" si="1"/>
        <v>0.0125391849529781</v>
      </c>
      <c r="F14" s="58">
        <f t="shared" si="2"/>
        <v>0.987460815047022</v>
      </c>
      <c r="G14" s="59">
        <f t="shared" si="3"/>
        <v>0.0143663417136993</v>
      </c>
      <c r="H14" s="60">
        <f t="shared" si="4"/>
        <v>0.11481385055975</v>
      </c>
      <c r="I14" s="60">
        <f t="shared" si="9"/>
        <v>1</v>
      </c>
      <c r="J14" s="60">
        <f t="shared" si="10"/>
        <v>1</v>
      </c>
      <c r="K14" s="55">
        <f t="shared" si="5"/>
        <v>0</v>
      </c>
      <c r="L14" s="81">
        <f t="shared" si="11"/>
        <v>0.113989123054447</v>
      </c>
      <c r="M14" s="82">
        <f t="shared" si="6"/>
        <v>0</v>
      </c>
      <c r="N14" s="73">
        <f t="shared" si="0"/>
        <v>0</v>
      </c>
      <c r="O14" s="77">
        <f t="shared" si="7"/>
        <v>1</v>
      </c>
      <c r="P14" s="74">
        <f t="shared" si="8"/>
        <v>1</v>
      </c>
      <c r="Q14" s="74">
        <v>1</v>
      </c>
      <c r="R14" s="74">
        <v>1</v>
      </c>
      <c r="S14" s="87"/>
      <c r="T14" s="87"/>
      <c r="U14" s="87"/>
    </row>
    <row r="15" ht="13.5" spans="1:21">
      <c r="A15" s="61" t="s">
        <v>1688</v>
      </c>
      <c r="B15" s="62">
        <f>SUM(B5:B14)</f>
        <v>21154</v>
      </c>
      <c r="C15" s="62">
        <f>SUM(C5:C14)</f>
        <v>1949</v>
      </c>
      <c r="D15" s="62">
        <f>SUM(D5:D14)</f>
        <v>19205</v>
      </c>
      <c r="E15" s="58">
        <f>C15/B15</f>
        <v>0.0921338753899972</v>
      </c>
      <c r="F15" s="58">
        <f t="shared" si="2"/>
        <v>0.907866124610003</v>
      </c>
      <c r="G15" s="63"/>
      <c r="H15" s="63"/>
      <c r="I15" s="63"/>
      <c r="J15" s="83"/>
      <c r="K15" s="84"/>
      <c r="L15" s="85">
        <f>SUM(L5:L14)</f>
        <v>0.821932702289</v>
      </c>
      <c r="M15" s="86">
        <f>MAX(M5:M14)</f>
        <v>0.509586301775729</v>
      </c>
      <c r="N15" s="87"/>
      <c r="O15" s="87"/>
      <c r="P15" s="87"/>
      <c r="Q15" s="87"/>
      <c r="R15" s="87"/>
      <c r="S15" s="87"/>
      <c r="T15" s="87"/>
      <c r="U15" s="87"/>
    </row>
    <row r="16" ht="13.5" spans="1:21">
      <c r="A16" s="64"/>
      <c r="B16" s="65"/>
      <c r="C16" s="65"/>
      <c r="D16" s="65"/>
      <c r="E16" s="63"/>
      <c r="F16" s="63"/>
      <c r="G16" s="63"/>
      <c r="H16" s="63"/>
      <c r="I16" s="63"/>
      <c r="K16" s="88" t="s">
        <v>1689</v>
      </c>
      <c r="L16" s="89"/>
      <c r="M16" s="90">
        <f>2*L15-1</f>
        <v>0.643865404577999</v>
      </c>
      <c r="N16" s="87"/>
      <c r="O16" s="87"/>
      <c r="P16" s="87"/>
      <c r="Q16" s="87"/>
      <c r="R16" s="87"/>
      <c r="S16" s="87"/>
      <c r="T16" s="87"/>
      <c r="U16" s="87"/>
    </row>
    <row r="73" spans="1:5">
      <c r="A73" s="93" t="s">
        <v>1690</v>
      </c>
      <c r="B73" s="93"/>
      <c r="C73" s="93"/>
      <c r="D73" s="93"/>
      <c r="E73" s="36">
        <v>2</v>
      </c>
    </row>
    <row r="74" spans="1:5">
      <c r="A74" s="93" t="s">
        <v>1691</v>
      </c>
      <c r="B74" s="93"/>
      <c r="C74" s="93"/>
      <c r="D74" s="93"/>
      <c r="E74" s="36">
        <v>160</v>
      </c>
    </row>
    <row r="75" spans="1:5">
      <c r="A75" s="93" t="s">
        <v>1692</v>
      </c>
      <c r="B75" s="93"/>
      <c r="C75" s="93"/>
      <c r="D75" s="93"/>
      <c r="E75" s="36">
        <v>0</v>
      </c>
    </row>
    <row r="78" spans="3:4">
      <c r="C78" s="36">
        <f t="shared" ref="C78:C87" si="12">$E$74*C5-$E$73*B5-$E$75*D5</f>
        <v>138246</v>
      </c>
      <c r="D78" s="36">
        <f>C78</f>
        <v>138246</v>
      </c>
    </row>
    <row r="79" spans="3:4">
      <c r="C79" s="36">
        <f t="shared" si="12"/>
        <v>53944</v>
      </c>
      <c r="D79" s="36">
        <f t="shared" ref="D79:D87" si="13">C79+D78</f>
        <v>192190</v>
      </c>
    </row>
    <row r="80" spans="3:4">
      <c r="C80" s="36">
        <f t="shared" si="12"/>
        <v>31088</v>
      </c>
      <c r="D80" s="36">
        <f t="shared" si="13"/>
        <v>223278</v>
      </c>
    </row>
    <row r="81" spans="3:4">
      <c r="C81" s="36">
        <f t="shared" si="12"/>
        <v>16962</v>
      </c>
      <c r="D81" s="36">
        <f t="shared" si="13"/>
        <v>240240</v>
      </c>
    </row>
    <row r="82" spans="3:4">
      <c r="C82" s="36">
        <f t="shared" si="12"/>
        <v>13346</v>
      </c>
      <c r="D82" s="36">
        <f t="shared" si="13"/>
        <v>253586</v>
      </c>
    </row>
    <row r="83" spans="3:4">
      <c r="C83" s="36">
        <f t="shared" si="12"/>
        <v>8356</v>
      </c>
      <c r="D83" s="36">
        <f t="shared" si="13"/>
        <v>261942</v>
      </c>
    </row>
    <row r="84" spans="3:4">
      <c r="C84" s="36">
        <f t="shared" si="12"/>
        <v>3826</v>
      </c>
      <c r="D84" s="36">
        <f t="shared" si="13"/>
        <v>265768</v>
      </c>
    </row>
    <row r="85" spans="3:4">
      <c r="C85" s="36">
        <f t="shared" si="12"/>
        <v>2542</v>
      </c>
      <c r="D85" s="36">
        <f t="shared" si="13"/>
        <v>268310</v>
      </c>
    </row>
    <row r="86" spans="3:4">
      <c r="C86" s="36">
        <f t="shared" si="12"/>
        <v>1208</v>
      </c>
      <c r="D86" s="36">
        <f t="shared" si="13"/>
        <v>269518</v>
      </c>
    </row>
    <row r="87" spans="3:4">
      <c r="C87" s="36">
        <f t="shared" si="12"/>
        <v>14</v>
      </c>
      <c r="D87" s="36">
        <f t="shared" si="13"/>
        <v>269532</v>
      </c>
    </row>
  </sheetData>
  <mergeCells count="5">
    <mergeCell ref="A2:M2"/>
    <mergeCell ref="K16:L16"/>
    <mergeCell ref="A73:D73"/>
    <mergeCell ref="A74:D74"/>
    <mergeCell ref="A75:D75"/>
  </mergeCells>
  <pageMargins left="0.75" right="0.75" top="1" bottom="1" header="0.5" footer="0.5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U87"/>
  <sheetViews>
    <sheetView showGridLines="0" tabSelected="1" topLeftCell="A37" workbookViewId="0">
      <selection activeCell="M40" sqref="M40"/>
    </sheetView>
  </sheetViews>
  <sheetFormatPr defaultColWidth="9" defaultRowHeight="12.75"/>
  <cols>
    <col min="1" max="1" width="21.625" style="36" customWidth="1"/>
    <col min="2" max="2" width="9.125" style="36" customWidth="1"/>
    <col min="3" max="257" width="9" style="36"/>
    <col min="258" max="258" width="9.125" style="36" customWidth="1"/>
    <col min="259" max="513" width="9" style="36"/>
    <col min="514" max="514" width="9.125" style="36" customWidth="1"/>
    <col min="515" max="769" width="9" style="36"/>
    <col min="770" max="770" width="9.125" style="36" customWidth="1"/>
    <col min="771" max="1025" width="9" style="36"/>
    <col min="1026" max="1026" width="9.125" style="36" customWidth="1"/>
    <col min="1027" max="1281" width="9" style="36"/>
    <col min="1282" max="1282" width="9.125" style="36" customWidth="1"/>
    <col min="1283" max="1537" width="9" style="36"/>
    <col min="1538" max="1538" width="9.125" style="36" customWidth="1"/>
    <col min="1539" max="1793" width="9" style="36"/>
    <col min="1794" max="1794" width="9.125" style="36" customWidth="1"/>
    <col min="1795" max="2049" width="9" style="36"/>
    <col min="2050" max="2050" width="9.125" style="36" customWidth="1"/>
    <col min="2051" max="2305" width="9" style="36"/>
    <col min="2306" max="2306" width="9.125" style="36" customWidth="1"/>
    <col min="2307" max="2561" width="9" style="36"/>
    <col min="2562" max="2562" width="9.125" style="36" customWidth="1"/>
    <col min="2563" max="2817" width="9" style="36"/>
    <col min="2818" max="2818" width="9.125" style="36" customWidth="1"/>
    <col min="2819" max="3073" width="9" style="36"/>
    <col min="3074" max="3074" width="9.125" style="36" customWidth="1"/>
    <col min="3075" max="3329" width="9" style="36"/>
    <col min="3330" max="3330" width="9.125" style="36" customWidth="1"/>
    <col min="3331" max="3585" width="9" style="36"/>
    <col min="3586" max="3586" width="9.125" style="36" customWidth="1"/>
    <col min="3587" max="3841" width="9" style="36"/>
    <col min="3842" max="3842" width="9.125" style="36" customWidth="1"/>
    <col min="3843" max="4097" width="9" style="36"/>
    <col min="4098" max="4098" width="9.125" style="36" customWidth="1"/>
    <col min="4099" max="4353" width="9" style="36"/>
    <col min="4354" max="4354" width="9.125" style="36" customWidth="1"/>
    <col min="4355" max="4609" width="9" style="36"/>
    <col min="4610" max="4610" width="9.125" style="36" customWidth="1"/>
    <col min="4611" max="4865" width="9" style="36"/>
    <col min="4866" max="4866" width="9.125" style="36" customWidth="1"/>
    <col min="4867" max="5121" width="9" style="36"/>
    <col min="5122" max="5122" width="9.125" style="36" customWidth="1"/>
    <col min="5123" max="5377" width="9" style="36"/>
    <col min="5378" max="5378" width="9.125" style="36" customWidth="1"/>
    <col min="5379" max="5633" width="9" style="36"/>
    <col min="5634" max="5634" width="9.125" style="36" customWidth="1"/>
    <col min="5635" max="5889" width="9" style="36"/>
    <col min="5890" max="5890" width="9.125" style="36" customWidth="1"/>
    <col min="5891" max="6145" width="9" style="36"/>
    <col min="6146" max="6146" width="9.125" style="36" customWidth="1"/>
    <col min="6147" max="6401" width="9" style="36"/>
    <col min="6402" max="6402" width="9.125" style="36" customWidth="1"/>
    <col min="6403" max="6657" width="9" style="36"/>
    <col min="6658" max="6658" width="9.125" style="36" customWidth="1"/>
    <col min="6659" max="6913" width="9" style="36"/>
    <col min="6914" max="6914" width="9.125" style="36" customWidth="1"/>
    <col min="6915" max="7169" width="9" style="36"/>
    <col min="7170" max="7170" width="9.125" style="36" customWidth="1"/>
    <col min="7171" max="7425" width="9" style="36"/>
    <col min="7426" max="7426" width="9.125" style="36" customWidth="1"/>
    <col min="7427" max="7681" width="9" style="36"/>
    <col min="7682" max="7682" width="9.125" style="36" customWidth="1"/>
    <col min="7683" max="7937" width="9" style="36"/>
    <col min="7938" max="7938" width="9.125" style="36" customWidth="1"/>
    <col min="7939" max="8193" width="9" style="36"/>
    <col min="8194" max="8194" width="9.125" style="36" customWidth="1"/>
    <col min="8195" max="8449" width="9" style="36"/>
    <col min="8450" max="8450" width="9.125" style="36" customWidth="1"/>
    <col min="8451" max="8705" width="9" style="36"/>
    <col min="8706" max="8706" width="9.125" style="36" customWidth="1"/>
    <col min="8707" max="8961" width="9" style="36"/>
    <col min="8962" max="8962" width="9.125" style="36" customWidth="1"/>
    <col min="8963" max="9217" width="9" style="36"/>
    <col min="9218" max="9218" width="9.125" style="36" customWidth="1"/>
    <col min="9219" max="9473" width="9" style="36"/>
    <col min="9474" max="9474" width="9.125" style="36" customWidth="1"/>
    <col min="9475" max="9729" width="9" style="36"/>
    <col min="9730" max="9730" width="9.125" style="36" customWidth="1"/>
    <col min="9731" max="9985" width="9" style="36"/>
    <col min="9986" max="9986" width="9.125" style="36" customWidth="1"/>
    <col min="9987" max="10241" width="9" style="36"/>
    <col min="10242" max="10242" width="9.125" style="36" customWidth="1"/>
    <col min="10243" max="10497" width="9" style="36"/>
    <col min="10498" max="10498" width="9.125" style="36" customWidth="1"/>
    <col min="10499" max="10753" width="9" style="36"/>
    <col min="10754" max="10754" width="9.125" style="36" customWidth="1"/>
    <col min="10755" max="11009" width="9" style="36"/>
    <col min="11010" max="11010" width="9.125" style="36" customWidth="1"/>
    <col min="11011" max="11265" width="9" style="36"/>
    <col min="11266" max="11266" width="9.125" style="36" customWidth="1"/>
    <col min="11267" max="11521" width="9" style="36"/>
    <col min="11522" max="11522" width="9.125" style="36" customWidth="1"/>
    <col min="11523" max="11777" width="9" style="36"/>
    <col min="11778" max="11778" width="9.125" style="36" customWidth="1"/>
    <col min="11779" max="12033" width="9" style="36"/>
    <col min="12034" max="12034" width="9.125" style="36" customWidth="1"/>
    <col min="12035" max="12289" width="9" style="36"/>
    <col min="12290" max="12290" width="9.125" style="36" customWidth="1"/>
    <col min="12291" max="12545" width="9" style="36"/>
    <col min="12546" max="12546" width="9.125" style="36" customWidth="1"/>
    <col min="12547" max="12801" width="9" style="36"/>
    <col min="12802" max="12802" width="9.125" style="36" customWidth="1"/>
    <col min="12803" max="13057" width="9" style="36"/>
    <col min="13058" max="13058" width="9.125" style="36" customWidth="1"/>
    <col min="13059" max="13313" width="9" style="36"/>
    <col min="13314" max="13314" width="9.125" style="36" customWidth="1"/>
    <col min="13315" max="13569" width="9" style="36"/>
    <col min="13570" max="13570" width="9.125" style="36" customWidth="1"/>
    <col min="13571" max="13825" width="9" style="36"/>
    <col min="13826" max="13826" width="9.125" style="36" customWidth="1"/>
    <col min="13827" max="14081" width="9" style="36"/>
    <col min="14082" max="14082" width="9.125" style="36" customWidth="1"/>
    <col min="14083" max="14337" width="9" style="36"/>
    <col min="14338" max="14338" width="9.125" style="36" customWidth="1"/>
    <col min="14339" max="14593" width="9" style="36"/>
    <col min="14594" max="14594" width="9.125" style="36" customWidth="1"/>
    <col min="14595" max="14849" width="9" style="36"/>
    <col min="14850" max="14850" width="9.125" style="36" customWidth="1"/>
    <col min="14851" max="15105" width="9" style="36"/>
    <col min="15106" max="15106" width="9.125" style="36" customWidth="1"/>
    <col min="15107" max="15361" width="9" style="36"/>
    <col min="15362" max="15362" width="9.125" style="36" customWidth="1"/>
    <col min="15363" max="15617" width="9" style="36"/>
    <col min="15618" max="15618" width="9.125" style="36" customWidth="1"/>
    <col min="15619" max="15873" width="9" style="36"/>
    <col min="15874" max="15874" width="9.125" style="36" customWidth="1"/>
    <col min="15875" max="16129" width="9" style="36"/>
    <col min="16130" max="16130" width="9.125" style="36" customWidth="1"/>
    <col min="16131" max="16384" width="9" style="36"/>
  </cols>
  <sheetData>
    <row r="2" ht="18.75" spans="1:18">
      <c r="A2" s="37" t="s">
        <v>1663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66" t="s">
        <v>1664</v>
      </c>
      <c r="O2" s="67" t="s">
        <v>1665</v>
      </c>
      <c r="P2" s="66"/>
      <c r="Q2" s="91" t="s">
        <v>1666</v>
      </c>
      <c r="R2" s="66"/>
    </row>
    <row r="3" spans="1:21">
      <c r="A3" s="38" t="s">
        <v>1667</v>
      </c>
      <c r="B3" s="39" t="s">
        <v>1668</v>
      </c>
      <c r="C3" s="40" t="s">
        <v>1669</v>
      </c>
      <c r="D3" s="40" t="s">
        <v>1669</v>
      </c>
      <c r="E3" s="40" t="s">
        <v>1670</v>
      </c>
      <c r="F3" s="40" t="s">
        <v>1670</v>
      </c>
      <c r="G3" s="41" t="s">
        <v>1671</v>
      </c>
      <c r="H3" s="40" t="s">
        <v>1671</v>
      </c>
      <c r="I3" s="40" t="s">
        <v>1672</v>
      </c>
      <c r="J3" s="40" t="s">
        <v>1672</v>
      </c>
      <c r="K3" s="40" t="s">
        <v>1673</v>
      </c>
      <c r="L3" s="40" t="s">
        <v>1674</v>
      </c>
      <c r="M3" s="68" t="s">
        <v>1675</v>
      </c>
      <c r="N3" s="69"/>
      <c r="O3" s="70" t="s">
        <v>1676</v>
      </c>
      <c r="P3" s="71" t="s">
        <v>1677</v>
      </c>
      <c r="Q3" s="87"/>
      <c r="R3" s="71"/>
      <c r="S3" s="92"/>
      <c r="T3" s="87"/>
      <c r="U3" s="87"/>
    </row>
    <row r="4" ht="13.5" spans="1:21">
      <c r="A4" s="42"/>
      <c r="B4" s="43"/>
      <c r="C4" s="44" t="s">
        <v>1677</v>
      </c>
      <c r="D4" s="44" t="s">
        <v>1676</v>
      </c>
      <c r="E4" s="44" t="s">
        <v>1677</v>
      </c>
      <c r="F4" s="44" t="s">
        <v>1676</v>
      </c>
      <c r="G4" s="44" t="s">
        <v>1677</v>
      </c>
      <c r="H4" s="44" t="s">
        <v>1676</v>
      </c>
      <c r="I4" s="44" t="s">
        <v>1677</v>
      </c>
      <c r="J4" s="44" t="s">
        <v>1676</v>
      </c>
      <c r="K4" s="44"/>
      <c r="L4" s="44"/>
      <c r="M4" s="72"/>
      <c r="N4" s="73">
        <f t="shared" ref="N4:N14" si="0">P4-O4</f>
        <v>0</v>
      </c>
      <c r="O4" s="73">
        <v>0</v>
      </c>
      <c r="P4" s="74">
        <v>0</v>
      </c>
      <c r="Q4" s="74">
        <v>0</v>
      </c>
      <c r="R4" s="74">
        <v>0</v>
      </c>
      <c r="S4" s="87"/>
      <c r="T4" s="87"/>
      <c r="U4" s="87"/>
    </row>
    <row r="5" ht="13.5" spans="1:21">
      <c r="A5" s="45" t="s">
        <v>1693</v>
      </c>
      <c r="B5" s="46">
        <v>1550</v>
      </c>
      <c r="C5" s="46">
        <v>778</v>
      </c>
      <c r="D5" s="46">
        <v>772</v>
      </c>
      <c r="E5" s="47">
        <f t="shared" ref="E5:E14" si="1">C5/(C5+D5)</f>
        <v>0.501935483870968</v>
      </c>
      <c r="F5" s="48">
        <f t="shared" ref="F5:F15" si="2">D5/B5</f>
        <v>0.498064516129032</v>
      </c>
      <c r="G5" s="49">
        <f t="shared" ref="G5:G14" si="3">(C5)/($C$15)</f>
        <v>0.484735202492212</v>
      </c>
      <c r="H5" s="50">
        <f t="shared" ref="H5:H14" si="4">D5/$D$15</f>
        <v>0.0532010199159259</v>
      </c>
      <c r="I5" s="50">
        <f>G5</f>
        <v>0.484735202492212</v>
      </c>
      <c r="J5" s="50">
        <f>H5</f>
        <v>0.0532010199159259</v>
      </c>
      <c r="K5" s="50">
        <f t="shared" ref="K5:K14" si="5">I5/Q5-1</f>
        <v>3.84735202492212</v>
      </c>
      <c r="L5" s="75">
        <f>I5*J5/2</f>
        <v>0.0128942035808693</v>
      </c>
      <c r="M5" s="76">
        <f t="shared" ref="M5:M14" si="6">I5-J5</f>
        <v>0.431534182576286</v>
      </c>
      <c r="N5" s="73">
        <f t="shared" si="0"/>
        <v>0.431534182576286</v>
      </c>
      <c r="O5" s="77">
        <f t="shared" ref="O5:O14" si="7">J5</f>
        <v>0.0532010199159259</v>
      </c>
      <c r="P5" s="74">
        <f t="shared" ref="P5:P14" si="8">I5</f>
        <v>0.484735202492212</v>
      </c>
      <c r="Q5" s="74">
        <v>0.1</v>
      </c>
      <c r="R5" s="74">
        <v>0.1</v>
      </c>
      <c r="S5" s="87"/>
      <c r="T5" s="87"/>
      <c r="U5" s="87"/>
    </row>
    <row r="6" ht="13.5" spans="1:21">
      <c r="A6" s="45" t="s">
        <v>1694</v>
      </c>
      <c r="B6" s="51">
        <v>1533</v>
      </c>
      <c r="C6" s="51">
        <v>295</v>
      </c>
      <c r="D6" s="51">
        <v>1238</v>
      </c>
      <c r="E6" s="52">
        <f t="shared" si="1"/>
        <v>0.192433137638617</v>
      </c>
      <c r="F6" s="53">
        <f t="shared" si="2"/>
        <v>0.807566862361383</v>
      </c>
      <c r="G6" s="54">
        <f t="shared" si="3"/>
        <v>0.183800623052959</v>
      </c>
      <c r="H6" s="55">
        <f t="shared" si="4"/>
        <v>0.0853145889325339</v>
      </c>
      <c r="I6" s="55">
        <f t="shared" ref="I6:I14" si="9">I5+G6</f>
        <v>0.668535825545171</v>
      </c>
      <c r="J6" s="78">
        <f t="shared" ref="J6:J14" si="10">H6+J5</f>
        <v>0.13851560884846</v>
      </c>
      <c r="K6" s="55">
        <f t="shared" si="5"/>
        <v>2.34267912772586</v>
      </c>
      <c r="L6" s="79">
        <f t="shared" ref="L6:L14" si="11">(J6-J5)*(I6+I5)/2</f>
        <v>0.0491954218424051</v>
      </c>
      <c r="M6" s="80">
        <f t="shared" si="6"/>
        <v>0.530020216696712</v>
      </c>
      <c r="N6" s="73">
        <f t="shared" si="0"/>
        <v>0.530020216696712</v>
      </c>
      <c r="O6" s="77">
        <f t="shared" si="7"/>
        <v>0.13851560884846</v>
      </c>
      <c r="P6" s="74">
        <f t="shared" si="8"/>
        <v>0.668535825545171</v>
      </c>
      <c r="Q6" s="74">
        <v>0.2</v>
      </c>
      <c r="R6" s="74">
        <v>0.2</v>
      </c>
      <c r="S6" s="87"/>
      <c r="T6" s="87"/>
      <c r="U6" s="87"/>
    </row>
    <row r="7" ht="13.5" spans="1:21">
      <c r="A7" s="45" t="s">
        <v>1695</v>
      </c>
      <c r="B7" s="51">
        <v>1541</v>
      </c>
      <c r="C7" s="51">
        <v>147</v>
      </c>
      <c r="D7" s="51">
        <v>1394</v>
      </c>
      <c r="E7" s="52">
        <f t="shared" si="1"/>
        <v>0.0953926022063595</v>
      </c>
      <c r="F7" s="53">
        <f t="shared" si="2"/>
        <v>0.904607397793641</v>
      </c>
      <c r="G7" s="54">
        <f t="shared" si="3"/>
        <v>0.091588785046729</v>
      </c>
      <c r="H7" s="55">
        <f t="shared" si="4"/>
        <v>0.096065054096892</v>
      </c>
      <c r="I7" s="55">
        <f t="shared" si="9"/>
        <v>0.7601246105919</v>
      </c>
      <c r="J7" s="78">
        <f t="shared" si="10"/>
        <v>0.234580662945352</v>
      </c>
      <c r="K7" s="55">
        <f t="shared" si="5"/>
        <v>1.533748701973</v>
      </c>
      <c r="L7" s="79">
        <f t="shared" si="11"/>
        <v>0.0686221710417986</v>
      </c>
      <c r="M7" s="80">
        <f t="shared" si="6"/>
        <v>0.525543947646548</v>
      </c>
      <c r="N7" s="73">
        <f t="shared" si="0"/>
        <v>0.525543947646548</v>
      </c>
      <c r="O7" s="77">
        <f t="shared" si="7"/>
        <v>0.234580662945352</v>
      </c>
      <c r="P7" s="74">
        <f t="shared" si="8"/>
        <v>0.7601246105919</v>
      </c>
      <c r="Q7" s="74">
        <v>0.3</v>
      </c>
      <c r="R7" s="74">
        <v>0.3</v>
      </c>
      <c r="S7" s="87"/>
      <c r="T7" s="87"/>
      <c r="U7" s="87"/>
    </row>
    <row r="8" ht="13.5" spans="1:21">
      <c r="A8" s="45" t="s">
        <v>1696</v>
      </c>
      <c r="B8" s="51">
        <v>1570</v>
      </c>
      <c r="C8" s="51">
        <v>114</v>
      </c>
      <c r="D8" s="51">
        <v>1456</v>
      </c>
      <c r="E8" s="52">
        <f t="shared" si="1"/>
        <v>0.0726114649681529</v>
      </c>
      <c r="F8" s="53">
        <f t="shared" si="2"/>
        <v>0.927388535031847</v>
      </c>
      <c r="G8" s="54">
        <f t="shared" si="3"/>
        <v>0.0710280373831776</v>
      </c>
      <c r="H8" s="55">
        <f t="shared" si="4"/>
        <v>0.100337674867342</v>
      </c>
      <c r="I8" s="55">
        <f t="shared" si="9"/>
        <v>0.831152647975078</v>
      </c>
      <c r="J8" s="78">
        <f t="shared" si="10"/>
        <v>0.334918337812694</v>
      </c>
      <c r="K8" s="55">
        <f t="shared" si="5"/>
        <v>1.07788161993769</v>
      </c>
      <c r="L8" s="79">
        <f t="shared" si="11"/>
        <v>0.0798325300969444</v>
      </c>
      <c r="M8" s="80">
        <f t="shared" si="6"/>
        <v>0.496234310162384</v>
      </c>
      <c r="N8" s="73">
        <f t="shared" si="0"/>
        <v>0.496234310162384</v>
      </c>
      <c r="O8" s="77">
        <f t="shared" si="7"/>
        <v>0.334918337812694</v>
      </c>
      <c r="P8" s="74">
        <f t="shared" si="8"/>
        <v>0.831152647975078</v>
      </c>
      <c r="Q8" s="74">
        <v>0.4</v>
      </c>
      <c r="R8" s="74">
        <v>0.4</v>
      </c>
      <c r="S8" s="87"/>
      <c r="T8" s="87"/>
      <c r="U8" s="87"/>
    </row>
    <row r="9" ht="13.5" spans="1:21">
      <c r="A9" s="45" t="s">
        <v>1697</v>
      </c>
      <c r="B9" s="51">
        <v>1691</v>
      </c>
      <c r="C9" s="51">
        <v>78</v>
      </c>
      <c r="D9" s="51">
        <v>1613</v>
      </c>
      <c r="E9" s="52">
        <f t="shared" si="1"/>
        <v>0.0461265523358959</v>
      </c>
      <c r="F9" s="53">
        <f t="shared" si="2"/>
        <v>0.953873447664104</v>
      </c>
      <c r="G9" s="54">
        <f t="shared" si="3"/>
        <v>0.0485981308411215</v>
      </c>
      <c r="H9" s="55">
        <f t="shared" si="4"/>
        <v>0.111157053269933</v>
      </c>
      <c r="I9" s="55">
        <f t="shared" si="9"/>
        <v>0.879750778816199</v>
      </c>
      <c r="J9" s="78">
        <f t="shared" si="10"/>
        <v>0.446075391082627</v>
      </c>
      <c r="K9" s="55">
        <f t="shared" si="5"/>
        <v>0.759501557632399</v>
      </c>
      <c r="L9" s="79">
        <f t="shared" si="11"/>
        <v>0.0950894916757746</v>
      </c>
      <c r="M9" s="80">
        <f t="shared" si="6"/>
        <v>0.433675387733572</v>
      </c>
      <c r="N9" s="73">
        <f t="shared" si="0"/>
        <v>0.433675387733572</v>
      </c>
      <c r="O9" s="77">
        <f t="shared" si="7"/>
        <v>0.446075391082627</v>
      </c>
      <c r="P9" s="74">
        <f t="shared" si="8"/>
        <v>0.879750778816199</v>
      </c>
      <c r="Q9" s="74">
        <v>0.5</v>
      </c>
      <c r="R9" s="74">
        <v>0.5</v>
      </c>
      <c r="S9" s="87"/>
      <c r="T9" s="87"/>
      <c r="U9" s="87"/>
    </row>
    <row r="10" ht="13.5" spans="1:21">
      <c r="A10" s="45" t="s">
        <v>1698</v>
      </c>
      <c r="B10" s="51">
        <v>1644</v>
      </c>
      <c r="C10" s="51">
        <v>65</v>
      </c>
      <c r="D10" s="51">
        <v>1579</v>
      </c>
      <c r="E10" s="52">
        <f t="shared" si="1"/>
        <v>0.0395377128953771</v>
      </c>
      <c r="F10" s="53">
        <f t="shared" si="2"/>
        <v>0.960462287104623</v>
      </c>
      <c r="G10" s="54">
        <f t="shared" si="3"/>
        <v>0.0404984423676012</v>
      </c>
      <c r="H10" s="55">
        <f t="shared" si="4"/>
        <v>0.108814003170009</v>
      </c>
      <c r="I10" s="55">
        <f t="shared" si="9"/>
        <v>0.920249221183801</v>
      </c>
      <c r="J10" s="78">
        <f t="shared" si="10"/>
        <v>0.554889394252636</v>
      </c>
      <c r="K10" s="55">
        <f t="shared" si="5"/>
        <v>0.533748701973001</v>
      </c>
      <c r="L10" s="79">
        <f t="shared" si="11"/>
        <v>0.0979326028530081</v>
      </c>
      <c r="M10" s="80">
        <f t="shared" si="6"/>
        <v>0.365359826931165</v>
      </c>
      <c r="N10" s="73">
        <f t="shared" si="0"/>
        <v>0.365359826931165</v>
      </c>
      <c r="O10" s="77">
        <f t="shared" si="7"/>
        <v>0.554889394252636</v>
      </c>
      <c r="P10" s="74">
        <f t="shared" si="8"/>
        <v>0.920249221183801</v>
      </c>
      <c r="Q10" s="74">
        <v>0.6</v>
      </c>
      <c r="R10" s="74">
        <v>0.6</v>
      </c>
      <c r="S10" s="87"/>
      <c r="T10" s="87"/>
      <c r="U10" s="87"/>
    </row>
    <row r="11" ht="13.5" spans="1:21">
      <c r="A11" s="45" t="s">
        <v>1699</v>
      </c>
      <c r="B11" s="51">
        <v>1622</v>
      </c>
      <c r="C11" s="51">
        <v>35</v>
      </c>
      <c r="D11" s="51">
        <v>1587</v>
      </c>
      <c r="E11" s="52">
        <f t="shared" si="1"/>
        <v>0.0215782983970407</v>
      </c>
      <c r="F11" s="53">
        <f t="shared" si="2"/>
        <v>0.978421701602959</v>
      </c>
      <c r="G11" s="54">
        <f t="shared" si="3"/>
        <v>0.0218068535825545</v>
      </c>
      <c r="H11" s="55">
        <f t="shared" si="4"/>
        <v>0.109365309075873</v>
      </c>
      <c r="I11" s="55">
        <f t="shared" si="9"/>
        <v>0.942056074766355</v>
      </c>
      <c r="J11" s="78">
        <f t="shared" si="10"/>
        <v>0.664254703328509</v>
      </c>
      <c r="K11" s="55">
        <f t="shared" si="5"/>
        <v>0.345794392523365</v>
      </c>
      <c r="L11" s="79">
        <f t="shared" si="11"/>
        <v>0.101835797142612</v>
      </c>
      <c r="M11" s="80">
        <f t="shared" si="6"/>
        <v>0.277801371437846</v>
      </c>
      <c r="N11" s="73">
        <f t="shared" si="0"/>
        <v>0.277801371437846</v>
      </c>
      <c r="O11" s="77">
        <f t="shared" si="7"/>
        <v>0.664254703328509</v>
      </c>
      <c r="P11" s="74">
        <f t="shared" si="8"/>
        <v>0.942056074766355</v>
      </c>
      <c r="Q11" s="74">
        <v>0.7</v>
      </c>
      <c r="R11" s="74">
        <v>0.7</v>
      </c>
      <c r="S11" s="87"/>
      <c r="T11" s="87"/>
      <c r="U11" s="87"/>
    </row>
    <row r="12" ht="13.5" spans="1:21">
      <c r="A12" s="45" t="s">
        <v>1685</v>
      </c>
      <c r="B12" s="51">
        <v>1607</v>
      </c>
      <c r="C12" s="51">
        <v>43</v>
      </c>
      <c r="D12" s="51">
        <v>1564</v>
      </c>
      <c r="E12" s="52">
        <f t="shared" si="1"/>
        <v>0.0267579340385812</v>
      </c>
      <c r="F12" s="53">
        <f t="shared" si="2"/>
        <v>0.973242065961419</v>
      </c>
      <c r="G12" s="54">
        <f t="shared" si="3"/>
        <v>0.026791277258567</v>
      </c>
      <c r="H12" s="55">
        <f t="shared" si="4"/>
        <v>0.107780304596513</v>
      </c>
      <c r="I12" s="55">
        <f t="shared" si="9"/>
        <v>0.968847352024922</v>
      </c>
      <c r="J12" s="78">
        <f t="shared" si="10"/>
        <v>0.772035007925022</v>
      </c>
      <c r="K12" s="55">
        <f t="shared" si="5"/>
        <v>0.211059190031152</v>
      </c>
      <c r="L12" s="79">
        <f t="shared" si="11"/>
        <v>0.102978876697042</v>
      </c>
      <c r="M12" s="80">
        <f t="shared" si="6"/>
        <v>0.1968123440999</v>
      </c>
      <c r="N12" s="73">
        <f t="shared" si="0"/>
        <v>0.1968123440999</v>
      </c>
      <c r="O12" s="77">
        <f t="shared" si="7"/>
        <v>0.772035007925022</v>
      </c>
      <c r="P12" s="74">
        <f t="shared" si="8"/>
        <v>0.968847352024922</v>
      </c>
      <c r="Q12" s="74">
        <v>0.8</v>
      </c>
      <c r="R12" s="74">
        <v>0.8</v>
      </c>
      <c r="S12" s="87"/>
      <c r="T12" s="87"/>
      <c r="U12" s="87"/>
    </row>
    <row r="13" ht="13.5" spans="1:21">
      <c r="A13" s="45" t="s">
        <v>1686</v>
      </c>
      <c r="B13" s="51">
        <v>1593</v>
      </c>
      <c r="C13" s="51">
        <v>28</v>
      </c>
      <c r="D13" s="51">
        <v>1565</v>
      </c>
      <c r="E13" s="52">
        <f t="shared" si="1"/>
        <v>0.0175768989328311</v>
      </c>
      <c r="F13" s="53">
        <f t="shared" si="2"/>
        <v>0.982423101067169</v>
      </c>
      <c r="G13" s="54">
        <f t="shared" si="3"/>
        <v>0.0174454828660436</v>
      </c>
      <c r="H13" s="55">
        <f t="shared" si="4"/>
        <v>0.107849217834746</v>
      </c>
      <c r="I13" s="55">
        <f t="shared" si="9"/>
        <v>0.986292834890966</v>
      </c>
      <c r="J13" s="78">
        <f t="shared" si="10"/>
        <v>0.879884225759769</v>
      </c>
      <c r="K13" s="55">
        <f t="shared" si="5"/>
        <v>0.0958809276566286</v>
      </c>
      <c r="L13" s="79">
        <f t="shared" si="11"/>
        <v>0.105430169958079</v>
      </c>
      <c r="M13" s="80">
        <f t="shared" si="6"/>
        <v>0.106408609131197</v>
      </c>
      <c r="N13" s="73">
        <f t="shared" si="0"/>
        <v>0.106408609131197</v>
      </c>
      <c r="O13" s="77">
        <f t="shared" si="7"/>
        <v>0.879884225759769</v>
      </c>
      <c r="P13" s="74">
        <f t="shared" si="8"/>
        <v>0.986292834890966</v>
      </c>
      <c r="Q13" s="74">
        <v>0.9</v>
      </c>
      <c r="R13" s="74">
        <v>0.9</v>
      </c>
      <c r="S13" s="87"/>
      <c r="T13" s="87"/>
      <c r="U13" s="87"/>
    </row>
    <row r="14" ht="13.5" spans="1:21">
      <c r="A14" s="45" t="s">
        <v>1687</v>
      </c>
      <c r="B14" s="56">
        <v>1765</v>
      </c>
      <c r="C14" s="56">
        <v>22</v>
      </c>
      <c r="D14" s="56">
        <v>1743</v>
      </c>
      <c r="E14" s="57">
        <f t="shared" si="1"/>
        <v>0.0124645892351275</v>
      </c>
      <c r="F14" s="58">
        <f t="shared" si="2"/>
        <v>0.987535410764873</v>
      </c>
      <c r="G14" s="59">
        <f t="shared" si="3"/>
        <v>0.0137071651090343</v>
      </c>
      <c r="H14" s="60">
        <f t="shared" si="4"/>
        <v>0.120115774240232</v>
      </c>
      <c r="I14" s="60">
        <f t="shared" si="9"/>
        <v>1</v>
      </c>
      <c r="J14" s="60">
        <f t="shared" si="10"/>
        <v>1</v>
      </c>
      <c r="K14" s="55">
        <f t="shared" si="5"/>
        <v>0</v>
      </c>
      <c r="L14" s="81">
        <f t="shared" si="11"/>
        <v>0.119292550865376</v>
      </c>
      <c r="M14" s="82">
        <f t="shared" si="6"/>
        <v>0</v>
      </c>
      <c r="N14" s="73">
        <f t="shared" si="0"/>
        <v>0</v>
      </c>
      <c r="O14" s="77">
        <f t="shared" si="7"/>
        <v>1</v>
      </c>
      <c r="P14" s="74">
        <f t="shared" si="8"/>
        <v>1</v>
      </c>
      <c r="Q14" s="74">
        <v>1</v>
      </c>
      <c r="R14" s="74">
        <v>1</v>
      </c>
      <c r="S14" s="87"/>
      <c r="T14" s="87"/>
      <c r="U14" s="87"/>
    </row>
    <row r="15" ht="13.5" spans="1:21">
      <c r="A15" s="61" t="s">
        <v>1688</v>
      </c>
      <c r="B15" s="62">
        <f>SUM(B5:B14)</f>
        <v>16116</v>
      </c>
      <c r="C15" s="62">
        <f>SUM(C5:C14)</f>
        <v>1605</v>
      </c>
      <c r="D15" s="62">
        <f>SUM(D5:D14)</f>
        <v>14511</v>
      </c>
      <c r="E15" s="58">
        <f>C15/B15</f>
        <v>0.099590469099032</v>
      </c>
      <c r="F15" s="58">
        <f t="shared" si="2"/>
        <v>0.900409530900968</v>
      </c>
      <c r="G15" s="63"/>
      <c r="H15" s="63"/>
      <c r="I15" s="63"/>
      <c r="J15" s="83"/>
      <c r="K15" s="84"/>
      <c r="L15" s="85">
        <f>SUM(L5:L14)</f>
        <v>0.83310381575391</v>
      </c>
      <c r="M15" s="86">
        <f>MAX(M5:M14)</f>
        <v>0.530020216696712</v>
      </c>
      <c r="N15" s="87"/>
      <c r="O15" s="87"/>
      <c r="P15" s="87"/>
      <c r="Q15" s="87"/>
      <c r="R15" s="87"/>
      <c r="S15" s="87"/>
      <c r="T15" s="87"/>
      <c r="U15" s="87"/>
    </row>
    <row r="16" ht="13.5" spans="1:21">
      <c r="A16" s="64"/>
      <c r="B16" s="65"/>
      <c r="C16" s="65"/>
      <c r="D16" s="65"/>
      <c r="E16" s="63"/>
      <c r="F16" s="63"/>
      <c r="G16" s="63"/>
      <c r="H16" s="63"/>
      <c r="I16" s="63"/>
      <c r="K16" s="88" t="s">
        <v>1689</v>
      </c>
      <c r="L16" s="89"/>
      <c r="M16" s="90">
        <f>2*L15-1</f>
        <v>0.666207631507819</v>
      </c>
      <c r="N16" s="87"/>
      <c r="O16" s="87"/>
      <c r="P16" s="87"/>
      <c r="Q16" s="87"/>
      <c r="R16" s="87"/>
      <c r="S16" s="87"/>
      <c r="T16" s="87"/>
      <c r="U16" s="87"/>
    </row>
    <row r="73" spans="1:5">
      <c r="A73" s="93" t="s">
        <v>1690</v>
      </c>
      <c r="B73" s="93"/>
      <c r="C73" s="93"/>
      <c r="D73" s="93"/>
      <c r="E73" s="36">
        <v>2</v>
      </c>
    </row>
    <row r="74" spans="1:5">
      <c r="A74" s="93" t="s">
        <v>1691</v>
      </c>
      <c r="B74" s="93"/>
      <c r="C74" s="93"/>
      <c r="D74" s="93"/>
      <c r="E74" s="36">
        <v>160</v>
      </c>
    </row>
    <row r="75" spans="1:5">
      <c r="A75" s="93" t="s">
        <v>1692</v>
      </c>
      <c r="B75" s="93"/>
      <c r="C75" s="93"/>
      <c r="D75" s="93"/>
      <c r="E75" s="36">
        <v>0</v>
      </c>
    </row>
    <row r="78" spans="3:4">
      <c r="C78" s="36">
        <f t="shared" ref="C78:C87" si="12">$E$74*C5-$E$73*B5-$E$75*D5</f>
        <v>121380</v>
      </c>
      <c r="D78" s="36">
        <f>C78</f>
        <v>121380</v>
      </c>
    </row>
    <row r="79" spans="3:4">
      <c r="C79" s="36">
        <f t="shared" si="12"/>
        <v>44134</v>
      </c>
      <c r="D79" s="36">
        <f t="shared" ref="D79:D87" si="13">C79+D78</f>
        <v>165514</v>
      </c>
    </row>
    <row r="80" spans="3:4">
      <c r="C80" s="36">
        <f t="shared" si="12"/>
        <v>20438</v>
      </c>
      <c r="D80" s="36">
        <f t="shared" si="13"/>
        <v>185952</v>
      </c>
    </row>
    <row r="81" spans="3:4">
      <c r="C81" s="36">
        <f t="shared" si="12"/>
        <v>15100</v>
      </c>
      <c r="D81" s="36">
        <f t="shared" si="13"/>
        <v>201052</v>
      </c>
    </row>
    <row r="82" spans="3:4">
      <c r="C82" s="36">
        <f t="shared" si="12"/>
        <v>9098</v>
      </c>
      <c r="D82" s="36">
        <f t="shared" si="13"/>
        <v>210150</v>
      </c>
    </row>
    <row r="83" spans="3:4">
      <c r="C83" s="36">
        <f t="shared" si="12"/>
        <v>7112</v>
      </c>
      <c r="D83" s="36">
        <f t="shared" si="13"/>
        <v>217262</v>
      </c>
    </row>
    <row r="84" spans="3:4">
      <c r="C84" s="36">
        <f t="shared" si="12"/>
        <v>2356</v>
      </c>
      <c r="D84" s="36">
        <f t="shared" si="13"/>
        <v>219618</v>
      </c>
    </row>
    <row r="85" spans="3:4">
      <c r="C85" s="36">
        <f t="shared" si="12"/>
        <v>3666</v>
      </c>
      <c r="D85" s="36">
        <f t="shared" si="13"/>
        <v>223284</v>
      </c>
    </row>
    <row r="86" spans="3:4">
      <c r="C86" s="36">
        <f t="shared" si="12"/>
        <v>1294</v>
      </c>
      <c r="D86" s="36">
        <f t="shared" si="13"/>
        <v>224578</v>
      </c>
    </row>
    <row r="87" spans="3:4">
      <c r="C87" s="36">
        <f t="shared" si="12"/>
        <v>-10</v>
      </c>
      <c r="D87" s="36">
        <f t="shared" si="13"/>
        <v>224568</v>
      </c>
    </row>
  </sheetData>
  <mergeCells count="5">
    <mergeCell ref="A2:M2"/>
    <mergeCell ref="K16:L16"/>
    <mergeCell ref="A73:D73"/>
    <mergeCell ref="A74:D74"/>
    <mergeCell ref="A75:D75"/>
  </mergeCells>
  <pageMargins left="0.75" right="0.75" top="1" bottom="1" header="0.5" footer="0.5"/>
  <pageSetup paperSize="9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topLeftCell="A10" workbookViewId="0">
      <selection activeCell="G4" sqref="G4"/>
    </sheetView>
  </sheetViews>
  <sheetFormatPr defaultColWidth="9" defaultRowHeight="24.95" customHeight="1" outlineLevelCol="6"/>
  <cols>
    <col min="1" max="1" width="11.75" style="1" customWidth="1"/>
    <col min="2" max="2" width="15.125" style="2" customWidth="1"/>
    <col min="3" max="3" width="7.5" style="2" customWidth="1"/>
    <col min="4" max="4" width="9.25" style="2" customWidth="1"/>
    <col min="5" max="5" width="8.75" style="2" customWidth="1"/>
    <col min="6" max="6" width="9.25" style="2" customWidth="1"/>
    <col min="7" max="7" width="9" style="2" customWidth="1"/>
    <col min="8" max="10" width="9" style="3"/>
    <col min="11" max="11" width="15" style="3" customWidth="1"/>
    <col min="12" max="13" width="5.5" style="3" customWidth="1"/>
    <col min="14" max="16384" width="9" style="3"/>
  </cols>
  <sheetData>
    <row r="1" customHeight="1" spans="1:7">
      <c r="A1" s="4" t="s">
        <v>1700</v>
      </c>
      <c r="B1" s="5" t="s">
        <v>1701</v>
      </c>
      <c r="C1" s="6"/>
      <c r="D1" s="7"/>
      <c r="E1" s="8" t="s">
        <v>1702</v>
      </c>
      <c r="F1" s="9"/>
      <c r="G1" s="10"/>
    </row>
    <row r="2" customHeight="1" spans="1:7">
      <c r="A2" s="11"/>
      <c r="B2" s="12">
        <v>201311</v>
      </c>
      <c r="C2" s="13"/>
      <c r="D2" s="14"/>
      <c r="E2" s="209" t="s">
        <v>1703</v>
      </c>
      <c r="F2" s="16"/>
      <c r="G2" s="17"/>
    </row>
    <row r="3" customHeight="1" spans="1:7">
      <c r="A3" s="18" t="s">
        <v>1704</v>
      </c>
      <c r="B3" s="19" t="s">
        <v>1705</v>
      </c>
      <c r="C3" s="20" t="s">
        <v>1706</v>
      </c>
      <c r="D3" s="21" t="s">
        <v>1707</v>
      </c>
      <c r="E3" s="20" t="s">
        <v>1706</v>
      </c>
      <c r="F3" s="22" t="s">
        <v>1707</v>
      </c>
      <c r="G3" s="23" t="s">
        <v>1708</v>
      </c>
    </row>
    <row r="4" customHeight="1" spans="1:7">
      <c r="A4" s="24">
        <v>1</v>
      </c>
      <c r="B4" s="25" t="s">
        <v>1678</v>
      </c>
      <c r="C4" s="26">
        <v>1997</v>
      </c>
      <c r="D4" s="27">
        <f>C4/SUM(C$4:C$13)</f>
        <v>0.0944029497967288</v>
      </c>
      <c r="E4" s="28">
        <v>3459</v>
      </c>
      <c r="F4" s="29">
        <f>E4/SUM(E$4:E$13)</f>
        <v>0.0885356676649006</v>
      </c>
      <c r="G4" s="30">
        <f>LN($D4/F4)*($D4-F4)</f>
        <v>0.000376484867107358</v>
      </c>
    </row>
    <row r="5" customHeight="1" spans="1:7">
      <c r="A5" s="24">
        <v>2</v>
      </c>
      <c r="B5" s="25" t="s">
        <v>1679</v>
      </c>
      <c r="C5" s="26">
        <v>2068</v>
      </c>
      <c r="D5" s="27">
        <f t="shared" ref="D5:D13" si="0">C5/SUM(C$4:C$13)</f>
        <v>0.0977592890233526</v>
      </c>
      <c r="E5" s="28">
        <v>3945</v>
      </c>
      <c r="F5" s="29">
        <f t="shared" ref="F5:F13" si="1">E5/SUM(E$4:E$13)</f>
        <v>0.100975197727098</v>
      </c>
      <c r="G5" s="30">
        <f t="shared" ref="G5:G13" si="2">LN($D5/F5)*($D5-F5)</f>
        <v>0.000104088342284557</v>
      </c>
    </row>
    <row r="6" customHeight="1" spans="1:7">
      <c r="A6" s="24">
        <v>3</v>
      </c>
      <c r="B6" s="25" t="s">
        <v>1680</v>
      </c>
      <c r="C6" s="26">
        <v>2136</v>
      </c>
      <c r="D6" s="27">
        <f t="shared" si="0"/>
        <v>0.100973811099556</v>
      </c>
      <c r="E6" s="28">
        <v>3682</v>
      </c>
      <c r="F6" s="29">
        <f t="shared" si="1"/>
        <v>0.094243517878625</v>
      </c>
      <c r="G6" s="30">
        <f t="shared" si="2"/>
        <v>0.000464249831832066</v>
      </c>
    </row>
    <row r="7" customHeight="1" spans="1:7">
      <c r="A7" s="24">
        <v>4</v>
      </c>
      <c r="B7" s="25" t="s">
        <v>1681</v>
      </c>
      <c r="C7" s="26">
        <v>2159</v>
      </c>
      <c r="D7" s="27">
        <f t="shared" si="0"/>
        <v>0.102061075919448</v>
      </c>
      <c r="E7" s="28">
        <v>3766</v>
      </c>
      <c r="F7" s="29">
        <f t="shared" si="1"/>
        <v>0.0963935601115974</v>
      </c>
      <c r="G7" s="30">
        <f t="shared" si="2"/>
        <v>0.000323796638077469</v>
      </c>
    </row>
    <row r="8" customHeight="1" spans="1:7">
      <c r="A8" s="24">
        <v>5</v>
      </c>
      <c r="B8" s="25" t="s">
        <v>1682</v>
      </c>
      <c r="C8" s="26">
        <v>2127</v>
      </c>
      <c r="D8" s="27">
        <f t="shared" si="0"/>
        <v>0.100548359648293</v>
      </c>
      <c r="E8" s="28">
        <v>3765</v>
      </c>
      <c r="F8" s="29">
        <f t="shared" si="1"/>
        <v>0.0963679643707287</v>
      </c>
      <c r="G8" s="30">
        <f t="shared" si="2"/>
        <v>0.000177520383936949</v>
      </c>
    </row>
    <row r="9" customHeight="1" spans="1:7">
      <c r="A9" s="24">
        <v>6</v>
      </c>
      <c r="B9" s="25" t="s">
        <v>1683</v>
      </c>
      <c r="C9" s="26">
        <v>2302</v>
      </c>
      <c r="D9" s="27">
        <f t="shared" si="0"/>
        <v>0.108821026756169</v>
      </c>
      <c r="E9" s="28">
        <v>3988</v>
      </c>
      <c r="F9" s="29">
        <f t="shared" si="1"/>
        <v>0.102075814584453</v>
      </c>
      <c r="G9" s="30">
        <f t="shared" si="2"/>
        <v>0.000431617755708461</v>
      </c>
    </row>
    <row r="10" customHeight="1" spans="1:7">
      <c r="A10" s="24">
        <v>7</v>
      </c>
      <c r="B10" s="25" t="s">
        <v>1684</v>
      </c>
      <c r="C10" s="26">
        <v>2087</v>
      </c>
      <c r="D10" s="27">
        <f t="shared" si="0"/>
        <v>0.0986574643093505</v>
      </c>
      <c r="E10" s="28">
        <v>4150</v>
      </c>
      <c r="F10" s="29">
        <f t="shared" si="1"/>
        <v>0.106222324605186</v>
      </c>
      <c r="G10" s="30">
        <f t="shared" si="2"/>
        <v>0.000558894945448616</v>
      </c>
    </row>
    <row r="11" customHeight="1" spans="1:7">
      <c r="A11" s="24">
        <v>8</v>
      </c>
      <c r="B11" s="25" t="s">
        <v>1685</v>
      </c>
      <c r="C11" s="26">
        <v>2009</v>
      </c>
      <c r="D11" s="27">
        <f t="shared" si="0"/>
        <v>0.0949702183984116</v>
      </c>
      <c r="E11" s="28">
        <v>4053</v>
      </c>
      <c r="F11" s="29">
        <f t="shared" si="1"/>
        <v>0.10373953774092</v>
      </c>
      <c r="G11" s="30">
        <f t="shared" si="2"/>
        <v>0.000774505942901788</v>
      </c>
    </row>
    <row r="12" customHeight="1" spans="1:7">
      <c r="A12" s="24">
        <v>9</v>
      </c>
      <c r="B12" s="25" t="s">
        <v>1686</v>
      </c>
      <c r="C12" s="26">
        <v>2036</v>
      </c>
      <c r="D12" s="27">
        <f t="shared" si="0"/>
        <v>0.0962465727521982</v>
      </c>
      <c r="E12" s="28">
        <v>3681</v>
      </c>
      <c r="F12" s="29">
        <f t="shared" si="1"/>
        <v>0.0942179221377563</v>
      </c>
      <c r="G12" s="30">
        <f t="shared" si="2"/>
        <v>4.32162325432094e-5</v>
      </c>
    </row>
    <row r="13" customHeight="1" spans="1:7">
      <c r="A13" s="24">
        <v>10</v>
      </c>
      <c r="B13" s="25" t="s">
        <v>1687</v>
      </c>
      <c r="C13" s="26">
        <v>2233</v>
      </c>
      <c r="D13" s="27">
        <f t="shared" si="0"/>
        <v>0.105559232296492</v>
      </c>
      <c r="E13" s="28">
        <v>4580</v>
      </c>
      <c r="F13" s="29">
        <f t="shared" si="1"/>
        <v>0.117228493178735</v>
      </c>
      <c r="G13" s="30">
        <f t="shared" si="2"/>
        <v>0.00122355379664081</v>
      </c>
    </row>
    <row r="14" customHeight="1" spans="1:7">
      <c r="A14" s="31"/>
      <c r="B14" s="32"/>
      <c r="C14" s="32"/>
      <c r="D14" s="33"/>
      <c r="E14" s="33"/>
      <c r="F14" s="34" t="s">
        <v>1709</v>
      </c>
      <c r="G14" s="35">
        <f>SUM(G4:G13)</f>
        <v>0.00447792873648129</v>
      </c>
    </row>
  </sheetData>
  <mergeCells count="5">
    <mergeCell ref="B1:D1"/>
    <mergeCell ref="E1:G1"/>
    <mergeCell ref="B2:D2"/>
    <mergeCell ref="E2:G2"/>
    <mergeCell ref="A1:A2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M2"/>
  <sheetViews>
    <sheetView showGridLines="0" workbookViewId="0">
      <selection activeCell="N26" sqref="N26"/>
    </sheetView>
  </sheetViews>
  <sheetFormatPr defaultColWidth="9" defaultRowHeight="13.5" outlineLevelRow="1"/>
  <sheetData>
    <row r="2" spans="4:13">
      <c r="D2" t="s">
        <v>1710</v>
      </c>
      <c r="M2" t="s">
        <v>1711</v>
      </c>
    </row>
  </sheetData>
  <pageMargins left="0.699305555555556" right="0.699305555555556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H11"/>
  <sheetViews>
    <sheetView showGridLines="0" workbookViewId="0">
      <selection activeCell="M23" sqref="M23"/>
    </sheetView>
  </sheetViews>
  <sheetFormatPr defaultColWidth="9" defaultRowHeight="13.5" outlineLevelCol="7"/>
  <sheetData>
    <row r="11" spans="8:8">
      <c r="H11" t="s">
        <v>1712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0"/>
  <sheetViews>
    <sheetView showGridLines="0" workbookViewId="0">
      <selection activeCell="F15" sqref="F15"/>
    </sheetView>
  </sheetViews>
  <sheetFormatPr defaultColWidth="9" defaultRowHeight="13.5" outlineLevelCol="1"/>
  <cols>
    <col min="1" max="1" width="14.75" customWidth="1"/>
    <col min="2" max="2" width="21.75" customWidth="1"/>
  </cols>
  <sheetData>
    <row r="2" spans="1:2">
      <c r="A2" s="196" t="s">
        <v>19</v>
      </c>
      <c r="B2" t="s">
        <v>20</v>
      </c>
    </row>
    <row r="3" spans="1:1">
      <c r="A3" s="197"/>
    </row>
    <row r="4" spans="1:2">
      <c r="A4" s="196" t="s">
        <v>21</v>
      </c>
      <c r="B4" t="s">
        <v>22</v>
      </c>
    </row>
    <row r="5" spans="1:1">
      <c r="A5" s="197"/>
    </row>
    <row r="6" spans="1:2">
      <c r="A6" s="196" t="s">
        <v>23</v>
      </c>
      <c r="B6" t="s">
        <v>24</v>
      </c>
    </row>
    <row r="7" spans="2:2">
      <c r="B7" t="s">
        <v>25</v>
      </c>
    </row>
    <row r="8" spans="2:2">
      <c r="B8" t="s">
        <v>26</v>
      </c>
    </row>
    <row r="9" spans="2:2">
      <c r="B9" t="s">
        <v>27</v>
      </c>
    </row>
    <row r="10" spans="2:2">
      <c r="B10" t="s">
        <v>28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showGridLines="0" topLeftCell="B1" workbookViewId="0">
      <pane ySplit="1" topLeftCell="A14" activePane="bottomLeft" state="frozen"/>
      <selection/>
      <selection pane="bottomLeft" activeCell="C61" sqref="C61"/>
    </sheetView>
  </sheetViews>
  <sheetFormatPr defaultColWidth="9" defaultRowHeight="13.5" outlineLevelCol="5"/>
  <cols>
    <col min="1" max="1" width="11.5" customWidth="1"/>
    <col min="2" max="2" width="26.125" customWidth="1"/>
    <col min="3" max="3" width="31.125" customWidth="1"/>
    <col min="4" max="4" width="19.875" customWidth="1"/>
    <col min="5" max="5" width="21.5" customWidth="1"/>
    <col min="6" max="6" width="76.625" customWidth="1"/>
  </cols>
  <sheetData>
    <row r="1" ht="15" spans="1:6">
      <c r="A1" s="190" t="s">
        <v>29</v>
      </c>
      <c r="B1" s="190" t="s">
        <v>30</v>
      </c>
      <c r="C1" s="190" t="s">
        <v>31</v>
      </c>
      <c r="D1" s="190" t="s">
        <v>32</v>
      </c>
      <c r="E1" s="190" t="s">
        <v>33</v>
      </c>
      <c r="F1" s="190" t="s">
        <v>34</v>
      </c>
    </row>
    <row r="2" ht="14.25" spans="1:6">
      <c r="A2" s="191" t="s">
        <v>35</v>
      </c>
      <c r="B2" s="191" t="s">
        <v>36</v>
      </c>
      <c r="C2" s="191" t="s">
        <v>37</v>
      </c>
      <c r="D2" s="192" t="s">
        <v>38</v>
      </c>
      <c r="E2" s="192" t="s">
        <v>39</v>
      </c>
      <c r="F2" s="193" t="s">
        <v>40</v>
      </c>
    </row>
    <row r="3" ht="14.25" spans="1:6">
      <c r="A3" s="191"/>
      <c r="B3" s="191"/>
      <c r="C3" s="191"/>
      <c r="D3" s="192" t="s">
        <v>41</v>
      </c>
      <c r="E3" s="192" t="s">
        <v>42</v>
      </c>
      <c r="F3" s="193"/>
    </row>
    <row r="4" ht="14.25" spans="1:6">
      <c r="A4" s="191"/>
      <c r="B4" s="191" t="s">
        <v>43</v>
      </c>
      <c r="C4" s="191" t="s">
        <v>37</v>
      </c>
      <c r="D4" s="192" t="s">
        <v>38</v>
      </c>
      <c r="E4" s="192" t="s">
        <v>39</v>
      </c>
      <c r="F4" s="193"/>
    </row>
    <row r="5" ht="14.25" spans="1:6">
      <c r="A5" s="191"/>
      <c r="B5" s="191"/>
      <c r="C5" s="191"/>
      <c r="D5" s="192" t="s">
        <v>41</v>
      </c>
      <c r="E5" s="192" t="s">
        <v>42</v>
      </c>
      <c r="F5" s="193"/>
    </row>
    <row r="6" ht="14.25" spans="1:6">
      <c r="A6" s="191" t="s">
        <v>44</v>
      </c>
      <c r="B6" s="191" t="s">
        <v>45</v>
      </c>
      <c r="C6" s="191" t="s">
        <v>46</v>
      </c>
      <c r="D6" s="192" t="s">
        <v>47</v>
      </c>
      <c r="E6" s="192" t="s">
        <v>48</v>
      </c>
      <c r="F6" s="193" t="s">
        <v>49</v>
      </c>
    </row>
    <row r="7" ht="14.25" spans="1:6">
      <c r="A7" s="191"/>
      <c r="B7" s="191"/>
      <c r="C7" s="191"/>
      <c r="D7" s="192" t="s">
        <v>41</v>
      </c>
      <c r="E7" s="192" t="s">
        <v>42</v>
      </c>
      <c r="F7" s="193"/>
    </row>
    <row r="8" ht="14.25" spans="1:6">
      <c r="A8" s="191"/>
      <c r="B8" s="191"/>
      <c r="C8" s="191"/>
      <c r="D8" s="192" t="s">
        <v>50</v>
      </c>
      <c r="E8" s="194" t="s">
        <v>51</v>
      </c>
      <c r="F8" s="193"/>
    </row>
    <row r="9" ht="14.25" spans="1:6">
      <c r="A9" s="191"/>
      <c r="B9" s="191" t="s">
        <v>52</v>
      </c>
      <c r="C9" s="191" t="s">
        <v>53</v>
      </c>
      <c r="D9" s="192" t="s">
        <v>41</v>
      </c>
      <c r="E9" s="192" t="s">
        <v>42</v>
      </c>
      <c r="F9" s="193" t="s">
        <v>54</v>
      </c>
    </row>
    <row r="10" ht="14.25" spans="1:6">
      <c r="A10" s="191"/>
      <c r="B10" s="191"/>
      <c r="C10" s="191"/>
      <c r="D10" s="192" t="s">
        <v>55</v>
      </c>
      <c r="E10" s="192" t="s">
        <v>48</v>
      </c>
      <c r="F10" s="193"/>
    </row>
    <row r="11" ht="14.25" spans="1:6">
      <c r="A11" s="191"/>
      <c r="B11" s="191"/>
      <c r="C11" s="191"/>
      <c r="D11" s="192" t="s">
        <v>56</v>
      </c>
      <c r="E11" s="192" t="s">
        <v>57</v>
      </c>
      <c r="F11" s="193"/>
    </row>
    <row r="12" ht="14.25" spans="1:6">
      <c r="A12" s="191"/>
      <c r="B12" s="191"/>
      <c r="C12" s="191"/>
      <c r="D12" s="192" t="s">
        <v>58</v>
      </c>
      <c r="E12" s="192" t="s">
        <v>59</v>
      </c>
      <c r="F12" s="193"/>
    </row>
    <row r="13" ht="14.25" spans="1:6">
      <c r="A13" s="191"/>
      <c r="B13" s="191"/>
      <c r="C13" s="191"/>
      <c r="D13" s="192" t="s">
        <v>60</v>
      </c>
      <c r="E13" s="194" t="s">
        <v>61</v>
      </c>
      <c r="F13" s="193"/>
    </row>
    <row r="14" ht="14.25" spans="1:6">
      <c r="A14" s="191" t="s">
        <v>62</v>
      </c>
      <c r="B14" s="191" t="s">
        <v>63</v>
      </c>
      <c r="C14" s="191" t="s">
        <v>64</v>
      </c>
      <c r="D14" s="192" t="s">
        <v>47</v>
      </c>
      <c r="E14" s="194" t="s">
        <v>65</v>
      </c>
      <c r="F14" s="193" t="s">
        <v>66</v>
      </c>
    </row>
    <row r="15" ht="14.25" spans="1:6">
      <c r="A15" s="191"/>
      <c r="B15" s="191"/>
      <c r="C15" s="191"/>
      <c r="D15" s="192" t="s">
        <v>41</v>
      </c>
      <c r="E15" s="192" t="s">
        <v>42</v>
      </c>
      <c r="F15" s="193"/>
    </row>
    <row r="16" ht="14.25" spans="1:6">
      <c r="A16" s="191"/>
      <c r="B16" s="191"/>
      <c r="C16" s="191"/>
      <c r="D16" s="192" t="s">
        <v>55</v>
      </c>
      <c r="E16" s="192" t="s">
        <v>48</v>
      </c>
      <c r="F16" s="193"/>
    </row>
    <row r="17" ht="14.25" spans="1:6">
      <c r="A17" s="191"/>
      <c r="B17" s="191"/>
      <c r="C17" s="191"/>
      <c r="D17" s="192" t="s">
        <v>67</v>
      </c>
      <c r="E17" s="192" t="s">
        <v>68</v>
      </c>
      <c r="F17" s="193"/>
    </row>
    <row r="18" ht="14.25" spans="1:6">
      <c r="A18" s="191"/>
      <c r="B18" s="191"/>
      <c r="C18" s="191"/>
      <c r="D18" s="192" t="s">
        <v>69</v>
      </c>
      <c r="E18" s="192" t="s">
        <v>70</v>
      </c>
      <c r="F18" s="193"/>
    </row>
    <row r="19" ht="14.25" spans="1:6">
      <c r="A19" s="191"/>
      <c r="B19" s="191"/>
      <c r="C19" s="191"/>
      <c r="D19" s="192" t="s">
        <v>71</v>
      </c>
      <c r="E19" s="192" t="s">
        <v>72</v>
      </c>
      <c r="F19" s="193"/>
    </row>
    <row r="20" ht="14.25" spans="1:6">
      <c r="A20" s="191"/>
      <c r="B20" s="191"/>
      <c r="C20" s="191"/>
      <c r="D20" s="192" t="s">
        <v>73</v>
      </c>
      <c r="E20" s="192" t="s">
        <v>74</v>
      </c>
      <c r="F20" s="193"/>
    </row>
    <row r="21" ht="14.25" spans="1:6">
      <c r="A21" s="191"/>
      <c r="B21" s="191" t="s">
        <v>75</v>
      </c>
      <c r="C21" s="191" t="s">
        <v>76</v>
      </c>
      <c r="D21" s="192" t="s">
        <v>41</v>
      </c>
      <c r="E21" s="192" t="s">
        <v>42</v>
      </c>
      <c r="F21" s="193" t="s">
        <v>77</v>
      </c>
    </row>
    <row r="22" ht="14.25" spans="1:6">
      <c r="A22" s="191"/>
      <c r="B22" s="191"/>
      <c r="C22" s="191"/>
      <c r="D22" s="192" t="s">
        <v>78</v>
      </c>
      <c r="E22" s="194" t="s">
        <v>65</v>
      </c>
      <c r="F22" s="193"/>
    </row>
    <row r="23" ht="14.25" spans="1:6">
      <c r="A23" s="191"/>
      <c r="B23" s="191"/>
      <c r="C23" s="191"/>
      <c r="D23" s="192" t="s">
        <v>56</v>
      </c>
      <c r="E23" s="192" t="s">
        <v>57</v>
      </c>
      <c r="F23" s="193"/>
    </row>
    <row r="24" ht="14.25" spans="1:6">
      <c r="A24" s="191"/>
      <c r="B24" s="191"/>
      <c r="C24" s="191"/>
      <c r="D24" s="192" t="s">
        <v>79</v>
      </c>
      <c r="E24" s="192" t="s">
        <v>80</v>
      </c>
      <c r="F24" s="193"/>
    </row>
    <row r="25" ht="14.25" spans="1:6">
      <c r="A25" s="191"/>
      <c r="B25" s="191"/>
      <c r="C25" s="191"/>
      <c r="D25" s="192" t="s">
        <v>81</v>
      </c>
      <c r="E25" s="194" t="s">
        <v>82</v>
      </c>
      <c r="F25" s="193"/>
    </row>
    <row r="26" ht="14.25" spans="1:6">
      <c r="A26" s="191"/>
      <c r="B26" s="191" t="s">
        <v>83</v>
      </c>
      <c r="C26" s="191" t="s">
        <v>84</v>
      </c>
      <c r="D26" s="192" t="s">
        <v>41</v>
      </c>
      <c r="E26" s="192" t="s">
        <v>42</v>
      </c>
      <c r="F26" s="193" t="s">
        <v>85</v>
      </c>
    </row>
    <row r="27" ht="14.25" spans="1:6">
      <c r="A27" s="191"/>
      <c r="B27" s="191"/>
      <c r="C27" s="191"/>
      <c r="D27" s="192" t="s">
        <v>78</v>
      </c>
      <c r="E27" s="194" t="s">
        <v>65</v>
      </c>
      <c r="F27" s="193"/>
    </row>
    <row r="28" ht="14.25" spans="1:6">
      <c r="A28" s="191"/>
      <c r="B28" s="191"/>
      <c r="C28" s="191"/>
      <c r="D28" s="192" t="s">
        <v>86</v>
      </c>
      <c r="E28" s="192" t="s">
        <v>87</v>
      </c>
      <c r="F28" s="193"/>
    </row>
    <row r="29" ht="14.25" spans="1:6">
      <c r="A29" s="191"/>
      <c r="B29" s="191"/>
      <c r="C29" s="191"/>
      <c r="D29" s="192" t="s">
        <v>88</v>
      </c>
      <c r="E29" s="194" t="s">
        <v>89</v>
      </c>
      <c r="F29" s="193"/>
    </row>
    <row r="30" ht="14.25" spans="1:6">
      <c r="A30" s="191"/>
      <c r="B30" s="191"/>
      <c r="C30" s="191"/>
      <c r="D30" s="192" t="s">
        <v>90</v>
      </c>
      <c r="E30" s="192" t="s">
        <v>91</v>
      </c>
      <c r="F30" s="193"/>
    </row>
    <row r="31" ht="14.25" spans="1:6">
      <c r="A31" s="191"/>
      <c r="B31" s="191"/>
      <c r="C31" s="191"/>
      <c r="D31" s="192" t="s">
        <v>92</v>
      </c>
      <c r="E31" s="194" t="s">
        <v>93</v>
      </c>
      <c r="F31" s="193"/>
    </row>
    <row r="32" ht="14.25" spans="1:6">
      <c r="A32" s="191"/>
      <c r="B32" s="191"/>
      <c r="C32" s="191"/>
      <c r="D32" s="192" t="s">
        <v>94</v>
      </c>
      <c r="E32" s="194" t="s">
        <v>95</v>
      </c>
      <c r="F32" s="193"/>
    </row>
    <row r="33" ht="14.25" spans="1:6">
      <c r="A33" s="191"/>
      <c r="B33" s="191"/>
      <c r="C33" s="191"/>
      <c r="D33" s="192" t="s">
        <v>96</v>
      </c>
      <c r="E33" s="192" t="s">
        <v>97</v>
      </c>
      <c r="F33" s="193"/>
    </row>
    <row r="34" ht="14.25" spans="1:6">
      <c r="A34" s="191"/>
      <c r="B34" s="191" t="s">
        <v>98</v>
      </c>
      <c r="C34" s="191" t="s">
        <v>99</v>
      </c>
      <c r="D34" s="192" t="s">
        <v>47</v>
      </c>
      <c r="E34" s="194" t="s">
        <v>100</v>
      </c>
      <c r="F34" s="193"/>
    </row>
    <row r="35" ht="14.25" spans="1:6">
      <c r="A35" s="191"/>
      <c r="B35" s="191"/>
      <c r="C35" s="191"/>
      <c r="D35" s="192" t="s">
        <v>101</v>
      </c>
      <c r="E35" s="194" t="s">
        <v>102</v>
      </c>
      <c r="F35" s="193"/>
    </row>
    <row r="36" ht="14.25" spans="1:6">
      <c r="A36" s="191"/>
      <c r="B36" s="191" t="s">
        <v>103</v>
      </c>
      <c r="C36" s="191" t="s">
        <v>104</v>
      </c>
      <c r="D36" s="192" t="s">
        <v>47</v>
      </c>
      <c r="E36" s="194" t="s">
        <v>105</v>
      </c>
      <c r="F36" s="193"/>
    </row>
    <row r="37" ht="14.25" spans="1:6">
      <c r="A37" s="191"/>
      <c r="B37" s="191"/>
      <c r="C37" s="191"/>
      <c r="D37" s="192" t="s">
        <v>101</v>
      </c>
      <c r="E37" s="194" t="s">
        <v>106</v>
      </c>
      <c r="F37" s="193"/>
    </row>
    <row r="38" ht="14.25" spans="1:6">
      <c r="A38" s="191"/>
      <c r="B38" s="191" t="s">
        <v>107</v>
      </c>
      <c r="C38" s="191" t="s">
        <v>108</v>
      </c>
      <c r="D38" s="192" t="s">
        <v>47</v>
      </c>
      <c r="E38" s="194" t="s">
        <v>97</v>
      </c>
      <c r="F38" s="193"/>
    </row>
    <row r="39" ht="14.25" spans="1:6">
      <c r="A39" s="191"/>
      <c r="B39" s="191"/>
      <c r="C39" s="191"/>
      <c r="D39" s="192" t="s">
        <v>109</v>
      </c>
      <c r="E39" s="194" t="s">
        <v>110</v>
      </c>
      <c r="F39" s="193"/>
    </row>
    <row r="40" ht="14.25" spans="1:6">
      <c r="A40" s="191"/>
      <c r="B40" s="191"/>
      <c r="C40" s="191"/>
      <c r="D40" s="192" t="s">
        <v>111</v>
      </c>
      <c r="E40" s="194" t="s">
        <v>112</v>
      </c>
      <c r="F40" s="193"/>
    </row>
    <row r="45" ht="18.75" spans="2:2">
      <c r="B45" s="195" t="s">
        <v>113</v>
      </c>
    </row>
  </sheetData>
  <mergeCells count="32">
    <mergeCell ref="A2:A5"/>
    <mergeCell ref="A6:A13"/>
    <mergeCell ref="A14:A40"/>
    <mergeCell ref="B2:B3"/>
    <mergeCell ref="B4:B5"/>
    <mergeCell ref="B6:B8"/>
    <mergeCell ref="B9:B13"/>
    <mergeCell ref="B14:B20"/>
    <mergeCell ref="B21:B25"/>
    <mergeCell ref="B26:B33"/>
    <mergeCell ref="B34:B35"/>
    <mergeCell ref="B36:B37"/>
    <mergeCell ref="B38:B40"/>
    <mergeCell ref="C2:C3"/>
    <mergeCell ref="C4:C5"/>
    <mergeCell ref="C6:C8"/>
    <mergeCell ref="C9:C13"/>
    <mergeCell ref="C14:C20"/>
    <mergeCell ref="C21:C25"/>
    <mergeCell ref="C26:C33"/>
    <mergeCell ref="C34:C35"/>
    <mergeCell ref="C36:C37"/>
    <mergeCell ref="C38:C40"/>
    <mergeCell ref="F2:F5"/>
    <mergeCell ref="F6:F8"/>
    <mergeCell ref="F9:F13"/>
    <mergeCell ref="F14:F20"/>
    <mergeCell ref="F21:F25"/>
    <mergeCell ref="F26:F33"/>
    <mergeCell ref="F34:F35"/>
    <mergeCell ref="F36:F37"/>
    <mergeCell ref="F38:F40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4:L54"/>
  <sheetViews>
    <sheetView showGridLines="0" topLeftCell="A22" workbookViewId="0">
      <selection activeCell="O15" sqref="O15"/>
    </sheetView>
  </sheetViews>
  <sheetFormatPr defaultColWidth="9" defaultRowHeight="16.5"/>
  <cols>
    <col min="1" max="16384" width="9" style="186"/>
  </cols>
  <sheetData>
    <row r="24" spans="3:3">
      <c r="C24" s="187">
        <v>423112</v>
      </c>
    </row>
    <row r="51" spans="10:12">
      <c r="J51" s="189" t="s">
        <v>114</v>
      </c>
      <c r="K51" s="189" t="s">
        <v>115</v>
      </c>
      <c r="L51" s="189" t="s">
        <v>116</v>
      </c>
    </row>
    <row r="52" spans="10:12">
      <c r="J52" s="189">
        <v>0</v>
      </c>
      <c r="K52" s="189">
        <v>19205</v>
      </c>
      <c r="L52" s="189">
        <v>0.7459</v>
      </c>
    </row>
    <row r="53" spans="7:12">
      <c r="G53" s="188" t="s">
        <v>117</v>
      </c>
      <c r="J53" s="189">
        <v>1</v>
      </c>
      <c r="K53" s="189">
        <v>4593</v>
      </c>
      <c r="L53" s="189">
        <v>0.1784</v>
      </c>
    </row>
    <row r="54" spans="10:12">
      <c r="J54" s="189">
        <v>2</v>
      </c>
      <c r="K54" s="189">
        <v>1949</v>
      </c>
      <c r="L54" s="189">
        <v>0.0757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3"/>
  <sheetViews>
    <sheetView showGridLines="0" workbookViewId="0">
      <pane ySplit="1" topLeftCell="A45" activePane="bottomLeft" state="frozen"/>
      <selection/>
      <selection pane="bottomLeft" activeCell="C13" sqref="C13"/>
    </sheetView>
  </sheetViews>
  <sheetFormatPr defaultColWidth="9" defaultRowHeight="13.5" outlineLevelCol="6"/>
  <cols>
    <col min="1" max="1" width="11.375" customWidth="1"/>
    <col min="2" max="2" width="5" customWidth="1"/>
    <col min="3" max="3" width="23.75" customWidth="1"/>
    <col min="4" max="4" width="41.75" customWidth="1"/>
    <col min="5" max="5" width="15.375" customWidth="1"/>
    <col min="6" max="6" width="31.375" customWidth="1"/>
    <col min="7" max="7" width="21" customWidth="1"/>
  </cols>
  <sheetData>
    <row r="1" ht="24" spans="1:7">
      <c r="A1" s="167" t="s">
        <v>118</v>
      </c>
      <c r="B1" s="167" t="s">
        <v>119</v>
      </c>
      <c r="C1" s="167" t="s">
        <v>120</v>
      </c>
      <c r="D1" s="167" t="s">
        <v>121</v>
      </c>
      <c r="E1" s="167" t="s">
        <v>122</v>
      </c>
      <c r="F1" s="167" t="s">
        <v>123</v>
      </c>
      <c r="G1" s="167" t="s">
        <v>124</v>
      </c>
    </row>
    <row r="2" ht="72" spans="1:7">
      <c r="A2" s="168" t="s">
        <v>125</v>
      </c>
      <c r="B2" s="169" t="s">
        <v>126</v>
      </c>
      <c r="C2" s="170" t="s">
        <v>127</v>
      </c>
      <c r="D2" s="170" t="s">
        <v>128</v>
      </c>
      <c r="E2" s="170" t="s">
        <v>129</v>
      </c>
      <c r="F2" s="171" t="s">
        <v>130</v>
      </c>
      <c r="G2" s="170" t="s">
        <v>131</v>
      </c>
    </row>
    <row r="3" ht="96" spans="1:7">
      <c r="A3" s="168"/>
      <c r="B3" s="169" t="s">
        <v>132</v>
      </c>
      <c r="C3" s="172" t="s">
        <v>133</v>
      </c>
      <c r="D3" s="172" t="s">
        <v>134</v>
      </c>
      <c r="E3" s="172" t="s">
        <v>129</v>
      </c>
      <c r="F3" s="173" t="s">
        <v>135</v>
      </c>
      <c r="G3" s="172" t="s">
        <v>136</v>
      </c>
    </row>
    <row r="4" ht="96" spans="1:7">
      <c r="A4" s="168"/>
      <c r="B4" s="169" t="s">
        <v>137</v>
      </c>
      <c r="C4" s="172" t="s">
        <v>138</v>
      </c>
      <c r="D4" s="172" t="s">
        <v>139</v>
      </c>
      <c r="E4" s="172" t="s">
        <v>140</v>
      </c>
      <c r="F4" s="174" t="s">
        <v>141</v>
      </c>
      <c r="G4" s="172" t="s">
        <v>136</v>
      </c>
    </row>
    <row r="5" ht="96" spans="1:7">
      <c r="A5" s="168"/>
      <c r="B5" s="169" t="s">
        <v>142</v>
      </c>
      <c r="C5" s="172" t="s">
        <v>143</v>
      </c>
      <c r="D5" s="172" t="s">
        <v>144</v>
      </c>
      <c r="E5" s="172" t="s">
        <v>129</v>
      </c>
      <c r="F5" s="174" t="s">
        <v>145</v>
      </c>
      <c r="G5" s="172" t="s">
        <v>131</v>
      </c>
    </row>
    <row r="6" ht="96" spans="1:7">
      <c r="A6" s="168"/>
      <c r="B6" s="169" t="s">
        <v>146</v>
      </c>
      <c r="C6" s="172" t="s">
        <v>147</v>
      </c>
      <c r="D6" s="172" t="s">
        <v>148</v>
      </c>
      <c r="E6" s="172" t="s">
        <v>129</v>
      </c>
      <c r="F6" s="174" t="s">
        <v>149</v>
      </c>
      <c r="G6" s="172" t="s">
        <v>150</v>
      </c>
    </row>
    <row r="7" ht="72" spans="1:7">
      <c r="A7" s="168"/>
      <c r="B7" s="169" t="s">
        <v>151</v>
      </c>
      <c r="C7" s="172" t="s">
        <v>152</v>
      </c>
      <c r="D7" s="172" t="s">
        <v>153</v>
      </c>
      <c r="E7" s="172" t="s">
        <v>129</v>
      </c>
      <c r="F7" s="174" t="s">
        <v>154</v>
      </c>
      <c r="G7" s="172" t="s">
        <v>155</v>
      </c>
    </row>
    <row r="8" ht="84" spans="1:7">
      <c r="A8" s="168"/>
      <c r="B8" s="169" t="s">
        <v>156</v>
      </c>
      <c r="C8" s="172" t="s">
        <v>157</v>
      </c>
      <c r="D8" s="172" t="s">
        <v>158</v>
      </c>
      <c r="E8" s="172" t="s">
        <v>129</v>
      </c>
      <c r="F8" s="174" t="s">
        <v>159</v>
      </c>
      <c r="G8" s="172" t="s">
        <v>160</v>
      </c>
    </row>
    <row r="9" ht="84" spans="1:7">
      <c r="A9" s="168"/>
      <c r="B9" s="169" t="s">
        <v>161</v>
      </c>
      <c r="C9" s="172" t="s">
        <v>162</v>
      </c>
      <c r="D9" s="172" t="s">
        <v>163</v>
      </c>
      <c r="E9" s="172" t="s">
        <v>129</v>
      </c>
      <c r="F9" s="174" t="s">
        <v>164</v>
      </c>
      <c r="G9" s="172" t="s">
        <v>131</v>
      </c>
    </row>
    <row r="10" ht="72" spans="1:7">
      <c r="A10" s="168"/>
      <c r="B10" s="169" t="s">
        <v>165</v>
      </c>
      <c r="C10" s="172" t="s">
        <v>166</v>
      </c>
      <c r="D10" s="172" t="s">
        <v>167</v>
      </c>
      <c r="E10" s="172" t="s">
        <v>129</v>
      </c>
      <c r="F10" s="174" t="s">
        <v>168</v>
      </c>
      <c r="G10" s="172" t="s">
        <v>169</v>
      </c>
    </row>
    <row r="11" ht="84" spans="1:7">
      <c r="A11" s="168"/>
      <c r="B11" s="169" t="s">
        <v>170</v>
      </c>
      <c r="C11" s="172" t="s">
        <v>171</v>
      </c>
      <c r="D11" s="172" t="s">
        <v>172</v>
      </c>
      <c r="E11" s="172" t="s">
        <v>129</v>
      </c>
      <c r="F11" s="174" t="s">
        <v>173</v>
      </c>
      <c r="G11" s="172" t="s">
        <v>174</v>
      </c>
    </row>
    <row r="12" ht="84" spans="1:7">
      <c r="A12" s="168" t="s">
        <v>175</v>
      </c>
      <c r="B12" s="169" t="s">
        <v>176</v>
      </c>
      <c r="C12" s="172" t="s">
        <v>177</v>
      </c>
      <c r="D12" s="172" t="s">
        <v>178</v>
      </c>
      <c r="E12" s="172" t="s">
        <v>129</v>
      </c>
      <c r="F12" s="174" t="s">
        <v>179</v>
      </c>
      <c r="G12" s="172" t="s">
        <v>180</v>
      </c>
    </row>
    <row r="13" ht="84" spans="1:7">
      <c r="A13" s="168"/>
      <c r="B13" s="169" t="s">
        <v>181</v>
      </c>
      <c r="C13" s="172" t="s">
        <v>182</v>
      </c>
      <c r="D13" s="172" t="s">
        <v>178</v>
      </c>
      <c r="E13" s="172" t="s">
        <v>129</v>
      </c>
      <c r="F13" s="174" t="s">
        <v>183</v>
      </c>
      <c r="G13" s="172" t="s">
        <v>184</v>
      </c>
    </row>
    <row r="14" ht="84" spans="1:7">
      <c r="A14" s="168"/>
      <c r="B14" s="169" t="s">
        <v>185</v>
      </c>
      <c r="C14" s="172" t="s">
        <v>186</v>
      </c>
      <c r="D14" s="172" t="s">
        <v>187</v>
      </c>
      <c r="E14" s="172" t="s">
        <v>129</v>
      </c>
      <c r="F14" s="174" t="s">
        <v>188</v>
      </c>
      <c r="G14" s="172" t="s">
        <v>131</v>
      </c>
    </row>
    <row r="15" ht="84" spans="1:7">
      <c r="A15" s="168"/>
      <c r="B15" s="169" t="s">
        <v>189</v>
      </c>
      <c r="C15" s="172" t="s">
        <v>190</v>
      </c>
      <c r="D15" s="172" t="s">
        <v>187</v>
      </c>
      <c r="E15" s="172" t="s">
        <v>129</v>
      </c>
      <c r="F15" s="174" t="s">
        <v>191</v>
      </c>
      <c r="G15" s="172" t="s">
        <v>184</v>
      </c>
    </row>
    <row r="16" ht="84" spans="1:7">
      <c r="A16" s="168"/>
      <c r="B16" s="169" t="s">
        <v>192</v>
      </c>
      <c r="C16" s="172" t="s">
        <v>193</v>
      </c>
      <c r="D16" s="172" t="s">
        <v>194</v>
      </c>
      <c r="E16" s="172" t="s">
        <v>129</v>
      </c>
      <c r="F16" s="174" t="s">
        <v>195</v>
      </c>
      <c r="G16" s="172" t="s">
        <v>131</v>
      </c>
    </row>
    <row r="17" ht="84" spans="1:7">
      <c r="A17" s="168"/>
      <c r="B17" s="169" t="s">
        <v>196</v>
      </c>
      <c r="C17" s="172" t="s">
        <v>197</v>
      </c>
      <c r="D17" s="172" t="s">
        <v>198</v>
      </c>
      <c r="E17" s="172" t="s">
        <v>129</v>
      </c>
      <c r="F17" s="174" t="s">
        <v>199</v>
      </c>
      <c r="G17" s="172" t="s">
        <v>184</v>
      </c>
    </row>
    <row r="18" ht="108" spans="1:7">
      <c r="A18" s="168"/>
      <c r="B18" s="175" t="s">
        <v>200</v>
      </c>
      <c r="C18" s="175" t="s">
        <v>201</v>
      </c>
      <c r="D18" s="175" t="s">
        <v>202</v>
      </c>
      <c r="E18" s="175" t="s">
        <v>129</v>
      </c>
      <c r="F18" s="176"/>
      <c r="G18" s="175" t="s">
        <v>203</v>
      </c>
    </row>
    <row r="19" ht="132" spans="1:7">
      <c r="A19" s="168"/>
      <c r="B19" s="175" t="s">
        <v>204</v>
      </c>
      <c r="C19" s="175" t="s">
        <v>205</v>
      </c>
      <c r="D19" s="175" t="s">
        <v>206</v>
      </c>
      <c r="E19" s="175" t="s">
        <v>129</v>
      </c>
      <c r="F19" s="176"/>
      <c r="G19" s="175" t="s">
        <v>207</v>
      </c>
    </row>
    <row r="20" ht="84" spans="1:7">
      <c r="A20" s="168"/>
      <c r="B20" s="169" t="s">
        <v>208</v>
      </c>
      <c r="C20" s="177" t="s">
        <v>209</v>
      </c>
      <c r="D20" s="177" t="s">
        <v>210</v>
      </c>
      <c r="E20" s="177" t="s">
        <v>129</v>
      </c>
      <c r="F20" s="174" t="s">
        <v>211</v>
      </c>
      <c r="G20" s="177" t="s">
        <v>212</v>
      </c>
    </row>
    <row r="21" ht="84" spans="1:7">
      <c r="A21" s="168"/>
      <c r="B21" s="169" t="s">
        <v>213</v>
      </c>
      <c r="C21" s="177" t="s">
        <v>214</v>
      </c>
      <c r="D21" s="177" t="s">
        <v>215</v>
      </c>
      <c r="E21" s="172" t="s">
        <v>216</v>
      </c>
      <c r="F21" s="174" t="s">
        <v>217</v>
      </c>
      <c r="G21" s="177" t="s">
        <v>212</v>
      </c>
    </row>
    <row r="22" ht="84" spans="1:7">
      <c r="A22" s="168"/>
      <c r="B22" s="169" t="s">
        <v>218</v>
      </c>
      <c r="C22" s="177" t="s">
        <v>219</v>
      </c>
      <c r="D22" s="177" t="s">
        <v>220</v>
      </c>
      <c r="E22" s="177" t="s">
        <v>129</v>
      </c>
      <c r="F22" s="174" t="s">
        <v>221</v>
      </c>
      <c r="G22" s="177" t="s">
        <v>212</v>
      </c>
    </row>
    <row r="23" ht="84" spans="1:7">
      <c r="A23" s="168"/>
      <c r="B23" s="169" t="s">
        <v>222</v>
      </c>
      <c r="C23" s="177" t="s">
        <v>223</v>
      </c>
      <c r="D23" s="177" t="s">
        <v>224</v>
      </c>
      <c r="E23" s="172" t="s">
        <v>216</v>
      </c>
      <c r="F23" s="174" t="s">
        <v>225</v>
      </c>
      <c r="G23" s="177" t="s">
        <v>212</v>
      </c>
    </row>
    <row r="24" ht="84" spans="1:7">
      <c r="A24" s="168"/>
      <c r="B24" s="169" t="s">
        <v>226</v>
      </c>
      <c r="C24" s="177" t="s">
        <v>227</v>
      </c>
      <c r="D24" s="177" t="s">
        <v>228</v>
      </c>
      <c r="E24" s="177" t="s">
        <v>129</v>
      </c>
      <c r="F24" s="174" t="s">
        <v>229</v>
      </c>
      <c r="G24" s="177" t="s">
        <v>230</v>
      </c>
    </row>
    <row r="25" ht="84" spans="1:7">
      <c r="A25" s="168"/>
      <c r="B25" s="169" t="s">
        <v>231</v>
      </c>
      <c r="C25" s="177" t="s">
        <v>232</v>
      </c>
      <c r="D25" s="177" t="s">
        <v>233</v>
      </c>
      <c r="E25" s="172" t="s">
        <v>216</v>
      </c>
      <c r="F25" s="174" t="s">
        <v>234</v>
      </c>
      <c r="G25" s="177" t="s">
        <v>235</v>
      </c>
    </row>
    <row r="26" ht="48" spans="1:7">
      <c r="A26" s="178" t="s">
        <v>236</v>
      </c>
      <c r="B26" s="179" t="s">
        <v>237</v>
      </c>
      <c r="C26" s="170" t="s">
        <v>238</v>
      </c>
      <c r="D26" s="170" t="s">
        <v>239</v>
      </c>
      <c r="E26" s="170" t="s">
        <v>240</v>
      </c>
      <c r="F26" s="170" t="s">
        <v>241</v>
      </c>
      <c r="G26" s="180" t="s">
        <v>242</v>
      </c>
    </row>
    <row r="27" spans="1:7">
      <c r="A27" s="178"/>
      <c r="B27" s="179"/>
      <c r="C27" s="170"/>
      <c r="D27" s="170" t="s">
        <v>243</v>
      </c>
      <c r="E27" s="170"/>
      <c r="F27" s="170" t="s">
        <v>244</v>
      </c>
      <c r="G27" s="170"/>
    </row>
    <row r="28" spans="1:7">
      <c r="A28" s="178"/>
      <c r="B28" s="179"/>
      <c r="C28" s="170"/>
      <c r="D28" s="170" t="s">
        <v>245</v>
      </c>
      <c r="E28" s="170"/>
      <c r="F28" s="170" t="s">
        <v>246</v>
      </c>
      <c r="G28" s="170"/>
    </row>
    <row r="29" spans="1:7">
      <c r="A29" s="178"/>
      <c r="B29" s="181" t="s">
        <v>247</v>
      </c>
      <c r="C29" s="170" t="s">
        <v>248</v>
      </c>
      <c r="D29" s="170" t="s">
        <v>249</v>
      </c>
      <c r="E29" s="182" t="s">
        <v>129</v>
      </c>
      <c r="F29" s="170" t="s">
        <v>250</v>
      </c>
      <c r="G29" s="170"/>
    </row>
    <row r="30" spans="1:7">
      <c r="A30" s="178"/>
      <c r="B30" s="181"/>
      <c r="C30" s="170"/>
      <c r="D30" s="170" t="s">
        <v>251</v>
      </c>
      <c r="E30" s="182"/>
      <c r="F30" s="170" t="s">
        <v>252</v>
      </c>
      <c r="G30" s="170"/>
    </row>
    <row r="31" spans="1:7">
      <c r="A31" s="178"/>
      <c r="B31" s="181"/>
      <c r="C31" s="170"/>
      <c r="D31" s="170" t="s">
        <v>253</v>
      </c>
      <c r="E31" s="182"/>
      <c r="F31" s="170" t="s">
        <v>254</v>
      </c>
      <c r="G31" s="170"/>
    </row>
    <row r="32" spans="1:7">
      <c r="A32" s="178"/>
      <c r="B32" s="181"/>
      <c r="C32" s="170"/>
      <c r="D32" s="170" t="s">
        <v>255</v>
      </c>
      <c r="E32" s="182"/>
      <c r="F32" s="170" t="s">
        <v>256</v>
      </c>
      <c r="G32" s="170"/>
    </row>
    <row r="33" spans="1:7">
      <c r="A33" s="178"/>
      <c r="B33" s="181" t="s">
        <v>257</v>
      </c>
      <c r="C33" s="170" t="s">
        <v>258</v>
      </c>
      <c r="D33" s="170" t="s">
        <v>259</v>
      </c>
      <c r="E33" s="182" t="s">
        <v>129</v>
      </c>
      <c r="F33" s="170" t="s">
        <v>260</v>
      </c>
      <c r="G33" s="170"/>
    </row>
    <row r="34" spans="1:7">
      <c r="A34" s="178"/>
      <c r="B34" s="181"/>
      <c r="C34" s="170"/>
      <c r="D34" s="170" t="s">
        <v>261</v>
      </c>
      <c r="E34" s="182"/>
      <c r="F34" s="170" t="s">
        <v>262</v>
      </c>
      <c r="G34" s="170"/>
    </row>
    <row r="35" spans="1:7">
      <c r="A35" s="178"/>
      <c r="B35" s="181"/>
      <c r="C35" s="170"/>
      <c r="D35" s="170" t="s">
        <v>263</v>
      </c>
      <c r="E35" s="182"/>
      <c r="F35" s="170" t="s">
        <v>264</v>
      </c>
      <c r="G35" s="170"/>
    </row>
    <row r="36" ht="36" spans="1:7">
      <c r="A36" s="178"/>
      <c r="B36" s="170" t="s">
        <v>265</v>
      </c>
      <c r="C36" s="170" t="s">
        <v>266</v>
      </c>
      <c r="D36" s="170" t="s">
        <v>267</v>
      </c>
      <c r="E36" s="182" t="s">
        <v>129</v>
      </c>
      <c r="F36" s="170" t="s">
        <v>268</v>
      </c>
      <c r="G36" s="170" t="s">
        <v>269</v>
      </c>
    </row>
    <row r="37" spans="1:7">
      <c r="A37" s="178"/>
      <c r="B37" s="170"/>
      <c r="C37" s="170"/>
      <c r="D37" s="170" t="s">
        <v>270</v>
      </c>
      <c r="E37" s="182"/>
      <c r="F37" s="170" t="s">
        <v>271</v>
      </c>
      <c r="G37" s="170"/>
    </row>
    <row r="38" spans="1:7">
      <c r="A38" s="178"/>
      <c r="B38" s="170"/>
      <c r="C38" s="170"/>
      <c r="D38" s="170" t="s">
        <v>272</v>
      </c>
      <c r="E38" s="182"/>
      <c r="F38" s="170" t="s">
        <v>273</v>
      </c>
      <c r="G38" s="170"/>
    </row>
    <row r="39" spans="1:7">
      <c r="A39" s="178"/>
      <c r="B39" s="170"/>
      <c r="C39" s="170"/>
      <c r="D39" s="170" t="s">
        <v>274</v>
      </c>
      <c r="E39" s="182"/>
      <c r="F39" s="170" t="s">
        <v>275</v>
      </c>
      <c r="G39" s="170"/>
    </row>
    <row r="40" spans="1:7">
      <c r="A40" s="178"/>
      <c r="B40" s="170"/>
      <c r="C40" s="170" t="s">
        <v>276</v>
      </c>
      <c r="D40" s="170" t="s">
        <v>267</v>
      </c>
      <c r="E40" s="182" t="s">
        <v>129</v>
      </c>
      <c r="F40" s="170" t="s">
        <v>268</v>
      </c>
      <c r="G40" s="170"/>
    </row>
    <row r="41" spans="1:7">
      <c r="A41" s="178"/>
      <c r="B41" s="170"/>
      <c r="C41" s="170"/>
      <c r="D41" s="170" t="s">
        <v>270</v>
      </c>
      <c r="E41" s="182"/>
      <c r="F41" s="170" t="s">
        <v>271</v>
      </c>
      <c r="G41" s="170"/>
    </row>
    <row r="42" spans="1:7">
      <c r="A42" s="178"/>
      <c r="B42" s="170"/>
      <c r="C42" s="170"/>
      <c r="D42" s="170" t="s">
        <v>272</v>
      </c>
      <c r="E42" s="182"/>
      <c r="F42" s="170" t="s">
        <v>273</v>
      </c>
      <c r="G42" s="170"/>
    </row>
    <row r="43" spans="1:7">
      <c r="A43" s="178"/>
      <c r="B43" s="170"/>
      <c r="C43" s="170"/>
      <c r="D43" s="170" t="s">
        <v>274</v>
      </c>
      <c r="E43" s="182"/>
      <c r="F43" s="170" t="s">
        <v>275</v>
      </c>
      <c r="G43" s="170"/>
    </row>
    <row r="44" spans="1:7">
      <c r="A44" s="178"/>
      <c r="B44" s="170"/>
      <c r="C44" s="183" t="s">
        <v>277</v>
      </c>
      <c r="D44" s="170" t="s">
        <v>278</v>
      </c>
      <c r="E44" s="182" t="s">
        <v>129</v>
      </c>
      <c r="F44" s="170" t="s">
        <v>279</v>
      </c>
      <c r="G44" s="170" t="s">
        <v>280</v>
      </c>
    </row>
    <row r="45" spans="1:7">
      <c r="A45" s="178"/>
      <c r="B45" s="184" t="s">
        <v>281</v>
      </c>
      <c r="C45" s="185" t="s">
        <v>282</v>
      </c>
      <c r="D45" s="185" t="s">
        <v>283</v>
      </c>
      <c r="E45" s="185" t="s">
        <v>129</v>
      </c>
      <c r="F45" s="185"/>
      <c r="G45" s="185" t="s">
        <v>284</v>
      </c>
    </row>
    <row r="46" ht="108" spans="1:7">
      <c r="A46" s="178"/>
      <c r="B46" s="181" t="s">
        <v>285</v>
      </c>
      <c r="C46" s="182" t="s">
        <v>286</v>
      </c>
      <c r="D46" s="170" t="s">
        <v>239</v>
      </c>
      <c r="E46" s="170" t="s">
        <v>240</v>
      </c>
      <c r="F46" s="170" t="s">
        <v>287</v>
      </c>
      <c r="G46" s="182" t="s">
        <v>288</v>
      </c>
    </row>
    <row r="47" spans="1:7">
      <c r="A47" s="178"/>
      <c r="B47" s="181"/>
      <c r="C47" s="182"/>
      <c r="D47" s="170" t="s">
        <v>243</v>
      </c>
      <c r="E47" s="170"/>
      <c r="F47" s="170" t="s">
        <v>289</v>
      </c>
      <c r="G47" s="170"/>
    </row>
    <row r="48" spans="1:7">
      <c r="A48" s="178"/>
      <c r="B48" s="181"/>
      <c r="C48" s="182"/>
      <c r="D48" s="170" t="s">
        <v>245</v>
      </c>
      <c r="E48" s="170"/>
      <c r="F48" s="170" t="s">
        <v>290</v>
      </c>
      <c r="G48" s="170"/>
    </row>
    <row r="49" ht="24" spans="1:7">
      <c r="A49" s="178"/>
      <c r="B49" s="181" t="s">
        <v>291</v>
      </c>
      <c r="C49" s="182" t="s">
        <v>292</v>
      </c>
      <c r="D49" s="170" t="s">
        <v>259</v>
      </c>
      <c r="E49" s="182" t="s">
        <v>129</v>
      </c>
      <c r="F49" s="170" t="s">
        <v>293</v>
      </c>
      <c r="G49" s="182"/>
    </row>
    <row r="50" ht="24" spans="1:7">
      <c r="A50" s="178"/>
      <c r="B50" s="181"/>
      <c r="C50" s="182"/>
      <c r="D50" s="170" t="s">
        <v>261</v>
      </c>
      <c r="E50" s="182"/>
      <c r="F50" s="170" t="s">
        <v>294</v>
      </c>
      <c r="G50" s="170"/>
    </row>
    <row r="51" ht="24" spans="1:7">
      <c r="A51" s="178"/>
      <c r="B51" s="181"/>
      <c r="C51" s="182"/>
      <c r="D51" s="170" t="s">
        <v>263</v>
      </c>
      <c r="E51" s="182"/>
      <c r="F51" s="170" t="s">
        <v>295</v>
      </c>
      <c r="G51" s="170"/>
    </row>
    <row r="52" spans="1:7">
      <c r="A52" s="168" t="s">
        <v>296</v>
      </c>
      <c r="B52" s="181" t="s">
        <v>297</v>
      </c>
      <c r="C52" s="181" t="s">
        <v>298</v>
      </c>
      <c r="D52" s="170"/>
      <c r="E52" s="181" t="s">
        <v>129</v>
      </c>
      <c r="F52" s="181" t="s">
        <v>299</v>
      </c>
      <c r="G52" s="181"/>
    </row>
    <row r="53" spans="1:7">
      <c r="A53" s="168"/>
      <c r="B53" s="181"/>
      <c r="C53" s="181"/>
      <c r="D53" s="170"/>
      <c r="E53" s="181"/>
      <c r="F53" s="181" t="s">
        <v>300</v>
      </c>
      <c r="G53" s="181"/>
    </row>
    <row r="54" spans="1:7">
      <c r="A54" s="168"/>
      <c r="B54" s="181"/>
      <c r="C54" s="181"/>
      <c r="D54" s="170"/>
      <c r="E54" s="181"/>
      <c r="F54" s="181" t="s">
        <v>301</v>
      </c>
      <c r="G54" s="181"/>
    </row>
    <row r="55" spans="1:7">
      <c r="A55" s="168"/>
      <c r="B55" s="181"/>
      <c r="C55" s="181"/>
      <c r="D55" s="170"/>
      <c r="E55" s="181"/>
      <c r="F55" s="181" t="s">
        <v>302</v>
      </c>
      <c r="G55" s="181"/>
    </row>
    <row r="56" spans="1:7">
      <c r="A56" s="168"/>
      <c r="B56" s="184" t="s">
        <v>303</v>
      </c>
      <c r="C56" s="184" t="s">
        <v>304</v>
      </c>
      <c r="D56" s="185"/>
      <c r="E56" s="184" t="s">
        <v>129</v>
      </c>
      <c r="F56" s="184" t="s">
        <v>305</v>
      </c>
      <c r="G56" s="208" t="s">
        <v>306</v>
      </c>
    </row>
    <row r="57" spans="1:7">
      <c r="A57" s="168"/>
      <c r="B57" s="184" t="s">
        <v>307</v>
      </c>
      <c r="C57" s="184" t="s">
        <v>308</v>
      </c>
      <c r="D57" s="185" t="s">
        <v>309</v>
      </c>
      <c r="E57" s="184" t="s">
        <v>129</v>
      </c>
      <c r="F57" s="184" t="s">
        <v>310</v>
      </c>
      <c r="G57" s="208" t="s">
        <v>311</v>
      </c>
    </row>
    <row r="58" ht="24" spans="1:7">
      <c r="A58" s="168"/>
      <c r="B58" s="170" t="s">
        <v>312</v>
      </c>
      <c r="C58" s="170" t="s">
        <v>313</v>
      </c>
      <c r="D58" s="170"/>
      <c r="E58" s="170" t="s">
        <v>129</v>
      </c>
      <c r="F58" s="170" t="s">
        <v>314</v>
      </c>
      <c r="G58" s="181" t="s">
        <v>315</v>
      </c>
    </row>
    <row r="59" spans="1:7">
      <c r="A59" s="168"/>
      <c r="B59" s="170"/>
      <c r="C59" s="170"/>
      <c r="D59" s="170"/>
      <c r="E59" s="170"/>
      <c r="F59" s="181" t="s">
        <v>316</v>
      </c>
      <c r="G59" s="181"/>
    </row>
    <row r="60" spans="1:7">
      <c r="A60" s="168"/>
      <c r="B60" s="170"/>
      <c r="C60" s="170"/>
      <c r="D60" s="170"/>
      <c r="E60" s="170"/>
      <c r="F60" s="181" t="s">
        <v>301</v>
      </c>
      <c r="G60" s="181"/>
    </row>
    <row r="61" spans="1:7">
      <c r="A61" s="168"/>
      <c r="B61" s="170"/>
      <c r="C61" s="170"/>
      <c r="D61" s="170"/>
      <c r="E61" s="170"/>
      <c r="F61" s="181" t="s">
        <v>302</v>
      </c>
      <c r="G61" s="181"/>
    </row>
    <row r="62" spans="1:7">
      <c r="A62" s="168"/>
      <c r="B62" s="170"/>
      <c r="C62" s="170" t="s">
        <v>317</v>
      </c>
      <c r="D62" s="170"/>
      <c r="E62" s="170" t="s">
        <v>129</v>
      </c>
      <c r="F62" s="170" t="s">
        <v>318</v>
      </c>
      <c r="G62" s="181"/>
    </row>
    <row r="63" spans="1:7">
      <c r="A63" s="168"/>
      <c r="B63" s="170"/>
      <c r="C63" s="170"/>
      <c r="D63" s="170"/>
      <c r="E63" s="170"/>
      <c r="F63" s="181" t="s">
        <v>301</v>
      </c>
      <c r="G63" s="181"/>
    </row>
    <row r="64" spans="1:7">
      <c r="A64" s="168"/>
      <c r="B64" s="170"/>
      <c r="C64" s="170"/>
      <c r="D64" s="170"/>
      <c r="E64" s="170"/>
      <c r="F64" s="181" t="s">
        <v>302</v>
      </c>
      <c r="G64" s="181"/>
    </row>
    <row r="65" spans="1:7">
      <c r="A65" s="168"/>
      <c r="B65" s="181" t="s">
        <v>319</v>
      </c>
      <c r="C65" s="181" t="s">
        <v>320</v>
      </c>
      <c r="D65" s="170"/>
      <c r="E65" s="181" t="s">
        <v>216</v>
      </c>
      <c r="F65" s="181" t="s">
        <v>321</v>
      </c>
      <c r="G65" s="181"/>
    </row>
    <row r="66" spans="1:7">
      <c r="A66" s="168"/>
      <c r="B66" s="181"/>
      <c r="C66" s="181" t="s">
        <v>322</v>
      </c>
      <c r="D66" s="170"/>
      <c r="E66" s="181"/>
      <c r="F66" s="181" t="s">
        <v>321</v>
      </c>
      <c r="G66" s="181"/>
    </row>
    <row r="67" spans="1:7">
      <c r="A67" s="168"/>
      <c r="B67" s="170" t="s">
        <v>323</v>
      </c>
      <c r="C67" s="181" t="s">
        <v>324</v>
      </c>
      <c r="D67" s="170"/>
      <c r="E67" s="181" t="s">
        <v>216</v>
      </c>
      <c r="F67" s="181" t="s">
        <v>325</v>
      </c>
      <c r="G67" s="181"/>
    </row>
    <row r="68" spans="1:7">
      <c r="A68" s="168"/>
      <c r="B68" s="170"/>
      <c r="C68" s="181"/>
      <c r="D68" s="170"/>
      <c r="E68" s="181"/>
      <c r="F68" s="181" t="s">
        <v>316</v>
      </c>
      <c r="G68" s="181"/>
    </row>
    <row r="69" spans="1:7">
      <c r="A69" s="168"/>
      <c r="B69" s="170"/>
      <c r="C69" s="181"/>
      <c r="D69" s="170"/>
      <c r="E69" s="181"/>
      <c r="F69" s="181" t="s">
        <v>301</v>
      </c>
      <c r="G69" s="181"/>
    </row>
    <row r="70" spans="1:7">
      <c r="A70" s="168"/>
      <c r="B70" s="170"/>
      <c r="C70" s="181"/>
      <c r="D70" s="170"/>
      <c r="E70" s="181"/>
      <c r="F70" s="181" t="s">
        <v>302</v>
      </c>
      <c r="G70" s="181"/>
    </row>
    <row r="71" spans="1:7">
      <c r="A71" s="168"/>
      <c r="B71" s="170"/>
      <c r="C71" s="181" t="s">
        <v>326</v>
      </c>
      <c r="D71" s="170"/>
      <c r="E71" s="181" t="s">
        <v>216</v>
      </c>
      <c r="F71" s="181" t="s">
        <v>325</v>
      </c>
      <c r="G71" s="181"/>
    </row>
    <row r="72" spans="1:7">
      <c r="A72" s="168"/>
      <c r="B72" s="170"/>
      <c r="C72" s="181"/>
      <c r="D72" s="170"/>
      <c r="E72" s="181"/>
      <c r="F72" s="181" t="s">
        <v>301</v>
      </c>
      <c r="G72" s="181"/>
    </row>
    <row r="73" spans="1:7">
      <c r="A73" s="168"/>
      <c r="B73" s="170"/>
      <c r="C73" s="181"/>
      <c r="D73" s="170"/>
      <c r="E73" s="181"/>
      <c r="F73" s="181" t="s">
        <v>302</v>
      </c>
      <c r="G73" s="181"/>
    </row>
    <row r="74" spans="1:7">
      <c r="A74" s="168"/>
      <c r="B74" s="181" t="s">
        <v>327</v>
      </c>
      <c r="C74" s="181" t="s">
        <v>328</v>
      </c>
      <c r="D74" s="170"/>
      <c r="E74" s="181" t="s">
        <v>329</v>
      </c>
      <c r="F74" s="181" t="s">
        <v>316</v>
      </c>
      <c r="G74" s="181"/>
    </row>
    <row r="75" spans="1:7">
      <c r="A75" s="168"/>
      <c r="B75" s="181"/>
      <c r="C75" s="181"/>
      <c r="D75" s="170"/>
      <c r="E75" s="181"/>
      <c r="F75" s="181" t="s">
        <v>325</v>
      </c>
      <c r="G75" s="181"/>
    </row>
    <row r="76" spans="1:7">
      <c r="A76" s="168"/>
      <c r="B76" s="170" t="s">
        <v>330</v>
      </c>
      <c r="C76" s="181" t="s">
        <v>331</v>
      </c>
      <c r="D76" s="170"/>
      <c r="E76" s="181" t="s">
        <v>329</v>
      </c>
      <c r="F76" s="181" t="s">
        <v>316</v>
      </c>
      <c r="G76" s="181"/>
    </row>
    <row r="77" spans="1:7">
      <c r="A77" s="168"/>
      <c r="B77" s="170"/>
      <c r="C77" s="181"/>
      <c r="D77" s="170"/>
      <c r="E77" s="181"/>
      <c r="F77" s="181" t="s">
        <v>325</v>
      </c>
      <c r="G77" s="181"/>
    </row>
    <row r="78" spans="1:7">
      <c r="A78" s="168"/>
      <c r="B78" s="170"/>
      <c r="C78" s="181"/>
      <c r="D78" s="170"/>
      <c r="E78" s="181"/>
      <c r="F78" s="181" t="s">
        <v>301</v>
      </c>
      <c r="G78" s="181"/>
    </row>
    <row r="79" spans="1:7">
      <c r="A79" s="168"/>
      <c r="B79" s="170"/>
      <c r="C79" s="181"/>
      <c r="D79" s="170"/>
      <c r="E79" s="181"/>
      <c r="F79" s="181" t="s">
        <v>302</v>
      </c>
      <c r="G79" s="181"/>
    </row>
    <row r="80" spans="1:7">
      <c r="A80" s="168"/>
      <c r="B80" s="170"/>
      <c r="C80" s="181" t="s">
        <v>332</v>
      </c>
      <c r="D80" s="170"/>
      <c r="E80" s="181" t="s">
        <v>329</v>
      </c>
      <c r="F80" s="181" t="s">
        <v>325</v>
      </c>
      <c r="G80" s="181"/>
    </row>
    <row r="81" spans="1:7">
      <c r="A81" s="168"/>
      <c r="B81" s="170"/>
      <c r="C81" s="181"/>
      <c r="D81" s="170"/>
      <c r="E81" s="181"/>
      <c r="F81" s="181" t="s">
        <v>301</v>
      </c>
      <c r="G81" s="181"/>
    </row>
    <row r="82" spans="1:7">
      <c r="A82" s="168"/>
      <c r="B82" s="170"/>
      <c r="C82" s="181"/>
      <c r="D82" s="170"/>
      <c r="E82" s="181"/>
      <c r="F82" s="181" t="s">
        <v>302</v>
      </c>
      <c r="G82" s="181"/>
    </row>
    <row r="83" spans="1:7">
      <c r="A83" s="168"/>
      <c r="B83" s="170" t="s">
        <v>333</v>
      </c>
      <c r="C83" s="170" t="s">
        <v>334</v>
      </c>
      <c r="D83" s="170" t="s">
        <v>335</v>
      </c>
      <c r="E83" s="170" t="s">
        <v>129</v>
      </c>
      <c r="F83" s="181" t="s">
        <v>316</v>
      </c>
      <c r="G83" s="181"/>
    </row>
    <row r="84" spans="1:7">
      <c r="A84" s="168"/>
      <c r="B84" s="170"/>
      <c r="C84" s="170"/>
      <c r="D84" s="170"/>
      <c r="E84" s="170"/>
      <c r="F84" s="181" t="s">
        <v>325</v>
      </c>
      <c r="G84" s="181"/>
    </row>
    <row r="85" spans="1:7">
      <c r="A85" s="168"/>
      <c r="B85" s="170" t="s">
        <v>336</v>
      </c>
      <c r="C85" s="170" t="s">
        <v>337</v>
      </c>
      <c r="D85" s="170" t="s">
        <v>338</v>
      </c>
      <c r="E85" s="170" t="s">
        <v>129</v>
      </c>
      <c r="F85" s="181" t="s">
        <v>316</v>
      </c>
      <c r="G85" s="181"/>
    </row>
    <row r="86" spans="1:7">
      <c r="A86" s="168"/>
      <c r="B86" s="170"/>
      <c r="C86" s="170"/>
      <c r="D86" s="170"/>
      <c r="E86" s="170"/>
      <c r="F86" s="181" t="s">
        <v>325</v>
      </c>
      <c r="G86" s="181"/>
    </row>
    <row r="87" spans="1:7">
      <c r="A87" s="168"/>
      <c r="B87" s="170" t="s">
        <v>339</v>
      </c>
      <c r="C87" s="170" t="s">
        <v>340</v>
      </c>
      <c r="D87" s="170" t="s">
        <v>341</v>
      </c>
      <c r="E87" s="170" t="s">
        <v>129</v>
      </c>
      <c r="F87" s="181" t="s">
        <v>316</v>
      </c>
      <c r="G87" s="181"/>
    </row>
    <row r="88" spans="1:7">
      <c r="A88" s="168"/>
      <c r="B88" s="170"/>
      <c r="C88" s="170"/>
      <c r="D88" s="170"/>
      <c r="E88" s="170"/>
      <c r="F88" s="181" t="s">
        <v>325</v>
      </c>
      <c r="G88" s="181"/>
    </row>
    <row r="89" spans="1:7">
      <c r="A89" s="168"/>
      <c r="B89" s="181" t="s">
        <v>342</v>
      </c>
      <c r="C89" s="181" t="s">
        <v>343</v>
      </c>
      <c r="D89" s="170" t="s">
        <v>344</v>
      </c>
      <c r="E89" s="181" t="s">
        <v>129</v>
      </c>
      <c r="F89" s="181" t="s">
        <v>345</v>
      </c>
      <c r="G89" s="181"/>
    </row>
    <row r="90" ht="48" spans="1:7">
      <c r="A90" s="168"/>
      <c r="B90" s="170" t="s">
        <v>346</v>
      </c>
      <c r="C90" s="170" t="s">
        <v>347</v>
      </c>
      <c r="D90" s="170" t="s">
        <v>348</v>
      </c>
      <c r="E90" s="170" t="s">
        <v>349</v>
      </c>
      <c r="F90" s="170"/>
      <c r="G90" s="170" t="s">
        <v>350</v>
      </c>
    </row>
    <row r="91" spans="1:7">
      <c r="A91" s="168"/>
      <c r="B91" s="170"/>
      <c r="C91" s="170"/>
      <c r="D91" s="170"/>
      <c r="E91" s="170" t="s">
        <v>129</v>
      </c>
      <c r="F91" s="170" t="s">
        <v>325</v>
      </c>
      <c r="G91" s="170"/>
    </row>
    <row r="92" ht="36" spans="1:7">
      <c r="A92" s="168"/>
      <c r="B92" s="181" t="s">
        <v>351</v>
      </c>
      <c r="C92" s="170" t="s">
        <v>352</v>
      </c>
      <c r="D92" s="170"/>
      <c r="E92" s="170" t="s">
        <v>129</v>
      </c>
      <c r="F92" s="170" t="s">
        <v>353</v>
      </c>
      <c r="G92" s="170" t="s">
        <v>354</v>
      </c>
    </row>
    <row r="93" ht="36" spans="1:7">
      <c r="A93" s="168"/>
      <c r="B93" s="181" t="s">
        <v>355</v>
      </c>
      <c r="C93" s="170" t="s">
        <v>356</v>
      </c>
      <c r="D93" s="170"/>
      <c r="E93" s="170" t="s">
        <v>129</v>
      </c>
      <c r="F93" s="170" t="s">
        <v>357</v>
      </c>
      <c r="G93" s="170" t="s">
        <v>358</v>
      </c>
    </row>
  </sheetData>
  <mergeCells count="71">
    <mergeCell ref="A2:A11"/>
    <mergeCell ref="A12:A25"/>
    <mergeCell ref="A26:A51"/>
    <mergeCell ref="A52:A93"/>
    <mergeCell ref="B26:B28"/>
    <mergeCell ref="B29:B32"/>
    <mergeCell ref="B33:B35"/>
    <mergeCell ref="B36:B44"/>
    <mergeCell ref="B46:B48"/>
    <mergeCell ref="B49:B51"/>
    <mergeCell ref="B52:B55"/>
    <mergeCell ref="B58:B64"/>
    <mergeCell ref="B65:B66"/>
    <mergeCell ref="B67:B73"/>
    <mergeCell ref="B74:B75"/>
    <mergeCell ref="B76:B82"/>
    <mergeCell ref="B83:B84"/>
    <mergeCell ref="B85:B86"/>
    <mergeCell ref="B87:B88"/>
    <mergeCell ref="B90:B91"/>
    <mergeCell ref="C26:C28"/>
    <mergeCell ref="C29:C32"/>
    <mergeCell ref="C33:C35"/>
    <mergeCell ref="C36:C39"/>
    <mergeCell ref="C40:C43"/>
    <mergeCell ref="C46:C48"/>
    <mergeCell ref="C49:C51"/>
    <mergeCell ref="C52:C55"/>
    <mergeCell ref="C58:C61"/>
    <mergeCell ref="C62:C64"/>
    <mergeCell ref="C67:C70"/>
    <mergeCell ref="C71:C73"/>
    <mergeCell ref="C74:C75"/>
    <mergeCell ref="C76:C79"/>
    <mergeCell ref="C80:C82"/>
    <mergeCell ref="C83:C84"/>
    <mergeCell ref="C85:C86"/>
    <mergeCell ref="C87:C88"/>
    <mergeCell ref="C90:C91"/>
    <mergeCell ref="D52:D55"/>
    <mergeCell ref="D58:D61"/>
    <mergeCell ref="D62:D64"/>
    <mergeCell ref="D65:D66"/>
    <mergeCell ref="D67:D70"/>
    <mergeCell ref="D71:D73"/>
    <mergeCell ref="D74:D75"/>
    <mergeCell ref="D76:D79"/>
    <mergeCell ref="D80:D82"/>
    <mergeCell ref="D83:D84"/>
    <mergeCell ref="D85:D86"/>
    <mergeCell ref="D87:D88"/>
    <mergeCell ref="D90:D91"/>
    <mergeCell ref="E26:E28"/>
    <mergeCell ref="E29:E32"/>
    <mergeCell ref="E33:E35"/>
    <mergeCell ref="E36:E39"/>
    <mergeCell ref="E40:E43"/>
    <mergeCell ref="E46:E48"/>
    <mergeCell ref="E49:E51"/>
    <mergeCell ref="E52:E55"/>
    <mergeCell ref="E58:E61"/>
    <mergeCell ref="E62:E64"/>
    <mergeCell ref="E65:E66"/>
    <mergeCell ref="E67:E70"/>
    <mergeCell ref="E71:E73"/>
    <mergeCell ref="E74:E75"/>
    <mergeCell ref="E76:E79"/>
    <mergeCell ref="E80:E82"/>
    <mergeCell ref="E83:E84"/>
    <mergeCell ref="E85:E86"/>
    <mergeCell ref="E87:E88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4"/>
  <sheetViews>
    <sheetView workbookViewId="0">
      <selection activeCell="G20" sqref="G20"/>
    </sheetView>
  </sheetViews>
  <sheetFormatPr defaultColWidth="9" defaultRowHeight="13.5" outlineLevelRow="3" outlineLevelCol="1"/>
  <sheetData>
    <row r="2" spans="2:2">
      <c r="B2" t="s">
        <v>359</v>
      </c>
    </row>
    <row r="4" spans="2:2">
      <c r="B4" t="s">
        <v>360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164"/>
  <sheetViews>
    <sheetView workbookViewId="0">
      <selection activeCell="O623" sqref="O623"/>
    </sheetView>
  </sheetViews>
  <sheetFormatPr defaultColWidth="9" defaultRowHeight="13.5"/>
  <cols>
    <col min="1" max="1" width="28.625" customWidth="1"/>
  </cols>
  <sheetData>
    <row r="1" spans="1:7">
      <c r="A1" s="119" t="s">
        <v>361</v>
      </c>
      <c r="B1" s="119"/>
      <c r="C1" s="119"/>
      <c r="D1" s="119"/>
      <c r="E1" s="119"/>
      <c r="F1" s="119"/>
      <c r="G1" s="119"/>
    </row>
    <row r="2" spans="1:7">
      <c r="A2" s="121" t="s">
        <v>362</v>
      </c>
      <c r="B2" s="121"/>
      <c r="C2" s="121"/>
      <c r="D2" s="121"/>
      <c r="E2" s="121"/>
      <c r="F2" s="121"/>
      <c r="G2" s="121"/>
    </row>
    <row r="3" spans="1:7">
      <c r="A3" s="121" t="s">
        <v>363</v>
      </c>
      <c r="B3" s="121"/>
      <c r="C3" s="121"/>
      <c r="D3" s="121"/>
      <c r="E3" s="121"/>
      <c r="F3" s="121"/>
      <c r="G3" s="121"/>
    </row>
    <row r="4" spans="1:7">
      <c r="A4" s="121"/>
      <c r="B4" s="121"/>
      <c r="C4" s="121"/>
      <c r="D4" s="121"/>
      <c r="E4" s="121"/>
      <c r="F4" s="121"/>
      <c r="G4" s="121"/>
    </row>
    <row r="5" ht="14.25" spans="1:7">
      <c r="A5" s="139" t="s">
        <v>364</v>
      </c>
      <c r="B5" s="140" t="s">
        <v>365</v>
      </c>
      <c r="C5" s="140" t="s">
        <v>366</v>
      </c>
      <c r="D5" s="140" t="s">
        <v>367</v>
      </c>
      <c r="E5" s="140" t="s">
        <v>368</v>
      </c>
      <c r="F5" s="140" t="s">
        <v>369</v>
      </c>
      <c r="G5" s="140" t="s">
        <v>370</v>
      </c>
    </row>
    <row r="6" spans="1:7">
      <c r="A6" s="141" t="s">
        <v>371</v>
      </c>
      <c r="B6" s="142">
        <v>13455</v>
      </c>
      <c r="C6" s="142">
        <v>1349</v>
      </c>
      <c r="D6" s="142">
        <v>14804</v>
      </c>
      <c r="E6" s="142">
        <v>5750</v>
      </c>
      <c r="F6" s="144">
        <v>600</v>
      </c>
      <c r="G6" s="142">
        <v>6350</v>
      </c>
    </row>
    <row r="7" spans="1:7">
      <c r="A7" s="141" t="s">
        <v>372</v>
      </c>
      <c r="B7" s="142">
        <v>13455</v>
      </c>
      <c r="C7" s="142">
        <v>4528</v>
      </c>
      <c r="D7" s="142">
        <v>17983</v>
      </c>
      <c r="E7" s="142">
        <v>5750</v>
      </c>
      <c r="F7" s="142">
        <v>2014</v>
      </c>
      <c r="G7" s="142">
        <v>7764</v>
      </c>
    </row>
    <row r="8" spans="1:7">
      <c r="A8" s="141" t="s">
        <v>373</v>
      </c>
      <c r="B8" s="144"/>
      <c r="C8" s="144"/>
      <c r="D8" s="144">
        <v>2.971</v>
      </c>
      <c r="E8" s="144"/>
      <c r="F8" s="144"/>
      <c r="G8" s="144">
        <v>2.855</v>
      </c>
    </row>
    <row r="9" spans="1:7">
      <c r="A9" s="141" t="s">
        <v>374</v>
      </c>
      <c r="B9" s="144">
        <v>-4.566</v>
      </c>
      <c r="C9" s="144">
        <v>-4.608</v>
      </c>
      <c r="D9" s="144">
        <v>-4.608</v>
      </c>
      <c r="E9" s="144">
        <v>-4.129</v>
      </c>
      <c r="F9" s="144">
        <v>-4.199</v>
      </c>
      <c r="G9" s="144">
        <v>-4.199</v>
      </c>
    </row>
    <row r="10" spans="1:7">
      <c r="A10" s="141" t="s">
        <v>375</v>
      </c>
      <c r="B10" s="144">
        <v>3.462</v>
      </c>
      <c r="C10" s="144">
        <v>2.553</v>
      </c>
      <c r="D10" s="144">
        <v>3.462</v>
      </c>
      <c r="E10" s="144">
        <v>3.462</v>
      </c>
      <c r="F10" s="144">
        <v>2.706</v>
      </c>
      <c r="G10" s="144">
        <v>3.462</v>
      </c>
    </row>
    <row r="11" spans="1:7">
      <c r="A11" s="141" t="s">
        <v>376</v>
      </c>
      <c r="B11" s="144">
        <v>0.958</v>
      </c>
      <c r="C11" s="144">
        <v>-0.958</v>
      </c>
      <c r="D11" s="144">
        <v>0.475</v>
      </c>
      <c r="E11" s="144">
        <v>1.002</v>
      </c>
      <c r="F11" s="144">
        <v>-0.935</v>
      </c>
      <c r="G11" s="144">
        <v>0.5</v>
      </c>
    </row>
    <row r="12" spans="1:7">
      <c r="A12" s="141" t="s">
        <v>377</v>
      </c>
      <c r="B12" s="144">
        <v>1.359</v>
      </c>
      <c r="C12" s="144">
        <v>2.471</v>
      </c>
      <c r="D12" s="144">
        <v>2.331</v>
      </c>
      <c r="E12" s="144">
        <v>1.3</v>
      </c>
      <c r="F12" s="144">
        <v>2.459</v>
      </c>
      <c r="G12" s="144">
        <v>2.322</v>
      </c>
    </row>
    <row r="13" spans="1:7">
      <c r="A13" s="141" t="s">
        <v>378</v>
      </c>
      <c r="B13" s="144">
        <v>1.166</v>
      </c>
      <c r="C13" s="144">
        <v>1.572</v>
      </c>
      <c r="D13" s="144">
        <v>1.527</v>
      </c>
      <c r="E13" s="144">
        <v>1.14</v>
      </c>
      <c r="F13" s="144">
        <v>1.568</v>
      </c>
      <c r="G13" s="144">
        <v>1.524</v>
      </c>
    </row>
    <row r="14" spans="1:7">
      <c r="A14" s="141" t="s">
        <v>379</v>
      </c>
      <c r="B14" s="144"/>
      <c r="C14" s="144"/>
      <c r="D14" s="144">
        <v>1.915</v>
      </c>
      <c r="E14" s="144"/>
      <c r="F14" s="144"/>
      <c r="G14" s="144">
        <v>1.998</v>
      </c>
    </row>
    <row r="15" spans="1:7">
      <c r="A15" s="141" t="s">
        <v>380</v>
      </c>
      <c r="B15" s="144"/>
      <c r="C15" s="144"/>
      <c r="D15" s="144">
        <v>0.738</v>
      </c>
      <c r="E15" s="144"/>
      <c r="F15" s="144"/>
      <c r="G15" s="144">
        <v>0.726</v>
      </c>
    </row>
    <row r="16" spans="1:7">
      <c r="A16" s="141" t="s">
        <v>381</v>
      </c>
      <c r="B16" s="144"/>
      <c r="C16" s="144"/>
      <c r="D16" s="145">
        <v>0.513</v>
      </c>
      <c r="E16" s="145"/>
      <c r="F16" s="145"/>
      <c r="G16" s="145">
        <v>0.54</v>
      </c>
    </row>
    <row r="17" spans="1:7">
      <c r="A17" s="141" t="s">
        <v>382</v>
      </c>
      <c r="B17" s="144"/>
      <c r="C17" s="144"/>
      <c r="D17" s="144">
        <v>0.029</v>
      </c>
      <c r="E17" s="144"/>
      <c r="F17" s="144"/>
      <c r="G17" s="144">
        <v>0.187</v>
      </c>
    </row>
    <row r="18" spans="1:7">
      <c r="A18" s="141" t="s">
        <v>383</v>
      </c>
      <c r="B18" s="144"/>
      <c r="C18" s="144"/>
      <c r="D18" s="144">
        <v>0.69</v>
      </c>
      <c r="E18" s="144"/>
      <c r="F18" s="144"/>
      <c r="G18" s="144">
        <v>0.673</v>
      </c>
    </row>
    <row r="19" spans="1:7">
      <c r="A19" s="141" t="s">
        <v>384</v>
      </c>
      <c r="B19" s="144"/>
      <c r="C19" s="144"/>
      <c r="D19" s="144">
        <v>0.657</v>
      </c>
      <c r="E19" s="144"/>
      <c r="F19" s="144"/>
      <c r="G19" s="144">
        <v>0.671</v>
      </c>
    </row>
    <row r="20" spans="1:7">
      <c r="A20" s="141" t="s">
        <v>385</v>
      </c>
      <c r="B20" s="144"/>
      <c r="C20" s="144"/>
      <c r="D20" s="144">
        <v>0.829</v>
      </c>
      <c r="E20" s="144"/>
      <c r="F20" s="144"/>
      <c r="G20" s="144">
        <v>0.835</v>
      </c>
    </row>
    <row r="21" ht="14.25" spans="1:7">
      <c r="A21" s="143" t="s">
        <v>386</v>
      </c>
      <c r="B21" s="140"/>
      <c r="C21" s="140"/>
      <c r="D21" s="140"/>
      <c r="E21" s="140"/>
      <c r="F21" s="140"/>
      <c r="G21" s="140"/>
    </row>
    <row r="22" spans="1:7">
      <c r="A22" s="141" t="s">
        <v>387</v>
      </c>
      <c r="B22" s="144"/>
      <c r="C22" s="144"/>
      <c r="D22" s="144">
        <v>1</v>
      </c>
      <c r="E22" s="144"/>
      <c r="F22" s="144"/>
      <c r="G22" s="144">
        <v>0.914</v>
      </c>
    </row>
    <row r="23" spans="1:7">
      <c r="A23" s="141" t="s">
        <v>388</v>
      </c>
      <c r="B23" s="144"/>
      <c r="C23" s="144"/>
      <c r="D23" s="144">
        <v>0.897</v>
      </c>
      <c r="E23" s="144"/>
      <c r="F23" s="144"/>
      <c r="G23" s="144">
        <v>0.934</v>
      </c>
    </row>
    <row r="24" ht="14.25" spans="1:7">
      <c r="A24" s="143" t="s">
        <v>389</v>
      </c>
      <c r="B24" s="140"/>
      <c r="C24" s="140"/>
      <c r="D24" s="140"/>
      <c r="E24" s="140"/>
      <c r="F24" s="140"/>
      <c r="G24" s="140"/>
    </row>
    <row r="25" spans="1:7">
      <c r="A25" s="141" t="s">
        <v>387</v>
      </c>
      <c r="B25" s="144"/>
      <c r="C25" s="144"/>
      <c r="D25" s="144">
        <v>0.972</v>
      </c>
      <c r="E25" s="144"/>
      <c r="F25" s="144"/>
      <c r="G25" s="144">
        <v>0.864</v>
      </c>
    </row>
    <row r="26" spans="1:7">
      <c r="A26" s="141" t="s">
        <v>388</v>
      </c>
      <c r="B26" s="144"/>
      <c r="C26" s="144"/>
      <c r="D26" s="144">
        <v>0.907</v>
      </c>
      <c r="E26" s="144"/>
      <c r="F26" s="144"/>
      <c r="G26" s="144">
        <v>0.951</v>
      </c>
    </row>
    <row r="27" spans="1:7">
      <c r="A27" s="141" t="s">
        <v>390</v>
      </c>
      <c r="B27" s="144"/>
      <c r="C27" s="144"/>
      <c r="D27" s="144">
        <v>0.014</v>
      </c>
      <c r="E27" s="144"/>
      <c r="F27" s="144"/>
      <c r="G27" s="144">
        <v>0.027</v>
      </c>
    </row>
    <row r="28" spans="1:8">
      <c r="A28" s="151"/>
      <c r="B28" s="151"/>
      <c r="C28" s="151"/>
      <c r="D28" s="151"/>
      <c r="E28" s="151"/>
      <c r="F28" s="151"/>
      <c r="G28" s="152"/>
      <c r="H28" s="150" t="s">
        <v>391</v>
      </c>
    </row>
    <row r="29" spans="1:8">
      <c r="A29" s="151"/>
      <c r="B29" s="151"/>
      <c r="C29" s="151"/>
      <c r="D29" s="151"/>
      <c r="E29" s="151"/>
      <c r="F29" s="151"/>
      <c r="G29" s="153"/>
      <c r="H29" s="150"/>
    </row>
    <row r="30" spans="1:8">
      <c r="A30" s="151"/>
      <c r="B30" s="151"/>
      <c r="C30" s="151"/>
      <c r="D30" s="151"/>
      <c r="E30" s="151"/>
      <c r="F30" s="151"/>
      <c r="G30" s="153"/>
      <c r="H30" s="150"/>
    </row>
    <row r="31" spans="1:8">
      <c r="A31" s="151"/>
      <c r="B31" s="151"/>
      <c r="C31" s="151"/>
      <c r="D31" s="151"/>
      <c r="E31" s="151"/>
      <c r="F31" s="151"/>
      <c r="G31" s="153"/>
      <c r="H31" s="150"/>
    </row>
    <row r="32" spans="1:6">
      <c r="A32" s="119" t="s">
        <v>392</v>
      </c>
      <c r="B32" s="119"/>
      <c r="C32" s="119"/>
      <c r="D32" s="119"/>
      <c r="E32" s="119"/>
      <c r="F32" s="119"/>
    </row>
    <row r="33" spans="1:6">
      <c r="A33" s="121" t="s">
        <v>362</v>
      </c>
      <c r="B33" s="121"/>
      <c r="C33" s="121"/>
      <c r="D33" s="121"/>
      <c r="E33" s="121"/>
      <c r="F33" s="121"/>
    </row>
    <row r="34" spans="1:6">
      <c r="A34" s="121" t="s">
        <v>363</v>
      </c>
      <c r="B34" s="121"/>
      <c r="C34" s="121"/>
      <c r="D34" s="121"/>
      <c r="E34" s="121"/>
      <c r="F34" s="121"/>
    </row>
    <row r="35" spans="1:6">
      <c r="A35" s="121" t="s">
        <v>393</v>
      </c>
      <c r="B35" s="121"/>
      <c r="C35" s="121"/>
      <c r="D35" s="121"/>
      <c r="E35" s="121"/>
      <c r="F35" s="121"/>
    </row>
    <row r="36" ht="14.25" spans="1:6">
      <c r="A36" s="121"/>
      <c r="B36" s="121"/>
      <c r="C36" s="121"/>
      <c r="D36" s="121"/>
      <c r="E36" s="121"/>
      <c r="F36" s="121"/>
    </row>
    <row r="37" ht="14.25" spans="1:6">
      <c r="A37" s="123"/>
      <c r="B37" s="124"/>
      <c r="C37" s="124" t="s">
        <v>394</v>
      </c>
      <c r="D37" s="124"/>
      <c r="E37" s="124" t="s">
        <v>395</v>
      </c>
      <c r="F37" s="124" t="s">
        <v>396</v>
      </c>
    </row>
    <row r="38" ht="14.25" spans="1:6">
      <c r="A38" s="128" t="s">
        <v>397</v>
      </c>
      <c r="B38" s="129" t="s">
        <v>398</v>
      </c>
      <c r="C38" s="129" t="s">
        <v>399</v>
      </c>
      <c r="D38" s="129" t="s">
        <v>400</v>
      </c>
      <c r="E38" s="129" t="s">
        <v>401</v>
      </c>
      <c r="F38" s="129" t="s">
        <v>401</v>
      </c>
    </row>
    <row r="39" ht="14.25" spans="1:6">
      <c r="A39" s="132" t="s">
        <v>21</v>
      </c>
      <c r="B39" s="163">
        <v>1</v>
      </c>
      <c r="C39" s="163" t="s">
        <v>402</v>
      </c>
      <c r="D39" s="163" t="s">
        <v>403</v>
      </c>
      <c r="E39" s="133">
        <v>0.085</v>
      </c>
      <c r="F39" s="133">
        <v>0.034</v>
      </c>
    </row>
    <row r="40" ht="14.25" spans="1:6">
      <c r="A40" s="132" t="s">
        <v>21</v>
      </c>
      <c r="B40" s="163">
        <v>1</v>
      </c>
      <c r="C40" s="163" t="s">
        <v>402</v>
      </c>
      <c r="D40" s="163" t="s">
        <v>404</v>
      </c>
      <c r="E40" s="133">
        <v>0.082</v>
      </c>
      <c r="F40" s="133">
        <v>0.044</v>
      </c>
    </row>
    <row r="41" ht="14.25" spans="1:6">
      <c r="A41" s="132" t="s">
        <v>21</v>
      </c>
      <c r="B41" s="163">
        <v>1</v>
      </c>
      <c r="C41" s="163" t="s">
        <v>402</v>
      </c>
      <c r="D41" s="163" t="s">
        <v>405</v>
      </c>
      <c r="E41" s="133">
        <v>0.065</v>
      </c>
      <c r="F41" s="133">
        <v>0.096</v>
      </c>
    </row>
    <row r="42" ht="14.25" spans="1:6">
      <c r="A42" s="132" t="s">
        <v>21</v>
      </c>
      <c r="B42" s="163">
        <v>1</v>
      </c>
      <c r="C42" s="163" t="s">
        <v>402</v>
      </c>
      <c r="D42" s="163" t="s">
        <v>406</v>
      </c>
      <c r="E42" s="133">
        <v>0.052</v>
      </c>
      <c r="F42" s="133">
        <v>0.06</v>
      </c>
    </row>
    <row r="43" ht="14.25" spans="1:6">
      <c r="A43" s="132" t="s">
        <v>21</v>
      </c>
      <c r="B43" s="163">
        <v>1</v>
      </c>
      <c r="C43" s="163" t="s">
        <v>402</v>
      </c>
      <c r="D43" s="163" t="s">
        <v>407</v>
      </c>
      <c r="E43" s="133">
        <v>0.048</v>
      </c>
      <c r="F43" s="133">
        <v>0.059</v>
      </c>
    </row>
    <row r="44" ht="14.25" spans="1:6">
      <c r="A44" s="132" t="s">
        <v>21</v>
      </c>
      <c r="B44" s="163">
        <v>1</v>
      </c>
      <c r="C44" s="163" t="s">
        <v>402</v>
      </c>
      <c r="D44" s="163" t="s">
        <v>408</v>
      </c>
      <c r="E44" s="133">
        <v>0.044</v>
      </c>
      <c r="F44" s="133">
        <v>0.043</v>
      </c>
    </row>
    <row r="45" ht="14.25" spans="1:6">
      <c r="A45" s="132" t="s">
        <v>21</v>
      </c>
      <c r="B45" s="163">
        <v>1</v>
      </c>
      <c r="C45" s="163" t="s">
        <v>402</v>
      </c>
      <c r="D45" s="163" t="s">
        <v>409</v>
      </c>
      <c r="E45" s="133">
        <v>0.041</v>
      </c>
      <c r="F45" s="133">
        <v>0.065</v>
      </c>
    </row>
    <row r="46" ht="14.25" spans="1:6">
      <c r="A46" s="132" t="s">
        <v>21</v>
      </c>
      <c r="B46" s="163">
        <v>1</v>
      </c>
      <c r="C46" s="163" t="s">
        <v>402</v>
      </c>
      <c r="D46" s="163" t="s">
        <v>410</v>
      </c>
      <c r="E46" s="133">
        <v>0.031</v>
      </c>
      <c r="F46" s="133">
        <v>0.033</v>
      </c>
    </row>
    <row r="47" ht="14.25" spans="1:6">
      <c r="A47" s="132" t="s">
        <v>21</v>
      </c>
      <c r="B47" s="163">
        <v>1</v>
      </c>
      <c r="C47" s="163" t="s">
        <v>402</v>
      </c>
      <c r="D47" s="163" t="s">
        <v>411</v>
      </c>
      <c r="E47" s="133">
        <v>0.028</v>
      </c>
      <c r="F47" s="133">
        <v>0.035</v>
      </c>
    </row>
    <row r="48" ht="14.25" spans="1:6">
      <c r="A48" s="132" t="s">
        <v>21</v>
      </c>
      <c r="B48" s="163">
        <v>1</v>
      </c>
      <c r="C48" s="163" t="s">
        <v>402</v>
      </c>
      <c r="D48" s="163" t="s">
        <v>412</v>
      </c>
      <c r="E48" s="133">
        <v>0.023</v>
      </c>
      <c r="F48" s="133">
        <v>0.031</v>
      </c>
    </row>
    <row r="49" ht="14.25" spans="1:6">
      <c r="A49" s="132" t="s">
        <v>21</v>
      </c>
      <c r="B49" s="163">
        <v>1</v>
      </c>
      <c r="C49" s="163" t="s">
        <v>402</v>
      </c>
      <c r="D49" s="163" t="s">
        <v>413</v>
      </c>
      <c r="E49" s="133">
        <v>0.022</v>
      </c>
      <c r="F49" s="133">
        <v>0.05</v>
      </c>
    </row>
    <row r="50" ht="14.25" spans="1:6">
      <c r="A50" s="132" t="s">
        <v>21</v>
      </c>
      <c r="B50" s="163">
        <v>1</v>
      </c>
      <c r="C50" s="163" t="s">
        <v>402</v>
      </c>
      <c r="D50" s="163" t="s">
        <v>414</v>
      </c>
      <c r="E50" s="133">
        <v>0.017</v>
      </c>
      <c r="F50" s="133">
        <v>0.012</v>
      </c>
    </row>
    <row r="51" ht="14.25" spans="1:6">
      <c r="A51" s="132" t="s">
        <v>21</v>
      </c>
      <c r="B51" s="163">
        <v>1</v>
      </c>
      <c r="C51" s="163" t="s">
        <v>402</v>
      </c>
      <c r="D51" s="163" t="s">
        <v>415</v>
      </c>
      <c r="E51" s="133">
        <v>0.016</v>
      </c>
      <c r="F51" s="133">
        <v>0.028</v>
      </c>
    </row>
    <row r="52" ht="14.25" spans="1:6">
      <c r="A52" s="132" t="s">
        <v>21</v>
      </c>
      <c r="B52" s="163">
        <v>1</v>
      </c>
      <c r="C52" s="163" t="s">
        <v>402</v>
      </c>
      <c r="D52" s="163" t="s">
        <v>416</v>
      </c>
      <c r="E52" s="133">
        <v>0.016</v>
      </c>
      <c r="F52" s="133">
        <v>0.028</v>
      </c>
    </row>
    <row r="53" ht="14.25" spans="1:6">
      <c r="A53" s="132" t="s">
        <v>417</v>
      </c>
      <c r="B53" s="163">
        <v>1</v>
      </c>
      <c r="C53" s="163" t="s">
        <v>402</v>
      </c>
      <c r="D53" s="163" t="s">
        <v>418</v>
      </c>
      <c r="E53" s="133">
        <v>0.024</v>
      </c>
      <c r="F53" s="133" t="s">
        <v>402</v>
      </c>
    </row>
    <row r="54" ht="14.25" spans="1:6">
      <c r="A54" s="132" t="s">
        <v>417</v>
      </c>
      <c r="B54" s="163">
        <v>1</v>
      </c>
      <c r="C54" s="163" t="s">
        <v>402</v>
      </c>
      <c r="D54" s="163" t="s">
        <v>419</v>
      </c>
      <c r="E54" s="133">
        <v>0.022</v>
      </c>
      <c r="F54" s="133" t="s">
        <v>402</v>
      </c>
    </row>
    <row r="55" ht="14.25" spans="1:6">
      <c r="A55" s="132" t="s">
        <v>417</v>
      </c>
      <c r="B55" s="163">
        <v>1</v>
      </c>
      <c r="C55" s="163" t="s">
        <v>402</v>
      </c>
      <c r="D55" s="163" t="s">
        <v>420</v>
      </c>
      <c r="E55" s="133">
        <v>0.022</v>
      </c>
      <c r="F55" s="133" t="s">
        <v>402</v>
      </c>
    </row>
    <row r="56" ht="14.25" spans="1:6">
      <c r="A56" s="132" t="s">
        <v>417</v>
      </c>
      <c r="B56" s="163">
        <v>1</v>
      </c>
      <c r="C56" s="163" t="s">
        <v>402</v>
      </c>
      <c r="D56" s="163" t="s">
        <v>421</v>
      </c>
      <c r="E56" s="133">
        <v>0.02</v>
      </c>
      <c r="F56" s="133" t="s">
        <v>402</v>
      </c>
    </row>
    <row r="57" ht="14.25" spans="1:6">
      <c r="A57" s="132" t="s">
        <v>417</v>
      </c>
      <c r="B57" s="163">
        <v>1</v>
      </c>
      <c r="C57" s="163" t="s">
        <v>402</v>
      </c>
      <c r="D57" s="163" t="s">
        <v>422</v>
      </c>
      <c r="E57" s="133">
        <v>0.019</v>
      </c>
      <c r="F57" s="133" t="s">
        <v>402</v>
      </c>
    </row>
    <row r="58" ht="14.25" spans="1:6">
      <c r="A58" s="132" t="s">
        <v>417</v>
      </c>
      <c r="B58" s="163">
        <v>1</v>
      </c>
      <c r="C58" s="163" t="s">
        <v>402</v>
      </c>
      <c r="D58" s="163" t="s">
        <v>423</v>
      </c>
      <c r="E58" s="133">
        <v>0.019</v>
      </c>
      <c r="F58" s="133" t="s">
        <v>402</v>
      </c>
    </row>
    <row r="59" ht="14.25" spans="1:6">
      <c r="A59" s="132" t="s">
        <v>417</v>
      </c>
      <c r="B59" s="163">
        <v>1</v>
      </c>
      <c r="C59" s="163" t="s">
        <v>402</v>
      </c>
      <c r="D59" s="163" t="s">
        <v>424</v>
      </c>
      <c r="E59" s="133">
        <v>0.019</v>
      </c>
      <c r="F59" s="133" t="s">
        <v>402</v>
      </c>
    </row>
    <row r="60" ht="14.25" spans="1:6">
      <c r="A60" s="132" t="s">
        <v>417</v>
      </c>
      <c r="B60" s="163">
        <v>1</v>
      </c>
      <c r="C60" s="163" t="s">
        <v>402</v>
      </c>
      <c r="D60" s="163" t="s">
        <v>425</v>
      </c>
      <c r="E60" s="133">
        <v>0.017</v>
      </c>
      <c r="F60" s="133" t="s">
        <v>402</v>
      </c>
    </row>
    <row r="61" ht="14.25" spans="1:6">
      <c r="A61" s="132" t="s">
        <v>417</v>
      </c>
      <c r="B61" s="163">
        <v>1</v>
      </c>
      <c r="C61" s="163" t="s">
        <v>402</v>
      </c>
      <c r="D61" s="163" t="s">
        <v>426</v>
      </c>
      <c r="E61" s="133">
        <v>0.017</v>
      </c>
      <c r="F61" s="133" t="s">
        <v>402</v>
      </c>
    </row>
    <row r="62" ht="14.25" spans="1:6">
      <c r="A62" s="132" t="s">
        <v>417</v>
      </c>
      <c r="B62" s="163">
        <v>1</v>
      </c>
      <c r="C62" s="163" t="s">
        <v>402</v>
      </c>
      <c r="D62" s="163" t="s">
        <v>427</v>
      </c>
      <c r="E62" s="133">
        <v>0.016</v>
      </c>
      <c r="F62" s="133" t="s">
        <v>402</v>
      </c>
    </row>
    <row r="63" ht="14.25" spans="1:6">
      <c r="A63" s="132" t="s">
        <v>417</v>
      </c>
      <c r="B63" s="163">
        <v>1</v>
      </c>
      <c r="C63" s="163" t="s">
        <v>402</v>
      </c>
      <c r="D63" s="163" t="s">
        <v>428</v>
      </c>
      <c r="E63" s="133">
        <v>0.015</v>
      </c>
      <c r="F63" s="133" t="s">
        <v>402</v>
      </c>
    </row>
    <row r="64" ht="14.25" spans="1:6">
      <c r="A64" s="132" t="s">
        <v>417</v>
      </c>
      <c r="B64" s="163">
        <v>1</v>
      </c>
      <c r="C64" s="163" t="s">
        <v>402</v>
      </c>
      <c r="D64" s="163" t="s">
        <v>429</v>
      </c>
      <c r="E64" s="133">
        <v>0.014</v>
      </c>
      <c r="F64" s="133" t="s">
        <v>402</v>
      </c>
    </row>
    <row r="65" ht="14.25" spans="1:6">
      <c r="A65" s="132" t="s">
        <v>417</v>
      </c>
      <c r="B65" s="163">
        <v>1</v>
      </c>
      <c r="C65" s="163" t="s">
        <v>402</v>
      </c>
      <c r="D65" s="163" t="s">
        <v>430</v>
      </c>
      <c r="E65" s="133">
        <v>0.014</v>
      </c>
      <c r="F65" s="133" t="s">
        <v>402</v>
      </c>
    </row>
    <row r="66" ht="14.25" spans="1:6">
      <c r="A66" s="132" t="s">
        <v>417</v>
      </c>
      <c r="B66" s="163">
        <v>1</v>
      </c>
      <c r="C66" s="163" t="s">
        <v>402</v>
      </c>
      <c r="D66" s="163" t="s">
        <v>431</v>
      </c>
      <c r="E66" s="133">
        <v>0.014</v>
      </c>
      <c r="F66" s="133" t="s">
        <v>402</v>
      </c>
    </row>
    <row r="67" ht="14.25" spans="1:6">
      <c r="A67" s="132" t="s">
        <v>417</v>
      </c>
      <c r="B67" s="163">
        <v>1</v>
      </c>
      <c r="C67" s="163" t="s">
        <v>402</v>
      </c>
      <c r="D67" s="163" t="s">
        <v>432</v>
      </c>
      <c r="E67" s="133">
        <v>0.014</v>
      </c>
      <c r="F67" s="133" t="s">
        <v>402</v>
      </c>
    </row>
    <row r="68" ht="14.25" spans="1:6">
      <c r="A68" s="132" t="s">
        <v>417</v>
      </c>
      <c r="B68" s="163">
        <v>1</v>
      </c>
      <c r="C68" s="163" t="s">
        <v>402</v>
      </c>
      <c r="D68" s="163" t="s">
        <v>433</v>
      </c>
      <c r="E68" s="133">
        <v>0.013</v>
      </c>
      <c r="F68" s="133" t="s">
        <v>402</v>
      </c>
    </row>
    <row r="69" ht="14.25" spans="1:6">
      <c r="A69" s="132" t="s">
        <v>417</v>
      </c>
      <c r="B69" s="163">
        <v>1</v>
      </c>
      <c r="C69" s="163" t="s">
        <v>402</v>
      </c>
      <c r="D69" s="163" t="s">
        <v>434</v>
      </c>
      <c r="E69" s="133">
        <v>0.013</v>
      </c>
      <c r="F69" s="133" t="s">
        <v>402</v>
      </c>
    </row>
    <row r="70" ht="14.25" spans="1:6">
      <c r="A70" s="132" t="s">
        <v>417</v>
      </c>
      <c r="B70" s="163">
        <v>1</v>
      </c>
      <c r="C70" s="163" t="s">
        <v>402</v>
      </c>
      <c r="D70" s="163" t="s">
        <v>435</v>
      </c>
      <c r="E70" s="133">
        <v>0.012</v>
      </c>
      <c r="F70" s="133" t="s">
        <v>402</v>
      </c>
    </row>
    <row r="71" ht="14.25" spans="1:6">
      <c r="A71" s="132" t="s">
        <v>417</v>
      </c>
      <c r="B71" s="163">
        <v>1</v>
      </c>
      <c r="C71" s="163" t="s">
        <v>402</v>
      </c>
      <c r="D71" s="163" t="s">
        <v>436</v>
      </c>
      <c r="E71" s="133">
        <v>0.012</v>
      </c>
      <c r="F71" s="133" t="s">
        <v>402</v>
      </c>
    </row>
    <row r="72" ht="56.25" spans="1:8">
      <c r="A72" s="159" t="s">
        <v>437</v>
      </c>
      <c r="B72" s="159"/>
      <c r="C72" s="159"/>
      <c r="D72" s="159"/>
      <c r="E72" s="159"/>
      <c r="F72" s="159"/>
      <c r="G72" s="149" t="s">
        <v>438</v>
      </c>
      <c r="H72" s="150">
        <v>1</v>
      </c>
    </row>
    <row r="74" spans="1:8">
      <c r="A74" s="151" t="s">
        <v>439</v>
      </c>
      <c r="B74" s="151"/>
      <c r="C74" s="151"/>
      <c r="D74" s="151"/>
      <c r="E74" s="151"/>
      <c r="F74" s="151"/>
      <c r="G74" s="152"/>
      <c r="H74" s="150" t="s">
        <v>391</v>
      </c>
    </row>
    <row r="75" spans="1:8">
      <c r="A75" s="151"/>
      <c r="B75" s="151"/>
      <c r="C75" s="151"/>
      <c r="D75" s="151"/>
      <c r="E75" s="151"/>
      <c r="F75" s="151"/>
      <c r="G75" s="153"/>
      <c r="H75" s="150"/>
    </row>
    <row r="76" spans="1:8">
      <c r="A76" s="151"/>
      <c r="B76" s="151"/>
      <c r="C76" s="151"/>
      <c r="D76" s="151"/>
      <c r="E76" s="151"/>
      <c r="F76" s="151"/>
      <c r="G76" s="153"/>
      <c r="H76" s="150"/>
    </row>
    <row r="77" spans="1:8">
      <c r="A77" s="151"/>
      <c r="B77" s="151"/>
      <c r="C77" s="151"/>
      <c r="D77" s="151"/>
      <c r="E77" s="151"/>
      <c r="F77" s="151"/>
      <c r="G77" s="153"/>
      <c r="H77" s="150"/>
    </row>
    <row r="78" spans="1:6">
      <c r="A78" s="119" t="s">
        <v>392</v>
      </c>
      <c r="B78" s="119"/>
      <c r="C78" s="119"/>
      <c r="D78" s="119"/>
      <c r="E78" s="119"/>
      <c r="F78" s="119"/>
    </row>
    <row r="79" spans="1:6">
      <c r="A79" s="121" t="s">
        <v>362</v>
      </c>
      <c r="B79" s="121"/>
      <c r="C79" s="121"/>
      <c r="D79" s="121"/>
      <c r="E79" s="121"/>
      <c r="F79" s="121"/>
    </row>
    <row r="80" spans="1:6">
      <c r="A80" s="121" t="s">
        <v>363</v>
      </c>
      <c r="B80" s="121"/>
      <c r="C80" s="121"/>
      <c r="D80" s="121"/>
      <c r="E80" s="121"/>
      <c r="F80" s="121"/>
    </row>
    <row r="81" spans="1:6">
      <c r="A81" s="121" t="s">
        <v>393</v>
      </c>
      <c r="B81" s="121"/>
      <c r="C81" s="121"/>
      <c r="D81" s="121"/>
      <c r="E81" s="121"/>
      <c r="F81" s="121"/>
    </row>
    <row r="82" ht="14.25" spans="1:6">
      <c r="A82" s="121"/>
      <c r="B82" s="121"/>
      <c r="C82" s="121"/>
      <c r="D82" s="121"/>
      <c r="E82" s="121"/>
      <c r="F82" s="121"/>
    </row>
    <row r="83" ht="14.25" spans="1:6">
      <c r="A83" s="123"/>
      <c r="B83" s="124"/>
      <c r="C83" s="124" t="s">
        <v>394</v>
      </c>
      <c r="D83" s="124"/>
      <c r="E83" s="124" t="s">
        <v>395</v>
      </c>
      <c r="F83" s="124" t="s">
        <v>396</v>
      </c>
    </row>
    <row r="84" ht="14.25" spans="1:6">
      <c r="A84" s="128" t="s">
        <v>397</v>
      </c>
      <c r="B84" s="129" t="s">
        <v>398</v>
      </c>
      <c r="C84" s="129" t="s">
        <v>399</v>
      </c>
      <c r="D84" s="129" t="s">
        <v>400</v>
      </c>
      <c r="E84" s="129" t="s">
        <v>401</v>
      </c>
      <c r="F84" s="129" t="s">
        <v>401</v>
      </c>
    </row>
    <row r="85" ht="14.25" spans="1:6">
      <c r="A85" s="132" t="s">
        <v>417</v>
      </c>
      <c r="B85" s="163">
        <v>1</v>
      </c>
      <c r="C85" s="163" t="s">
        <v>402</v>
      </c>
      <c r="D85" s="163" t="s">
        <v>440</v>
      </c>
      <c r="E85" s="133">
        <v>0.011</v>
      </c>
      <c r="F85" s="133" t="s">
        <v>402</v>
      </c>
    </row>
    <row r="86" ht="14.25" spans="1:6">
      <c r="A86" s="132" t="s">
        <v>417</v>
      </c>
      <c r="B86" s="163">
        <v>1</v>
      </c>
      <c r="C86" s="163" t="s">
        <v>402</v>
      </c>
      <c r="D86" s="163" t="s">
        <v>441</v>
      </c>
      <c r="E86" s="133">
        <v>0.011</v>
      </c>
      <c r="F86" s="133" t="s">
        <v>402</v>
      </c>
    </row>
    <row r="87" ht="14.25" spans="1:6">
      <c r="A87" s="132" t="s">
        <v>417</v>
      </c>
      <c r="B87" s="163">
        <v>1</v>
      </c>
      <c r="C87" s="163" t="s">
        <v>402</v>
      </c>
      <c r="D87" s="163" t="s">
        <v>442</v>
      </c>
      <c r="E87" s="133">
        <v>0.011</v>
      </c>
      <c r="F87" s="133" t="s">
        <v>402</v>
      </c>
    </row>
    <row r="88" ht="14.25" spans="1:6">
      <c r="A88" s="132" t="s">
        <v>417</v>
      </c>
      <c r="B88" s="163">
        <v>1</v>
      </c>
      <c r="C88" s="163" t="s">
        <v>402</v>
      </c>
      <c r="D88" s="163" t="s">
        <v>443</v>
      </c>
      <c r="E88" s="133">
        <v>0.011</v>
      </c>
      <c r="F88" s="133" t="s">
        <v>402</v>
      </c>
    </row>
    <row r="89" ht="14.25" spans="1:6">
      <c r="A89" s="132" t="s">
        <v>417</v>
      </c>
      <c r="B89" s="163">
        <v>1</v>
      </c>
      <c r="C89" s="163" t="s">
        <v>402</v>
      </c>
      <c r="D89" s="163" t="s">
        <v>444</v>
      </c>
      <c r="E89" s="133">
        <v>0.011</v>
      </c>
      <c r="F89" s="133" t="s">
        <v>402</v>
      </c>
    </row>
    <row r="90" ht="14.25" spans="1:6">
      <c r="A90" s="132" t="s">
        <v>417</v>
      </c>
      <c r="B90" s="163">
        <v>1</v>
      </c>
      <c r="C90" s="163" t="s">
        <v>402</v>
      </c>
      <c r="D90" s="163" t="s">
        <v>445</v>
      </c>
      <c r="E90" s="133">
        <v>0.011</v>
      </c>
      <c r="F90" s="133" t="s">
        <v>402</v>
      </c>
    </row>
    <row r="91" ht="14.25" spans="1:6">
      <c r="A91" s="132" t="s">
        <v>417</v>
      </c>
      <c r="B91" s="163">
        <v>1</v>
      </c>
      <c r="C91" s="163" t="s">
        <v>402</v>
      </c>
      <c r="D91" s="163" t="s">
        <v>446</v>
      </c>
      <c r="E91" s="133">
        <v>0.01</v>
      </c>
      <c r="F91" s="133" t="s">
        <v>402</v>
      </c>
    </row>
    <row r="92" ht="14.25" spans="1:6">
      <c r="A92" s="132" t="s">
        <v>417</v>
      </c>
      <c r="B92" s="163">
        <v>1</v>
      </c>
      <c r="C92" s="163" t="s">
        <v>402</v>
      </c>
      <c r="D92" s="163" t="s">
        <v>447</v>
      </c>
      <c r="E92" s="133">
        <v>0.01</v>
      </c>
      <c r="F92" s="133" t="s">
        <v>402</v>
      </c>
    </row>
    <row r="93" ht="14.25" spans="1:6">
      <c r="A93" s="132" t="s">
        <v>417</v>
      </c>
      <c r="B93" s="163">
        <v>1</v>
      </c>
      <c r="C93" s="163" t="s">
        <v>402</v>
      </c>
      <c r="D93" s="163" t="s">
        <v>448</v>
      </c>
      <c r="E93" s="133">
        <v>0.01</v>
      </c>
      <c r="F93" s="133" t="s">
        <v>402</v>
      </c>
    </row>
    <row r="94" ht="14.25" spans="1:6">
      <c r="A94" s="132" t="s">
        <v>417</v>
      </c>
      <c r="B94" s="163">
        <v>1</v>
      </c>
      <c r="C94" s="163" t="s">
        <v>402</v>
      </c>
      <c r="D94" s="163" t="s">
        <v>449</v>
      </c>
      <c r="E94" s="133">
        <v>0.01</v>
      </c>
      <c r="F94" s="133" t="s">
        <v>402</v>
      </c>
    </row>
    <row r="95" ht="14.25" spans="1:6">
      <c r="A95" s="132" t="s">
        <v>417</v>
      </c>
      <c r="B95" s="163">
        <v>1</v>
      </c>
      <c r="C95" s="163" t="s">
        <v>402</v>
      </c>
      <c r="D95" s="163" t="s">
        <v>450</v>
      </c>
      <c r="E95" s="133">
        <v>0.01</v>
      </c>
      <c r="F95" s="133" t="s">
        <v>402</v>
      </c>
    </row>
    <row r="96" ht="14.25" spans="1:6">
      <c r="A96" s="132" t="s">
        <v>417</v>
      </c>
      <c r="B96" s="163">
        <v>1</v>
      </c>
      <c r="C96" s="163" t="s">
        <v>402</v>
      </c>
      <c r="D96" s="163" t="s">
        <v>451</v>
      </c>
      <c r="E96" s="133">
        <v>0.01</v>
      </c>
      <c r="F96" s="133" t="s">
        <v>402</v>
      </c>
    </row>
    <row r="97" ht="14.25" spans="1:6">
      <c r="A97" s="132" t="s">
        <v>417</v>
      </c>
      <c r="B97" s="163">
        <v>1</v>
      </c>
      <c r="C97" s="163" t="s">
        <v>402</v>
      </c>
      <c r="D97" s="163" t="s">
        <v>452</v>
      </c>
      <c r="E97" s="133">
        <v>0.01</v>
      </c>
      <c r="F97" s="133" t="s">
        <v>402</v>
      </c>
    </row>
    <row r="98" ht="14.25" spans="1:6">
      <c r="A98" s="132" t="s">
        <v>417</v>
      </c>
      <c r="B98" s="163">
        <v>1</v>
      </c>
      <c r="C98" s="163" t="s">
        <v>402</v>
      </c>
      <c r="D98" s="163" t="s">
        <v>453</v>
      </c>
      <c r="E98" s="133">
        <v>0.01</v>
      </c>
      <c r="F98" s="133" t="s">
        <v>402</v>
      </c>
    </row>
    <row r="99" ht="14.25" spans="1:6">
      <c r="A99" s="132" t="s">
        <v>417</v>
      </c>
      <c r="B99" s="163">
        <v>1</v>
      </c>
      <c r="C99" s="163" t="s">
        <v>402</v>
      </c>
      <c r="D99" s="163" t="s">
        <v>454</v>
      </c>
      <c r="E99" s="133">
        <v>0.009</v>
      </c>
      <c r="F99" s="133" t="s">
        <v>402</v>
      </c>
    </row>
    <row r="100" ht="14.25" spans="1:6">
      <c r="A100" s="132" t="s">
        <v>417</v>
      </c>
      <c r="B100" s="163">
        <v>1</v>
      </c>
      <c r="C100" s="163" t="s">
        <v>402</v>
      </c>
      <c r="D100" s="163" t="s">
        <v>455</v>
      </c>
      <c r="E100" s="133">
        <v>0.009</v>
      </c>
      <c r="F100" s="133" t="s">
        <v>402</v>
      </c>
    </row>
    <row r="101" ht="14.25" spans="1:6">
      <c r="A101" s="132" t="s">
        <v>417</v>
      </c>
      <c r="B101" s="163">
        <v>1</v>
      </c>
      <c r="C101" s="163" t="s">
        <v>402</v>
      </c>
      <c r="D101" s="163" t="s">
        <v>456</v>
      </c>
      <c r="E101" s="133">
        <v>0.009</v>
      </c>
      <c r="F101" s="133" t="s">
        <v>402</v>
      </c>
    </row>
    <row r="102" ht="14.25" spans="1:6">
      <c r="A102" s="132" t="s">
        <v>417</v>
      </c>
      <c r="B102" s="163">
        <v>1</v>
      </c>
      <c r="C102" s="163" t="s">
        <v>402</v>
      </c>
      <c r="D102" s="163" t="s">
        <v>457</v>
      </c>
      <c r="E102" s="133">
        <v>0.009</v>
      </c>
      <c r="F102" s="133" t="s">
        <v>402</v>
      </c>
    </row>
    <row r="103" ht="14.25" spans="1:6">
      <c r="A103" s="132" t="s">
        <v>417</v>
      </c>
      <c r="B103" s="163">
        <v>1</v>
      </c>
      <c r="C103" s="163" t="s">
        <v>402</v>
      </c>
      <c r="D103" s="163" t="s">
        <v>458</v>
      </c>
      <c r="E103" s="133">
        <v>0.009</v>
      </c>
      <c r="F103" s="133" t="s">
        <v>402</v>
      </c>
    </row>
    <row r="104" ht="14.25" spans="1:6">
      <c r="A104" s="132" t="s">
        <v>417</v>
      </c>
      <c r="B104" s="163">
        <v>1</v>
      </c>
      <c r="C104" s="163" t="s">
        <v>402</v>
      </c>
      <c r="D104" s="163" t="s">
        <v>459</v>
      </c>
      <c r="E104" s="133">
        <v>0.009</v>
      </c>
      <c r="F104" s="133" t="s">
        <v>402</v>
      </c>
    </row>
    <row r="105" ht="14.25" spans="1:6">
      <c r="A105" s="132" t="s">
        <v>417</v>
      </c>
      <c r="B105" s="163">
        <v>1</v>
      </c>
      <c r="C105" s="163" t="s">
        <v>402</v>
      </c>
      <c r="D105" s="163" t="s">
        <v>460</v>
      </c>
      <c r="E105" s="133">
        <v>0.008</v>
      </c>
      <c r="F105" s="133" t="s">
        <v>402</v>
      </c>
    </row>
    <row r="106" ht="14.25" spans="1:6">
      <c r="A106" s="132" t="s">
        <v>417</v>
      </c>
      <c r="B106" s="163">
        <v>1</v>
      </c>
      <c r="C106" s="163" t="s">
        <v>402</v>
      </c>
      <c r="D106" s="163" t="s">
        <v>461</v>
      </c>
      <c r="E106" s="133">
        <v>0.008</v>
      </c>
      <c r="F106" s="133" t="s">
        <v>402</v>
      </c>
    </row>
    <row r="107" ht="14.25" spans="1:6">
      <c r="A107" s="132" t="s">
        <v>417</v>
      </c>
      <c r="B107" s="163">
        <v>1</v>
      </c>
      <c r="C107" s="163" t="s">
        <v>402</v>
      </c>
      <c r="D107" s="163" t="s">
        <v>462</v>
      </c>
      <c r="E107" s="133">
        <v>0.008</v>
      </c>
      <c r="F107" s="133" t="s">
        <v>402</v>
      </c>
    </row>
    <row r="108" ht="14.25" spans="1:6">
      <c r="A108" s="132" t="s">
        <v>417</v>
      </c>
      <c r="B108" s="163">
        <v>1</v>
      </c>
      <c r="C108" s="163" t="s">
        <v>402</v>
      </c>
      <c r="D108" s="163" t="s">
        <v>463</v>
      </c>
      <c r="E108" s="133">
        <v>0.008</v>
      </c>
      <c r="F108" s="133" t="s">
        <v>402</v>
      </c>
    </row>
    <row r="109" ht="14.25" spans="1:6">
      <c r="A109" s="132" t="s">
        <v>417</v>
      </c>
      <c r="B109" s="163">
        <v>1</v>
      </c>
      <c r="C109" s="163" t="s">
        <v>402</v>
      </c>
      <c r="D109" s="163" t="s">
        <v>464</v>
      </c>
      <c r="E109" s="133">
        <v>0.008</v>
      </c>
      <c r="F109" s="133" t="s">
        <v>402</v>
      </c>
    </row>
    <row r="110" ht="14.25" spans="1:6">
      <c r="A110" s="132" t="s">
        <v>417</v>
      </c>
      <c r="B110" s="163">
        <v>1</v>
      </c>
      <c r="C110" s="163" t="s">
        <v>402</v>
      </c>
      <c r="D110" s="163" t="s">
        <v>465</v>
      </c>
      <c r="E110" s="133">
        <v>0.008</v>
      </c>
      <c r="F110" s="133" t="s">
        <v>402</v>
      </c>
    </row>
    <row r="111" ht="14.25" spans="1:6">
      <c r="A111" s="132" t="s">
        <v>417</v>
      </c>
      <c r="B111" s="163">
        <v>1</v>
      </c>
      <c r="C111" s="163" t="s">
        <v>402</v>
      </c>
      <c r="D111" s="163" t="s">
        <v>466</v>
      </c>
      <c r="E111" s="133">
        <v>0.008</v>
      </c>
      <c r="F111" s="133" t="s">
        <v>402</v>
      </c>
    </row>
    <row r="112" ht="14.25" spans="1:6">
      <c r="A112" s="132" t="s">
        <v>417</v>
      </c>
      <c r="B112" s="163">
        <v>1</v>
      </c>
      <c r="C112" s="163" t="s">
        <v>402</v>
      </c>
      <c r="D112" s="163" t="s">
        <v>467</v>
      </c>
      <c r="E112" s="133">
        <v>0.008</v>
      </c>
      <c r="F112" s="133" t="s">
        <v>402</v>
      </c>
    </row>
    <row r="113" ht="14.25" spans="1:6">
      <c r="A113" s="132" t="s">
        <v>417</v>
      </c>
      <c r="B113" s="163">
        <v>1</v>
      </c>
      <c r="C113" s="163" t="s">
        <v>402</v>
      </c>
      <c r="D113" s="163" t="s">
        <v>468</v>
      </c>
      <c r="E113" s="133">
        <v>0.008</v>
      </c>
      <c r="F113" s="133" t="s">
        <v>402</v>
      </c>
    </row>
    <row r="114" ht="14.25" spans="1:6">
      <c r="A114" s="132" t="s">
        <v>417</v>
      </c>
      <c r="B114" s="163">
        <v>1</v>
      </c>
      <c r="C114" s="163" t="s">
        <v>402</v>
      </c>
      <c r="D114" s="163" t="s">
        <v>469</v>
      </c>
      <c r="E114" s="133">
        <v>0.008</v>
      </c>
      <c r="F114" s="133" t="s">
        <v>402</v>
      </c>
    </row>
    <row r="115" ht="14.25" spans="1:6">
      <c r="A115" s="132" t="s">
        <v>417</v>
      </c>
      <c r="B115" s="163">
        <v>1</v>
      </c>
      <c r="C115" s="163" t="s">
        <v>402</v>
      </c>
      <c r="D115" s="163" t="s">
        <v>470</v>
      </c>
      <c r="E115" s="133">
        <v>0.008</v>
      </c>
      <c r="F115" s="133" t="s">
        <v>402</v>
      </c>
    </row>
    <row r="116" ht="14.25" spans="1:6">
      <c r="A116" s="132" t="s">
        <v>417</v>
      </c>
      <c r="B116" s="163">
        <v>1</v>
      </c>
      <c r="C116" s="163" t="s">
        <v>402</v>
      </c>
      <c r="D116" s="163" t="s">
        <v>471</v>
      </c>
      <c r="E116" s="133">
        <v>0.007</v>
      </c>
      <c r="F116" s="133" t="s">
        <v>402</v>
      </c>
    </row>
    <row r="117" ht="14.25" spans="1:6">
      <c r="A117" s="132" t="s">
        <v>417</v>
      </c>
      <c r="B117" s="163">
        <v>1</v>
      </c>
      <c r="C117" s="163" t="s">
        <v>402</v>
      </c>
      <c r="D117" s="163" t="s">
        <v>472</v>
      </c>
      <c r="E117" s="133">
        <v>0.007</v>
      </c>
      <c r="F117" s="133" t="s">
        <v>402</v>
      </c>
    </row>
    <row r="118" ht="56.25" spans="1:8">
      <c r="A118" s="159" t="s">
        <v>437</v>
      </c>
      <c r="B118" s="159"/>
      <c r="C118" s="159"/>
      <c r="D118" s="159"/>
      <c r="E118" s="159"/>
      <c r="F118" s="159"/>
      <c r="G118" s="149" t="s">
        <v>438</v>
      </c>
      <c r="H118" s="150">
        <v>2</v>
      </c>
    </row>
    <row r="120" spans="1:8">
      <c r="A120" s="151" t="s">
        <v>473</v>
      </c>
      <c r="B120" s="151"/>
      <c r="C120" s="151"/>
      <c r="D120" s="151"/>
      <c r="E120" s="151"/>
      <c r="F120" s="151"/>
      <c r="G120" s="152"/>
      <c r="H120" s="150" t="s">
        <v>391</v>
      </c>
    </row>
    <row r="121" spans="1:8">
      <c r="A121" s="151"/>
      <c r="B121" s="151"/>
      <c r="C121" s="151"/>
      <c r="D121" s="151"/>
      <c r="E121" s="151"/>
      <c r="F121" s="151"/>
      <c r="G121" s="153"/>
      <c r="H121" s="150"/>
    </row>
    <row r="122" spans="1:8">
      <c r="A122" s="151"/>
      <c r="B122" s="151"/>
      <c r="C122" s="151"/>
      <c r="D122" s="151"/>
      <c r="E122" s="151"/>
      <c r="F122" s="151"/>
      <c r="G122" s="153"/>
      <c r="H122" s="150"/>
    </row>
    <row r="123" spans="1:8">
      <c r="A123" s="151"/>
      <c r="B123" s="151"/>
      <c r="C123" s="151"/>
      <c r="D123" s="151"/>
      <c r="E123" s="151"/>
      <c r="F123" s="151"/>
      <c r="G123" s="153"/>
      <c r="H123" s="150"/>
    </row>
    <row r="124" spans="1:6">
      <c r="A124" s="119" t="s">
        <v>392</v>
      </c>
      <c r="B124" s="119"/>
      <c r="C124" s="119"/>
      <c r="D124" s="119"/>
      <c r="E124" s="119"/>
      <c r="F124" s="119"/>
    </row>
    <row r="125" spans="1:6">
      <c r="A125" s="121" t="s">
        <v>362</v>
      </c>
      <c r="B125" s="121"/>
      <c r="C125" s="121"/>
      <c r="D125" s="121"/>
      <c r="E125" s="121"/>
      <c r="F125" s="121"/>
    </row>
    <row r="126" spans="1:6">
      <c r="A126" s="121" t="s">
        <v>363</v>
      </c>
      <c r="B126" s="121"/>
      <c r="C126" s="121"/>
      <c r="D126" s="121"/>
      <c r="E126" s="121"/>
      <c r="F126" s="121"/>
    </row>
    <row r="127" spans="1:6">
      <c r="A127" s="121" t="s">
        <v>393</v>
      </c>
      <c r="B127" s="121"/>
      <c r="C127" s="121"/>
      <c r="D127" s="121"/>
      <c r="E127" s="121"/>
      <c r="F127" s="121"/>
    </row>
    <row r="128" ht="14.25" spans="1:6">
      <c r="A128" s="121"/>
      <c r="B128" s="121"/>
      <c r="C128" s="121"/>
      <c r="D128" s="121"/>
      <c r="E128" s="121"/>
      <c r="F128" s="121"/>
    </row>
    <row r="129" ht="14.25" spans="1:6">
      <c r="A129" s="123"/>
      <c r="B129" s="124"/>
      <c r="C129" s="124" t="s">
        <v>394</v>
      </c>
      <c r="D129" s="124"/>
      <c r="E129" s="124" t="s">
        <v>395</v>
      </c>
      <c r="F129" s="124" t="s">
        <v>396</v>
      </c>
    </row>
    <row r="130" ht="14.25" spans="1:6">
      <c r="A130" s="128" t="s">
        <v>397</v>
      </c>
      <c r="B130" s="129" t="s">
        <v>398</v>
      </c>
      <c r="C130" s="129" t="s">
        <v>399</v>
      </c>
      <c r="D130" s="129" t="s">
        <v>400</v>
      </c>
      <c r="E130" s="129" t="s">
        <v>401</v>
      </c>
      <c r="F130" s="129" t="s">
        <v>401</v>
      </c>
    </row>
    <row r="131" ht="14.25" spans="1:6">
      <c r="A131" s="132" t="s">
        <v>417</v>
      </c>
      <c r="B131" s="163">
        <v>1</v>
      </c>
      <c r="C131" s="163" t="s">
        <v>402</v>
      </c>
      <c r="D131" s="163" t="s">
        <v>474</v>
      </c>
      <c r="E131" s="133">
        <v>0.006</v>
      </c>
      <c r="F131" s="133" t="s">
        <v>402</v>
      </c>
    </row>
    <row r="132" ht="14.25" spans="1:6">
      <c r="A132" s="132" t="s">
        <v>417</v>
      </c>
      <c r="B132" s="163">
        <v>1</v>
      </c>
      <c r="C132" s="163" t="s">
        <v>402</v>
      </c>
      <c r="D132" s="163" t="s">
        <v>475</v>
      </c>
      <c r="E132" s="133">
        <v>0.006</v>
      </c>
      <c r="F132" s="133" t="s">
        <v>402</v>
      </c>
    </row>
    <row r="133" ht="14.25" spans="1:6">
      <c r="A133" s="132" t="s">
        <v>417</v>
      </c>
      <c r="B133" s="163">
        <v>1</v>
      </c>
      <c r="C133" s="163" t="s">
        <v>402</v>
      </c>
      <c r="D133" s="163" t="s">
        <v>476</v>
      </c>
      <c r="E133" s="133">
        <v>0.006</v>
      </c>
      <c r="F133" s="133" t="s">
        <v>402</v>
      </c>
    </row>
    <row r="134" ht="14.25" spans="1:6">
      <c r="A134" s="132" t="s">
        <v>417</v>
      </c>
      <c r="B134" s="163">
        <v>1</v>
      </c>
      <c r="C134" s="163" t="s">
        <v>402</v>
      </c>
      <c r="D134" s="163" t="s">
        <v>477</v>
      </c>
      <c r="E134" s="133">
        <v>0.005</v>
      </c>
      <c r="F134" s="133" t="s">
        <v>402</v>
      </c>
    </row>
    <row r="135" ht="14.25" spans="1:6">
      <c r="A135" s="132" t="s">
        <v>417</v>
      </c>
      <c r="B135" s="163">
        <v>1</v>
      </c>
      <c r="C135" s="163" t="s">
        <v>402</v>
      </c>
      <c r="D135" s="163" t="s">
        <v>478</v>
      </c>
      <c r="E135" s="133">
        <v>0.005</v>
      </c>
      <c r="F135" s="133" t="s">
        <v>402</v>
      </c>
    </row>
    <row r="136" ht="14.25" spans="1:6">
      <c r="A136" s="132" t="s">
        <v>417</v>
      </c>
      <c r="B136" s="163">
        <v>1</v>
      </c>
      <c r="C136" s="163" t="s">
        <v>402</v>
      </c>
      <c r="D136" s="163" t="s">
        <v>479</v>
      </c>
      <c r="E136" s="133">
        <v>0.005</v>
      </c>
      <c r="F136" s="133" t="s">
        <v>402</v>
      </c>
    </row>
    <row r="137" ht="14.25" spans="1:6">
      <c r="A137" s="132" t="s">
        <v>417</v>
      </c>
      <c r="B137" s="163">
        <v>1</v>
      </c>
      <c r="C137" s="163" t="s">
        <v>402</v>
      </c>
      <c r="D137" s="163" t="s">
        <v>480</v>
      </c>
      <c r="E137" s="133">
        <v>0.005</v>
      </c>
      <c r="F137" s="133" t="s">
        <v>402</v>
      </c>
    </row>
    <row r="138" ht="14.25" spans="1:6">
      <c r="A138" s="132" t="s">
        <v>417</v>
      </c>
      <c r="B138" s="163">
        <v>1</v>
      </c>
      <c r="C138" s="163" t="s">
        <v>402</v>
      </c>
      <c r="D138" s="163" t="s">
        <v>481</v>
      </c>
      <c r="E138" s="133">
        <v>0.005</v>
      </c>
      <c r="F138" s="133" t="s">
        <v>402</v>
      </c>
    </row>
    <row r="139" ht="14.25" spans="1:6">
      <c r="A139" s="132" t="s">
        <v>417</v>
      </c>
      <c r="B139" s="163">
        <v>1</v>
      </c>
      <c r="C139" s="163" t="s">
        <v>402</v>
      </c>
      <c r="D139" s="163" t="s">
        <v>482</v>
      </c>
      <c r="E139" s="133">
        <v>0.005</v>
      </c>
      <c r="F139" s="133" t="s">
        <v>402</v>
      </c>
    </row>
    <row r="140" ht="14.25" spans="1:6">
      <c r="A140" s="132" t="s">
        <v>417</v>
      </c>
      <c r="B140" s="163">
        <v>1</v>
      </c>
      <c r="C140" s="163" t="s">
        <v>402</v>
      </c>
      <c r="D140" s="163" t="s">
        <v>483</v>
      </c>
      <c r="E140" s="133">
        <v>0.005</v>
      </c>
      <c r="F140" s="133" t="s">
        <v>402</v>
      </c>
    </row>
    <row r="141" ht="14.25" spans="1:6">
      <c r="A141" s="132" t="s">
        <v>417</v>
      </c>
      <c r="B141" s="163">
        <v>1</v>
      </c>
      <c r="C141" s="163" t="s">
        <v>402</v>
      </c>
      <c r="D141" s="163" t="s">
        <v>484</v>
      </c>
      <c r="E141" s="133">
        <v>0.004</v>
      </c>
      <c r="F141" s="133" t="s">
        <v>402</v>
      </c>
    </row>
    <row r="142" ht="14.25" spans="1:6">
      <c r="A142" s="132" t="s">
        <v>417</v>
      </c>
      <c r="B142" s="163">
        <v>1</v>
      </c>
      <c r="C142" s="163" t="s">
        <v>402</v>
      </c>
      <c r="D142" s="163" t="s">
        <v>485</v>
      </c>
      <c r="E142" s="133">
        <v>0.004</v>
      </c>
      <c r="F142" s="133" t="s">
        <v>402</v>
      </c>
    </row>
    <row r="143" ht="14.25" spans="1:6">
      <c r="A143" s="132" t="s">
        <v>417</v>
      </c>
      <c r="B143" s="163">
        <v>1</v>
      </c>
      <c r="C143" s="163" t="s">
        <v>402</v>
      </c>
      <c r="D143" s="163" t="s">
        <v>486</v>
      </c>
      <c r="E143" s="133">
        <v>0.004</v>
      </c>
      <c r="F143" s="133" t="s">
        <v>402</v>
      </c>
    </row>
    <row r="144" ht="14.25" spans="1:6">
      <c r="A144" s="132" t="s">
        <v>417</v>
      </c>
      <c r="B144" s="163">
        <v>1</v>
      </c>
      <c r="C144" s="163" t="s">
        <v>402</v>
      </c>
      <c r="D144" s="163" t="s">
        <v>487</v>
      </c>
      <c r="E144" s="133">
        <v>0.004</v>
      </c>
      <c r="F144" s="133" t="s">
        <v>402</v>
      </c>
    </row>
    <row r="145" ht="14.25" spans="1:6">
      <c r="A145" s="132" t="s">
        <v>417</v>
      </c>
      <c r="B145" s="163">
        <v>1</v>
      </c>
      <c r="C145" s="163" t="s">
        <v>402</v>
      </c>
      <c r="D145" s="163" t="s">
        <v>488</v>
      </c>
      <c r="E145" s="133">
        <v>0.003</v>
      </c>
      <c r="F145" s="133" t="s">
        <v>402</v>
      </c>
    </row>
    <row r="146" ht="14.25" spans="1:6">
      <c r="A146" s="132" t="s">
        <v>417</v>
      </c>
      <c r="B146" s="163">
        <v>1</v>
      </c>
      <c r="C146" s="163" t="s">
        <v>402</v>
      </c>
      <c r="D146" s="163" t="s">
        <v>489</v>
      </c>
      <c r="E146" s="133">
        <v>0.003</v>
      </c>
      <c r="F146" s="133" t="s">
        <v>402</v>
      </c>
    </row>
    <row r="147" ht="14.25" spans="1:6">
      <c r="A147" s="132" t="s">
        <v>417</v>
      </c>
      <c r="B147" s="163">
        <v>1</v>
      </c>
      <c r="C147" s="163" t="s">
        <v>402</v>
      </c>
      <c r="D147" s="163" t="s">
        <v>490</v>
      </c>
      <c r="E147" s="133">
        <v>0.003</v>
      </c>
      <c r="F147" s="133" t="s">
        <v>402</v>
      </c>
    </row>
    <row r="148" ht="14.25" spans="1:6">
      <c r="A148" s="132" t="s">
        <v>417</v>
      </c>
      <c r="B148" s="163">
        <v>1</v>
      </c>
      <c r="C148" s="163" t="s">
        <v>402</v>
      </c>
      <c r="D148" s="163" t="s">
        <v>491</v>
      </c>
      <c r="E148" s="133">
        <v>0.003</v>
      </c>
      <c r="F148" s="133" t="s">
        <v>402</v>
      </c>
    </row>
    <row r="149" ht="14.25" spans="1:6">
      <c r="A149" s="132" t="s">
        <v>417</v>
      </c>
      <c r="B149" s="163">
        <v>1</v>
      </c>
      <c r="C149" s="163" t="s">
        <v>402</v>
      </c>
      <c r="D149" s="163" t="s">
        <v>492</v>
      </c>
      <c r="E149" s="133">
        <v>0.003</v>
      </c>
      <c r="F149" s="133" t="s">
        <v>402</v>
      </c>
    </row>
    <row r="150" ht="14.25" spans="1:6">
      <c r="A150" s="132" t="s">
        <v>417</v>
      </c>
      <c r="B150" s="163">
        <v>1</v>
      </c>
      <c r="C150" s="163" t="s">
        <v>402</v>
      </c>
      <c r="D150" s="163" t="s">
        <v>493</v>
      </c>
      <c r="E150" s="133">
        <v>0.003</v>
      </c>
      <c r="F150" s="133" t="s">
        <v>402</v>
      </c>
    </row>
    <row r="151" ht="14.25" spans="1:6">
      <c r="A151" s="132" t="s">
        <v>417</v>
      </c>
      <c r="B151" s="163">
        <v>1</v>
      </c>
      <c r="C151" s="163" t="s">
        <v>402</v>
      </c>
      <c r="D151" s="163" t="s">
        <v>494</v>
      </c>
      <c r="E151" s="133">
        <v>0.003</v>
      </c>
      <c r="F151" s="133" t="s">
        <v>402</v>
      </c>
    </row>
    <row r="152" ht="14.25" spans="1:6">
      <c r="A152" s="132" t="s">
        <v>417</v>
      </c>
      <c r="B152" s="163">
        <v>1</v>
      </c>
      <c r="C152" s="163" t="s">
        <v>402</v>
      </c>
      <c r="D152" s="163" t="s">
        <v>495</v>
      </c>
      <c r="E152" s="133">
        <v>0.003</v>
      </c>
      <c r="F152" s="133" t="s">
        <v>402</v>
      </c>
    </row>
    <row r="153" ht="14.25" spans="1:6">
      <c r="A153" s="132" t="s">
        <v>417</v>
      </c>
      <c r="B153" s="163">
        <v>1</v>
      </c>
      <c r="C153" s="163" t="s">
        <v>402</v>
      </c>
      <c r="D153" s="163" t="s">
        <v>496</v>
      </c>
      <c r="E153" s="133">
        <v>0.002</v>
      </c>
      <c r="F153" s="133" t="s">
        <v>402</v>
      </c>
    </row>
    <row r="154" ht="14.25" spans="1:6">
      <c r="A154" s="132" t="s">
        <v>417</v>
      </c>
      <c r="B154" s="163">
        <v>1</v>
      </c>
      <c r="C154" s="163" t="s">
        <v>402</v>
      </c>
      <c r="D154" s="163" t="s">
        <v>497</v>
      </c>
      <c r="E154" s="133">
        <v>0.002</v>
      </c>
      <c r="F154" s="133" t="s">
        <v>402</v>
      </c>
    </row>
    <row r="155" ht="14.25" spans="1:6">
      <c r="A155" s="132" t="s">
        <v>417</v>
      </c>
      <c r="B155" s="163">
        <v>1</v>
      </c>
      <c r="C155" s="163" t="s">
        <v>402</v>
      </c>
      <c r="D155" s="163" t="s">
        <v>498</v>
      </c>
      <c r="E155" s="133">
        <v>0.002</v>
      </c>
      <c r="F155" s="133" t="s">
        <v>402</v>
      </c>
    </row>
    <row r="156" ht="14.25" spans="1:6">
      <c r="A156" s="132" t="s">
        <v>417</v>
      </c>
      <c r="B156" s="163">
        <v>1</v>
      </c>
      <c r="C156" s="163" t="s">
        <v>402</v>
      </c>
      <c r="D156" s="163" t="s">
        <v>499</v>
      </c>
      <c r="E156" s="133">
        <v>0.002</v>
      </c>
      <c r="F156" s="133" t="s">
        <v>402</v>
      </c>
    </row>
    <row r="157" ht="14.25" spans="1:6">
      <c r="A157" s="132" t="s">
        <v>417</v>
      </c>
      <c r="B157" s="163">
        <v>1</v>
      </c>
      <c r="C157" s="163" t="s">
        <v>402</v>
      </c>
      <c r="D157" s="163" t="s">
        <v>500</v>
      </c>
      <c r="E157" s="133">
        <v>0.002</v>
      </c>
      <c r="F157" s="133" t="s">
        <v>402</v>
      </c>
    </row>
    <row r="158" ht="14.25" spans="1:6">
      <c r="A158" s="132" t="s">
        <v>417</v>
      </c>
      <c r="B158" s="163">
        <v>1</v>
      </c>
      <c r="C158" s="163" t="s">
        <v>402</v>
      </c>
      <c r="D158" s="163" t="s">
        <v>501</v>
      </c>
      <c r="E158" s="133">
        <v>0.002</v>
      </c>
      <c r="F158" s="133" t="s">
        <v>402</v>
      </c>
    </row>
    <row r="159" ht="14.25" spans="1:6">
      <c r="A159" s="132" t="s">
        <v>417</v>
      </c>
      <c r="B159" s="163">
        <v>1</v>
      </c>
      <c r="C159" s="163" t="s">
        <v>402</v>
      </c>
      <c r="D159" s="163" t="s">
        <v>502</v>
      </c>
      <c r="E159" s="133">
        <v>0.002</v>
      </c>
      <c r="F159" s="133" t="s">
        <v>402</v>
      </c>
    </row>
    <row r="160" ht="14.25" spans="1:6">
      <c r="A160" s="132" t="s">
        <v>417</v>
      </c>
      <c r="B160" s="163">
        <v>1</v>
      </c>
      <c r="C160" s="163" t="s">
        <v>402</v>
      </c>
      <c r="D160" s="163" t="s">
        <v>503</v>
      </c>
      <c r="E160" s="133">
        <v>0.002</v>
      </c>
      <c r="F160" s="133" t="s">
        <v>402</v>
      </c>
    </row>
    <row r="161" ht="14.25" spans="1:6">
      <c r="A161" s="132" t="s">
        <v>417</v>
      </c>
      <c r="B161" s="163">
        <v>1</v>
      </c>
      <c r="C161" s="163" t="s">
        <v>402</v>
      </c>
      <c r="D161" s="163" t="s">
        <v>504</v>
      </c>
      <c r="E161" s="133">
        <v>0.002</v>
      </c>
      <c r="F161" s="133" t="s">
        <v>402</v>
      </c>
    </row>
    <row r="162" ht="14.25" spans="1:6">
      <c r="A162" s="132" t="s">
        <v>417</v>
      </c>
      <c r="B162" s="163">
        <v>1</v>
      </c>
      <c r="C162" s="163" t="s">
        <v>402</v>
      </c>
      <c r="D162" s="163" t="s">
        <v>505</v>
      </c>
      <c r="E162" s="133">
        <v>0.001</v>
      </c>
      <c r="F162" s="133" t="s">
        <v>402</v>
      </c>
    </row>
    <row r="163" ht="14.25" spans="1:6">
      <c r="A163" s="132" t="s">
        <v>417</v>
      </c>
      <c r="B163" s="163">
        <v>1</v>
      </c>
      <c r="C163" s="163" t="s">
        <v>402</v>
      </c>
      <c r="D163" s="163" t="s">
        <v>506</v>
      </c>
      <c r="E163" s="133">
        <v>0.001</v>
      </c>
      <c r="F163" s="133" t="s">
        <v>402</v>
      </c>
    </row>
    <row r="164" ht="56.25" spans="1:8">
      <c r="A164" s="159" t="s">
        <v>437</v>
      </c>
      <c r="B164" s="159"/>
      <c r="C164" s="159"/>
      <c r="D164" s="159"/>
      <c r="E164" s="159"/>
      <c r="F164" s="159"/>
      <c r="G164" s="149" t="s">
        <v>438</v>
      </c>
      <c r="H164" s="150">
        <v>3</v>
      </c>
    </row>
    <row r="166" spans="1:8">
      <c r="A166" s="151" t="s">
        <v>507</v>
      </c>
      <c r="B166" s="151"/>
      <c r="C166" s="151"/>
      <c r="D166" s="151"/>
      <c r="E166" s="151"/>
      <c r="F166" s="151"/>
      <c r="G166" s="152"/>
      <c r="H166" s="150" t="s">
        <v>391</v>
      </c>
    </row>
    <row r="167" spans="1:8">
      <c r="A167" s="151"/>
      <c r="B167" s="151"/>
      <c r="C167" s="151"/>
      <c r="D167" s="151"/>
      <c r="E167" s="151"/>
      <c r="F167" s="151"/>
      <c r="G167" s="153"/>
      <c r="H167" s="150"/>
    </row>
    <row r="168" spans="1:8">
      <c r="A168" s="151"/>
      <c r="B168" s="151"/>
      <c r="C168" s="151"/>
      <c r="D168" s="151"/>
      <c r="E168" s="151"/>
      <c r="F168" s="151"/>
      <c r="G168" s="153"/>
      <c r="H168" s="150"/>
    </row>
    <row r="169" spans="1:8">
      <c r="A169" s="151"/>
      <c r="B169" s="151"/>
      <c r="C169" s="151"/>
      <c r="D169" s="151"/>
      <c r="E169" s="151"/>
      <c r="F169" s="151"/>
      <c r="G169" s="153"/>
      <c r="H169" s="150"/>
    </row>
    <row r="170" spans="1:6">
      <c r="A170" s="119" t="s">
        <v>392</v>
      </c>
      <c r="B170" s="119"/>
      <c r="C170" s="119"/>
      <c r="D170" s="119"/>
      <c r="E170" s="119"/>
      <c r="F170" s="119"/>
    </row>
    <row r="171" spans="1:6">
      <c r="A171" s="121" t="s">
        <v>362</v>
      </c>
      <c r="B171" s="121"/>
      <c r="C171" s="121"/>
      <c r="D171" s="121"/>
      <c r="E171" s="121"/>
      <c r="F171" s="121"/>
    </row>
    <row r="172" spans="1:6">
      <c r="A172" s="121" t="s">
        <v>363</v>
      </c>
      <c r="B172" s="121"/>
      <c r="C172" s="121"/>
      <c r="D172" s="121"/>
      <c r="E172" s="121"/>
      <c r="F172" s="121"/>
    </row>
    <row r="173" spans="1:6">
      <c r="A173" s="121" t="s">
        <v>393</v>
      </c>
      <c r="B173" s="121"/>
      <c r="C173" s="121"/>
      <c r="D173" s="121"/>
      <c r="E173" s="121"/>
      <c r="F173" s="121"/>
    </row>
    <row r="174" ht="14.25" spans="1:6">
      <c r="A174" s="121"/>
      <c r="B174" s="121"/>
      <c r="C174" s="121"/>
      <c r="D174" s="121"/>
      <c r="E174" s="121"/>
      <c r="F174" s="121"/>
    </row>
    <row r="175" ht="14.25" spans="1:6">
      <c r="A175" s="123"/>
      <c r="B175" s="124"/>
      <c r="C175" s="124" t="s">
        <v>394</v>
      </c>
      <c r="D175" s="124"/>
      <c r="E175" s="124" t="s">
        <v>395</v>
      </c>
      <c r="F175" s="124" t="s">
        <v>396</v>
      </c>
    </row>
    <row r="176" ht="14.25" spans="1:6">
      <c r="A176" s="128" t="s">
        <v>397</v>
      </c>
      <c r="B176" s="129" t="s">
        <v>398</v>
      </c>
      <c r="C176" s="129" t="s">
        <v>399</v>
      </c>
      <c r="D176" s="129" t="s">
        <v>400</v>
      </c>
      <c r="E176" s="129" t="s">
        <v>401</v>
      </c>
      <c r="F176" s="129" t="s">
        <v>401</v>
      </c>
    </row>
    <row r="177" ht="14.25" spans="1:6">
      <c r="A177" s="132" t="s">
        <v>417</v>
      </c>
      <c r="B177" s="163">
        <v>1</v>
      </c>
      <c r="C177" s="163" t="s">
        <v>402</v>
      </c>
      <c r="D177" s="163" t="s">
        <v>508</v>
      </c>
      <c r="E177" s="133">
        <v>0.001</v>
      </c>
      <c r="F177" s="133" t="s">
        <v>402</v>
      </c>
    </row>
    <row r="178" ht="14.25" spans="1:6">
      <c r="A178" s="132" t="s">
        <v>417</v>
      </c>
      <c r="B178" s="163">
        <v>1</v>
      </c>
      <c r="C178" s="163" t="s">
        <v>402</v>
      </c>
      <c r="D178" s="163" t="s">
        <v>509</v>
      </c>
      <c r="E178" s="133">
        <v>0.001</v>
      </c>
      <c r="F178" s="133" t="s">
        <v>402</v>
      </c>
    </row>
    <row r="179" ht="14.25" spans="1:6">
      <c r="A179" s="132" t="s">
        <v>417</v>
      </c>
      <c r="B179" s="163">
        <v>1</v>
      </c>
      <c r="C179" s="163" t="s">
        <v>402</v>
      </c>
      <c r="D179" s="163" t="s">
        <v>510</v>
      </c>
      <c r="E179" s="133">
        <v>0.001</v>
      </c>
      <c r="F179" s="133" t="s">
        <v>402</v>
      </c>
    </row>
    <row r="180" ht="14.25" spans="1:6">
      <c r="A180" s="132" t="s">
        <v>417</v>
      </c>
      <c r="B180" s="163">
        <v>1</v>
      </c>
      <c r="C180" s="163" t="s">
        <v>402</v>
      </c>
      <c r="D180" s="163" t="s">
        <v>511</v>
      </c>
      <c r="E180" s="133">
        <v>0.001</v>
      </c>
      <c r="F180" s="133" t="s">
        <v>402</v>
      </c>
    </row>
    <row r="181" ht="14.25" spans="1:6">
      <c r="A181" s="132" t="s">
        <v>417</v>
      </c>
      <c r="B181" s="163">
        <v>1</v>
      </c>
      <c r="C181" s="163" t="s">
        <v>402</v>
      </c>
      <c r="D181" s="163" t="s">
        <v>512</v>
      </c>
      <c r="E181" s="133">
        <v>0.001</v>
      </c>
      <c r="F181" s="133" t="s">
        <v>402</v>
      </c>
    </row>
    <row r="182" ht="14.25" spans="1:6">
      <c r="A182" s="132" t="s">
        <v>417</v>
      </c>
      <c r="B182" s="163">
        <v>1</v>
      </c>
      <c r="C182" s="163" t="s">
        <v>402</v>
      </c>
      <c r="D182" s="163" t="s">
        <v>513</v>
      </c>
      <c r="E182" s="133">
        <v>0.001</v>
      </c>
      <c r="F182" s="133" t="s">
        <v>402</v>
      </c>
    </row>
    <row r="183" ht="14.25" spans="1:6">
      <c r="A183" s="132" t="s">
        <v>417</v>
      </c>
      <c r="B183" s="163">
        <v>1</v>
      </c>
      <c r="C183" s="163" t="s">
        <v>402</v>
      </c>
      <c r="D183" s="163" t="s">
        <v>514</v>
      </c>
      <c r="E183" s="133">
        <v>0.001</v>
      </c>
      <c r="F183" s="133" t="s">
        <v>402</v>
      </c>
    </row>
    <row r="184" ht="14.25" spans="1:6">
      <c r="A184" s="132" t="s">
        <v>417</v>
      </c>
      <c r="B184" s="163">
        <v>1</v>
      </c>
      <c r="C184" s="163" t="s">
        <v>402</v>
      </c>
      <c r="D184" s="163" t="s">
        <v>515</v>
      </c>
      <c r="E184" s="133">
        <v>0.001</v>
      </c>
      <c r="F184" s="133" t="s">
        <v>402</v>
      </c>
    </row>
    <row r="185" ht="14.25" spans="1:6">
      <c r="A185" s="132" t="s">
        <v>417</v>
      </c>
      <c r="B185" s="163">
        <v>1</v>
      </c>
      <c r="C185" s="163" t="s">
        <v>402</v>
      </c>
      <c r="D185" s="163" t="s">
        <v>516</v>
      </c>
      <c r="E185" s="133">
        <v>0</v>
      </c>
      <c r="F185" s="133" t="s">
        <v>402</v>
      </c>
    </row>
    <row r="186" ht="14.25" spans="1:6">
      <c r="A186" s="132" t="s">
        <v>417</v>
      </c>
      <c r="B186" s="163">
        <v>1</v>
      </c>
      <c r="C186" s="163" t="s">
        <v>402</v>
      </c>
      <c r="D186" s="163" t="s">
        <v>517</v>
      </c>
      <c r="E186" s="133">
        <v>0</v>
      </c>
      <c r="F186" s="133" t="s">
        <v>402</v>
      </c>
    </row>
    <row r="187" ht="14.25" spans="1:6">
      <c r="A187" s="132" t="s">
        <v>417</v>
      </c>
      <c r="B187" s="163">
        <v>1</v>
      </c>
      <c r="C187" s="163" t="s">
        <v>402</v>
      </c>
      <c r="D187" s="163" t="s">
        <v>518</v>
      </c>
      <c r="E187" s="133">
        <v>0</v>
      </c>
      <c r="F187" s="133" t="s">
        <v>402</v>
      </c>
    </row>
    <row r="188" ht="14.25" spans="1:6">
      <c r="A188" s="132" t="s">
        <v>417</v>
      </c>
      <c r="B188" s="163">
        <v>1</v>
      </c>
      <c r="C188" s="163" t="s">
        <v>402</v>
      </c>
      <c r="D188" s="163" t="s">
        <v>519</v>
      </c>
      <c r="E188" s="133">
        <v>0</v>
      </c>
      <c r="F188" s="133" t="s">
        <v>402</v>
      </c>
    </row>
    <row r="189" ht="14.25" spans="1:6">
      <c r="A189" s="132" t="s">
        <v>417</v>
      </c>
      <c r="B189" s="163">
        <v>1</v>
      </c>
      <c r="C189" s="163" t="s">
        <v>402</v>
      </c>
      <c r="D189" s="163" t="s">
        <v>520</v>
      </c>
      <c r="E189" s="133">
        <v>0</v>
      </c>
      <c r="F189" s="133" t="s">
        <v>402</v>
      </c>
    </row>
    <row r="190" ht="14.25" spans="1:6">
      <c r="A190" s="132" t="s">
        <v>417</v>
      </c>
      <c r="B190" s="163">
        <v>1</v>
      </c>
      <c r="C190" s="163" t="s">
        <v>402</v>
      </c>
      <c r="D190" s="163" t="s">
        <v>521</v>
      </c>
      <c r="E190" s="133">
        <v>0</v>
      </c>
      <c r="F190" s="133" t="s">
        <v>402</v>
      </c>
    </row>
    <row r="191" ht="14.25" spans="1:6">
      <c r="A191" s="132" t="s">
        <v>417</v>
      </c>
      <c r="B191" s="163">
        <v>1</v>
      </c>
      <c r="C191" s="163" t="s">
        <v>402</v>
      </c>
      <c r="D191" s="163" t="s">
        <v>522</v>
      </c>
      <c r="E191" s="133">
        <v>0</v>
      </c>
      <c r="F191" s="133" t="s">
        <v>402</v>
      </c>
    </row>
    <row r="192" ht="14.25" spans="1:6">
      <c r="A192" s="132" t="s">
        <v>417</v>
      </c>
      <c r="B192" s="163">
        <v>1</v>
      </c>
      <c r="C192" s="163" t="s">
        <v>402</v>
      </c>
      <c r="D192" s="163" t="s">
        <v>523</v>
      </c>
      <c r="E192" s="133">
        <v>0</v>
      </c>
      <c r="F192" s="133" t="s">
        <v>402</v>
      </c>
    </row>
    <row r="193" ht="14.25" spans="1:6">
      <c r="A193" s="132" t="s">
        <v>417</v>
      </c>
      <c r="B193" s="163">
        <v>1</v>
      </c>
      <c r="C193" s="163" t="s">
        <v>402</v>
      </c>
      <c r="D193" s="163" t="s">
        <v>524</v>
      </c>
      <c r="E193" s="133">
        <v>0</v>
      </c>
      <c r="F193" s="133" t="s">
        <v>402</v>
      </c>
    </row>
    <row r="194" ht="14.25" spans="1:6">
      <c r="A194" s="132" t="s">
        <v>417</v>
      </c>
      <c r="B194" s="163">
        <v>1</v>
      </c>
      <c r="C194" s="163" t="s">
        <v>402</v>
      </c>
      <c r="D194" s="163" t="s">
        <v>525</v>
      </c>
      <c r="E194" s="133">
        <v>0</v>
      </c>
      <c r="F194" s="133" t="s">
        <v>402</v>
      </c>
    </row>
    <row r="195" ht="14.25" spans="1:6">
      <c r="A195" s="132" t="s">
        <v>417</v>
      </c>
      <c r="B195" s="163">
        <v>1</v>
      </c>
      <c r="C195" s="163" t="s">
        <v>402</v>
      </c>
      <c r="D195" s="163" t="s">
        <v>526</v>
      </c>
      <c r="E195" s="133">
        <v>0</v>
      </c>
      <c r="F195" s="133" t="s">
        <v>402</v>
      </c>
    </row>
    <row r="196" ht="14.25" spans="1:6">
      <c r="A196" s="132" t="s">
        <v>417</v>
      </c>
      <c r="B196" s="163">
        <v>1</v>
      </c>
      <c r="C196" s="163" t="s">
        <v>402</v>
      </c>
      <c r="D196" s="163" t="s">
        <v>527</v>
      </c>
      <c r="E196" s="133">
        <v>0</v>
      </c>
      <c r="F196" s="133" t="s">
        <v>402</v>
      </c>
    </row>
    <row r="197" ht="14.25" spans="1:6">
      <c r="A197" s="132" t="s">
        <v>417</v>
      </c>
      <c r="B197" s="163">
        <v>1</v>
      </c>
      <c r="C197" s="163" t="s">
        <v>402</v>
      </c>
      <c r="D197" s="163" t="s">
        <v>528</v>
      </c>
      <c r="E197" s="133">
        <v>0</v>
      </c>
      <c r="F197" s="133" t="s">
        <v>402</v>
      </c>
    </row>
    <row r="198" ht="14.25" spans="1:6">
      <c r="A198" s="132" t="s">
        <v>417</v>
      </c>
      <c r="B198" s="163">
        <v>1</v>
      </c>
      <c r="C198" s="163" t="s">
        <v>402</v>
      </c>
      <c r="D198" s="163" t="s">
        <v>529</v>
      </c>
      <c r="E198" s="133">
        <v>0</v>
      </c>
      <c r="F198" s="133" t="s">
        <v>402</v>
      </c>
    </row>
    <row r="199" ht="14.25" spans="1:6">
      <c r="A199" s="132" t="s">
        <v>417</v>
      </c>
      <c r="B199" s="163">
        <v>1</v>
      </c>
      <c r="C199" s="163" t="s">
        <v>402</v>
      </c>
      <c r="D199" s="163" t="s">
        <v>530</v>
      </c>
      <c r="E199" s="133">
        <v>0</v>
      </c>
      <c r="F199" s="133" t="s">
        <v>402</v>
      </c>
    </row>
    <row r="200" ht="14.25" spans="1:6">
      <c r="A200" s="132" t="s">
        <v>417</v>
      </c>
      <c r="B200" s="163">
        <v>1</v>
      </c>
      <c r="C200" s="163" t="s">
        <v>402</v>
      </c>
      <c r="D200" s="163" t="s">
        <v>531</v>
      </c>
      <c r="E200" s="133">
        <v>0</v>
      </c>
      <c r="F200" s="133" t="s">
        <v>402</v>
      </c>
    </row>
    <row r="201" ht="14.25" spans="1:6">
      <c r="A201" s="132" t="s">
        <v>417</v>
      </c>
      <c r="B201" s="163">
        <v>1</v>
      </c>
      <c r="C201" s="163" t="s">
        <v>402</v>
      </c>
      <c r="D201" s="163" t="s">
        <v>532</v>
      </c>
      <c r="E201" s="133">
        <v>0</v>
      </c>
      <c r="F201" s="133" t="s">
        <v>402</v>
      </c>
    </row>
    <row r="202" ht="14.25" spans="1:6">
      <c r="A202" s="132" t="s">
        <v>417</v>
      </c>
      <c r="B202" s="163">
        <v>1</v>
      </c>
      <c r="C202" s="163" t="s">
        <v>402</v>
      </c>
      <c r="D202" s="163" t="s">
        <v>533</v>
      </c>
      <c r="E202" s="133">
        <v>0</v>
      </c>
      <c r="F202" s="133" t="s">
        <v>402</v>
      </c>
    </row>
    <row r="203" ht="14.25" spans="1:6">
      <c r="A203" s="132" t="s">
        <v>417</v>
      </c>
      <c r="B203" s="163">
        <v>1</v>
      </c>
      <c r="C203" s="163" t="s">
        <v>402</v>
      </c>
      <c r="D203" s="163" t="s">
        <v>534</v>
      </c>
      <c r="E203" s="133">
        <v>0</v>
      </c>
      <c r="F203" s="133" t="s">
        <v>402</v>
      </c>
    </row>
    <row r="204" ht="14.25" spans="1:6">
      <c r="A204" s="132" t="s">
        <v>417</v>
      </c>
      <c r="B204" s="163">
        <v>1</v>
      </c>
      <c r="C204" s="163" t="s">
        <v>402</v>
      </c>
      <c r="D204" s="163" t="s">
        <v>535</v>
      </c>
      <c r="E204" s="133">
        <v>0</v>
      </c>
      <c r="F204" s="133" t="s">
        <v>402</v>
      </c>
    </row>
    <row r="205" ht="14.25" spans="1:6">
      <c r="A205" s="132" t="s">
        <v>417</v>
      </c>
      <c r="B205" s="163">
        <v>1</v>
      </c>
      <c r="C205" s="163" t="s">
        <v>402</v>
      </c>
      <c r="D205" s="163" t="s">
        <v>536</v>
      </c>
      <c r="E205" s="133">
        <v>0</v>
      </c>
      <c r="F205" s="133" t="s">
        <v>402</v>
      </c>
    </row>
    <row r="206" ht="14.25" spans="1:6">
      <c r="A206" s="132" t="s">
        <v>417</v>
      </c>
      <c r="B206" s="163">
        <v>1</v>
      </c>
      <c r="C206" s="163" t="s">
        <v>402</v>
      </c>
      <c r="D206" s="163" t="s">
        <v>537</v>
      </c>
      <c r="E206" s="133">
        <v>0</v>
      </c>
      <c r="F206" s="133" t="s">
        <v>402</v>
      </c>
    </row>
    <row r="207" ht="14.25" spans="1:6">
      <c r="A207" s="132" t="s">
        <v>417</v>
      </c>
      <c r="B207" s="163">
        <v>1</v>
      </c>
      <c r="C207" s="163" t="s">
        <v>402</v>
      </c>
      <c r="D207" s="163" t="s">
        <v>538</v>
      </c>
      <c r="E207" s="133">
        <v>0</v>
      </c>
      <c r="F207" s="133" t="s">
        <v>402</v>
      </c>
    </row>
    <row r="208" ht="14.25" spans="1:6">
      <c r="A208" s="132" t="s">
        <v>417</v>
      </c>
      <c r="B208" s="163">
        <v>1</v>
      </c>
      <c r="C208" s="163" t="s">
        <v>402</v>
      </c>
      <c r="D208" s="163" t="s">
        <v>539</v>
      </c>
      <c r="E208" s="133">
        <v>0</v>
      </c>
      <c r="F208" s="133" t="s">
        <v>402</v>
      </c>
    </row>
    <row r="209" ht="14.25" spans="1:6">
      <c r="A209" s="132" t="s">
        <v>417</v>
      </c>
      <c r="B209" s="163">
        <v>1</v>
      </c>
      <c r="C209" s="163" t="s">
        <v>402</v>
      </c>
      <c r="D209" s="163" t="s">
        <v>540</v>
      </c>
      <c r="E209" s="133">
        <v>0</v>
      </c>
      <c r="F209" s="133" t="s">
        <v>402</v>
      </c>
    </row>
    <row r="210" ht="56.25" spans="1:8">
      <c r="A210" s="159" t="s">
        <v>437</v>
      </c>
      <c r="B210" s="159"/>
      <c r="C210" s="159"/>
      <c r="D210" s="159"/>
      <c r="E210" s="159"/>
      <c r="F210" s="159"/>
      <c r="G210" s="149" t="s">
        <v>438</v>
      </c>
      <c r="H210" s="150">
        <v>4</v>
      </c>
    </row>
    <row r="212" spans="1:8">
      <c r="A212" s="151" t="s">
        <v>541</v>
      </c>
      <c r="B212" s="151"/>
      <c r="C212" s="151"/>
      <c r="D212" s="151"/>
      <c r="E212" s="151"/>
      <c r="F212" s="151"/>
      <c r="G212" s="152"/>
      <c r="H212" s="150" t="s">
        <v>391</v>
      </c>
    </row>
    <row r="213" spans="1:8">
      <c r="A213" s="151"/>
      <c r="B213" s="151"/>
      <c r="C213" s="151"/>
      <c r="D213" s="151"/>
      <c r="E213" s="151"/>
      <c r="F213" s="151"/>
      <c r="G213" s="153"/>
      <c r="H213" s="150"/>
    </row>
    <row r="214" spans="1:8">
      <c r="A214" s="151"/>
      <c r="B214" s="151"/>
      <c r="C214" s="151"/>
      <c r="D214" s="151"/>
      <c r="E214" s="151"/>
      <c r="F214" s="151"/>
      <c r="G214" s="153"/>
      <c r="H214" s="150"/>
    </row>
    <row r="215" spans="1:8">
      <c r="A215" s="151"/>
      <c r="B215" s="151"/>
      <c r="C215" s="151"/>
      <c r="D215" s="151"/>
      <c r="E215" s="151"/>
      <c r="F215" s="151"/>
      <c r="G215" s="153"/>
      <c r="H215" s="150"/>
    </row>
    <row r="216" spans="1:6">
      <c r="A216" s="119" t="s">
        <v>392</v>
      </c>
      <c r="B216" s="119"/>
      <c r="C216" s="119"/>
      <c r="D216" s="119"/>
      <c r="E216" s="119"/>
      <c r="F216" s="119"/>
    </row>
    <row r="217" spans="1:6">
      <c r="A217" s="121" t="s">
        <v>362</v>
      </c>
      <c r="B217" s="121"/>
      <c r="C217" s="121"/>
      <c r="D217" s="121"/>
      <c r="E217" s="121"/>
      <c r="F217" s="121"/>
    </row>
    <row r="218" spans="1:6">
      <c r="A218" s="121" t="s">
        <v>363</v>
      </c>
      <c r="B218" s="121"/>
      <c r="C218" s="121"/>
      <c r="D218" s="121"/>
      <c r="E218" s="121"/>
      <c r="F218" s="121"/>
    </row>
    <row r="219" spans="1:6">
      <c r="A219" s="121" t="s">
        <v>393</v>
      </c>
      <c r="B219" s="121"/>
      <c r="C219" s="121"/>
      <c r="D219" s="121"/>
      <c r="E219" s="121"/>
      <c r="F219" s="121"/>
    </row>
    <row r="220" ht="14.25" spans="1:6">
      <c r="A220" s="121"/>
      <c r="B220" s="121"/>
      <c r="C220" s="121"/>
      <c r="D220" s="121"/>
      <c r="E220" s="121"/>
      <c r="F220" s="121"/>
    </row>
    <row r="221" ht="14.25" spans="1:6">
      <c r="A221" s="123"/>
      <c r="B221" s="124"/>
      <c r="C221" s="124" t="s">
        <v>394</v>
      </c>
      <c r="D221" s="124"/>
      <c r="E221" s="124" t="s">
        <v>395</v>
      </c>
      <c r="F221" s="124" t="s">
        <v>396</v>
      </c>
    </row>
    <row r="222" ht="14.25" spans="1:6">
      <c r="A222" s="128" t="s">
        <v>397</v>
      </c>
      <c r="B222" s="129" t="s">
        <v>398</v>
      </c>
      <c r="C222" s="129" t="s">
        <v>399</v>
      </c>
      <c r="D222" s="129" t="s">
        <v>400</v>
      </c>
      <c r="E222" s="129" t="s">
        <v>401</v>
      </c>
      <c r="F222" s="129" t="s">
        <v>401</v>
      </c>
    </row>
    <row r="223" ht="14.25" spans="1:6">
      <c r="A223" s="132" t="s">
        <v>417</v>
      </c>
      <c r="B223" s="163">
        <v>1</v>
      </c>
      <c r="C223" s="163" t="s">
        <v>402</v>
      </c>
      <c r="D223" s="163" t="s">
        <v>542</v>
      </c>
      <c r="E223" s="133">
        <v>0</v>
      </c>
      <c r="F223" s="133" t="s">
        <v>402</v>
      </c>
    </row>
    <row r="224" ht="14.25" spans="1:6">
      <c r="A224" s="132" t="s">
        <v>417</v>
      </c>
      <c r="B224" s="163">
        <v>1</v>
      </c>
      <c r="C224" s="163" t="s">
        <v>402</v>
      </c>
      <c r="D224" s="163" t="s">
        <v>543</v>
      </c>
      <c r="E224" s="133">
        <v>0</v>
      </c>
      <c r="F224" s="133" t="s">
        <v>402</v>
      </c>
    </row>
    <row r="225" ht="14.25" spans="1:6">
      <c r="A225" s="132" t="s">
        <v>417</v>
      </c>
      <c r="B225" s="163">
        <v>1</v>
      </c>
      <c r="C225" s="163" t="s">
        <v>402</v>
      </c>
      <c r="D225" s="163" t="s">
        <v>544</v>
      </c>
      <c r="E225" s="133">
        <v>0</v>
      </c>
      <c r="F225" s="133" t="s">
        <v>402</v>
      </c>
    </row>
    <row r="226" ht="14.25" spans="1:6">
      <c r="A226" s="132" t="s">
        <v>417</v>
      </c>
      <c r="B226" s="163">
        <v>1</v>
      </c>
      <c r="C226" s="163" t="s">
        <v>402</v>
      </c>
      <c r="D226" s="163" t="s">
        <v>545</v>
      </c>
      <c r="E226" s="133">
        <v>0</v>
      </c>
      <c r="F226" s="133" t="s">
        <v>402</v>
      </c>
    </row>
    <row r="227" ht="14.25" spans="1:6">
      <c r="A227" s="132" t="s">
        <v>417</v>
      </c>
      <c r="B227" s="163">
        <v>1</v>
      </c>
      <c r="C227" s="163" t="s">
        <v>402</v>
      </c>
      <c r="D227" s="163" t="s">
        <v>546</v>
      </c>
      <c r="E227" s="133">
        <v>0</v>
      </c>
      <c r="F227" s="133" t="s">
        <v>402</v>
      </c>
    </row>
    <row r="228" ht="14.25" spans="1:6">
      <c r="A228" s="132" t="s">
        <v>417</v>
      </c>
      <c r="B228" s="163">
        <v>1</v>
      </c>
      <c r="C228" s="163" t="s">
        <v>402</v>
      </c>
      <c r="D228" s="163" t="s">
        <v>547</v>
      </c>
      <c r="E228" s="133">
        <v>0</v>
      </c>
      <c r="F228" s="133" t="s">
        <v>402</v>
      </c>
    </row>
    <row r="229" ht="14.25" spans="1:6">
      <c r="A229" s="132" t="s">
        <v>417</v>
      </c>
      <c r="B229" s="163">
        <v>1</v>
      </c>
      <c r="C229" s="163" t="s">
        <v>402</v>
      </c>
      <c r="D229" s="163" t="s">
        <v>548</v>
      </c>
      <c r="E229" s="133">
        <v>0</v>
      </c>
      <c r="F229" s="133" t="s">
        <v>402</v>
      </c>
    </row>
    <row r="230" ht="14.25" spans="1:6">
      <c r="A230" s="132" t="s">
        <v>417</v>
      </c>
      <c r="B230" s="163">
        <v>1</v>
      </c>
      <c r="C230" s="163" t="s">
        <v>402</v>
      </c>
      <c r="D230" s="163" t="s">
        <v>549</v>
      </c>
      <c r="E230" s="133">
        <v>0</v>
      </c>
      <c r="F230" s="133" t="s">
        <v>402</v>
      </c>
    </row>
    <row r="231" ht="14.25" spans="1:6">
      <c r="A231" s="132" t="s">
        <v>417</v>
      </c>
      <c r="B231" s="163">
        <v>1</v>
      </c>
      <c r="C231" s="163" t="s">
        <v>402</v>
      </c>
      <c r="D231" s="163" t="s">
        <v>550</v>
      </c>
      <c r="E231" s="133">
        <v>0</v>
      </c>
      <c r="F231" s="133" t="s">
        <v>402</v>
      </c>
    </row>
    <row r="232" ht="14.25" spans="1:6">
      <c r="A232" s="132" t="s">
        <v>417</v>
      </c>
      <c r="B232" s="163">
        <v>1</v>
      </c>
      <c r="C232" s="163" t="s">
        <v>402</v>
      </c>
      <c r="D232" s="163" t="s">
        <v>551</v>
      </c>
      <c r="E232" s="133">
        <v>0</v>
      </c>
      <c r="F232" s="133" t="s">
        <v>402</v>
      </c>
    </row>
    <row r="233" ht="14.25" spans="1:6">
      <c r="A233" s="132" t="s">
        <v>417</v>
      </c>
      <c r="B233" s="163">
        <v>1</v>
      </c>
      <c r="C233" s="163" t="s">
        <v>402</v>
      </c>
      <c r="D233" s="163" t="s">
        <v>552</v>
      </c>
      <c r="E233" s="133">
        <v>0</v>
      </c>
      <c r="F233" s="133" t="s">
        <v>402</v>
      </c>
    </row>
    <row r="234" ht="14.25" spans="1:6">
      <c r="A234" s="132" t="s">
        <v>417</v>
      </c>
      <c r="B234" s="163">
        <v>1</v>
      </c>
      <c r="C234" s="163" t="s">
        <v>402</v>
      </c>
      <c r="D234" s="163" t="s">
        <v>553</v>
      </c>
      <c r="E234" s="133">
        <v>0</v>
      </c>
      <c r="F234" s="133" t="s">
        <v>402</v>
      </c>
    </row>
    <row r="235" ht="14.25" spans="1:6">
      <c r="A235" s="132" t="s">
        <v>417</v>
      </c>
      <c r="B235" s="163">
        <v>1</v>
      </c>
      <c r="C235" s="163" t="s">
        <v>402</v>
      </c>
      <c r="D235" s="163" t="s">
        <v>554</v>
      </c>
      <c r="E235" s="133">
        <v>0</v>
      </c>
      <c r="F235" s="133" t="s">
        <v>402</v>
      </c>
    </row>
    <row r="236" ht="14.25" spans="1:6">
      <c r="A236" s="132" t="s">
        <v>417</v>
      </c>
      <c r="B236" s="163">
        <v>1</v>
      </c>
      <c r="C236" s="163" t="s">
        <v>402</v>
      </c>
      <c r="D236" s="163" t="s">
        <v>555</v>
      </c>
      <c r="E236" s="133">
        <v>0</v>
      </c>
      <c r="F236" s="133" t="s">
        <v>402</v>
      </c>
    </row>
    <row r="237" ht="14.25" spans="1:6">
      <c r="A237" s="132" t="s">
        <v>417</v>
      </c>
      <c r="B237" s="163">
        <v>1</v>
      </c>
      <c r="C237" s="163" t="s">
        <v>402</v>
      </c>
      <c r="D237" s="163" t="s">
        <v>556</v>
      </c>
      <c r="E237" s="133">
        <v>0</v>
      </c>
      <c r="F237" s="133" t="s">
        <v>402</v>
      </c>
    </row>
    <row r="238" ht="14.25" spans="1:6">
      <c r="A238" s="132" t="s">
        <v>417</v>
      </c>
      <c r="B238" s="163">
        <v>1</v>
      </c>
      <c r="C238" s="163" t="s">
        <v>402</v>
      </c>
      <c r="D238" s="163" t="s">
        <v>557</v>
      </c>
      <c r="E238" s="133">
        <v>0</v>
      </c>
      <c r="F238" s="133" t="s">
        <v>402</v>
      </c>
    </row>
    <row r="239" ht="14.25" spans="1:6">
      <c r="A239" s="132" t="s">
        <v>417</v>
      </c>
      <c r="B239" s="163">
        <v>1</v>
      </c>
      <c r="C239" s="163" t="s">
        <v>402</v>
      </c>
      <c r="D239" s="163" t="s">
        <v>558</v>
      </c>
      <c r="E239" s="133">
        <v>0</v>
      </c>
      <c r="F239" s="133" t="s">
        <v>402</v>
      </c>
    </row>
    <row r="240" ht="14.25" spans="1:6">
      <c r="A240" s="132" t="s">
        <v>417</v>
      </c>
      <c r="B240" s="163">
        <v>1</v>
      </c>
      <c r="C240" s="163" t="s">
        <v>402</v>
      </c>
      <c r="D240" s="163" t="s">
        <v>559</v>
      </c>
      <c r="E240" s="133">
        <v>0</v>
      </c>
      <c r="F240" s="133" t="s">
        <v>402</v>
      </c>
    </row>
    <row r="241" ht="14.25" spans="1:6">
      <c r="A241" s="132" t="s">
        <v>417</v>
      </c>
      <c r="B241" s="163">
        <v>1</v>
      </c>
      <c r="C241" s="163" t="s">
        <v>402</v>
      </c>
      <c r="D241" s="163" t="s">
        <v>560</v>
      </c>
      <c r="E241" s="133">
        <v>0</v>
      </c>
      <c r="F241" s="133" t="s">
        <v>402</v>
      </c>
    </row>
    <row r="242" ht="14.25" spans="1:6">
      <c r="A242" s="132" t="s">
        <v>417</v>
      </c>
      <c r="B242" s="163">
        <v>1</v>
      </c>
      <c r="C242" s="163" t="s">
        <v>402</v>
      </c>
      <c r="D242" s="163" t="s">
        <v>561</v>
      </c>
      <c r="E242" s="133">
        <v>0</v>
      </c>
      <c r="F242" s="133" t="s">
        <v>402</v>
      </c>
    </row>
    <row r="243" ht="14.25" spans="1:6">
      <c r="A243" s="132" t="s">
        <v>417</v>
      </c>
      <c r="B243" s="163">
        <v>1</v>
      </c>
      <c r="C243" s="163" t="s">
        <v>402</v>
      </c>
      <c r="D243" s="163" t="s">
        <v>562</v>
      </c>
      <c r="E243" s="133">
        <v>0</v>
      </c>
      <c r="F243" s="133" t="s">
        <v>402</v>
      </c>
    </row>
    <row r="244" ht="14.25" spans="1:6">
      <c r="A244" s="132" t="s">
        <v>417</v>
      </c>
      <c r="B244" s="163">
        <v>1</v>
      </c>
      <c r="C244" s="163" t="s">
        <v>402</v>
      </c>
      <c r="D244" s="163" t="s">
        <v>563</v>
      </c>
      <c r="E244" s="133">
        <v>0</v>
      </c>
      <c r="F244" s="133" t="s">
        <v>402</v>
      </c>
    </row>
    <row r="245" ht="14.25" spans="1:6">
      <c r="A245" s="132" t="s">
        <v>417</v>
      </c>
      <c r="B245" s="163">
        <v>1</v>
      </c>
      <c r="C245" s="163" t="s">
        <v>402</v>
      </c>
      <c r="D245" s="163" t="s">
        <v>564</v>
      </c>
      <c r="E245" s="133">
        <v>0</v>
      </c>
      <c r="F245" s="133" t="s">
        <v>402</v>
      </c>
    </row>
    <row r="246" ht="14.25" spans="1:6">
      <c r="A246" s="132" t="s">
        <v>417</v>
      </c>
      <c r="B246" s="163">
        <v>1</v>
      </c>
      <c r="C246" s="163" t="s">
        <v>402</v>
      </c>
      <c r="D246" s="163" t="s">
        <v>565</v>
      </c>
      <c r="E246" s="133">
        <v>0</v>
      </c>
      <c r="F246" s="133" t="s">
        <v>402</v>
      </c>
    </row>
    <row r="247" ht="14.25" spans="1:6">
      <c r="A247" s="132" t="s">
        <v>417</v>
      </c>
      <c r="B247" s="163">
        <v>1</v>
      </c>
      <c r="C247" s="163" t="s">
        <v>402</v>
      </c>
      <c r="D247" s="163" t="s">
        <v>566</v>
      </c>
      <c r="E247" s="133">
        <v>0</v>
      </c>
      <c r="F247" s="133" t="s">
        <v>402</v>
      </c>
    </row>
    <row r="248" ht="14.25" spans="1:6">
      <c r="A248" s="132" t="s">
        <v>417</v>
      </c>
      <c r="B248" s="163">
        <v>1</v>
      </c>
      <c r="C248" s="163" t="s">
        <v>402</v>
      </c>
      <c r="D248" s="163" t="s">
        <v>567</v>
      </c>
      <c r="E248" s="133">
        <v>0</v>
      </c>
      <c r="F248" s="133" t="s">
        <v>402</v>
      </c>
    </row>
    <row r="249" ht="14.25" spans="1:6">
      <c r="A249" s="132" t="s">
        <v>417</v>
      </c>
      <c r="B249" s="163">
        <v>1</v>
      </c>
      <c r="C249" s="163" t="s">
        <v>402</v>
      </c>
      <c r="D249" s="163" t="s">
        <v>568</v>
      </c>
      <c r="E249" s="133">
        <v>0</v>
      </c>
      <c r="F249" s="133" t="s">
        <v>402</v>
      </c>
    </row>
    <row r="250" ht="14.25" spans="1:6">
      <c r="A250" s="132" t="s">
        <v>417</v>
      </c>
      <c r="B250" s="163">
        <v>1</v>
      </c>
      <c r="C250" s="163" t="s">
        <v>402</v>
      </c>
      <c r="D250" s="163" t="s">
        <v>569</v>
      </c>
      <c r="E250" s="133">
        <v>0</v>
      </c>
      <c r="F250" s="133" t="s">
        <v>402</v>
      </c>
    </row>
    <row r="251" ht="14.25" spans="1:6">
      <c r="A251" s="132" t="s">
        <v>417</v>
      </c>
      <c r="B251" s="163">
        <v>1</v>
      </c>
      <c r="C251" s="163" t="s">
        <v>402</v>
      </c>
      <c r="D251" s="163" t="s">
        <v>570</v>
      </c>
      <c r="E251" s="133">
        <v>0</v>
      </c>
      <c r="F251" s="133" t="s">
        <v>402</v>
      </c>
    </row>
    <row r="252" ht="14.25" spans="1:6">
      <c r="A252" s="132" t="s">
        <v>417</v>
      </c>
      <c r="B252" s="163">
        <v>1</v>
      </c>
      <c r="C252" s="163" t="s">
        <v>402</v>
      </c>
      <c r="D252" s="163" t="s">
        <v>571</v>
      </c>
      <c r="E252" s="133">
        <v>0</v>
      </c>
      <c r="F252" s="133" t="s">
        <v>402</v>
      </c>
    </row>
    <row r="253" ht="14.25" spans="1:6">
      <c r="A253" s="132" t="s">
        <v>417</v>
      </c>
      <c r="B253" s="163">
        <v>1</v>
      </c>
      <c r="C253" s="163" t="s">
        <v>402</v>
      </c>
      <c r="D253" s="163" t="s">
        <v>572</v>
      </c>
      <c r="E253" s="133">
        <v>0</v>
      </c>
      <c r="F253" s="133" t="s">
        <v>402</v>
      </c>
    </row>
    <row r="254" ht="14.25" spans="1:6">
      <c r="A254" s="132" t="s">
        <v>417</v>
      </c>
      <c r="B254" s="163">
        <v>1</v>
      </c>
      <c r="C254" s="163" t="s">
        <v>402</v>
      </c>
      <c r="D254" s="163" t="s">
        <v>573</v>
      </c>
      <c r="E254" s="133">
        <v>0</v>
      </c>
      <c r="F254" s="133" t="s">
        <v>402</v>
      </c>
    </row>
    <row r="255" ht="56.25" spans="1:8">
      <c r="A255" s="159"/>
      <c r="B255" s="159"/>
      <c r="C255" s="159"/>
      <c r="D255" s="159"/>
      <c r="E255" s="159"/>
      <c r="F255" s="159"/>
      <c r="G255" s="149" t="s">
        <v>438</v>
      </c>
      <c r="H255" s="150">
        <v>5</v>
      </c>
    </row>
    <row r="257" spans="1:16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2"/>
      <c r="P257" s="150" t="s">
        <v>391</v>
      </c>
    </row>
    <row r="258" spans="1:16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3"/>
      <c r="P258" s="150"/>
    </row>
    <row r="259" spans="1:16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3"/>
      <c r="P259" s="150"/>
    </row>
    <row r="260" spans="1:16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3"/>
      <c r="P260" s="150"/>
    </row>
    <row r="261" spans="1:14">
      <c r="A261" s="119" t="s">
        <v>574</v>
      </c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</row>
    <row r="262" spans="1:14">
      <c r="A262" s="121" t="s">
        <v>362</v>
      </c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</row>
    <row r="263" spans="1:14">
      <c r="A263" s="121" t="s">
        <v>363</v>
      </c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</row>
    <row r="264" spans="1:14">
      <c r="A264" s="121" t="s">
        <v>393</v>
      </c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</row>
    <row r="265" ht="14.25" spans="1:14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</row>
    <row r="266" ht="14.25" spans="1:14">
      <c r="A266" s="166" t="s">
        <v>575</v>
      </c>
      <c r="B266" s="123"/>
      <c r="C266" s="125"/>
      <c r="D266" s="124"/>
      <c r="E266" s="124" t="s">
        <v>576</v>
      </c>
      <c r="F266" s="123" t="s">
        <v>577</v>
      </c>
      <c r="G266" s="125"/>
      <c r="H266" s="125"/>
      <c r="I266" s="125"/>
      <c r="J266" s="124"/>
      <c r="K266" s="123" t="s">
        <v>578</v>
      </c>
      <c r="L266" s="125"/>
      <c r="M266" s="125"/>
      <c r="N266" s="124"/>
    </row>
    <row r="267" ht="14.25" spans="1:14">
      <c r="A267" s="128" t="s">
        <v>579</v>
      </c>
      <c r="B267" s="129" t="s">
        <v>580</v>
      </c>
      <c r="C267" s="129" t="s">
        <v>581</v>
      </c>
      <c r="D267" s="129" t="s">
        <v>582</v>
      </c>
      <c r="E267" s="129" t="s">
        <v>583</v>
      </c>
      <c r="F267" s="129" t="s">
        <v>584</v>
      </c>
      <c r="G267" s="129" t="s">
        <v>401</v>
      </c>
      <c r="H267" s="129" t="s">
        <v>585</v>
      </c>
      <c r="I267" s="129" t="s">
        <v>586</v>
      </c>
      <c r="J267" s="129" t="s">
        <v>587</v>
      </c>
      <c r="K267" s="129" t="s">
        <v>584</v>
      </c>
      <c r="L267" s="129" t="s">
        <v>401</v>
      </c>
      <c r="M267" s="129" t="s">
        <v>585</v>
      </c>
      <c r="N267" s="129" t="s">
        <v>586</v>
      </c>
    </row>
    <row r="268" ht="14.25" spans="1:14">
      <c r="A268" s="132" t="s">
        <v>21</v>
      </c>
      <c r="B268" s="163"/>
      <c r="C268" s="163" t="s">
        <v>588</v>
      </c>
      <c r="D268" s="163"/>
      <c r="E268" s="133"/>
      <c r="F268" s="133"/>
      <c r="G268" s="133">
        <v>0.085</v>
      </c>
      <c r="H268" s="133"/>
      <c r="I268" s="133"/>
      <c r="J268" s="133"/>
      <c r="K268" s="133"/>
      <c r="L268" s="133">
        <v>0.034</v>
      </c>
      <c r="M268" s="133"/>
      <c r="N268" s="133"/>
    </row>
    <row r="269" ht="14.25" spans="1:14">
      <c r="A269" s="132"/>
      <c r="B269" s="163">
        <v>0</v>
      </c>
      <c r="C269" s="163" t="s">
        <v>589</v>
      </c>
      <c r="D269" s="163"/>
      <c r="E269" s="133">
        <v>0.358</v>
      </c>
      <c r="F269" s="133">
        <v>0.398</v>
      </c>
      <c r="G269" s="133">
        <v>0.022</v>
      </c>
      <c r="H269" s="136">
        <v>0.107</v>
      </c>
      <c r="I269" s="136">
        <v>0.0719</v>
      </c>
      <c r="J269" s="133">
        <v>0.953</v>
      </c>
      <c r="K269" s="133">
        <v>0.118</v>
      </c>
      <c r="L269" s="133">
        <v>0.003</v>
      </c>
      <c r="M269" s="136">
        <v>0.1106</v>
      </c>
      <c r="N269" s="136">
        <v>0.0983</v>
      </c>
    </row>
    <row r="270" ht="14.25" spans="1:14">
      <c r="A270" s="132"/>
      <c r="B270" s="163">
        <v>1</v>
      </c>
      <c r="C270" s="163" t="s">
        <v>590</v>
      </c>
      <c r="D270" s="163" t="s">
        <v>591</v>
      </c>
      <c r="E270" s="133">
        <v>0.358</v>
      </c>
      <c r="F270" s="133">
        <v>0.135</v>
      </c>
      <c r="G270" s="133">
        <v>0.013</v>
      </c>
      <c r="H270" s="136">
        <v>0.1562</v>
      </c>
      <c r="I270" s="136">
        <v>0.1364</v>
      </c>
      <c r="J270" s="133">
        <v>0.705</v>
      </c>
      <c r="K270" s="133">
        <v>0.05</v>
      </c>
      <c r="L270" s="133">
        <v>0.002</v>
      </c>
      <c r="M270" s="136">
        <v>0.1506</v>
      </c>
      <c r="N270" s="136">
        <v>0.1433</v>
      </c>
    </row>
    <row r="271" ht="14.25" spans="1:14">
      <c r="A271" s="132"/>
      <c r="B271" s="163">
        <v>2</v>
      </c>
      <c r="C271" s="163" t="s">
        <v>592</v>
      </c>
      <c r="D271" s="163" t="s">
        <v>593</v>
      </c>
      <c r="E271" s="133">
        <v>0.07</v>
      </c>
      <c r="F271" s="133">
        <v>0.012</v>
      </c>
      <c r="G271" s="133">
        <v>0.001</v>
      </c>
      <c r="H271" s="136">
        <v>0.5006</v>
      </c>
      <c r="I271" s="136">
        <v>0.4944</v>
      </c>
      <c r="J271" s="133">
        <v>0.521</v>
      </c>
      <c r="K271" s="133">
        <v>0.124</v>
      </c>
      <c r="L271" s="133">
        <v>0.003</v>
      </c>
      <c r="M271" s="136">
        <v>0.5209</v>
      </c>
      <c r="N271" s="136">
        <v>0.46</v>
      </c>
    </row>
    <row r="272" ht="14.25" spans="1:14">
      <c r="A272" s="132"/>
      <c r="B272" s="163">
        <v>3</v>
      </c>
      <c r="C272" s="163" t="s">
        <v>594</v>
      </c>
      <c r="D272" s="163" t="s">
        <v>595</v>
      </c>
      <c r="E272" s="133">
        <v>-0.448</v>
      </c>
      <c r="F272" s="133">
        <v>-0.23</v>
      </c>
      <c r="G272" s="133">
        <v>0.049</v>
      </c>
      <c r="H272" s="136">
        <v>0.2362</v>
      </c>
      <c r="I272" s="136">
        <v>0.2973</v>
      </c>
      <c r="J272" s="133">
        <v>0.062</v>
      </c>
      <c r="K272" s="133">
        <v>-0.314</v>
      </c>
      <c r="L272" s="133">
        <v>0.026</v>
      </c>
      <c r="M272" s="136">
        <v>0.2179</v>
      </c>
      <c r="N272" s="136">
        <v>0.2983</v>
      </c>
    </row>
    <row r="273" ht="14.25" spans="1:14">
      <c r="A273" s="132"/>
      <c r="B273" s="163">
        <v>4</v>
      </c>
      <c r="C273" s="163" t="s">
        <v>596</v>
      </c>
      <c r="D273" s="163"/>
      <c r="E273" s="133">
        <v>0</v>
      </c>
      <c r="F273" s="133">
        <v>0</v>
      </c>
      <c r="G273" s="133">
        <v>0</v>
      </c>
      <c r="H273" s="136">
        <v>0</v>
      </c>
      <c r="I273" s="136">
        <v>0</v>
      </c>
      <c r="J273" s="133" t="s">
        <v>402</v>
      </c>
      <c r="K273" s="133">
        <v>0</v>
      </c>
      <c r="L273" s="133">
        <v>0</v>
      </c>
      <c r="M273" s="136">
        <v>0</v>
      </c>
      <c r="N273" s="136">
        <v>0</v>
      </c>
    </row>
    <row r="274" ht="14.25" spans="1:14">
      <c r="A274" s="132"/>
      <c r="B274" s="163"/>
      <c r="C274" s="163"/>
      <c r="D274" s="16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</row>
    <row r="275" ht="14.25" spans="1:14">
      <c r="A275" s="132" t="s">
        <v>21</v>
      </c>
      <c r="B275" s="163"/>
      <c r="C275" s="163" t="s">
        <v>597</v>
      </c>
      <c r="D275" s="163"/>
      <c r="E275" s="133"/>
      <c r="F275" s="133"/>
      <c r="G275" s="133">
        <v>0.082</v>
      </c>
      <c r="H275" s="133"/>
      <c r="I275" s="133"/>
      <c r="J275" s="133"/>
      <c r="K275" s="133"/>
      <c r="L275" s="133">
        <v>0.044</v>
      </c>
      <c r="M275" s="133"/>
      <c r="N275" s="133"/>
    </row>
    <row r="276" ht="14.25" spans="1:14">
      <c r="A276" s="132"/>
      <c r="B276" s="163">
        <v>0</v>
      </c>
      <c r="C276" s="163" t="s">
        <v>598</v>
      </c>
      <c r="D276" s="163" t="s">
        <v>595</v>
      </c>
      <c r="E276" s="133">
        <v>-0.465</v>
      </c>
      <c r="F276" s="133">
        <v>-0.43</v>
      </c>
      <c r="G276" s="133">
        <v>0.053</v>
      </c>
      <c r="H276" s="136">
        <v>0.1876</v>
      </c>
      <c r="I276" s="136">
        <v>0.2884</v>
      </c>
      <c r="J276" s="133">
        <v>-0.153</v>
      </c>
      <c r="K276" s="133">
        <v>-0.359</v>
      </c>
      <c r="L276" s="133">
        <v>0.028</v>
      </c>
      <c r="M276" s="136">
        <v>0.1875</v>
      </c>
      <c r="N276" s="136">
        <v>0.2683</v>
      </c>
    </row>
    <row r="277" ht="14.25" spans="1:14">
      <c r="A277" s="132"/>
      <c r="B277" s="163">
        <v>1</v>
      </c>
      <c r="C277" s="163" t="s">
        <v>599</v>
      </c>
      <c r="D277" s="163"/>
      <c r="E277" s="133">
        <v>0.205</v>
      </c>
      <c r="F277" s="133">
        <v>0.175</v>
      </c>
      <c r="G277" s="133">
        <v>0.026</v>
      </c>
      <c r="H277" s="136">
        <v>0.7114</v>
      </c>
      <c r="I277" s="136">
        <v>0.5975</v>
      </c>
      <c r="J277" s="133">
        <v>0.695</v>
      </c>
      <c r="K277" s="133">
        <v>0.136</v>
      </c>
      <c r="L277" s="133">
        <v>0.014</v>
      </c>
      <c r="M277" s="136">
        <v>0.7087</v>
      </c>
      <c r="N277" s="136">
        <v>0.6183</v>
      </c>
    </row>
    <row r="278" ht="14.25" spans="1:14">
      <c r="A278" s="132"/>
      <c r="B278" s="163">
        <v>2</v>
      </c>
      <c r="C278" s="163" t="s">
        <v>600</v>
      </c>
      <c r="D278" s="163" t="s">
        <v>593</v>
      </c>
      <c r="E278" s="133">
        <v>-0.216</v>
      </c>
      <c r="F278" s="133">
        <v>-0.122</v>
      </c>
      <c r="G278" s="133">
        <v>0.003</v>
      </c>
      <c r="H278" s="136">
        <v>0.101</v>
      </c>
      <c r="I278" s="136">
        <v>0.1142</v>
      </c>
      <c r="J278" s="133">
        <v>0.32</v>
      </c>
      <c r="K278" s="133">
        <v>-0.088</v>
      </c>
      <c r="L278" s="133">
        <v>0.002</v>
      </c>
      <c r="M278" s="136">
        <v>0.1038</v>
      </c>
      <c r="N278" s="136">
        <v>0.1133</v>
      </c>
    </row>
    <row r="279" ht="14.25" spans="1:14">
      <c r="A279" s="132"/>
      <c r="B279" s="163">
        <v>3</v>
      </c>
      <c r="C279" s="163" t="s">
        <v>596</v>
      </c>
      <c r="D279" s="163"/>
      <c r="E279" s="133">
        <v>0</v>
      </c>
      <c r="F279" s="133">
        <v>0</v>
      </c>
      <c r="G279" s="133">
        <v>0</v>
      </c>
      <c r="H279" s="136">
        <v>0</v>
      </c>
      <c r="I279" s="136">
        <v>0</v>
      </c>
      <c r="J279" s="133" t="s">
        <v>402</v>
      </c>
      <c r="K279" s="133">
        <v>0</v>
      </c>
      <c r="L279" s="133">
        <v>0</v>
      </c>
      <c r="M279" s="136">
        <v>0</v>
      </c>
      <c r="N279" s="136">
        <v>0</v>
      </c>
    </row>
    <row r="280" ht="14.25" spans="1:14">
      <c r="A280" s="132"/>
      <c r="B280" s="163"/>
      <c r="C280" s="163"/>
      <c r="D280" s="16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</row>
    <row r="281" ht="14.25" spans="1:14">
      <c r="A281" s="132" t="s">
        <v>21</v>
      </c>
      <c r="B281" s="163"/>
      <c r="C281" s="163" t="s">
        <v>601</v>
      </c>
      <c r="D281" s="163"/>
      <c r="E281" s="133"/>
      <c r="F281" s="133"/>
      <c r="G281" s="133">
        <v>0.065</v>
      </c>
      <c r="H281" s="133"/>
      <c r="I281" s="133"/>
      <c r="J281" s="133"/>
      <c r="K281" s="133"/>
      <c r="L281" s="133">
        <v>0.096</v>
      </c>
      <c r="M281" s="133"/>
      <c r="N281" s="133"/>
    </row>
    <row r="282" ht="14.25" spans="1:14">
      <c r="A282" s="132"/>
      <c r="B282" s="163">
        <v>0</v>
      </c>
      <c r="C282" s="163" t="s">
        <v>602</v>
      </c>
      <c r="D282" s="163"/>
      <c r="E282" s="133">
        <v>0.215</v>
      </c>
      <c r="F282" s="133">
        <v>0.581</v>
      </c>
      <c r="G282" s="133">
        <v>0.022</v>
      </c>
      <c r="H282" s="136">
        <v>0.6267</v>
      </c>
      <c r="I282" s="136">
        <v>0.3506</v>
      </c>
      <c r="J282" s="133">
        <v>1.119</v>
      </c>
      <c r="K282" s="133">
        <v>0.647</v>
      </c>
      <c r="L282" s="133">
        <v>0.034</v>
      </c>
      <c r="M282" s="136">
        <v>0.6395</v>
      </c>
      <c r="N282" s="136">
        <v>0.335</v>
      </c>
    </row>
    <row r="283" ht="14.25" spans="1:14">
      <c r="A283" s="132"/>
      <c r="B283" s="163">
        <v>1</v>
      </c>
      <c r="C283" s="163" t="s">
        <v>603</v>
      </c>
      <c r="D283" s="163" t="s">
        <v>591</v>
      </c>
      <c r="E283" s="133">
        <v>0.133</v>
      </c>
      <c r="F283" s="133">
        <v>0.059</v>
      </c>
      <c r="G283" s="133">
        <v>0</v>
      </c>
      <c r="H283" s="136">
        <v>0.1525</v>
      </c>
      <c r="I283" s="136">
        <v>0.1438</v>
      </c>
      <c r="J283" s="133">
        <v>0.473</v>
      </c>
      <c r="K283" s="133">
        <v>0.072</v>
      </c>
      <c r="L283" s="133">
        <v>0.001</v>
      </c>
      <c r="M283" s="136">
        <v>0.1522</v>
      </c>
      <c r="N283" s="136">
        <v>0.1417</v>
      </c>
    </row>
    <row r="284" ht="14.25" spans="1:14">
      <c r="A284" s="132"/>
      <c r="B284" s="163">
        <v>2</v>
      </c>
      <c r="C284" s="163" t="s">
        <v>604</v>
      </c>
      <c r="D284" s="163" t="s">
        <v>593</v>
      </c>
      <c r="E284" s="133">
        <v>-0.179</v>
      </c>
      <c r="F284" s="133">
        <v>-0.416</v>
      </c>
      <c r="G284" s="133">
        <v>0.003</v>
      </c>
      <c r="H284" s="136">
        <v>0.0876</v>
      </c>
      <c r="I284" s="136">
        <v>0.1327</v>
      </c>
      <c r="J284" s="133">
        <v>-0.229</v>
      </c>
      <c r="K284" s="133">
        <v>-0.624</v>
      </c>
      <c r="L284" s="133">
        <v>0.006</v>
      </c>
      <c r="M284" s="136">
        <v>0.0803</v>
      </c>
      <c r="N284" s="136">
        <v>0.15</v>
      </c>
    </row>
    <row r="285" ht="14.25" spans="1:14">
      <c r="A285" s="132"/>
      <c r="B285" s="163">
        <v>3</v>
      </c>
      <c r="C285" s="163" t="s">
        <v>605</v>
      </c>
      <c r="D285" s="163" t="s">
        <v>595</v>
      </c>
      <c r="E285" s="133">
        <v>-0.316</v>
      </c>
      <c r="F285" s="133">
        <v>-0.901</v>
      </c>
      <c r="G285" s="133">
        <v>0.018</v>
      </c>
      <c r="H285" s="136">
        <v>0.1069</v>
      </c>
      <c r="I285" s="136">
        <v>0.2632</v>
      </c>
      <c r="J285" s="133">
        <v>-0.859</v>
      </c>
      <c r="K285" s="133">
        <v>-0.962</v>
      </c>
      <c r="L285" s="133">
        <v>0.027</v>
      </c>
      <c r="M285" s="136">
        <v>0.1019</v>
      </c>
      <c r="N285" s="136">
        <v>0.2667</v>
      </c>
    </row>
    <row r="286" ht="14.25" spans="1:14">
      <c r="A286" s="132"/>
      <c r="B286" s="163">
        <v>4</v>
      </c>
      <c r="C286" s="163" t="s">
        <v>606</v>
      </c>
      <c r="D286" s="163" t="s">
        <v>607</v>
      </c>
      <c r="E286" s="133">
        <v>-0.686</v>
      </c>
      <c r="F286" s="133">
        <v>-1.425</v>
      </c>
      <c r="G286" s="133">
        <v>0.021</v>
      </c>
      <c r="H286" s="136">
        <v>0.0264</v>
      </c>
      <c r="I286" s="136">
        <v>0.1097</v>
      </c>
      <c r="J286" s="133">
        <v>-1.503</v>
      </c>
      <c r="K286" s="133">
        <v>-1.408</v>
      </c>
      <c r="L286" s="133">
        <v>0.029</v>
      </c>
      <c r="M286" s="136">
        <v>0.0261</v>
      </c>
      <c r="N286" s="136">
        <v>0.1067</v>
      </c>
    </row>
    <row r="287" ht="14.25" spans="1:14">
      <c r="A287" s="132"/>
      <c r="B287" s="163">
        <v>5</v>
      </c>
      <c r="C287" s="163" t="s">
        <v>596</v>
      </c>
      <c r="D287" s="163"/>
      <c r="E287" s="133">
        <v>0</v>
      </c>
      <c r="F287" s="133">
        <v>0</v>
      </c>
      <c r="G287" s="133">
        <v>0</v>
      </c>
      <c r="H287" s="136">
        <v>0</v>
      </c>
      <c r="I287" s="136">
        <v>0</v>
      </c>
      <c r="J287" s="133" t="s">
        <v>402</v>
      </c>
      <c r="K287" s="133">
        <v>0</v>
      </c>
      <c r="L287" s="133">
        <v>0</v>
      </c>
      <c r="M287" s="136">
        <v>0</v>
      </c>
      <c r="N287" s="136">
        <v>0</v>
      </c>
    </row>
    <row r="288" ht="14.25" spans="1:14">
      <c r="A288" s="132"/>
      <c r="B288" s="163"/>
      <c r="C288" s="163"/>
      <c r="D288" s="16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</row>
    <row r="289" ht="14.25" spans="1:14">
      <c r="A289" s="132" t="s">
        <v>21</v>
      </c>
      <c r="B289" s="163"/>
      <c r="C289" s="163" t="s">
        <v>608</v>
      </c>
      <c r="D289" s="163"/>
      <c r="E289" s="133"/>
      <c r="F289" s="133"/>
      <c r="G289" s="133">
        <v>0.052</v>
      </c>
      <c r="H289" s="133"/>
      <c r="I289" s="133"/>
      <c r="J289" s="133"/>
      <c r="K289" s="133"/>
      <c r="L289" s="133">
        <v>0.06</v>
      </c>
      <c r="M289" s="133"/>
      <c r="N289" s="133"/>
    </row>
    <row r="290" ht="14.25" spans="1:14">
      <c r="A290" s="132"/>
      <c r="B290" s="163">
        <v>0</v>
      </c>
      <c r="C290" s="163" t="s">
        <v>609</v>
      </c>
      <c r="D290" s="163" t="s">
        <v>593</v>
      </c>
      <c r="E290" s="133">
        <v>-0.513</v>
      </c>
      <c r="F290" s="133">
        <v>-1.879</v>
      </c>
      <c r="G290" s="133">
        <v>0.023</v>
      </c>
      <c r="H290" s="136">
        <v>0.0396</v>
      </c>
      <c r="I290" s="136">
        <v>0.2595</v>
      </c>
      <c r="J290" s="133">
        <v>-1.996</v>
      </c>
      <c r="K290" s="133">
        <v>-2.033</v>
      </c>
      <c r="L290" s="133">
        <v>0.029</v>
      </c>
      <c r="M290" s="136">
        <v>0.0377</v>
      </c>
      <c r="N290" s="136">
        <v>0.2883</v>
      </c>
    </row>
    <row r="291" ht="14.25" spans="1:14">
      <c r="A291" s="132"/>
      <c r="B291" s="163">
        <v>1</v>
      </c>
      <c r="C291" s="163" t="s">
        <v>610</v>
      </c>
      <c r="D291" s="163" t="s">
        <v>595</v>
      </c>
      <c r="E291" s="133">
        <v>-0.319</v>
      </c>
      <c r="F291" s="133">
        <v>-1.309</v>
      </c>
      <c r="G291" s="133">
        <v>0.013</v>
      </c>
      <c r="H291" s="136">
        <v>0.0737</v>
      </c>
      <c r="I291" s="136">
        <v>0.2728</v>
      </c>
      <c r="J291" s="133">
        <v>-1.476</v>
      </c>
      <c r="K291" s="133">
        <v>-1.143</v>
      </c>
      <c r="L291" s="133">
        <v>0.012</v>
      </c>
      <c r="M291" s="136">
        <v>0.0755</v>
      </c>
      <c r="N291" s="136">
        <v>0.2367</v>
      </c>
    </row>
    <row r="292" ht="14.25" spans="1:14">
      <c r="A292" s="132"/>
      <c r="B292" s="163">
        <v>2</v>
      </c>
      <c r="C292" s="163" t="s">
        <v>611</v>
      </c>
      <c r="D292" s="163" t="s">
        <v>607</v>
      </c>
      <c r="E292" s="133">
        <v>0.195</v>
      </c>
      <c r="F292" s="133">
        <v>-0.411</v>
      </c>
      <c r="G292" s="133">
        <v>-0.002</v>
      </c>
      <c r="H292" s="136">
        <v>0.0786</v>
      </c>
      <c r="I292" s="136">
        <v>0.1186</v>
      </c>
      <c r="J292" s="133">
        <v>-0.499</v>
      </c>
      <c r="K292" s="133">
        <v>-0.582</v>
      </c>
      <c r="L292" s="133">
        <v>-0.002</v>
      </c>
      <c r="M292" s="136">
        <v>0.0652</v>
      </c>
      <c r="N292" s="136">
        <v>0.1167</v>
      </c>
    </row>
    <row r="293" ht="14.25" spans="1:14">
      <c r="A293" s="132"/>
      <c r="B293" s="163">
        <v>3</v>
      </c>
      <c r="C293" s="163" t="s">
        <v>612</v>
      </c>
      <c r="D293" s="163"/>
      <c r="E293" s="133">
        <v>0.195</v>
      </c>
      <c r="F293" s="133">
        <v>0.839</v>
      </c>
      <c r="G293" s="133">
        <v>0.018</v>
      </c>
      <c r="H293" s="136">
        <v>0.8081</v>
      </c>
      <c r="I293" s="136">
        <v>0.3491</v>
      </c>
      <c r="J293" s="133">
        <v>1.288</v>
      </c>
      <c r="K293" s="133">
        <v>0.83</v>
      </c>
      <c r="L293" s="133">
        <v>0.021</v>
      </c>
      <c r="M293" s="136">
        <v>0.8216</v>
      </c>
      <c r="N293" s="136">
        <v>0.3583</v>
      </c>
    </row>
    <row r="294" ht="14.25" spans="1:14">
      <c r="A294" s="132"/>
      <c r="B294" s="163">
        <v>4</v>
      </c>
      <c r="C294" s="163" t="s">
        <v>596</v>
      </c>
      <c r="D294" s="163"/>
      <c r="E294" s="133">
        <v>0</v>
      </c>
      <c r="F294" s="133">
        <v>0</v>
      </c>
      <c r="G294" s="133">
        <v>0</v>
      </c>
      <c r="H294" s="136">
        <v>0</v>
      </c>
      <c r="I294" s="136">
        <v>0</v>
      </c>
      <c r="J294" s="133" t="s">
        <v>402</v>
      </c>
      <c r="K294" s="133">
        <v>0</v>
      </c>
      <c r="L294" s="133">
        <v>0</v>
      </c>
      <c r="M294" s="136">
        <v>0</v>
      </c>
      <c r="N294" s="136">
        <v>0</v>
      </c>
    </row>
    <row r="295" ht="14.25" spans="1:14">
      <c r="A295" s="132"/>
      <c r="B295" s="163"/>
      <c r="C295" s="163"/>
      <c r="D295" s="16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</row>
    <row r="296" ht="14.25" spans="1:14">
      <c r="A296" s="132" t="s">
        <v>21</v>
      </c>
      <c r="B296" s="163"/>
      <c r="C296" s="163" t="s">
        <v>613</v>
      </c>
      <c r="D296" s="163"/>
      <c r="E296" s="133"/>
      <c r="F296" s="133"/>
      <c r="G296" s="133">
        <v>0.048</v>
      </c>
      <c r="H296" s="133"/>
      <c r="I296" s="133"/>
      <c r="J296" s="133"/>
      <c r="K296" s="133"/>
      <c r="L296" s="133">
        <v>0.059</v>
      </c>
      <c r="M296" s="133"/>
      <c r="N296" s="133"/>
    </row>
    <row r="297" ht="14.25" spans="1:14">
      <c r="A297" s="132"/>
      <c r="B297" s="163">
        <v>0</v>
      </c>
      <c r="C297" s="163" t="s">
        <v>614</v>
      </c>
      <c r="D297" s="163" t="s">
        <v>593</v>
      </c>
      <c r="E297" s="133">
        <v>-0.749</v>
      </c>
      <c r="F297" s="133">
        <v>-2.643</v>
      </c>
      <c r="G297" s="133">
        <v>0.031</v>
      </c>
      <c r="H297" s="136">
        <v>0.0107</v>
      </c>
      <c r="I297" s="136">
        <v>0.1505</v>
      </c>
      <c r="J297" s="133">
        <v>-2.519</v>
      </c>
      <c r="K297" s="133">
        <v>-2.677</v>
      </c>
      <c r="L297" s="133">
        <v>0.035</v>
      </c>
      <c r="M297" s="136">
        <v>0.0097</v>
      </c>
      <c r="N297" s="136">
        <v>0.1417</v>
      </c>
    </row>
    <row r="298" ht="14.25" spans="1:14">
      <c r="A298" s="132"/>
      <c r="B298" s="163">
        <v>1</v>
      </c>
      <c r="C298" s="163" t="s">
        <v>615</v>
      </c>
      <c r="D298" s="163" t="s">
        <v>595</v>
      </c>
      <c r="E298" s="133">
        <v>-0.301</v>
      </c>
      <c r="F298" s="133">
        <v>-1.583</v>
      </c>
      <c r="G298" s="133">
        <v>0.01</v>
      </c>
      <c r="H298" s="136">
        <v>0.0285</v>
      </c>
      <c r="I298" s="136">
        <v>0.1386</v>
      </c>
      <c r="J298" s="133">
        <v>-1.822</v>
      </c>
      <c r="K298" s="133">
        <v>-1.949</v>
      </c>
      <c r="L298" s="133">
        <v>0.015</v>
      </c>
      <c r="M298" s="136">
        <v>0.0228</v>
      </c>
      <c r="N298" s="136">
        <v>0.16</v>
      </c>
    </row>
    <row r="299" ht="14.25" spans="1:14">
      <c r="A299" s="132"/>
      <c r="B299" s="163">
        <v>2</v>
      </c>
      <c r="C299" s="163" t="s">
        <v>616</v>
      </c>
      <c r="D299" s="163" t="s">
        <v>607</v>
      </c>
      <c r="E299" s="133">
        <v>0.102</v>
      </c>
      <c r="F299" s="133">
        <v>-0.5</v>
      </c>
      <c r="G299" s="133">
        <v>-0.002</v>
      </c>
      <c r="H299" s="136">
        <v>0.1169</v>
      </c>
      <c r="I299" s="136">
        <v>0.1927</v>
      </c>
      <c r="J299" s="133">
        <v>-0.697</v>
      </c>
      <c r="K299" s="133">
        <v>-0.556</v>
      </c>
      <c r="L299" s="133">
        <v>-0.003</v>
      </c>
      <c r="M299" s="136">
        <v>0.1099</v>
      </c>
      <c r="N299" s="136">
        <v>0.1917</v>
      </c>
    </row>
    <row r="300" ht="14.25" spans="1:14">
      <c r="A300" s="132"/>
      <c r="B300" s="163">
        <v>3</v>
      </c>
      <c r="C300" s="163" t="s">
        <v>612</v>
      </c>
      <c r="D300" s="163"/>
      <c r="E300" s="133">
        <v>0.102</v>
      </c>
      <c r="F300" s="133">
        <v>0.488</v>
      </c>
      <c r="G300" s="133">
        <v>0.01</v>
      </c>
      <c r="H300" s="136">
        <v>0.8439</v>
      </c>
      <c r="I300" s="136">
        <v>0.5182</v>
      </c>
      <c r="J300" s="133">
        <v>1.035</v>
      </c>
      <c r="K300" s="133">
        <v>0.526</v>
      </c>
      <c r="L300" s="133">
        <v>0.013</v>
      </c>
      <c r="M300" s="136">
        <v>0.8576</v>
      </c>
      <c r="N300" s="136">
        <v>0.5067</v>
      </c>
    </row>
    <row r="301" ht="56.25" spans="1:16">
      <c r="A301" s="159" t="s">
        <v>437</v>
      </c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49" t="s">
        <v>438</v>
      </c>
      <c r="P301" s="150">
        <v>6</v>
      </c>
    </row>
    <row r="303" spans="1:16">
      <c r="A303" s="151" t="s">
        <v>617</v>
      </c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2"/>
      <c r="P303" s="150" t="s">
        <v>391</v>
      </c>
    </row>
    <row r="304" spans="1:16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3"/>
      <c r="P304" s="150"/>
    </row>
    <row r="305" spans="1:16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3"/>
      <c r="P305" s="150"/>
    </row>
    <row r="306" spans="1:16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3"/>
      <c r="P306" s="150"/>
    </row>
    <row r="307" spans="1:14">
      <c r="A307" s="119" t="s">
        <v>574</v>
      </c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</row>
    <row r="308" spans="1:14">
      <c r="A308" s="121" t="s">
        <v>362</v>
      </c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</row>
    <row r="309" spans="1:14">
      <c r="A309" s="121" t="s">
        <v>363</v>
      </c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</row>
    <row r="310" spans="1:14">
      <c r="A310" s="121" t="s">
        <v>393</v>
      </c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</row>
    <row r="311" ht="14.25" spans="1:14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</row>
    <row r="312" ht="14.25" spans="1:14">
      <c r="A312" s="166" t="s">
        <v>575</v>
      </c>
      <c r="B312" s="123"/>
      <c r="C312" s="125"/>
      <c r="D312" s="124"/>
      <c r="E312" s="124" t="s">
        <v>576</v>
      </c>
      <c r="F312" s="123" t="s">
        <v>577</v>
      </c>
      <c r="G312" s="125"/>
      <c r="H312" s="125"/>
      <c r="I312" s="125"/>
      <c r="J312" s="124"/>
      <c r="K312" s="123" t="s">
        <v>578</v>
      </c>
      <c r="L312" s="125"/>
      <c r="M312" s="125"/>
      <c r="N312" s="124"/>
    </row>
    <row r="313" ht="14.25" spans="1:14">
      <c r="A313" s="128" t="s">
        <v>579</v>
      </c>
      <c r="B313" s="129" t="s">
        <v>580</v>
      </c>
      <c r="C313" s="129" t="s">
        <v>581</v>
      </c>
      <c r="D313" s="129" t="s">
        <v>582</v>
      </c>
      <c r="E313" s="129" t="s">
        <v>583</v>
      </c>
      <c r="F313" s="129" t="s">
        <v>584</v>
      </c>
      <c r="G313" s="129" t="s">
        <v>401</v>
      </c>
      <c r="H313" s="129" t="s">
        <v>585</v>
      </c>
      <c r="I313" s="129" t="s">
        <v>586</v>
      </c>
      <c r="J313" s="129" t="s">
        <v>587</v>
      </c>
      <c r="K313" s="129" t="s">
        <v>584</v>
      </c>
      <c r="L313" s="129" t="s">
        <v>401</v>
      </c>
      <c r="M313" s="129" t="s">
        <v>585</v>
      </c>
      <c r="N313" s="129" t="s">
        <v>586</v>
      </c>
    </row>
    <row r="314" ht="14.25" spans="1:14">
      <c r="A314" s="132"/>
      <c r="B314" s="163">
        <v>4</v>
      </c>
      <c r="C314" s="163" t="s">
        <v>596</v>
      </c>
      <c r="D314" s="163"/>
      <c r="E314" s="133">
        <v>0</v>
      </c>
      <c r="F314" s="133">
        <v>0</v>
      </c>
      <c r="G314" s="133">
        <v>0</v>
      </c>
      <c r="H314" s="136">
        <v>0</v>
      </c>
      <c r="I314" s="136">
        <v>0</v>
      </c>
      <c r="J314" s="133" t="s">
        <v>402</v>
      </c>
      <c r="K314" s="133">
        <v>0</v>
      </c>
      <c r="L314" s="133">
        <v>0</v>
      </c>
      <c r="M314" s="136">
        <v>0</v>
      </c>
      <c r="N314" s="136">
        <v>0</v>
      </c>
    </row>
    <row r="315" ht="14.25" spans="1:14">
      <c r="A315" s="132"/>
      <c r="B315" s="163"/>
      <c r="C315" s="163"/>
      <c r="D315" s="16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</row>
    <row r="316" ht="14.25" spans="1:14">
      <c r="A316" s="132" t="s">
        <v>21</v>
      </c>
      <c r="B316" s="163"/>
      <c r="C316" s="163" t="s">
        <v>618</v>
      </c>
      <c r="D316" s="163"/>
      <c r="E316" s="133"/>
      <c r="F316" s="133"/>
      <c r="G316" s="133">
        <v>0.044</v>
      </c>
      <c r="H316" s="133"/>
      <c r="I316" s="133"/>
      <c r="J316" s="133"/>
      <c r="K316" s="133"/>
      <c r="L316" s="133">
        <v>0.043</v>
      </c>
      <c r="M316" s="133"/>
      <c r="N316" s="133"/>
    </row>
    <row r="317" ht="14.25" spans="1:14">
      <c r="A317" s="132"/>
      <c r="B317" s="163">
        <v>0</v>
      </c>
      <c r="C317" s="163" t="s">
        <v>619</v>
      </c>
      <c r="D317" s="163"/>
      <c r="E317" s="133">
        <v>0.249</v>
      </c>
      <c r="F317" s="133">
        <v>0.745</v>
      </c>
      <c r="G317" s="133">
        <v>0.015</v>
      </c>
      <c r="H317" s="136">
        <v>0.8772</v>
      </c>
      <c r="I317" s="136">
        <v>0.4166</v>
      </c>
      <c r="J317" s="133">
        <v>1.178</v>
      </c>
      <c r="K317" s="133">
        <v>0.691</v>
      </c>
      <c r="L317" s="133">
        <v>0.015</v>
      </c>
      <c r="M317" s="136">
        <v>0.8882</v>
      </c>
      <c r="N317" s="136">
        <v>0.445</v>
      </c>
    </row>
    <row r="318" ht="14.25" spans="1:14">
      <c r="A318" s="132"/>
      <c r="B318" s="163">
        <v>1</v>
      </c>
      <c r="C318" s="163" t="s">
        <v>620</v>
      </c>
      <c r="D318" s="163" t="s">
        <v>591</v>
      </c>
      <c r="E318" s="133">
        <v>-0.289</v>
      </c>
      <c r="F318" s="133">
        <v>-0.95</v>
      </c>
      <c r="G318" s="133">
        <v>0.004</v>
      </c>
      <c r="H318" s="136">
        <v>0.0708</v>
      </c>
      <c r="I318" s="136">
        <v>0.1831</v>
      </c>
      <c r="J318" s="133">
        <v>-1.169</v>
      </c>
      <c r="K318" s="133">
        <v>-0.966</v>
      </c>
      <c r="L318" s="133">
        <v>0.004</v>
      </c>
      <c r="M318" s="136">
        <v>0.0647</v>
      </c>
      <c r="N318" s="136">
        <v>0.17</v>
      </c>
    </row>
    <row r="319" ht="14.25" spans="1:14">
      <c r="A319" s="132"/>
      <c r="B319" s="163">
        <v>2</v>
      </c>
      <c r="C319" s="163" t="s">
        <v>621</v>
      </c>
      <c r="D319" s="163" t="s">
        <v>593</v>
      </c>
      <c r="E319" s="133">
        <v>-0.549</v>
      </c>
      <c r="F319" s="133">
        <v>-2.042</v>
      </c>
      <c r="G319" s="133">
        <v>0.025</v>
      </c>
      <c r="H319" s="136">
        <v>0.052</v>
      </c>
      <c r="I319" s="136">
        <v>0.4003</v>
      </c>
      <c r="J319" s="133">
        <v>-2.186</v>
      </c>
      <c r="K319" s="133">
        <v>-2.1</v>
      </c>
      <c r="L319" s="133">
        <v>0.025</v>
      </c>
      <c r="M319" s="136">
        <v>0.0471</v>
      </c>
      <c r="N319" s="136">
        <v>0.385</v>
      </c>
    </row>
    <row r="320" ht="14.25" spans="1:14">
      <c r="A320" s="132"/>
      <c r="B320" s="163">
        <v>3</v>
      </c>
      <c r="C320" s="163" t="s">
        <v>596</v>
      </c>
      <c r="D320" s="163"/>
      <c r="E320" s="133">
        <v>0</v>
      </c>
      <c r="F320" s="133">
        <v>0</v>
      </c>
      <c r="G320" s="133">
        <v>0</v>
      </c>
      <c r="H320" s="136">
        <v>0</v>
      </c>
      <c r="I320" s="136">
        <v>0</v>
      </c>
      <c r="J320" s="133" t="s">
        <v>402</v>
      </c>
      <c r="K320" s="133">
        <v>0</v>
      </c>
      <c r="L320" s="133">
        <v>0</v>
      </c>
      <c r="M320" s="136">
        <v>0</v>
      </c>
      <c r="N320" s="136">
        <v>0</v>
      </c>
    </row>
    <row r="321" ht="14.25" spans="1:14">
      <c r="A321" s="132"/>
      <c r="B321" s="163"/>
      <c r="C321" s="163"/>
      <c r="D321" s="16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</row>
    <row r="322" ht="14.25" spans="1:14">
      <c r="A322" s="132" t="s">
        <v>21</v>
      </c>
      <c r="B322" s="163"/>
      <c r="C322" s="163" t="s">
        <v>622</v>
      </c>
      <c r="D322" s="163"/>
      <c r="E322" s="133"/>
      <c r="F322" s="133"/>
      <c r="G322" s="133">
        <v>0.041</v>
      </c>
      <c r="H322" s="133"/>
      <c r="I322" s="133"/>
      <c r="J322" s="133"/>
      <c r="K322" s="133"/>
      <c r="L322" s="133">
        <v>0.065</v>
      </c>
      <c r="M322" s="133"/>
      <c r="N322" s="133"/>
    </row>
    <row r="323" ht="14.25" spans="1:14">
      <c r="A323" s="132"/>
      <c r="B323" s="163">
        <v>0</v>
      </c>
      <c r="C323" s="163" t="s">
        <v>623</v>
      </c>
      <c r="D323" s="163"/>
      <c r="E323" s="133">
        <v>0.189</v>
      </c>
      <c r="F323" s="133">
        <v>0.436</v>
      </c>
      <c r="G323" s="133">
        <v>0.018</v>
      </c>
      <c r="H323" s="136">
        <v>0.6831</v>
      </c>
      <c r="I323" s="136">
        <v>0.4418</v>
      </c>
      <c r="J323" s="133">
        <v>0.982</v>
      </c>
      <c r="K323" s="133">
        <v>0.446</v>
      </c>
      <c r="L323" s="133">
        <v>0.028</v>
      </c>
      <c r="M323" s="136">
        <v>0.7</v>
      </c>
      <c r="N323" s="136">
        <v>0.4483</v>
      </c>
    </row>
    <row r="324" ht="14.25" spans="1:14">
      <c r="A324" s="132"/>
      <c r="B324" s="163">
        <v>1</v>
      </c>
      <c r="C324" s="163" t="s">
        <v>624</v>
      </c>
      <c r="D324" s="163" t="s">
        <v>591</v>
      </c>
      <c r="E324" s="133">
        <v>-0.208</v>
      </c>
      <c r="F324" s="133">
        <v>-0.396</v>
      </c>
      <c r="G324" s="133">
        <v>0.004</v>
      </c>
      <c r="H324" s="136">
        <v>0.1137</v>
      </c>
      <c r="I324" s="136">
        <v>0.169</v>
      </c>
      <c r="J324" s="133">
        <v>-0.113</v>
      </c>
      <c r="K324" s="133">
        <v>-0.405</v>
      </c>
      <c r="L324" s="133">
        <v>0.007</v>
      </c>
      <c r="M324" s="136">
        <v>0.1111</v>
      </c>
      <c r="N324" s="136">
        <v>0.1667</v>
      </c>
    </row>
    <row r="325" ht="14.25" spans="1:14">
      <c r="A325" s="132"/>
      <c r="B325" s="163">
        <v>2</v>
      </c>
      <c r="C325" s="163" t="s">
        <v>625</v>
      </c>
      <c r="D325" s="163" t="s">
        <v>593</v>
      </c>
      <c r="E325" s="133">
        <v>-0.259</v>
      </c>
      <c r="F325" s="133">
        <v>-0.65</v>
      </c>
      <c r="G325" s="133">
        <v>0.019</v>
      </c>
      <c r="H325" s="136">
        <v>0.2032</v>
      </c>
      <c r="I325" s="136">
        <v>0.3892</v>
      </c>
      <c r="J325" s="133">
        <v>-0.484</v>
      </c>
      <c r="K325" s="133">
        <v>-0.712</v>
      </c>
      <c r="L325" s="133">
        <v>0.03</v>
      </c>
      <c r="M325" s="136">
        <v>0.1889</v>
      </c>
      <c r="N325" s="136">
        <v>0.385</v>
      </c>
    </row>
    <row r="326" ht="14.25" spans="1:14">
      <c r="A326" s="132"/>
      <c r="B326" s="163">
        <v>3</v>
      </c>
      <c r="C326" s="163" t="s">
        <v>596</v>
      </c>
      <c r="D326" s="163"/>
      <c r="E326" s="133">
        <v>0</v>
      </c>
      <c r="F326" s="133">
        <v>0</v>
      </c>
      <c r="G326" s="133">
        <v>0</v>
      </c>
      <c r="H326" s="136">
        <v>0</v>
      </c>
      <c r="I326" s="136">
        <v>0</v>
      </c>
      <c r="J326" s="133" t="s">
        <v>402</v>
      </c>
      <c r="K326" s="133">
        <v>0</v>
      </c>
      <c r="L326" s="133">
        <v>0</v>
      </c>
      <c r="M326" s="136">
        <v>0</v>
      </c>
      <c r="N326" s="136">
        <v>0</v>
      </c>
    </row>
    <row r="327" ht="14.25" spans="1:14">
      <c r="A327" s="132"/>
      <c r="B327" s="163"/>
      <c r="C327" s="163"/>
      <c r="D327" s="16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</row>
    <row r="328" ht="14.25" spans="1:14">
      <c r="A328" s="132" t="s">
        <v>21</v>
      </c>
      <c r="B328" s="163"/>
      <c r="C328" s="163" t="s">
        <v>626</v>
      </c>
      <c r="D328" s="163"/>
      <c r="E328" s="133"/>
      <c r="F328" s="133"/>
      <c r="G328" s="133">
        <v>0.031</v>
      </c>
      <c r="H328" s="133"/>
      <c r="I328" s="133"/>
      <c r="J328" s="133"/>
      <c r="K328" s="133"/>
      <c r="L328" s="133">
        <v>0.033</v>
      </c>
      <c r="M328" s="133"/>
      <c r="N328" s="133"/>
    </row>
    <row r="329" ht="14.25" spans="1:14">
      <c r="A329" s="132"/>
      <c r="B329" s="163">
        <v>0</v>
      </c>
      <c r="C329" s="163" t="s">
        <v>627</v>
      </c>
      <c r="D329" s="163"/>
      <c r="E329" s="133">
        <v>0.081</v>
      </c>
      <c r="F329" s="133">
        <v>0.151</v>
      </c>
      <c r="G329" s="133">
        <v>0.005</v>
      </c>
      <c r="H329" s="136">
        <v>0.8857</v>
      </c>
      <c r="I329" s="136">
        <v>0.7613</v>
      </c>
      <c r="J329" s="133">
        <v>0.656</v>
      </c>
      <c r="K329" s="133">
        <v>0.177</v>
      </c>
      <c r="L329" s="133">
        <v>0.006</v>
      </c>
      <c r="M329" s="136">
        <v>0.8892</v>
      </c>
      <c r="N329" s="136">
        <v>0.745</v>
      </c>
    </row>
    <row r="330" ht="14.25" spans="1:14">
      <c r="A330" s="132"/>
      <c r="B330" s="163">
        <v>1</v>
      </c>
      <c r="C330" s="163" t="s">
        <v>628</v>
      </c>
      <c r="D330" s="163" t="s">
        <v>591</v>
      </c>
      <c r="E330" s="133">
        <v>-0.206</v>
      </c>
      <c r="F330" s="133">
        <v>-0.385</v>
      </c>
      <c r="G330" s="133">
        <v>0.002</v>
      </c>
      <c r="H330" s="136">
        <v>0.0404</v>
      </c>
      <c r="I330" s="136">
        <v>0.0593</v>
      </c>
      <c r="J330" s="133">
        <v>-0.09</v>
      </c>
      <c r="K330" s="133">
        <v>-0.604</v>
      </c>
      <c r="L330" s="133">
        <v>0.003</v>
      </c>
      <c r="M330" s="136">
        <v>0.0383</v>
      </c>
      <c r="N330" s="136">
        <v>0.07</v>
      </c>
    </row>
    <row r="331" ht="14.25" spans="1:14">
      <c r="A331" s="132"/>
      <c r="B331" s="163">
        <v>2</v>
      </c>
      <c r="C331" s="163" t="s">
        <v>629</v>
      </c>
      <c r="D331" s="163" t="s">
        <v>593</v>
      </c>
      <c r="E331" s="133">
        <v>-0.372</v>
      </c>
      <c r="F331" s="133">
        <v>-0.756</v>
      </c>
      <c r="G331" s="133">
        <v>0.009</v>
      </c>
      <c r="H331" s="136">
        <v>0.0404</v>
      </c>
      <c r="I331" s="136">
        <v>0.086</v>
      </c>
      <c r="J331" s="133">
        <v>-0.643</v>
      </c>
      <c r="K331" s="133">
        <v>-0.731</v>
      </c>
      <c r="L331" s="133">
        <v>0.008</v>
      </c>
      <c r="M331" s="136">
        <v>0.0417</v>
      </c>
      <c r="N331" s="136">
        <v>0.0867</v>
      </c>
    </row>
    <row r="332" ht="14.25" spans="1:14">
      <c r="A332" s="132"/>
      <c r="B332" s="163">
        <v>3</v>
      </c>
      <c r="C332" s="163" t="s">
        <v>630</v>
      </c>
      <c r="D332" s="163" t="s">
        <v>595</v>
      </c>
      <c r="E332" s="133">
        <v>-0.513</v>
      </c>
      <c r="F332" s="133">
        <v>-1.023</v>
      </c>
      <c r="G332" s="133">
        <v>0.016</v>
      </c>
      <c r="H332" s="136">
        <v>0.0336</v>
      </c>
      <c r="I332" s="136">
        <v>0.0934</v>
      </c>
      <c r="J332" s="133">
        <v>-0.98</v>
      </c>
      <c r="K332" s="133">
        <v>-1.161</v>
      </c>
      <c r="L332" s="133">
        <v>0.017</v>
      </c>
      <c r="M332" s="136">
        <v>0.0308</v>
      </c>
      <c r="N332" s="136">
        <v>0.0983</v>
      </c>
    </row>
    <row r="333" ht="14.25" spans="1:14">
      <c r="A333" s="132"/>
      <c r="B333" s="163">
        <v>4</v>
      </c>
      <c r="C333" s="163" t="s">
        <v>596</v>
      </c>
      <c r="D333" s="163"/>
      <c r="E333" s="133">
        <v>0</v>
      </c>
      <c r="F333" s="133">
        <v>0</v>
      </c>
      <c r="G333" s="133">
        <v>0</v>
      </c>
      <c r="H333" s="136">
        <v>0</v>
      </c>
      <c r="I333" s="136">
        <v>0</v>
      </c>
      <c r="J333" s="133" t="s">
        <v>402</v>
      </c>
      <c r="K333" s="133">
        <v>0</v>
      </c>
      <c r="L333" s="133">
        <v>0</v>
      </c>
      <c r="M333" s="136">
        <v>0</v>
      </c>
      <c r="N333" s="136">
        <v>0</v>
      </c>
    </row>
    <row r="334" ht="14.25" spans="1:14">
      <c r="A334" s="132"/>
      <c r="B334" s="163"/>
      <c r="C334" s="163"/>
      <c r="D334" s="16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</row>
    <row r="335" ht="14.25" spans="1:14">
      <c r="A335" s="132" t="s">
        <v>21</v>
      </c>
      <c r="B335" s="163"/>
      <c r="C335" s="163" t="s">
        <v>631</v>
      </c>
      <c r="D335" s="163"/>
      <c r="E335" s="133"/>
      <c r="F335" s="133"/>
      <c r="G335" s="133">
        <v>0.028</v>
      </c>
      <c r="H335" s="133"/>
      <c r="I335" s="133"/>
      <c r="J335" s="133"/>
      <c r="K335" s="133"/>
      <c r="L335" s="133">
        <v>0.035</v>
      </c>
      <c r="M335" s="133"/>
      <c r="N335" s="133"/>
    </row>
    <row r="336" ht="14.25" spans="1:14">
      <c r="A336" s="132"/>
      <c r="B336" s="163">
        <v>0</v>
      </c>
      <c r="C336" s="163" t="s">
        <v>632</v>
      </c>
      <c r="D336" s="163" t="s">
        <v>593</v>
      </c>
      <c r="E336" s="133">
        <v>-0.067</v>
      </c>
      <c r="F336" s="133">
        <v>-0.163</v>
      </c>
      <c r="G336" s="133">
        <v>0.004</v>
      </c>
      <c r="H336" s="136">
        <v>0.7125</v>
      </c>
      <c r="I336" s="136">
        <v>0.8384</v>
      </c>
      <c r="J336" s="133">
        <v>0.236</v>
      </c>
      <c r="K336" s="133">
        <v>-0.186</v>
      </c>
      <c r="L336" s="133">
        <v>0.006</v>
      </c>
      <c r="M336" s="136">
        <v>0.7101</v>
      </c>
      <c r="N336" s="136">
        <v>0.855</v>
      </c>
    </row>
    <row r="337" ht="14.25" spans="1:14">
      <c r="A337" s="132"/>
      <c r="B337" s="163">
        <v>1</v>
      </c>
      <c r="C337" s="163" t="s">
        <v>633</v>
      </c>
      <c r="D337" s="163" t="s">
        <v>595</v>
      </c>
      <c r="E337" s="133">
        <v>-0.054</v>
      </c>
      <c r="F337" s="133">
        <v>0.105</v>
      </c>
      <c r="G337" s="133">
        <v>0</v>
      </c>
      <c r="H337" s="136">
        <v>0.0535</v>
      </c>
      <c r="I337" s="136">
        <v>0.0482</v>
      </c>
      <c r="J337" s="133">
        <v>0.548</v>
      </c>
      <c r="K337" s="133">
        <v>0.493</v>
      </c>
      <c r="L337" s="133">
        <v>-0.001</v>
      </c>
      <c r="M337" s="136">
        <v>0.0518</v>
      </c>
      <c r="N337" s="136">
        <v>0.0317</v>
      </c>
    </row>
    <row r="338" ht="14.25" spans="1:14">
      <c r="A338" s="132"/>
      <c r="B338" s="163">
        <v>2</v>
      </c>
      <c r="C338" s="163" t="s">
        <v>634</v>
      </c>
      <c r="D338" s="163" t="s">
        <v>607</v>
      </c>
      <c r="E338" s="133">
        <v>0.102</v>
      </c>
      <c r="F338" s="133">
        <v>0.451</v>
      </c>
      <c r="G338" s="133">
        <v>0.002</v>
      </c>
      <c r="H338" s="136">
        <v>0.1106</v>
      </c>
      <c r="I338" s="136">
        <v>0.0704</v>
      </c>
      <c r="J338" s="133">
        <v>0.979</v>
      </c>
      <c r="K338" s="133">
        <v>0.465</v>
      </c>
      <c r="L338" s="133">
        <v>0.003</v>
      </c>
      <c r="M338" s="136">
        <v>0.1141</v>
      </c>
      <c r="N338" s="136">
        <v>0.0717</v>
      </c>
    </row>
    <row r="339" ht="14.25" spans="1:14">
      <c r="A339" s="132"/>
      <c r="B339" s="163">
        <v>3</v>
      </c>
      <c r="C339" s="163" t="s">
        <v>635</v>
      </c>
      <c r="D339" s="163"/>
      <c r="E339" s="133">
        <v>0.543</v>
      </c>
      <c r="F339" s="133">
        <v>1.054</v>
      </c>
      <c r="G339" s="133">
        <v>0.022</v>
      </c>
      <c r="H339" s="136">
        <v>0.1234</v>
      </c>
      <c r="I339" s="136">
        <v>0.043</v>
      </c>
      <c r="J339" s="133">
        <v>1.678</v>
      </c>
      <c r="K339" s="133">
        <v>1.091</v>
      </c>
      <c r="L339" s="133">
        <v>0.027</v>
      </c>
      <c r="M339" s="136">
        <v>0.124</v>
      </c>
      <c r="N339" s="136">
        <v>0.0417</v>
      </c>
    </row>
    <row r="340" ht="14.25" spans="1:14">
      <c r="A340" s="132"/>
      <c r="B340" s="163">
        <v>4</v>
      </c>
      <c r="C340" s="163" t="s">
        <v>596</v>
      </c>
      <c r="D340" s="163"/>
      <c r="E340" s="133">
        <v>0</v>
      </c>
      <c r="F340" s="133">
        <v>0</v>
      </c>
      <c r="G340" s="133">
        <v>0</v>
      </c>
      <c r="H340" s="136">
        <v>0</v>
      </c>
      <c r="I340" s="136">
        <v>0</v>
      </c>
      <c r="J340" s="133" t="s">
        <v>402</v>
      </c>
      <c r="K340" s="133">
        <v>0</v>
      </c>
      <c r="L340" s="133">
        <v>0</v>
      </c>
      <c r="M340" s="136">
        <v>0</v>
      </c>
      <c r="N340" s="136">
        <v>0</v>
      </c>
    </row>
    <row r="341" ht="14.25" spans="1:14">
      <c r="A341" s="132"/>
      <c r="B341" s="163"/>
      <c r="C341" s="163"/>
      <c r="D341" s="16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</row>
    <row r="342" ht="14.25" spans="1:14">
      <c r="A342" s="132" t="s">
        <v>21</v>
      </c>
      <c r="B342" s="163"/>
      <c r="C342" s="163" t="s">
        <v>636</v>
      </c>
      <c r="D342" s="163"/>
      <c r="E342" s="133"/>
      <c r="F342" s="133"/>
      <c r="G342" s="133">
        <v>0.023</v>
      </c>
      <c r="H342" s="133"/>
      <c r="I342" s="133"/>
      <c r="J342" s="133"/>
      <c r="K342" s="133"/>
      <c r="L342" s="133">
        <v>0.031</v>
      </c>
      <c r="M342" s="133"/>
      <c r="N342" s="133"/>
    </row>
    <row r="343" ht="14.25" spans="1:14">
      <c r="A343" s="132"/>
      <c r="B343" s="163">
        <v>0</v>
      </c>
      <c r="C343" s="163" t="s">
        <v>637</v>
      </c>
      <c r="D343" s="163" t="s">
        <v>593</v>
      </c>
      <c r="E343" s="133">
        <v>-0.122</v>
      </c>
      <c r="F343" s="133">
        <v>-0.707</v>
      </c>
      <c r="G343" s="133">
        <v>0.007</v>
      </c>
      <c r="H343" s="136">
        <v>0.181</v>
      </c>
      <c r="I343" s="136">
        <v>0.3669</v>
      </c>
      <c r="J343" s="133">
        <v>-0.586</v>
      </c>
      <c r="K343" s="133">
        <v>-0.805</v>
      </c>
      <c r="L343" s="133">
        <v>0.011</v>
      </c>
      <c r="M343" s="136">
        <v>0.181</v>
      </c>
      <c r="N343" s="136">
        <v>0.405</v>
      </c>
    </row>
    <row r="344" ht="14.25" spans="1:14">
      <c r="A344" s="132"/>
      <c r="B344" s="163">
        <v>1</v>
      </c>
      <c r="C344" s="163" t="s">
        <v>638</v>
      </c>
      <c r="D344" s="163" t="s">
        <v>595</v>
      </c>
      <c r="E344" s="133">
        <v>-0.122</v>
      </c>
      <c r="F344" s="133">
        <v>-0.15</v>
      </c>
      <c r="G344" s="133">
        <v>0.001</v>
      </c>
      <c r="H344" s="136">
        <v>0.1454</v>
      </c>
      <c r="I344" s="136">
        <v>0.169</v>
      </c>
      <c r="J344" s="133">
        <v>0.301</v>
      </c>
      <c r="K344" s="133">
        <v>-0.018</v>
      </c>
      <c r="L344" s="133">
        <v>0</v>
      </c>
      <c r="M344" s="136">
        <v>0.1522</v>
      </c>
      <c r="N344" s="136">
        <v>0.155</v>
      </c>
    </row>
    <row r="345" ht="14.25" spans="1:14">
      <c r="A345" s="132"/>
      <c r="B345" s="163">
        <v>2</v>
      </c>
      <c r="C345" s="163" t="s">
        <v>639</v>
      </c>
      <c r="D345" s="163" t="s">
        <v>607</v>
      </c>
      <c r="E345" s="133">
        <v>-0.081</v>
      </c>
      <c r="F345" s="133">
        <v>0.033</v>
      </c>
      <c r="G345" s="133">
        <v>0</v>
      </c>
      <c r="H345" s="136">
        <v>0.256</v>
      </c>
      <c r="I345" s="136">
        <v>0.2476</v>
      </c>
      <c r="J345" s="133">
        <v>0.488</v>
      </c>
      <c r="K345" s="133">
        <v>0.097</v>
      </c>
      <c r="L345" s="133">
        <v>-0.001</v>
      </c>
      <c r="M345" s="136">
        <v>0.257</v>
      </c>
      <c r="N345" s="136">
        <v>0.2333</v>
      </c>
    </row>
    <row r="346" ht="14.25" spans="1:14">
      <c r="A346" s="132"/>
      <c r="B346" s="163">
        <v>3</v>
      </c>
      <c r="C346" s="163" t="s">
        <v>640</v>
      </c>
      <c r="D346" s="163" t="s">
        <v>641</v>
      </c>
      <c r="E346" s="133">
        <v>0.201</v>
      </c>
      <c r="F346" s="133">
        <v>0.51</v>
      </c>
      <c r="G346" s="133">
        <v>0.006</v>
      </c>
      <c r="H346" s="136">
        <v>0.2346</v>
      </c>
      <c r="I346" s="136">
        <v>0.1408</v>
      </c>
      <c r="J346" s="133">
        <v>1.044</v>
      </c>
      <c r="K346" s="133">
        <v>0.439</v>
      </c>
      <c r="L346" s="133">
        <v>0.006</v>
      </c>
      <c r="M346" s="136">
        <v>0.2197</v>
      </c>
      <c r="N346" s="136">
        <v>0.1417</v>
      </c>
    </row>
    <row r="347" ht="56.25" spans="1:16">
      <c r="A347" s="159" t="s">
        <v>437</v>
      </c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49" t="s">
        <v>438</v>
      </c>
      <c r="P347" s="150">
        <v>7</v>
      </c>
    </row>
    <row r="349" spans="1:16">
      <c r="A349" s="151" t="s">
        <v>642</v>
      </c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2"/>
      <c r="P349" s="150" t="s">
        <v>391</v>
      </c>
    </row>
    <row r="350" spans="1:16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3"/>
      <c r="P350" s="150"/>
    </row>
    <row r="351" spans="1:16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3"/>
      <c r="P351" s="150"/>
    </row>
    <row r="352" spans="1:16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3"/>
      <c r="P352" s="150"/>
    </row>
    <row r="353" spans="1:14">
      <c r="A353" s="119" t="s">
        <v>574</v>
      </c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</row>
    <row r="354" spans="1:14">
      <c r="A354" s="121" t="s">
        <v>362</v>
      </c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</row>
    <row r="355" spans="1:14">
      <c r="A355" s="121" t="s">
        <v>363</v>
      </c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</row>
    <row r="356" spans="1:14">
      <c r="A356" s="121" t="s">
        <v>393</v>
      </c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</row>
    <row r="357" ht="14.25" spans="1:14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</row>
    <row r="358" ht="14.25" spans="1:14">
      <c r="A358" s="166" t="s">
        <v>575</v>
      </c>
      <c r="B358" s="123"/>
      <c r="C358" s="125"/>
      <c r="D358" s="124"/>
      <c r="E358" s="124" t="s">
        <v>576</v>
      </c>
      <c r="F358" s="123" t="s">
        <v>577</v>
      </c>
      <c r="G358" s="125"/>
      <c r="H358" s="125"/>
      <c r="I358" s="125"/>
      <c r="J358" s="124"/>
      <c r="K358" s="123" t="s">
        <v>578</v>
      </c>
      <c r="L358" s="125"/>
      <c r="M358" s="125"/>
      <c r="N358" s="124"/>
    </row>
    <row r="359" ht="14.25" spans="1:14">
      <c r="A359" s="128" t="s">
        <v>579</v>
      </c>
      <c r="B359" s="129" t="s">
        <v>580</v>
      </c>
      <c r="C359" s="129" t="s">
        <v>581</v>
      </c>
      <c r="D359" s="129" t="s">
        <v>582</v>
      </c>
      <c r="E359" s="129" t="s">
        <v>583</v>
      </c>
      <c r="F359" s="129" t="s">
        <v>584</v>
      </c>
      <c r="G359" s="129" t="s">
        <v>401</v>
      </c>
      <c r="H359" s="129" t="s">
        <v>585</v>
      </c>
      <c r="I359" s="129" t="s">
        <v>586</v>
      </c>
      <c r="J359" s="129" t="s">
        <v>587</v>
      </c>
      <c r="K359" s="129" t="s">
        <v>584</v>
      </c>
      <c r="L359" s="129" t="s">
        <v>401</v>
      </c>
      <c r="M359" s="129" t="s">
        <v>585</v>
      </c>
      <c r="N359" s="129" t="s">
        <v>586</v>
      </c>
    </row>
    <row r="360" ht="14.25" spans="1:14">
      <c r="A360" s="132"/>
      <c r="B360" s="163">
        <v>4</v>
      </c>
      <c r="C360" s="163" t="s">
        <v>643</v>
      </c>
      <c r="D360" s="163"/>
      <c r="E360" s="133">
        <v>0.272</v>
      </c>
      <c r="F360" s="133">
        <v>0.884</v>
      </c>
      <c r="G360" s="133">
        <v>0.009</v>
      </c>
      <c r="H360" s="136">
        <v>0.1831</v>
      </c>
      <c r="I360" s="136">
        <v>0.0756</v>
      </c>
      <c r="J360" s="133">
        <v>1.404</v>
      </c>
      <c r="K360" s="133">
        <v>1.073</v>
      </c>
      <c r="L360" s="133">
        <v>0.014</v>
      </c>
      <c r="M360" s="136">
        <v>0.1901</v>
      </c>
      <c r="N360" s="136">
        <v>0.065</v>
      </c>
    </row>
    <row r="361" ht="14.25" spans="1:14">
      <c r="A361" s="132"/>
      <c r="B361" s="163">
        <v>5</v>
      </c>
      <c r="C361" s="163" t="s">
        <v>596</v>
      </c>
      <c r="D361" s="163"/>
      <c r="E361" s="133">
        <v>0</v>
      </c>
      <c r="F361" s="133">
        <v>0</v>
      </c>
      <c r="G361" s="133">
        <v>0</v>
      </c>
      <c r="H361" s="136">
        <v>0</v>
      </c>
      <c r="I361" s="136">
        <v>0</v>
      </c>
      <c r="J361" s="133" t="s">
        <v>402</v>
      </c>
      <c r="K361" s="133">
        <v>0</v>
      </c>
      <c r="L361" s="133">
        <v>0</v>
      </c>
      <c r="M361" s="136">
        <v>0</v>
      </c>
      <c r="N361" s="136">
        <v>0</v>
      </c>
    </row>
    <row r="362" ht="14.25" spans="1:14">
      <c r="A362" s="132"/>
      <c r="B362" s="163"/>
      <c r="C362" s="163"/>
      <c r="D362" s="16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</row>
    <row r="363" ht="14.25" spans="1:14">
      <c r="A363" s="132" t="s">
        <v>21</v>
      </c>
      <c r="B363" s="163"/>
      <c r="C363" s="163" t="s">
        <v>644</v>
      </c>
      <c r="D363" s="163"/>
      <c r="E363" s="133"/>
      <c r="F363" s="133"/>
      <c r="G363" s="133">
        <v>0.022</v>
      </c>
      <c r="H363" s="133"/>
      <c r="I363" s="133"/>
      <c r="J363" s="133"/>
      <c r="K363" s="133"/>
      <c r="L363" s="133">
        <v>0.05</v>
      </c>
      <c r="M363" s="133"/>
      <c r="N363" s="133"/>
    </row>
    <row r="364" ht="14.25" spans="1:14">
      <c r="A364" s="132"/>
      <c r="B364" s="163">
        <v>0</v>
      </c>
      <c r="C364" s="163" t="s">
        <v>645</v>
      </c>
      <c r="D364" s="163" t="s">
        <v>593</v>
      </c>
      <c r="E364" s="133">
        <v>-0.219</v>
      </c>
      <c r="F364" s="133">
        <v>-1.015</v>
      </c>
      <c r="G364" s="133">
        <v>0.01</v>
      </c>
      <c r="H364" s="136">
        <v>0.1322</v>
      </c>
      <c r="I364" s="136">
        <v>0.3647</v>
      </c>
      <c r="J364" s="133">
        <v>-1.01</v>
      </c>
      <c r="K364" s="133">
        <v>-1.068</v>
      </c>
      <c r="L364" s="133">
        <v>0.022</v>
      </c>
      <c r="M364" s="136">
        <v>0.1266</v>
      </c>
      <c r="N364" s="136">
        <v>0.3683</v>
      </c>
    </row>
    <row r="365" ht="14.25" spans="1:14">
      <c r="A365" s="132"/>
      <c r="B365" s="163">
        <v>1</v>
      </c>
      <c r="C365" s="163" t="s">
        <v>646</v>
      </c>
      <c r="D365" s="163" t="s">
        <v>595</v>
      </c>
      <c r="E365" s="133">
        <v>-0.219</v>
      </c>
      <c r="F365" s="133">
        <v>-0.631</v>
      </c>
      <c r="G365" s="133">
        <v>0.003</v>
      </c>
      <c r="H365" s="136">
        <v>0.0899</v>
      </c>
      <c r="I365" s="136">
        <v>0.169</v>
      </c>
      <c r="J365" s="133">
        <v>-0.518</v>
      </c>
      <c r="K365" s="133">
        <v>-0.74</v>
      </c>
      <c r="L365" s="133">
        <v>0.009</v>
      </c>
      <c r="M365" s="136">
        <v>0.0915</v>
      </c>
      <c r="N365" s="136">
        <v>0.1917</v>
      </c>
    </row>
    <row r="366" ht="14.25" spans="1:14">
      <c r="A366" s="132"/>
      <c r="B366" s="163">
        <v>2</v>
      </c>
      <c r="C366" s="163" t="s">
        <v>647</v>
      </c>
      <c r="D366" s="163"/>
      <c r="E366" s="133">
        <v>0.133</v>
      </c>
      <c r="F366" s="133">
        <v>0.512</v>
      </c>
      <c r="G366" s="133">
        <v>0.008</v>
      </c>
      <c r="H366" s="136">
        <v>0.7779</v>
      </c>
      <c r="I366" s="136">
        <v>0.4663</v>
      </c>
      <c r="J366" s="133">
        <v>1.037</v>
      </c>
      <c r="K366" s="133">
        <v>0.575</v>
      </c>
      <c r="L366" s="133">
        <v>0.019</v>
      </c>
      <c r="M366" s="136">
        <v>0.7819</v>
      </c>
      <c r="N366" s="136">
        <v>0.44</v>
      </c>
    </row>
    <row r="367" ht="14.25" spans="1:14">
      <c r="A367" s="132"/>
      <c r="B367" s="163">
        <v>3</v>
      </c>
      <c r="C367" s="163" t="s">
        <v>596</v>
      </c>
      <c r="D367" s="163"/>
      <c r="E367" s="133">
        <v>0</v>
      </c>
      <c r="F367" s="133">
        <v>0</v>
      </c>
      <c r="G367" s="133">
        <v>0</v>
      </c>
      <c r="H367" s="136">
        <v>0</v>
      </c>
      <c r="I367" s="136">
        <v>0</v>
      </c>
      <c r="J367" s="133" t="s">
        <v>402</v>
      </c>
      <c r="K367" s="133">
        <v>0</v>
      </c>
      <c r="L367" s="133">
        <v>0</v>
      </c>
      <c r="M367" s="136">
        <v>0</v>
      </c>
      <c r="N367" s="136">
        <v>0</v>
      </c>
    </row>
    <row r="368" ht="14.25" spans="1:14">
      <c r="A368" s="132"/>
      <c r="B368" s="163"/>
      <c r="C368" s="163"/>
      <c r="D368" s="16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</row>
    <row r="369" ht="14.25" spans="1:14">
      <c r="A369" s="132" t="s">
        <v>21</v>
      </c>
      <c r="B369" s="163"/>
      <c r="C369" s="163" t="s">
        <v>648</v>
      </c>
      <c r="D369" s="163"/>
      <c r="E369" s="133"/>
      <c r="F369" s="133"/>
      <c r="G369" s="133">
        <v>0.017</v>
      </c>
      <c r="H369" s="133"/>
      <c r="I369" s="133"/>
      <c r="J369" s="133"/>
      <c r="K369" s="133"/>
      <c r="L369" s="133">
        <v>0.012</v>
      </c>
      <c r="M369" s="133"/>
      <c r="N369" s="133"/>
    </row>
    <row r="370" ht="14.25" spans="1:14">
      <c r="A370" s="132"/>
      <c r="B370" s="163">
        <v>0</v>
      </c>
      <c r="C370" s="163" t="s">
        <v>649</v>
      </c>
      <c r="D370" s="163" t="s">
        <v>607</v>
      </c>
      <c r="E370" s="133">
        <v>-0.033</v>
      </c>
      <c r="F370" s="133">
        <v>-0.033</v>
      </c>
      <c r="G370" s="133">
        <v>0</v>
      </c>
      <c r="H370" s="136">
        <v>0.441</v>
      </c>
      <c r="I370" s="136">
        <v>0.4559</v>
      </c>
      <c r="J370" s="133">
        <v>0.416</v>
      </c>
      <c r="K370" s="133">
        <v>-0.043</v>
      </c>
      <c r="L370" s="133">
        <v>0</v>
      </c>
      <c r="M370" s="136">
        <v>0.4391</v>
      </c>
      <c r="N370" s="136">
        <v>0.4583</v>
      </c>
    </row>
    <row r="371" ht="14.25" spans="1:14">
      <c r="A371" s="132"/>
      <c r="B371" s="163">
        <v>1</v>
      </c>
      <c r="C371" s="163" t="s">
        <v>650</v>
      </c>
      <c r="D371" s="163" t="s">
        <v>595</v>
      </c>
      <c r="E371" s="133">
        <v>-0.101</v>
      </c>
      <c r="F371" s="133">
        <v>-0.397</v>
      </c>
      <c r="G371" s="133">
        <v>0.004</v>
      </c>
      <c r="H371" s="136">
        <v>0.1336</v>
      </c>
      <c r="I371" s="136">
        <v>0.1987</v>
      </c>
      <c r="J371" s="133">
        <v>-0.097</v>
      </c>
      <c r="K371" s="133">
        <v>-0.446</v>
      </c>
      <c r="L371" s="133">
        <v>0.003</v>
      </c>
      <c r="M371" s="136">
        <v>0.129</v>
      </c>
      <c r="N371" s="136">
        <v>0.2017</v>
      </c>
    </row>
    <row r="372" ht="14.25" spans="1:14">
      <c r="A372" s="132"/>
      <c r="B372" s="163">
        <v>2</v>
      </c>
      <c r="C372" s="163" t="s">
        <v>651</v>
      </c>
      <c r="D372" s="163" t="s">
        <v>591</v>
      </c>
      <c r="E372" s="133">
        <v>-0.033</v>
      </c>
      <c r="F372" s="133">
        <v>-0.072</v>
      </c>
      <c r="G372" s="133">
        <v>0</v>
      </c>
      <c r="H372" s="136">
        <v>0.149</v>
      </c>
      <c r="I372" s="136">
        <v>0.1601</v>
      </c>
      <c r="J372" s="133">
        <v>0.359</v>
      </c>
      <c r="K372" s="133">
        <v>-0.106</v>
      </c>
      <c r="L372" s="133">
        <v>0</v>
      </c>
      <c r="M372" s="136">
        <v>0.1499</v>
      </c>
      <c r="N372" s="136">
        <v>0.1667</v>
      </c>
    </row>
    <row r="373" ht="14.25" spans="1:14">
      <c r="A373" s="132"/>
      <c r="B373" s="163">
        <v>3</v>
      </c>
      <c r="C373" s="163" t="s">
        <v>652</v>
      </c>
      <c r="D373" s="163" t="s">
        <v>641</v>
      </c>
      <c r="E373" s="133">
        <v>-0.026</v>
      </c>
      <c r="F373" s="133">
        <v>0.23</v>
      </c>
      <c r="G373" s="133">
        <v>0</v>
      </c>
      <c r="H373" s="136">
        <v>0.1026</v>
      </c>
      <c r="I373" s="136">
        <v>0.0815</v>
      </c>
      <c r="J373" s="133">
        <v>0.724</v>
      </c>
      <c r="K373" s="133">
        <v>0.291</v>
      </c>
      <c r="L373" s="133">
        <v>0</v>
      </c>
      <c r="M373" s="136">
        <v>0.1092</v>
      </c>
      <c r="N373" s="136">
        <v>0.0817</v>
      </c>
    </row>
    <row r="374" ht="14.25" spans="1:14">
      <c r="A374" s="132"/>
      <c r="B374" s="163">
        <v>4</v>
      </c>
      <c r="C374" s="163" t="s">
        <v>653</v>
      </c>
      <c r="D374" s="163" t="s">
        <v>654</v>
      </c>
      <c r="E374" s="133">
        <v>0.169</v>
      </c>
      <c r="F374" s="133">
        <v>0.408</v>
      </c>
      <c r="G374" s="133">
        <v>0.004</v>
      </c>
      <c r="H374" s="136">
        <v>0.1137</v>
      </c>
      <c r="I374" s="136">
        <v>0.0756</v>
      </c>
      <c r="J374" s="133">
        <v>0.998</v>
      </c>
      <c r="K374" s="133">
        <v>0.667</v>
      </c>
      <c r="L374" s="133">
        <v>0.004</v>
      </c>
      <c r="M374" s="136">
        <v>0.1169</v>
      </c>
      <c r="N374" s="136">
        <v>0.06</v>
      </c>
    </row>
    <row r="375" ht="14.25" spans="1:14">
      <c r="A375" s="132"/>
      <c r="B375" s="163">
        <v>5</v>
      </c>
      <c r="C375" s="163" t="s">
        <v>655</v>
      </c>
      <c r="D375" s="163"/>
      <c r="E375" s="133">
        <v>0.531</v>
      </c>
      <c r="F375" s="133">
        <v>0.756</v>
      </c>
      <c r="G375" s="133">
        <v>0.01</v>
      </c>
      <c r="H375" s="136">
        <v>0.06</v>
      </c>
      <c r="I375" s="136">
        <v>0.0282</v>
      </c>
      <c r="J375" s="133">
        <v>1.463</v>
      </c>
      <c r="K375" s="133">
        <v>0.567</v>
      </c>
      <c r="L375" s="133">
        <v>0.005</v>
      </c>
      <c r="M375" s="136">
        <v>0.0558</v>
      </c>
      <c r="N375" s="136">
        <v>0.0317</v>
      </c>
    </row>
    <row r="376" ht="14.25" spans="1:14">
      <c r="A376" s="132"/>
      <c r="B376" s="163">
        <v>6</v>
      </c>
      <c r="C376" s="163" t="s">
        <v>596</v>
      </c>
      <c r="D376" s="163"/>
      <c r="E376" s="133">
        <v>0</v>
      </c>
      <c r="F376" s="133">
        <v>0</v>
      </c>
      <c r="G376" s="133">
        <v>0</v>
      </c>
      <c r="H376" s="136">
        <v>0</v>
      </c>
      <c r="I376" s="136">
        <v>0</v>
      </c>
      <c r="J376" s="133" t="s">
        <v>402</v>
      </c>
      <c r="K376" s="133">
        <v>0</v>
      </c>
      <c r="L376" s="133">
        <v>0</v>
      </c>
      <c r="M376" s="136">
        <v>0</v>
      </c>
      <c r="N376" s="136">
        <v>0</v>
      </c>
    </row>
    <row r="377" ht="14.25" spans="1:14">
      <c r="A377" s="132"/>
      <c r="B377" s="163"/>
      <c r="C377" s="163"/>
      <c r="D377" s="16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</row>
    <row r="378" ht="14.25" spans="1:14">
      <c r="A378" s="132" t="s">
        <v>21</v>
      </c>
      <c r="B378" s="163"/>
      <c r="C378" s="163" t="s">
        <v>656</v>
      </c>
      <c r="D378" s="163"/>
      <c r="E378" s="133"/>
      <c r="F378" s="133"/>
      <c r="G378" s="133">
        <v>0.016</v>
      </c>
      <c r="H378" s="133"/>
      <c r="I378" s="133"/>
      <c r="J378" s="133"/>
      <c r="K378" s="133"/>
      <c r="L378" s="133">
        <v>0.028</v>
      </c>
      <c r="M378" s="133"/>
      <c r="N378" s="133"/>
    </row>
    <row r="379" ht="14.25" spans="1:14">
      <c r="A379" s="132"/>
      <c r="B379" s="163">
        <v>0</v>
      </c>
      <c r="C379" s="163" t="s">
        <v>623</v>
      </c>
      <c r="D379" s="163"/>
      <c r="E379" s="133">
        <v>0.195</v>
      </c>
      <c r="F379" s="133">
        <v>0.839</v>
      </c>
      <c r="G379" s="133">
        <v>0.007</v>
      </c>
      <c r="H379" s="136">
        <v>0.8081</v>
      </c>
      <c r="I379" s="136">
        <v>0.3491</v>
      </c>
      <c r="J379" s="133">
        <v>1.288</v>
      </c>
      <c r="K379" s="133">
        <v>0.83</v>
      </c>
      <c r="L379" s="133">
        <v>0.012</v>
      </c>
      <c r="M379" s="136">
        <v>0.8216</v>
      </c>
      <c r="N379" s="136">
        <v>0.3583</v>
      </c>
    </row>
    <row r="380" ht="14.25" spans="1:14">
      <c r="A380" s="132"/>
      <c r="B380" s="163">
        <v>1</v>
      </c>
      <c r="C380" s="163" t="s">
        <v>647</v>
      </c>
      <c r="D380" s="163" t="s">
        <v>591</v>
      </c>
      <c r="E380" s="133">
        <v>-0.267</v>
      </c>
      <c r="F380" s="133">
        <v>-1.221</v>
      </c>
      <c r="G380" s="133">
        <v>0.01</v>
      </c>
      <c r="H380" s="136">
        <v>0.1919</v>
      </c>
      <c r="I380" s="136">
        <v>0.6509</v>
      </c>
      <c r="J380" s="133">
        <v>-1.355</v>
      </c>
      <c r="K380" s="133">
        <v>-1.28</v>
      </c>
      <c r="L380" s="133">
        <v>0.016</v>
      </c>
      <c r="M380" s="136">
        <v>0.1784</v>
      </c>
      <c r="N380" s="136">
        <v>0.6417</v>
      </c>
    </row>
    <row r="381" ht="14.25" spans="1:14">
      <c r="A381" s="132"/>
      <c r="B381" s="163">
        <v>2</v>
      </c>
      <c r="C381" s="163" t="s">
        <v>596</v>
      </c>
      <c r="D381" s="163"/>
      <c r="E381" s="133">
        <v>0</v>
      </c>
      <c r="F381" s="133">
        <v>0</v>
      </c>
      <c r="G381" s="133">
        <v>0</v>
      </c>
      <c r="H381" s="136">
        <v>0</v>
      </c>
      <c r="I381" s="136">
        <v>0</v>
      </c>
      <c r="J381" s="133" t="s">
        <v>402</v>
      </c>
      <c r="K381" s="133">
        <v>0</v>
      </c>
      <c r="L381" s="133">
        <v>0</v>
      </c>
      <c r="M381" s="136">
        <v>0</v>
      </c>
      <c r="N381" s="136">
        <v>0</v>
      </c>
    </row>
    <row r="382" ht="14.25" spans="1:14">
      <c r="A382" s="132"/>
      <c r="B382" s="163"/>
      <c r="C382" s="163"/>
      <c r="D382" s="16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</row>
    <row r="383" ht="14.25" spans="1:14">
      <c r="A383" s="132" t="s">
        <v>21</v>
      </c>
      <c r="B383" s="163"/>
      <c r="C383" s="163" t="s">
        <v>657</v>
      </c>
      <c r="D383" s="163"/>
      <c r="E383" s="133"/>
      <c r="F383" s="133"/>
      <c r="G383" s="133">
        <v>0.016</v>
      </c>
      <c r="H383" s="133"/>
      <c r="I383" s="133"/>
      <c r="J383" s="133"/>
      <c r="K383" s="133"/>
      <c r="L383" s="133">
        <v>0.028</v>
      </c>
      <c r="M383" s="133"/>
      <c r="N383" s="133"/>
    </row>
    <row r="384" ht="14.25" spans="1:14">
      <c r="A384" s="132"/>
      <c r="B384" s="163">
        <v>0</v>
      </c>
      <c r="C384" s="163" t="s">
        <v>623</v>
      </c>
      <c r="D384" s="163"/>
      <c r="E384" s="133">
        <v>0.195</v>
      </c>
      <c r="F384" s="133">
        <v>0.839</v>
      </c>
      <c r="G384" s="133">
        <v>0.007</v>
      </c>
      <c r="H384" s="136">
        <v>0.8081</v>
      </c>
      <c r="I384" s="136">
        <v>0.3491</v>
      </c>
      <c r="J384" s="133">
        <v>1.288</v>
      </c>
      <c r="K384" s="133">
        <v>0.83</v>
      </c>
      <c r="L384" s="133">
        <v>0.012</v>
      </c>
      <c r="M384" s="136">
        <v>0.8216</v>
      </c>
      <c r="N384" s="136">
        <v>0.3583</v>
      </c>
    </row>
    <row r="385" ht="14.25" spans="1:14">
      <c r="A385" s="132"/>
      <c r="B385" s="163">
        <v>1</v>
      </c>
      <c r="C385" s="163" t="s">
        <v>647</v>
      </c>
      <c r="D385" s="163" t="s">
        <v>591</v>
      </c>
      <c r="E385" s="133">
        <v>-0.267</v>
      </c>
      <c r="F385" s="133">
        <v>-1.221</v>
      </c>
      <c r="G385" s="133">
        <v>0.01</v>
      </c>
      <c r="H385" s="136">
        <v>0.1919</v>
      </c>
      <c r="I385" s="136">
        <v>0.6509</v>
      </c>
      <c r="J385" s="133">
        <v>-1.355</v>
      </c>
      <c r="K385" s="133">
        <v>-1.28</v>
      </c>
      <c r="L385" s="133">
        <v>0.016</v>
      </c>
      <c r="M385" s="136">
        <v>0.1784</v>
      </c>
      <c r="N385" s="136">
        <v>0.6417</v>
      </c>
    </row>
    <row r="386" ht="14.25" spans="1:14">
      <c r="A386" s="132"/>
      <c r="B386" s="163">
        <v>2</v>
      </c>
      <c r="C386" s="163" t="s">
        <v>596</v>
      </c>
      <c r="D386" s="163"/>
      <c r="E386" s="133">
        <v>0</v>
      </c>
      <c r="F386" s="133">
        <v>0</v>
      </c>
      <c r="G386" s="133">
        <v>0</v>
      </c>
      <c r="H386" s="136">
        <v>0</v>
      </c>
      <c r="I386" s="136">
        <v>0</v>
      </c>
      <c r="J386" s="133" t="s">
        <v>402</v>
      </c>
      <c r="K386" s="133">
        <v>0</v>
      </c>
      <c r="L386" s="133">
        <v>0</v>
      </c>
      <c r="M386" s="136">
        <v>0</v>
      </c>
      <c r="N386" s="136">
        <v>0</v>
      </c>
    </row>
    <row r="387" ht="14.25" spans="1:14">
      <c r="A387" s="132"/>
      <c r="B387" s="163"/>
      <c r="C387" s="163"/>
      <c r="D387" s="16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</row>
    <row r="388" ht="14.25" spans="1:14">
      <c r="A388" s="132" t="s">
        <v>417</v>
      </c>
      <c r="B388" s="163"/>
      <c r="C388" s="163" t="s">
        <v>658</v>
      </c>
      <c r="D388" s="163"/>
      <c r="E388" s="133"/>
      <c r="F388" s="133"/>
      <c r="G388" s="133">
        <v>0.024</v>
      </c>
      <c r="H388" s="133"/>
      <c r="I388" s="133"/>
      <c r="J388" s="133"/>
      <c r="K388" s="133"/>
      <c r="L388" s="133" t="s">
        <v>402</v>
      </c>
      <c r="M388" s="133"/>
      <c r="N388" s="133"/>
    </row>
    <row r="389" ht="14.25" spans="1:14">
      <c r="A389" s="132"/>
      <c r="B389" s="163">
        <v>0</v>
      </c>
      <c r="C389" s="163" t="s">
        <v>659</v>
      </c>
      <c r="D389" s="163"/>
      <c r="E389" s="133">
        <v>0</v>
      </c>
      <c r="F389" s="133">
        <v>0</v>
      </c>
      <c r="G389" s="133" t="s">
        <v>402</v>
      </c>
      <c r="H389" s="136">
        <v>0</v>
      </c>
      <c r="I389" s="136">
        <v>0</v>
      </c>
      <c r="J389" s="133" t="s">
        <v>402</v>
      </c>
      <c r="K389" s="133">
        <v>0</v>
      </c>
      <c r="L389" s="133" t="s">
        <v>402</v>
      </c>
      <c r="M389" s="136">
        <v>0</v>
      </c>
      <c r="N389" s="136">
        <v>0</v>
      </c>
    </row>
    <row r="390" ht="14.25" spans="1:14">
      <c r="A390" s="132"/>
      <c r="B390" s="163">
        <v>1</v>
      </c>
      <c r="C390" s="163" t="s">
        <v>623</v>
      </c>
      <c r="D390" s="163"/>
      <c r="E390" s="133">
        <v>0.025</v>
      </c>
      <c r="F390" s="133">
        <v>-0.227</v>
      </c>
      <c r="G390" s="133" t="s">
        <v>402</v>
      </c>
      <c r="H390" s="136">
        <v>0.1613</v>
      </c>
      <c r="I390" s="136">
        <v>0.2024</v>
      </c>
      <c r="J390" s="133" t="s">
        <v>402</v>
      </c>
      <c r="K390" s="133">
        <v>-0.142</v>
      </c>
      <c r="L390" s="133" t="s">
        <v>402</v>
      </c>
      <c r="M390" s="136">
        <v>0.1619</v>
      </c>
      <c r="N390" s="136">
        <v>0.1867</v>
      </c>
    </row>
    <row r="391" ht="14.25" spans="1:14">
      <c r="A391" s="132"/>
      <c r="B391" s="163">
        <v>2</v>
      </c>
      <c r="C391" s="163" t="s">
        <v>660</v>
      </c>
      <c r="D391" s="163"/>
      <c r="E391" s="133">
        <v>0.044</v>
      </c>
      <c r="F391" s="133">
        <v>0.189</v>
      </c>
      <c r="G391" s="133" t="s">
        <v>402</v>
      </c>
      <c r="H391" s="136">
        <v>0.3019</v>
      </c>
      <c r="I391" s="136">
        <v>0.2498</v>
      </c>
      <c r="J391" s="133" t="s">
        <v>402</v>
      </c>
      <c r="K391" s="133">
        <v>0.148</v>
      </c>
      <c r="L391" s="133" t="s">
        <v>402</v>
      </c>
      <c r="M391" s="136">
        <v>0.3073</v>
      </c>
      <c r="N391" s="136">
        <v>0.265</v>
      </c>
    </row>
    <row r="392" ht="14.25" spans="1:14">
      <c r="A392" s="132"/>
      <c r="B392" s="163">
        <v>3</v>
      </c>
      <c r="C392" s="163" t="s">
        <v>661</v>
      </c>
      <c r="D392" s="163"/>
      <c r="E392" s="133">
        <v>0.172</v>
      </c>
      <c r="F392" s="133">
        <v>0.336</v>
      </c>
      <c r="G392" s="133" t="s">
        <v>402</v>
      </c>
      <c r="H392" s="136">
        <v>0.0799</v>
      </c>
      <c r="I392" s="136">
        <v>0.0571</v>
      </c>
      <c r="J392" s="133" t="s">
        <v>402</v>
      </c>
      <c r="K392" s="133">
        <v>0.279</v>
      </c>
      <c r="L392" s="133" t="s">
        <v>402</v>
      </c>
      <c r="M392" s="136">
        <v>0.0793</v>
      </c>
      <c r="N392" s="136">
        <v>0.06</v>
      </c>
    </row>
    <row r="393" ht="56.25" spans="1:16">
      <c r="A393" s="159" t="s">
        <v>437</v>
      </c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49" t="s">
        <v>438</v>
      </c>
      <c r="P393" s="150">
        <v>8</v>
      </c>
    </row>
    <row r="395" spans="1:16">
      <c r="A395" s="151" t="s">
        <v>662</v>
      </c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2"/>
      <c r="P395" s="150" t="s">
        <v>391</v>
      </c>
    </row>
    <row r="396" spans="1:16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3"/>
      <c r="P396" s="150"/>
    </row>
    <row r="397" spans="1:16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3"/>
      <c r="P397" s="150"/>
    </row>
    <row r="398" spans="1:16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3"/>
      <c r="P398" s="150"/>
    </row>
    <row r="399" spans="1:14">
      <c r="A399" s="119" t="s">
        <v>574</v>
      </c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</row>
    <row r="400" spans="1:14">
      <c r="A400" s="121" t="s">
        <v>362</v>
      </c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</row>
    <row r="401" spans="1:14">
      <c r="A401" s="121" t="s">
        <v>363</v>
      </c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</row>
    <row r="402" spans="1:14">
      <c r="A402" s="121" t="s">
        <v>393</v>
      </c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</row>
    <row r="403" ht="14.25" spans="1:14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</row>
    <row r="404" ht="14.25" spans="1:14">
      <c r="A404" s="166" t="s">
        <v>575</v>
      </c>
      <c r="B404" s="123"/>
      <c r="C404" s="125"/>
      <c r="D404" s="124"/>
      <c r="E404" s="124" t="s">
        <v>576</v>
      </c>
      <c r="F404" s="123" t="s">
        <v>577</v>
      </c>
      <c r="G404" s="125"/>
      <c r="H404" s="125"/>
      <c r="I404" s="125"/>
      <c r="J404" s="124"/>
      <c r="K404" s="123" t="s">
        <v>578</v>
      </c>
      <c r="L404" s="125"/>
      <c r="M404" s="125"/>
      <c r="N404" s="124"/>
    </row>
    <row r="405" ht="14.25" spans="1:14">
      <c r="A405" s="128" t="s">
        <v>579</v>
      </c>
      <c r="B405" s="129" t="s">
        <v>580</v>
      </c>
      <c r="C405" s="129" t="s">
        <v>581</v>
      </c>
      <c r="D405" s="129" t="s">
        <v>582</v>
      </c>
      <c r="E405" s="129" t="s">
        <v>583</v>
      </c>
      <c r="F405" s="129" t="s">
        <v>584</v>
      </c>
      <c r="G405" s="129" t="s">
        <v>401</v>
      </c>
      <c r="H405" s="129" t="s">
        <v>585</v>
      </c>
      <c r="I405" s="129" t="s">
        <v>586</v>
      </c>
      <c r="J405" s="129" t="s">
        <v>587</v>
      </c>
      <c r="K405" s="129" t="s">
        <v>584</v>
      </c>
      <c r="L405" s="129" t="s">
        <v>401</v>
      </c>
      <c r="M405" s="129" t="s">
        <v>585</v>
      </c>
      <c r="N405" s="129" t="s">
        <v>586</v>
      </c>
    </row>
    <row r="406" ht="14.25" spans="1:14">
      <c r="A406" s="132"/>
      <c r="B406" s="163">
        <v>4</v>
      </c>
      <c r="C406" s="163" t="s">
        <v>615</v>
      </c>
      <c r="D406" s="163"/>
      <c r="E406" s="133">
        <v>-0.372</v>
      </c>
      <c r="F406" s="133">
        <v>-0.005</v>
      </c>
      <c r="G406" s="133" t="s">
        <v>402</v>
      </c>
      <c r="H406" s="136">
        <v>0.062</v>
      </c>
      <c r="I406" s="136">
        <v>0.0623</v>
      </c>
      <c r="J406" s="133" t="s">
        <v>402</v>
      </c>
      <c r="K406" s="133">
        <v>-0.063</v>
      </c>
      <c r="L406" s="133" t="s">
        <v>402</v>
      </c>
      <c r="M406" s="136">
        <v>0.0595</v>
      </c>
      <c r="N406" s="136">
        <v>0.0633</v>
      </c>
    </row>
    <row r="407" ht="14.25" spans="1:14">
      <c r="A407" s="132"/>
      <c r="B407" s="163">
        <v>5</v>
      </c>
      <c r="C407" s="163" t="s">
        <v>663</v>
      </c>
      <c r="D407" s="163"/>
      <c r="E407" s="133">
        <v>0.231</v>
      </c>
      <c r="F407" s="133">
        <v>0.355</v>
      </c>
      <c r="G407" s="133" t="s">
        <v>402</v>
      </c>
      <c r="H407" s="136">
        <v>0.0899</v>
      </c>
      <c r="I407" s="136">
        <v>0.063</v>
      </c>
      <c r="J407" s="133" t="s">
        <v>402</v>
      </c>
      <c r="K407" s="133">
        <v>0.269</v>
      </c>
      <c r="L407" s="133" t="s">
        <v>402</v>
      </c>
      <c r="M407" s="136">
        <v>0.085</v>
      </c>
      <c r="N407" s="136">
        <v>0.065</v>
      </c>
    </row>
    <row r="408" ht="14.25" spans="1:14">
      <c r="A408" s="132"/>
      <c r="B408" s="163">
        <v>6</v>
      </c>
      <c r="C408" s="163" t="s">
        <v>664</v>
      </c>
      <c r="D408" s="163"/>
      <c r="E408" s="133">
        <v>-0.032</v>
      </c>
      <c r="F408" s="133">
        <v>-0.084</v>
      </c>
      <c r="G408" s="133" t="s">
        <v>402</v>
      </c>
      <c r="H408" s="136">
        <v>0.167</v>
      </c>
      <c r="I408" s="136">
        <v>0.1816</v>
      </c>
      <c r="J408" s="133" t="s">
        <v>402</v>
      </c>
      <c r="K408" s="133">
        <v>-0.087</v>
      </c>
      <c r="L408" s="133" t="s">
        <v>402</v>
      </c>
      <c r="M408" s="136">
        <v>0.165</v>
      </c>
      <c r="N408" s="136">
        <v>0.18</v>
      </c>
    </row>
    <row r="409" ht="14.25" spans="1:14">
      <c r="A409" s="132"/>
      <c r="B409" s="163">
        <v>7</v>
      </c>
      <c r="C409" s="163" t="s">
        <v>665</v>
      </c>
      <c r="D409" s="163"/>
      <c r="E409" s="133">
        <v>0.143</v>
      </c>
      <c r="F409" s="133">
        <v>-0.211</v>
      </c>
      <c r="G409" s="133" t="s">
        <v>402</v>
      </c>
      <c r="H409" s="136">
        <v>0.0462</v>
      </c>
      <c r="I409" s="136">
        <v>0.0571</v>
      </c>
      <c r="J409" s="133" t="s">
        <v>402</v>
      </c>
      <c r="K409" s="133">
        <v>-0.392</v>
      </c>
      <c r="L409" s="133" t="s">
        <v>402</v>
      </c>
      <c r="M409" s="136">
        <v>0.0473</v>
      </c>
      <c r="N409" s="136">
        <v>0.07</v>
      </c>
    </row>
    <row r="410" ht="14.25" spans="1:14">
      <c r="A410" s="132"/>
      <c r="B410" s="163">
        <v>8</v>
      </c>
      <c r="C410" s="163" t="s">
        <v>666</v>
      </c>
      <c r="D410" s="163"/>
      <c r="E410" s="133">
        <v>-0.096</v>
      </c>
      <c r="F410" s="133">
        <v>-0.545</v>
      </c>
      <c r="G410" s="133" t="s">
        <v>402</v>
      </c>
      <c r="H410" s="136">
        <v>0.0412</v>
      </c>
      <c r="I410" s="136">
        <v>0.0712</v>
      </c>
      <c r="J410" s="133" t="s">
        <v>402</v>
      </c>
      <c r="K410" s="133">
        <v>-0.464</v>
      </c>
      <c r="L410" s="133" t="s">
        <v>402</v>
      </c>
      <c r="M410" s="136">
        <v>0.044</v>
      </c>
      <c r="N410" s="136">
        <v>0.07</v>
      </c>
    </row>
    <row r="411" ht="14.25" spans="1:14">
      <c r="A411" s="132"/>
      <c r="B411" s="163">
        <v>9</v>
      </c>
      <c r="C411" s="163" t="s">
        <v>667</v>
      </c>
      <c r="D411" s="163"/>
      <c r="E411" s="133">
        <v>-0.369</v>
      </c>
      <c r="F411" s="133">
        <v>-0.094</v>
      </c>
      <c r="G411" s="133" t="s">
        <v>402</v>
      </c>
      <c r="H411" s="136">
        <v>0.0506</v>
      </c>
      <c r="I411" s="136">
        <v>0.0556</v>
      </c>
      <c r="J411" s="133" t="s">
        <v>402</v>
      </c>
      <c r="K411" s="133">
        <v>0.235</v>
      </c>
      <c r="L411" s="133" t="s">
        <v>402</v>
      </c>
      <c r="M411" s="136">
        <v>0.0506</v>
      </c>
      <c r="N411" s="136">
        <v>0.04</v>
      </c>
    </row>
    <row r="412" ht="14.25" spans="1:14">
      <c r="A412" s="132"/>
      <c r="B412" s="163">
        <v>10</v>
      </c>
      <c r="C412" s="163" t="s">
        <v>668</v>
      </c>
      <c r="D412" s="163"/>
      <c r="E412" s="133">
        <v>0</v>
      </c>
      <c r="F412" s="133"/>
      <c r="G412" s="133"/>
      <c r="H412" s="133"/>
      <c r="I412" s="133"/>
      <c r="J412" s="133"/>
      <c r="K412" s="133"/>
      <c r="L412" s="133"/>
      <c r="M412" s="133"/>
      <c r="N412" s="133"/>
    </row>
    <row r="413" ht="14.25" spans="1:14">
      <c r="A413" s="132"/>
      <c r="B413" s="163"/>
      <c r="C413" s="163"/>
      <c r="D413" s="16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</row>
    <row r="414" ht="14.25" spans="1:14">
      <c r="A414" s="132" t="s">
        <v>417</v>
      </c>
      <c r="B414" s="163"/>
      <c r="C414" s="163" t="s">
        <v>669</v>
      </c>
      <c r="D414" s="163"/>
      <c r="E414" s="133"/>
      <c r="F414" s="133"/>
      <c r="G414" s="133">
        <v>0.022</v>
      </c>
      <c r="H414" s="133"/>
      <c r="I414" s="133"/>
      <c r="J414" s="133"/>
      <c r="K414" s="133"/>
      <c r="L414" s="133" t="s">
        <v>402</v>
      </c>
      <c r="M414" s="133"/>
      <c r="N414" s="133"/>
    </row>
    <row r="415" ht="14.25" spans="1:14">
      <c r="A415" s="132"/>
      <c r="B415" s="163">
        <v>0</v>
      </c>
      <c r="C415" s="163" t="s">
        <v>659</v>
      </c>
      <c r="D415" s="163"/>
      <c r="E415" s="133">
        <v>0</v>
      </c>
      <c r="F415" s="133">
        <v>0</v>
      </c>
      <c r="G415" s="133" t="s">
        <v>402</v>
      </c>
      <c r="H415" s="136">
        <v>0</v>
      </c>
      <c r="I415" s="136">
        <v>0</v>
      </c>
      <c r="J415" s="133" t="s">
        <v>402</v>
      </c>
      <c r="K415" s="133">
        <v>0</v>
      </c>
      <c r="L415" s="133" t="s">
        <v>402</v>
      </c>
      <c r="M415" s="136">
        <v>0</v>
      </c>
      <c r="N415" s="136">
        <v>0</v>
      </c>
    </row>
    <row r="416" ht="14.25" spans="1:14">
      <c r="A416" s="132"/>
      <c r="B416" s="163">
        <v>1</v>
      </c>
      <c r="C416" s="163" t="s">
        <v>623</v>
      </c>
      <c r="D416" s="163"/>
      <c r="E416" s="133">
        <v>0.026</v>
      </c>
      <c r="F416" s="133">
        <v>-0.227</v>
      </c>
      <c r="G416" s="133" t="s">
        <v>402</v>
      </c>
      <c r="H416" s="136">
        <v>0.1613</v>
      </c>
      <c r="I416" s="136">
        <v>0.2024</v>
      </c>
      <c r="J416" s="133" t="s">
        <v>402</v>
      </c>
      <c r="K416" s="133">
        <v>-0.142</v>
      </c>
      <c r="L416" s="133" t="s">
        <v>402</v>
      </c>
      <c r="M416" s="136">
        <v>0.1619</v>
      </c>
      <c r="N416" s="136">
        <v>0.1867</v>
      </c>
    </row>
    <row r="417" ht="14.25" spans="1:14">
      <c r="A417" s="132"/>
      <c r="B417" s="163">
        <v>2</v>
      </c>
      <c r="C417" s="163" t="s">
        <v>624</v>
      </c>
      <c r="D417" s="163"/>
      <c r="E417" s="133">
        <v>0.057</v>
      </c>
      <c r="F417" s="133">
        <v>0.144</v>
      </c>
      <c r="G417" s="133" t="s">
        <v>402</v>
      </c>
      <c r="H417" s="136">
        <v>0.1951</v>
      </c>
      <c r="I417" s="136">
        <v>0.169</v>
      </c>
      <c r="J417" s="133" t="s">
        <v>402</v>
      </c>
      <c r="K417" s="133">
        <v>0.006</v>
      </c>
      <c r="L417" s="133" t="s">
        <v>402</v>
      </c>
      <c r="M417" s="136">
        <v>0.2063</v>
      </c>
      <c r="N417" s="136">
        <v>0.205</v>
      </c>
    </row>
    <row r="418" ht="14.25" spans="1:14">
      <c r="A418" s="132"/>
      <c r="B418" s="163">
        <v>3</v>
      </c>
      <c r="C418" s="163" t="s">
        <v>670</v>
      </c>
      <c r="D418" s="163"/>
      <c r="E418" s="133">
        <v>0.064</v>
      </c>
      <c r="F418" s="133">
        <v>0.22</v>
      </c>
      <c r="G418" s="133" t="s">
        <v>402</v>
      </c>
      <c r="H418" s="136">
        <v>0.1201</v>
      </c>
      <c r="I418" s="136">
        <v>0.0964</v>
      </c>
      <c r="J418" s="133" t="s">
        <v>402</v>
      </c>
      <c r="K418" s="133">
        <v>0.296</v>
      </c>
      <c r="L418" s="133" t="s">
        <v>402</v>
      </c>
      <c r="M418" s="136">
        <v>0.112</v>
      </c>
      <c r="N418" s="136">
        <v>0.0833</v>
      </c>
    </row>
    <row r="419" ht="14.25" spans="1:14">
      <c r="A419" s="132"/>
      <c r="B419" s="163">
        <v>4</v>
      </c>
      <c r="C419" s="163" t="s">
        <v>661</v>
      </c>
      <c r="D419" s="163"/>
      <c r="E419" s="133">
        <v>0.094</v>
      </c>
      <c r="F419" s="133">
        <v>0.334</v>
      </c>
      <c r="G419" s="133" t="s">
        <v>402</v>
      </c>
      <c r="H419" s="136">
        <v>0.0818</v>
      </c>
      <c r="I419" s="136">
        <v>0.0586</v>
      </c>
      <c r="J419" s="133" t="s">
        <v>402</v>
      </c>
      <c r="K419" s="133">
        <v>0.415</v>
      </c>
      <c r="L419" s="133" t="s">
        <v>402</v>
      </c>
      <c r="M419" s="136">
        <v>0.0833</v>
      </c>
      <c r="N419" s="136">
        <v>0.055</v>
      </c>
    </row>
    <row r="420" ht="14.25" spans="1:14">
      <c r="A420" s="132"/>
      <c r="B420" s="163">
        <v>5</v>
      </c>
      <c r="C420" s="163" t="s">
        <v>615</v>
      </c>
      <c r="D420" s="163"/>
      <c r="E420" s="133">
        <v>-0.315</v>
      </c>
      <c r="F420" s="133">
        <v>0.028</v>
      </c>
      <c r="G420" s="133" t="s">
        <v>402</v>
      </c>
      <c r="H420" s="136">
        <v>0.0618</v>
      </c>
      <c r="I420" s="136">
        <v>0.06</v>
      </c>
      <c r="J420" s="133" t="s">
        <v>402</v>
      </c>
      <c r="K420" s="133">
        <v>-0.033</v>
      </c>
      <c r="L420" s="133" t="s">
        <v>402</v>
      </c>
      <c r="M420" s="136">
        <v>0.0597</v>
      </c>
      <c r="N420" s="136">
        <v>0.0617</v>
      </c>
    </row>
    <row r="421" ht="14.25" spans="1:14">
      <c r="A421" s="132"/>
      <c r="B421" s="163">
        <v>6</v>
      </c>
      <c r="C421" s="163" t="s">
        <v>671</v>
      </c>
      <c r="D421" s="163"/>
      <c r="E421" s="133">
        <v>0.17</v>
      </c>
      <c r="F421" s="133">
        <v>0.217</v>
      </c>
      <c r="G421" s="133" t="s">
        <v>402</v>
      </c>
      <c r="H421" s="136">
        <v>0.1207</v>
      </c>
      <c r="I421" s="136">
        <v>0.0971</v>
      </c>
      <c r="J421" s="133" t="s">
        <v>402</v>
      </c>
      <c r="K421" s="133">
        <v>0.101</v>
      </c>
      <c r="L421" s="133" t="s">
        <v>402</v>
      </c>
      <c r="M421" s="136">
        <v>0.1162</v>
      </c>
      <c r="N421" s="136">
        <v>0.105</v>
      </c>
    </row>
    <row r="422" ht="14.25" spans="1:14">
      <c r="A422" s="132"/>
      <c r="B422" s="163">
        <v>7</v>
      </c>
      <c r="C422" s="163" t="s">
        <v>672</v>
      </c>
      <c r="D422" s="163"/>
      <c r="E422" s="133">
        <v>-0.07</v>
      </c>
      <c r="F422" s="133">
        <v>-0.098</v>
      </c>
      <c r="G422" s="133" t="s">
        <v>402</v>
      </c>
      <c r="H422" s="136">
        <v>0.0699</v>
      </c>
      <c r="I422" s="136">
        <v>0.0771</v>
      </c>
      <c r="J422" s="133" t="s">
        <v>402</v>
      </c>
      <c r="K422" s="133">
        <v>-0.073</v>
      </c>
      <c r="L422" s="133" t="s">
        <v>402</v>
      </c>
      <c r="M422" s="136">
        <v>0.0713</v>
      </c>
      <c r="N422" s="136">
        <v>0.0767</v>
      </c>
    </row>
    <row r="423" ht="14.25" spans="1:14">
      <c r="A423" s="132"/>
      <c r="B423" s="163">
        <v>8</v>
      </c>
      <c r="C423" s="163" t="s">
        <v>673</v>
      </c>
      <c r="D423" s="163"/>
      <c r="E423" s="133">
        <v>0.01</v>
      </c>
      <c r="F423" s="133">
        <v>-0.26</v>
      </c>
      <c r="G423" s="133" t="s">
        <v>402</v>
      </c>
      <c r="H423" s="136">
        <v>0.1401</v>
      </c>
      <c r="I423" s="136">
        <v>0.1816</v>
      </c>
      <c r="J423" s="133" t="s">
        <v>402</v>
      </c>
      <c r="K423" s="133">
        <v>-0.273</v>
      </c>
      <c r="L423" s="133" t="s">
        <v>402</v>
      </c>
      <c r="M423" s="136">
        <v>0.1409</v>
      </c>
      <c r="N423" s="136">
        <v>0.185</v>
      </c>
    </row>
    <row r="424" ht="14.25" spans="1:14">
      <c r="A424" s="132"/>
      <c r="B424" s="163">
        <v>9</v>
      </c>
      <c r="C424" s="163" t="s">
        <v>674</v>
      </c>
      <c r="D424" s="163"/>
      <c r="E424" s="133">
        <v>-0.454</v>
      </c>
      <c r="F424" s="133">
        <v>-0.158</v>
      </c>
      <c r="G424" s="133" t="s">
        <v>402</v>
      </c>
      <c r="H424" s="136">
        <v>0.0493</v>
      </c>
      <c r="I424" s="136">
        <v>0.0578</v>
      </c>
      <c r="J424" s="133" t="s">
        <v>402</v>
      </c>
      <c r="K424" s="133">
        <v>0.152</v>
      </c>
      <c r="L424" s="133" t="s">
        <v>402</v>
      </c>
      <c r="M424" s="136">
        <v>0.0485</v>
      </c>
      <c r="N424" s="136">
        <v>0.0417</v>
      </c>
    </row>
    <row r="425" ht="14.25" spans="1:14">
      <c r="A425" s="132"/>
      <c r="B425" s="163">
        <v>10</v>
      </c>
      <c r="C425" s="163" t="s">
        <v>668</v>
      </c>
      <c r="D425" s="163"/>
      <c r="E425" s="133">
        <v>0</v>
      </c>
      <c r="F425" s="133"/>
      <c r="G425" s="133"/>
      <c r="H425" s="133"/>
      <c r="I425" s="133"/>
      <c r="J425" s="133"/>
      <c r="K425" s="133"/>
      <c r="L425" s="133"/>
      <c r="M425" s="133"/>
      <c r="N425" s="133"/>
    </row>
    <row r="426" ht="14.25" spans="1:14">
      <c r="A426" s="132"/>
      <c r="B426" s="163"/>
      <c r="C426" s="163"/>
      <c r="D426" s="16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</row>
    <row r="427" ht="14.25" spans="1:14">
      <c r="A427" s="132" t="s">
        <v>417</v>
      </c>
      <c r="B427" s="163"/>
      <c r="C427" s="163" t="s">
        <v>675</v>
      </c>
      <c r="D427" s="163"/>
      <c r="E427" s="133"/>
      <c r="F427" s="133"/>
      <c r="G427" s="133">
        <v>0.022</v>
      </c>
      <c r="H427" s="133"/>
      <c r="I427" s="133"/>
      <c r="J427" s="133"/>
      <c r="K427" s="133"/>
      <c r="L427" s="133" t="s">
        <v>402</v>
      </c>
      <c r="M427" s="133"/>
      <c r="N427" s="133"/>
    </row>
    <row r="428" ht="14.25" spans="1:14">
      <c r="A428" s="132"/>
      <c r="B428" s="163">
        <v>0</v>
      </c>
      <c r="C428" s="163" t="s">
        <v>659</v>
      </c>
      <c r="D428" s="163"/>
      <c r="E428" s="133">
        <v>0</v>
      </c>
      <c r="F428" s="133">
        <v>0</v>
      </c>
      <c r="G428" s="133" t="s">
        <v>402</v>
      </c>
      <c r="H428" s="136">
        <v>0</v>
      </c>
      <c r="I428" s="136">
        <v>0</v>
      </c>
      <c r="J428" s="133" t="s">
        <v>402</v>
      </c>
      <c r="K428" s="133">
        <v>0</v>
      </c>
      <c r="L428" s="133" t="s">
        <v>402</v>
      </c>
      <c r="M428" s="136">
        <v>0</v>
      </c>
      <c r="N428" s="136">
        <v>0</v>
      </c>
    </row>
    <row r="429" ht="14.25" spans="1:14">
      <c r="A429" s="132"/>
      <c r="B429" s="163">
        <v>1</v>
      </c>
      <c r="C429" s="163" t="s">
        <v>676</v>
      </c>
      <c r="D429" s="163"/>
      <c r="E429" s="133">
        <v>-0.041</v>
      </c>
      <c r="F429" s="133">
        <v>-0.262</v>
      </c>
      <c r="G429" s="133" t="s">
        <v>402</v>
      </c>
      <c r="H429" s="136">
        <v>0.0456</v>
      </c>
      <c r="I429" s="136">
        <v>0.0593</v>
      </c>
      <c r="J429" s="133" t="s">
        <v>402</v>
      </c>
      <c r="K429" s="133">
        <v>-0.603</v>
      </c>
      <c r="L429" s="133" t="s">
        <v>402</v>
      </c>
      <c r="M429" s="136">
        <v>0.041</v>
      </c>
      <c r="N429" s="136">
        <v>0.075</v>
      </c>
    </row>
    <row r="430" ht="14.25" spans="1:14">
      <c r="A430" s="132"/>
      <c r="B430" s="163">
        <v>2</v>
      </c>
      <c r="C430" s="163" t="s">
        <v>677</v>
      </c>
      <c r="D430" s="163"/>
      <c r="E430" s="133">
        <v>-0.222</v>
      </c>
      <c r="F430" s="133">
        <v>-0.131</v>
      </c>
      <c r="G430" s="133" t="s">
        <v>402</v>
      </c>
      <c r="H430" s="136">
        <v>0.0462</v>
      </c>
      <c r="I430" s="136">
        <v>0.0526</v>
      </c>
      <c r="J430" s="133" t="s">
        <v>402</v>
      </c>
      <c r="K430" s="133">
        <v>-0.177</v>
      </c>
      <c r="L430" s="133" t="s">
        <v>402</v>
      </c>
      <c r="M430" s="136">
        <v>0.0517</v>
      </c>
      <c r="N430" s="136">
        <v>0.0617</v>
      </c>
    </row>
    <row r="431" ht="14.25" spans="1:14">
      <c r="A431" s="132"/>
      <c r="B431" s="163">
        <v>3</v>
      </c>
      <c r="C431" s="163" t="s">
        <v>678</v>
      </c>
      <c r="D431" s="163"/>
      <c r="E431" s="133">
        <v>0.259</v>
      </c>
      <c r="F431" s="133">
        <v>0.156</v>
      </c>
      <c r="G431" s="133" t="s">
        <v>402</v>
      </c>
      <c r="H431" s="136">
        <v>0.0528</v>
      </c>
      <c r="I431" s="136">
        <v>0.0452</v>
      </c>
      <c r="J431" s="133" t="s">
        <v>402</v>
      </c>
      <c r="K431" s="133">
        <v>0.308</v>
      </c>
      <c r="L431" s="133" t="s">
        <v>402</v>
      </c>
      <c r="M431" s="136">
        <v>0.0522</v>
      </c>
      <c r="N431" s="136">
        <v>0.0383</v>
      </c>
    </row>
    <row r="432" ht="14.25" spans="1:14">
      <c r="A432" s="132"/>
      <c r="B432" s="163">
        <v>4</v>
      </c>
      <c r="C432" s="163" t="s">
        <v>679</v>
      </c>
      <c r="D432" s="163"/>
      <c r="E432" s="133">
        <v>0.207</v>
      </c>
      <c r="F432" s="133">
        <v>0.144</v>
      </c>
      <c r="G432" s="133" t="s">
        <v>402</v>
      </c>
      <c r="H432" s="136">
        <v>0.0514</v>
      </c>
      <c r="I432" s="136">
        <v>0.0445</v>
      </c>
      <c r="J432" s="133" t="s">
        <v>402</v>
      </c>
      <c r="K432" s="133">
        <v>-0.13</v>
      </c>
      <c r="L432" s="133" t="s">
        <v>402</v>
      </c>
      <c r="M432" s="136">
        <v>0.0497</v>
      </c>
      <c r="N432" s="136">
        <v>0.0567</v>
      </c>
    </row>
    <row r="433" ht="14.25" spans="1:14">
      <c r="A433" s="132"/>
      <c r="B433" s="163">
        <v>5</v>
      </c>
      <c r="C433" s="163" t="s">
        <v>680</v>
      </c>
      <c r="D433" s="163"/>
      <c r="E433" s="133">
        <v>0.148</v>
      </c>
      <c r="F433" s="133">
        <v>0.271</v>
      </c>
      <c r="G433" s="133" t="s">
        <v>402</v>
      </c>
      <c r="H433" s="136">
        <v>0.1613</v>
      </c>
      <c r="I433" s="136">
        <v>0.1231</v>
      </c>
      <c r="J433" s="133" t="s">
        <v>402</v>
      </c>
      <c r="K433" s="133">
        <v>0.275</v>
      </c>
      <c r="L433" s="133" t="s">
        <v>402</v>
      </c>
      <c r="M433" s="136">
        <v>0.1602</v>
      </c>
      <c r="N433" s="136">
        <v>0.1217</v>
      </c>
    </row>
    <row r="434" ht="14.25" spans="1:14">
      <c r="A434" s="132"/>
      <c r="B434" s="163">
        <v>6</v>
      </c>
      <c r="C434" s="163" t="s">
        <v>681</v>
      </c>
      <c r="D434" s="163"/>
      <c r="E434" s="133">
        <v>-0.368</v>
      </c>
      <c r="F434" s="133">
        <v>-0.144</v>
      </c>
      <c r="G434" s="133" t="s">
        <v>402</v>
      </c>
      <c r="H434" s="136">
        <v>0.0482</v>
      </c>
      <c r="I434" s="136">
        <v>0.0556</v>
      </c>
      <c r="J434" s="133" t="s">
        <v>402</v>
      </c>
      <c r="K434" s="133">
        <v>0.351</v>
      </c>
      <c r="L434" s="133" t="s">
        <v>402</v>
      </c>
      <c r="M434" s="136">
        <v>0.0544</v>
      </c>
      <c r="N434" s="136">
        <v>0.0383</v>
      </c>
    </row>
    <row r="435" ht="14.25" spans="1:14">
      <c r="A435" s="132"/>
      <c r="B435" s="163">
        <v>7</v>
      </c>
      <c r="C435" s="163" t="s">
        <v>682</v>
      </c>
      <c r="D435" s="163"/>
      <c r="E435" s="133">
        <v>-0.061</v>
      </c>
      <c r="F435" s="133">
        <v>0.096</v>
      </c>
      <c r="G435" s="133" t="s">
        <v>402</v>
      </c>
      <c r="H435" s="136">
        <v>0.0514</v>
      </c>
      <c r="I435" s="136">
        <v>0.0467</v>
      </c>
      <c r="J435" s="133" t="s">
        <v>402</v>
      </c>
      <c r="K435" s="133">
        <v>0.347</v>
      </c>
      <c r="L435" s="133" t="s">
        <v>402</v>
      </c>
      <c r="M435" s="136">
        <v>0.0543</v>
      </c>
      <c r="N435" s="136">
        <v>0.0383</v>
      </c>
    </row>
    <row r="436" ht="14.25" spans="1:14">
      <c r="A436" s="132"/>
      <c r="B436" s="163">
        <v>8</v>
      </c>
      <c r="C436" s="163" t="s">
        <v>683</v>
      </c>
      <c r="D436" s="163"/>
      <c r="E436" s="133">
        <v>-0.172</v>
      </c>
      <c r="F436" s="133">
        <v>0.019</v>
      </c>
      <c r="G436" s="133" t="s">
        <v>402</v>
      </c>
      <c r="H436" s="136">
        <v>0.0506</v>
      </c>
      <c r="I436" s="136">
        <v>0.0497</v>
      </c>
      <c r="J436" s="133" t="s">
        <v>402</v>
      </c>
      <c r="K436" s="133">
        <v>-0.251</v>
      </c>
      <c r="L436" s="133" t="s">
        <v>402</v>
      </c>
      <c r="M436" s="136">
        <v>0.0454</v>
      </c>
      <c r="N436" s="136">
        <v>0.0583</v>
      </c>
    </row>
    <row r="437" ht="14.25" spans="1:14">
      <c r="A437" s="132"/>
      <c r="B437" s="163">
        <v>9</v>
      </c>
      <c r="C437" s="163" t="s">
        <v>684</v>
      </c>
      <c r="D437" s="163"/>
      <c r="E437" s="133">
        <v>0.077</v>
      </c>
      <c r="F437" s="133">
        <v>0.208</v>
      </c>
      <c r="G437" s="133" t="s">
        <v>402</v>
      </c>
      <c r="H437" s="136">
        <v>0.1597</v>
      </c>
      <c r="I437" s="136">
        <v>0.1297</v>
      </c>
      <c r="J437" s="133" t="s">
        <v>402</v>
      </c>
      <c r="K437" s="133">
        <v>0.355</v>
      </c>
      <c r="L437" s="133" t="s">
        <v>402</v>
      </c>
      <c r="M437" s="136">
        <v>0.1616</v>
      </c>
      <c r="N437" s="136">
        <v>0.1133</v>
      </c>
    </row>
    <row r="438" ht="14.25" spans="1:14">
      <c r="A438" s="132"/>
      <c r="B438" s="163">
        <v>10</v>
      </c>
      <c r="C438" s="163" t="s">
        <v>685</v>
      </c>
      <c r="D438" s="163"/>
      <c r="E438" s="133">
        <v>-0.107</v>
      </c>
      <c r="F438" s="133">
        <v>0.025</v>
      </c>
      <c r="G438" s="133" t="s">
        <v>402</v>
      </c>
      <c r="H438" s="136">
        <v>0.0502</v>
      </c>
      <c r="I438" s="136">
        <v>0.0489</v>
      </c>
      <c r="J438" s="133" t="s">
        <v>402</v>
      </c>
      <c r="K438" s="133">
        <v>0.115</v>
      </c>
      <c r="L438" s="133" t="s">
        <v>402</v>
      </c>
      <c r="M438" s="136">
        <v>0.0523</v>
      </c>
      <c r="N438" s="136">
        <v>0.0467</v>
      </c>
    </row>
    <row r="439" ht="56.25" spans="1:16">
      <c r="A439" s="159" t="s">
        <v>437</v>
      </c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49" t="s">
        <v>438</v>
      </c>
      <c r="P439" s="150">
        <v>9</v>
      </c>
    </row>
    <row r="441" spans="1:16">
      <c r="A441" s="151" t="s">
        <v>686</v>
      </c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2"/>
      <c r="P441" s="150" t="s">
        <v>391</v>
      </c>
    </row>
    <row r="442" spans="1:16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3"/>
      <c r="P442" s="150"/>
    </row>
    <row r="443" spans="1:16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3"/>
      <c r="P443" s="150"/>
    </row>
    <row r="444" spans="1:16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3"/>
      <c r="P444" s="150"/>
    </row>
    <row r="445" spans="1:14">
      <c r="A445" s="119" t="s">
        <v>574</v>
      </c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</row>
    <row r="446" spans="1:14">
      <c r="A446" s="121" t="s">
        <v>362</v>
      </c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</row>
    <row r="447" spans="1:14">
      <c r="A447" s="121" t="s">
        <v>363</v>
      </c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</row>
    <row r="448" spans="1:14">
      <c r="A448" s="121" t="s">
        <v>393</v>
      </c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</row>
    <row r="449" ht="14.25" spans="1:14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</row>
    <row r="450" ht="14.25" spans="1:14">
      <c r="A450" s="166" t="s">
        <v>575</v>
      </c>
      <c r="B450" s="123"/>
      <c r="C450" s="125"/>
      <c r="D450" s="124"/>
      <c r="E450" s="124" t="s">
        <v>576</v>
      </c>
      <c r="F450" s="123" t="s">
        <v>577</v>
      </c>
      <c r="G450" s="125"/>
      <c r="H450" s="125"/>
      <c r="I450" s="125"/>
      <c r="J450" s="124"/>
      <c r="K450" s="123" t="s">
        <v>578</v>
      </c>
      <c r="L450" s="125"/>
      <c r="M450" s="125"/>
      <c r="N450" s="124"/>
    </row>
    <row r="451" ht="14.25" spans="1:14">
      <c r="A451" s="128" t="s">
        <v>579</v>
      </c>
      <c r="B451" s="129" t="s">
        <v>580</v>
      </c>
      <c r="C451" s="129" t="s">
        <v>581</v>
      </c>
      <c r="D451" s="129" t="s">
        <v>582</v>
      </c>
      <c r="E451" s="129" t="s">
        <v>583</v>
      </c>
      <c r="F451" s="129" t="s">
        <v>584</v>
      </c>
      <c r="G451" s="129" t="s">
        <v>401</v>
      </c>
      <c r="H451" s="129" t="s">
        <v>585</v>
      </c>
      <c r="I451" s="129" t="s">
        <v>586</v>
      </c>
      <c r="J451" s="129" t="s">
        <v>587</v>
      </c>
      <c r="K451" s="129" t="s">
        <v>584</v>
      </c>
      <c r="L451" s="129" t="s">
        <v>401</v>
      </c>
      <c r="M451" s="129" t="s">
        <v>585</v>
      </c>
      <c r="N451" s="129" t="s">
        <v>586</v>
      </c>
    </row>
    <row r="452" ht="14.25" spans="1:14">
      <c r="A452" s="132"/>
      <c r="B452" s="163">
        <v>11</v>
      </c>
      <c r="C452" s="163" t="s">
        <v>687</v>
      </c>
      <c r="D452" s="163"/>
      <c r="E452" s="133">
        <v>-0.058</v>
      </c>
      <c r="F452" s="133">
        <v>-0.081</v>
      </c>
      <c r="G452" s="133" t="s">
        <v>402</v>
      </c>
      <c r="H452" s="136">
        <v>0.0971</v>
      </c>
      <c r="I452" s="136">
        <v>0.1053</v>
      </c>
      <c r="J452" s="133" t="s">
        <v>402</v>
      </c>
      <c r="K452" s="133">
        <v>-0.051</v>
      </c>
      <c r="L452" s="133" t="s">
        <v>402</v>
      </c>
      <c r="M452" s="136">
        <v>0.0998</v>
      </c>
      <c r="N452" s="136">
        <v>0.105</v>
      </c>
    </row>
    <row r="453" ht="14.25" spans="1:14">
      <c r="A453" s="132"/>
      <c r="B453" s="163">
        <v>12</v>
      </c>
      <c r="C453" s="163" t="s">
        <v>688</v>
      </c>
      <c r="D453" s="163"/>
      <c r="E453" s="133">
        <v>0.043</v>
      </c>
      <c r="F453" s="133">
        <v>-0.147</v>
      </c>
      <c r="G453" s="133" t="s">
        <v>402</v>
      </c>
      <c r="H453" s="136">
        <v>0.096</v>
      </c>
      <c r="I453" s="136">
        <v>0.1112</v>
      </c>
      <c r="J453" s="133" t="s">
        <v>402</v>
      </c>
      <c r="K453" s="133">
        <v>-0.283</v>
      </c>
      <c r="L453" s="133" t="s">
        <v>402</v>
      </c>
      <c r="M453" s="136">
        <v>0.0904</v>
      </c>
      <c r="N453" s="136">
        <v>0.12</v>
      </c>
    </row>
    <row r="454" ht="14.25" spans="1:14">
      <c r="A454" s="132"/>
      <c r="B454" s="163">
        <v>13</v>
      </c>
      <c r="C454" s="163" t="s">
        <v>689</v>
      </c>
      <c r="D454" s="163"/>
      <c r="E454" s="133">
        <v>-0.04</v>
      </c>
      <c r="F454" s="133">
        <v>-0.359</v>
      </c>
      <c r="G454" s="133" t="s">
        <v>402</v>
      </c>
      <c r="H454" s="136">
        <v>0.0896</v>
      </c>
      <c r="I454" s="136">
        <v>0.1282</v>
      </c>
      <c r="J454" s="133" t="s">
        <v>402</v>
      </c>
      <c r="K454" s="133">
        <v>-0.376</v>
      </c>
      <c r="L454" s="133" t="s">
        <v>402</v>
      </c>
      <c r="M454" s="136">
        <v>0.087</v>
      </c>
      <c r="N454" s="136">
        <v>0.1267</v>
      </c>
    </row>
    <row r="455" ht="14.25" spans="1:14">
      <c r="A455" s="132"/>
      <c r="B455" s="163">
        <v>14</v>
      </c>
      <c r="C455" s="163" t="s">
        <v>668</v>
      </c>
      <c r="D455" s="163"/>
      <c r="E455" s="133">
        <v>0</v>
      </c>
      <c r="F455" s="133"/>
      <c r="G455" s="133"/>
      <c r="H455" s="133"/>
      <c r="I455" s="133"/>
      <c r="J455" s="133"/>
      <c r="K455" s="133"/>
      <c r="L455" s="133"/>
      <c r="M455" s="133"/>
      <c r="N455" s="133"/>
    </row>
    <row r="456" ht="14.25" spans="1:14">
      <c r="A456" s="132"/>
      <c r="B456" s="163"/>
      <c r="C456" s="163"/>
      <c r="D456" s="16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</row>
    <row r="457" ht="14.25" spans="1:14">
      <c r="A457" s="132" t="s">
        <v>417</v>
      </c>
      <c r="B457" s="163"/>
      <c r="C457" s="163" t="s">
        <v>690</v>
      </c>
      <c r="D457" s="163"/>
      <c r="E457" s="133"/>
      <c r="F457" s="133"/>
      <c r="G457" s="133">
        <v>0.02</v>
      </c>
      <c r="H457" s="133"/>
      <c r="I457" s="133"/>
      <c r="J457" s="133"/>
      <c r="K457" s="133"/>
      <c r="L457" s="133" t="s">
        <v>402</v>
      </c>
      <c r="M457" s="133"/>
      <c r="N457" s="133"/>
    </row>
    <row r="458" ht="14.25" spans="1:14">
      <c r="A458" s="132"/>
      <c r="B458" s="163">
        <v>0</v>
      </c>
      <c r="C458" s="163" t="s">
        <v>659</v>
      </c>
      <c r="D458" s="163"/>
      <c r="E458" s="133">
        <v>0</v>
      </c>
      <c r="F458" s="133">
        <v>0</v>
      </c>
      <c r="G458" s="133" t="s">
        <v>402</v>
      </c>
      <c r="H458" s="136">
        <v>0</v>
      </c>
      <c r="I458" s="136">
        <v>0</v>
      </c>
      <c r="J458" s="133" t="s">
        <v>402</v>
      </c>
      <c r="K458" s="133">
        <v>0</v>
      </c>
      <c r="L458" s="133" t="s">
        <v>402</v>
      </c>
      <c r="M458" s="136">
        <v>0</v>
      </c>
      <c r="N458" s="136">
        <v>0</v>
      </c>
    </row>
    <row r="459" ht="14.25" spans="1:14">
      <c r="A459" s="132"/>
      <c r="B459" s="163">
        <v>1</v>
      </c>
      <c r="C459" s="163" t="s">
        <v>691</v>
      </c>
      <c r="D459" s="163"/>
      <c r="E459" s="133">
        <v>0.001</v>
      </c>
      <c r="F459" s="133">
        <v>0.06</v>
      </c>
      <c r="G459" s="133" t="s">
        <v>402</v>
      </c>
      <c r="H459" s="136">
        <v>0.0984</v>
      </c>
      <c r="I459" s="136">
        <v>0.0927</v>
      </c>
      <c r="J459" s="133" t="s">
        <v>402</v>
      </c>
      <c r="K459" s="133">
        <v>-0.262</v>
      </c>
      <c r="L459" s="133" t="s">
        <v>402</v>
      </c>
      <c r="M459" s="136">
        <v>0.0988</v>
      </c>
      <c r="N459" s="136">
        <v>0.1283</v>
      </c>
    </row>
    <row r="460" ht="14.25" spans="1:14">
      <c r="A460" s="132"/>
      <c r="B460" s="163">
        <v>2</v>
      </c>
      <c r="C460" s="163" t="s">
        <v>692</v>
      </c>
      <c r="D460" s="163"/>
      <c r="E460" s="133">
        <v>0.105</v>
      </c>
      <c r="F460" s="133">
        <v>0.29</v>
      </c>
      <c r="G460" s="133" t="s">
        <v>402</v>
      </c>
      <c r="H460" s="136">
        <v>0.0535</v>
      </c>
      <c r="I460" s="136">
        <v>0.04</v>
      </c>
      <c r="J460" s="133" t="s">
        <v>402</v>
      </c>
      <c r="K460" s="133">
        <v>-0.024</v>
      </c>
      <c r="L460" s="133" t="s">
        <v>402</v>
      </c>
      <c r="M460" s="136">
        <v>0.0504</v>
      </c>
      <c r="N460" s="136">
        <v>0.0517</v>
      </c>
    </row>
    <row r="461" ht="14.25" spans="1:14">
      <c r="A461" s="132"/>
      <c r="B461" s="163">
        <v>3</v>
      </c>
      <c r="C461" s="163" t="s">
        <v>693</v>
      </c>
      <c r="D461" s="163"/>
      <c r="E461" s="133">
        <v>-0.016</v>
      </c>
      <c r="F461" s="133">
        <v>0.01</v>
      </c>
      <c r="G461" s="133" t="s">
        <v>402</v>
      </c>
      <c r="H461" s="136">
        <v>0.0502</v>
      </c>
      <c r="I461" s="136">
        <v>0.0497</v>
      </c>
      <c r="J461" s="133" t="s">
        <v>402</v>
      </c>
      <c r="K461" s="133">
        <v>-0.275</v>
      </c>
      <c r="L461" s="133" t="s">
        <v>402</v>
      </c>
      <c r="M461" s="136">
        <v>0.0456</v>
      </c>
      <c r="N461" s="136">
        <v>0.06</v>
      </c>
    </row>
    <row r="462" ht="14.25" spans="1:14">
      <c r="A462" s="132"/>
      <c r="B462" s="163">
        <v>4</v>
      </c>
      <c r="C462" s="163" t="s">
        <v>694</v>
      </c>
      <c r="D462" s="163"/>
      <c r="E462" s="133">
        <v>-0.019</v>
      </c>
      <c r="F462" s="133">
        <v>0.171</v>
      </c>
      <c r="G462" s="133" t="s">
        <v>402</v>
      </c>
      <c r="H462" s="136">
        <v>0.0519</v>
      </c>
      <c r="I462" s="136">
        <v>0.0437</v>
      </c>
      <c r="J462" s="133" t="s">
        <v>402</v>
      </c>
      <c r="K462" s="133">
        <v>0.128</v>
      </c>
      <c r="L462" s="133" t="s">
        <v>402</v>
      </c>
      <c r="M462" s="136">
        <v>0.053</v>
      </c>
      <c r="N462" s="136">
        <v>0.0467</v>
      </c>
    </row>
    <row r="463" ht="14.25" spans="1:14">
      <c r="A463" s="132"/>
      <c r="B463" s="163">
        <v>5</v>
      </c>
      <c r="C463" s="163" t="s">
        <v>695</v>
      </c>
      <c r="D463" s="163"/>
      <c r="E463" s="133">
        <v>-0.17</v>
      </c>
      <c r="F463" s="133">
        <v>-0.112</v>
      </c>
      <c r="G463" s="133" t="s">
        <v>402</v>
      </c>
      <c r="H463" s="136">
        <v>0.0491</v>
      </c>
      <c r="I463" s="136">
        <v>0.0549</v>
      </c>
      <c r="J463" s="133" t="s">
        <v>402</v>
      </c>
      <c r="K463" s="133">
        <v>0.259</v>
      </c>
      <c r="L463" s="133" t="s">
        <v>402</v>
      </c>
      <c r="M463" s="136">
        <v>0.0518</v>
      </c>
      <c r="N463" s="136">
        <v>0.04</v>
      </c>
    </row>
    <row r="464" ht="14.25" spans="1:14">
      <c r="A464" s="132"/>
      <c r="B464" s="163">
        <v>6</v>
      </c>
      <c r="C464" s="163" t="s">
        <v>696</v>
      </c>
      <c r="D464" s="163"/>
      <c r="E464" s="133">
        <v>0.12</v>
      </c>
      <c r="F464" s="133">
        <v>0.26</v>
      </c>
      <c r="G464" s="133" t="s">
        <v>402</v>
      </c>
      <c r="H464" s="136">
        <v>0.0548</v>
      </c>
      <c r="I464" s="136">
        <v>0.0423</v>
      </c>
      <c r="J464" s="133" t="s">
        <v>402</v>
      </c>
      <c r="K464" s="133">
        <v>0.897</v>
      </c>
      <c r="L464" s="133" t="s">
        <v>402</v>
      </c>
      <c r="M464" s="136">
        <v>0.0572</v>
      </c>
      <c r="N464" s="136">
        <v>0.0233</v>
      </c>
    </row>
    <row r="465" ht="14.25" spans="1:14">
      <c r="A465" s="132"/>
      <c r="B465" s="163">
        <v>7</v>
      </c>
      <c r="C465" s="163" t="s">
        <v>697</v>
      </c>
      <c r="D465" s="163"/>
      <c r="E465" s="133">
        <v>-0.011</v>
      </c>
      <c r="F465" s="133">
        <v>0.18</v>
      </c>
      <c r="G465" s="133" t="s">
        <v>402</v>
      </c>
      <c r="H465" s="136">
        <v>0.1056</v>
      </c>
      <c r="I465" s="136">
        <v>0.0882</v>
      </c>
      <c r="J465" s="133" t="s">
        <v>402</v>
      </c>
      <c r="K465" s="133">
        <v>0.366</v>
      </c>
      <c r="L465" s="133" t="s">
        <v>402</v>
      </c>
      <c r="M465" s="136">
        <v>0.1082</v>
      </c>
      <c r="N465" s="136">
        <v>0.075</v>
      </c>
    </row>
    <row r="466" ht="14.25" spans="1:14">
      <c r="A466" s="132"/>
      <c r="B466" s="163">
        <v>8</v>
      </c>
      <c r="C466" s="163" t="s">
        <v>698</v>
      </c>
      <c r="D466" s="163"/>
      <c r="E466" s="133">
        <v>0.078</v>
      </c>
      <c r="F466" s="133">
        <v>0.069</v>
      </c>
      <c r="G466" s="133" t="s">
        <v>402</v>
      </c>
      <c r="H466" s="136">
        <v>0.0508</v>
      </c>
      <c r="I466" s="136">
        <v>0.0474</v>
      </c>
      <c r="J466" s="133" t="s">
        <v>402</v>
      </c>
      <c r="K466" s="133">
        <v>-0.125</v>
      </c>
      <c r="L466" s="133" t="s">
        <v>402</v>
      </c>
      <c r="M466" s="136">
        <v>0.0485</v>
      </c>
      <c r="N466" s="136">
        <v>0.055</v>
      </c>
    </row>
    <row r="467" ht="14.25" spans="1:14">
      <c r="A467" s="132"/>
      <c r="B467" s="163">
        <v>9</v>
      </c>
      <c r="C467" s="163" t="s">
        <v>699</v>
      </c>
      <c r="D467" s="163"/>
      <c r="E467" s="133">
        <v>0.196</v>
      </c>
      <c r="F467" s="133">
        <v>0.137</v>
      </c>
      <c r="G467" s="133" t="s">
        <v>402</v>
      </c>
      <c r="H467" s="136">
        <v>0.1046</v>
      </c>
      <c r="I467" s="136">
        <v>0.0912</v>
      </c>
      <c r="J467" s="133" t="s">
        <v>402</v>
      </c>
      <c r="K467" s="133">
        <v>0.453</v>
      </c>
      <c r="L467" s="133" t="s">
        <v>402</v>
      </c>
      <c r="M467" s="136">
        <v>0.1101</v>
      </c>
      <c r="N467" s="136">
        <v>0.07</v>
      </c>
    </row>
    <row r="468" ht="14.25" spans="1:14">
      <c r="A468" s="132"/>
      <c r="B468" s="163">
        <v>10</v>
      </c>
      <c r="C468" s="163" t="s">
        <v>700</v>
      </c>
      <c r="D468" s="163"/>
      <c r="E468" s="133">
        <v>0.016</v>
      </c>
      <c r="F468" s="133">
        <v>0.105</v>
      </c>
      <c r="G468" s="133" t="s">
        <v>402</v>
      </c>
      <c r="H468" s="136">
        <v>0.0502</v>
      </c>
      <c r="I468" s="136">
        <v>0.0452</v>
      </c>
      <c r="J468" s="133" t="s">
        <v>402</v>
      </c>
      <c r="K468" s="133">
        <v>-0.103</v>
      </c>
      <c r="L468" s="133" t="s">
        <v>402</v>
      </c>
      <c r="M468" s="136">
        <v>0.0511</v>
      </c>
      <c r="N468" s="136">
        <v>0.0567</v>
      </c>
    </row>
    <row r="469" ht="14.25" spans="1:14">
      <c r="A469" s="132"/>
      <c r="B469" s="163">
        <v>11</v>
      </c>
      <c r="C469" s="163" t="s">
        <v>701</v>
      </c>
      <c r="D469" s="163"/>
      <c r="E469" s="133">
        <v>0.116</v>
      </c>
      <c r="F469" s="133">
        <v>0.156</v>
      </c>
      <c r="G469" s="133" t="s">
        <v>402</v>
      </c>
      <c r="H469" s="136">
        <v>0.0528</v>
      </c>
      <c r="I469" s="136">
        <v>0.0452</v>
      </c>
      <c r="J469" s="133" t="s">
        <v>402</v>
      </c>
      <c r="K469" s="133">
        <v>0.435</v>
      </c>
      <c r="L469" s="133" t="s">
        <v>402</v>
      </c>
      <c r="M469" s="136">
        <v>0.0541</v>
      </c>
      <c r="N469" s="136">
        <v>0.035</v>
      </c>
    </row>
    <row r="470" ht="14.25" spans="1:14">
      <c r="A470" s="132"/>
      <c r="B470" s="163">
        <v>12</v>
      </c>
      <c r="C470" s="163" t="s">
        <v>702</v>
      </c>
      <c r="D470" s="163"/>
      <c r="E470" s="133">
        <v>-0.078</v>
      </c>
      <c r="F470" s="133">
        <v>-0.061</v>
      </c>
      <c r="G470" s="133" t="s">
        <v>402</v>
      </c>
      <c r="H470" s="136">
        <v>0.0983</v>
      </c>
      <c r="I470" s="136">
        <v>0.1045</v>
      </c>
      <c r="J470" s="133" t="s">
        <v>402</v>
      </c>
      <c r="K470" s="133">
        <v>-0.102</v>
      </c>
      <c r="L470" s="133" t="s">
        <v>402</v>
      </c>
      <c r="M470" s="136">
        <v>0.0963</v>
      </c>
      <c r="N470" s="136">
        <v>0.1067</v>
      </c>
    </row>
    <row r="471" ht="14.25" spans="1:14">
      <c r="A471" s="132"/>
      <c r="B471" s="163">
        <v>13</v>
      </c>
      <c r="C471" s="163" t="s">
        <v>703</v>
      </c>
      <c r="D471" s="163"/>
      <c r="E471" s="133">
        <v>-0.215</v>
      </c>
      <c r="F471" s="133">
        <v>-0.344</v>
      </c>
      <c r="G471" s="133" t="s">
        <v>402</v>
      </c>
      <c r="H471" s="136">
        <v>0.0904</v>
      </c>
      <c r="I471" s="136">
        <v>0.1275</v>
      </c>
      <c r="J471" s="133" t="s">
        <v>402</v>
      </c>
      <c r="K471" s="133">
        <v>-0.407</v>
      </c>
      <c r="L471" s="133" t="s">
        <v>402</v>
      </c>
      <c r="M471" s="136">
        <v>0.0854</v>
      </c>
      <c r="N471" s="136">
        <v>0.1283</v>
      </c>
    </row>
    <row r="472" ht="14.25" spans="1:14">
      <c r="A472" s="132"/>
      <c r="B472" s="163">
        <v>14</v>
      </c>
      <c r="C472" s="163" t="s">
        <v>704</v>
      </c>
      <c r="D472" s="163"/>
      <c r="E472" s="133">
        <v>-0.208</v>
      </c>
      <c r="F472" s="133">
        <v>-0.564</v>
      </c>
      <c r="G472" s="133" t="s">
        <v>402</v>
      </c>
      <c r="H472" s="136">
        <v>0.0418</v>
      </c>
      <c r="I472" s="136">
        <v>0.0734</v>
      </c>
      <c r="J472" s="133" t="s">
        <v>402</v>
      </c>
      <c r="K472" s="133">
        <v>-0.33</v>
      </c>
      <c r="L472" s="133" t="s">
        <v>402</v>
      </c>
      <c r="M472" s="136">
        <v>0.0431</v>
      </c>
      <c r="N472" s="136">
        <v>0.06</v>
      </c>
    </row>
    <row r="473" ht="14.25" spans="1:14">
      <c r="A473" s="132"/>
      <c r="B473" s="163">
        <v>15</v>
      </c>
      <c r="C473" s="163" t="s">
        <v>705</v>
      </c>
      <c r="D473" s="163"/>
      <c r="E473" s="133">
        <v>0.29</v>
      </c>
      <c r="F473" s="133">
        <v>-0.127</v>
      </c>
      <c r="G473" s="133" t="s">
        <v>402</v>
      </c>
      <c r="H473" s="136">
        <v>0.0476</v>
      </c>
      <c r="I473" s="136">
        <v>0.0541</v>
      </c>
      <c r="J473" s="133" t="s">
        <v>402</v>
      </c>
      <c r="K473" s="133">
        <v>-0.314</v>
      </c>
      <c r="L473" s="133" t="s">
        <v>402</v>
      </c>
      <c r="M473" s="136">
        <v>0.0463</v>
      </c>
      <c r="N473" s="136">
        <v>0.0633</v>
      </c>
    </row>
    <row r="474" ht="14.25" spans="1:14">
      <c r="A474" s="132"/>
      <c r="B474" s="163">
        <v>16</v>
      </c>
      <c r="C474" s="163" t="s">
        <v>668</v>
      </c>
      <c r="D474" s="163"/>
      <c r="E474" s="133">
        <v>0</v>
      </c>
      <c r="F474" s="133"/>
      <c r="G474" s="133"/>
      <c r="H474" s="133"/>
      <c r="I474" s="133"/>
      <c r="J474" s="133"/>
      <c r="K474" s="133"/>
      <c r="L474" s="133"/>
      <c r="M474" s="133"/>
      <c r="N474" s="133"/>
    </row>
    <row r="475" ht="14.25" spans="1:14">
      <c r="A475" s="132"/>
      <c r="B475" s="163"/>
      <c r="C475" s="163"/>
      <c r="D475" s="16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</row>
    <row r="476" ht="14.25" spans="1:14">
      <c r="A476" s="132" t="s">
        <v>417</v>
      </c>
      <c r="B476" s="163"/>
      <c r="C476" s="163" t="s">
        <v>706</v>
      </c>
      <c r="D476" s="163"/>
      <c r="E476" s="133"/>
      <c r="F476" s="133"/>
      <c r="G476" s="133">
        <v>0.019</v>
      </c>
      <c r="H476" s="133"/>
      <c r="I476" s="133"/>
      <c r="J476" s="133"/>
      <c r="K476" s="133"/>
      <c r="L476" s="133" t="s">
        <v>402</v>
      </c>
      <c r="M476" s="133"/>
      <c r="N476" s="133"/>
    </row>
    <row r="477" ht="14.25" spans="1:14">
      <c r="A477" s="132"/>
      <c r="B477" s="163">
        <v>0</v>
      </c>
      <c r="C477" s="163" t="s">
        <v>659</v>
      </c>
      <c r="D477" s="163"/>
      <c r="E477" s="133">
        <v>0</v>
      </c>
      <c r="F477" s="133">
        <v>0</v>
      </c>
      <c r="G477" s="133" t="s">
        <v>402</v>
      </c>
      <c r="H477" s="136">
        <v>0</v>
      </c>
      <c r="I477" s="136">
        <v>0</v>
      </c>
      <c r="J477" s="133" t="s">
        <v>402</v>
      </c>
      <c r="K477" s="133">
        <v>0</v>
      </c>
      <c r="L477" s="133" t="s">
        <v>402</v>
      </c>
      <c r="M477" s="136">
        <v>0</v>
      </c>
      <c r="N477" s="136">
        <v>0</v>
      </c>
    </row>
    <row r="478" ht="14.25" spans="1:14">
      <c r="A478" s="132"/>
      <c r="B478" s="163">
        <v>1</v>
      </c>
      <c r="C478" s="163" t="s">
        <v>707</v>
      </c>
      <c r="D478" s="163"/>
      <c r="E478" s="133">
        <v>0.026</v>
      </c>
      <c r="F478" s="133">
        <v>0.086</v>
      </c>
      <c r="G478" s="133" t="s">
        <v>402</v>
      </c>
      <c r="H478" s="136">
        <v>0.0986</v>
      </c>
      <c r="I478" s="136">
        <v>0.0904</v>
      </c>
      <c r="J478" s="133" t="s">
        <v>402</v>
      </c>
      <c r="K478" s="133">
        <v>-0.284</v>
      </c>
      <c r="L478" s="133" t="s">
        <v>402</v>
      </c>
      <c r="M478" s="136">
        <v>0.0991</v>
      </c>
      <c r="N478" s="136">
        <v>0.1317</v>
      </c>
    </row>
    <row r="479" ht="14.25" spans="1:14">
      <c r="A479" s="132"/>
      <c r="B479" s="163">
        <v>2</v>
      </c>
      <c r="C479" s="163" t="s">
        <v>708</v>
      </c>
      <c r="D479" s="163"/>
      <c r="E479" s="133">
        <v>-0.013</v>
      </c>
      <c r="F479" s="133">
        <v>0.177</v>
      </c>
      <c r="G479" s="133" t="s">
        <v>402</v>
      </c>
      <c r="H479" s="136">
        <v>0.0531</v>
      </c>
      <c r="I479" s="136">
        <v>0.0445</v>
      </c>
      <c r="J479" s="133" t="s">
        <v>402</v>
      </c>
      <c r="K479" s="133">
        <v>0.007</v>
      </c>
      <c r="L479" s="133" t="s">
        <v>402</v>
      </c>
      <c r="M479" s="136">
        <v>0.0487</v>
      </c>
      <c r="N479" s="136">
        <v>0.0483</v>
      </c>
    </row>
    <row r="480" ht="14.25" spans="1:14">
      <c r="A480" s="132"/>
      <c r="B480" s="163">
        <v>3</v>
      </c>
      <c r="C480" s="163" t="s">
        <v>709</v>
      </c>
      <c r="D480" s="163"/>
      <c r="E480" s="133">
        <v>-0.097</v>
      </c>
      <c r="F480" s="133">
        <v>-0.065</v>
      </c>
      <c r="G480" s="133" t="s">
        <v>402</v>
      </c>
      <c r="H480" s="136">
        <v>0.0486</v>
      </c>
      <c r="I480" s="136">
        <v>0.0519</v>
      </c>
      <c r="J480" s="133" t="s">
        <v>402</v>
      </c>
      <c r="K480" s="133">
        <v>-0.245</v>
      </c>
      <c r="L480" s="133" t="s">
        <v>402</v>
      </c>
      <c r="M480" s="136">
        <v>0.047</v>
      </c>
      <c r="N480" s="136">
        <v>0.06</v>
      </c>
    </row>
    <row r="481" ht="14.25" spans="1:14">
      <c r="A481" s="132"/>
      <c r="B481" s="163">
        <v>4</v>
      </c>
      <c r="C481" s="163" t="s">
        <v>710</v>
      </c>
      <c r="D481" s="163"/>
      <c r="E481" s="133">
        <v>0.079</v>
      </c>
      <c r="F481" s="133">
        <v>0.258</v>
      </c>
      <c r="G481" s="133" t="s">
        <v>402</v>
      </c>
      <c r="H481" s="136">
        <v>0.0528</v>
      </c>
      <c r="I481" s="136">
        <v>0.0408</v>
      </c>
      <c r="J481" s="133" t="s">
        <v>402</v>
      </c>
      <c r="K481" s="133">
        <v>0.194</v>
      </c>
      <c r="L481" s="133" t="s">
        <v>402</v>
      </c>
      <c r="M481" s="136">
        <v>0.0546</v>
      </c>
      <c r="N481" s="136">
        <v>0.045</v>
      </c>
    </row>
    <row r="482" ht="14.25" spans="1:14">
      <c r="A482" s="132"/>
      <c r="B482" s="163">
        <v>5</v>
      </c>
      <c r="C482" s="163" t="s">
        <v>711</v>
      </c>
      <c r="D482" s="163"/>
      <c r="E482" s="133">
        <v>-0.134</v>
      </c>
      <c r="F482" s="133">
        <v>-0.152</v>
      </c>
      <c r="G482" s="133" t="s">
        <v>402</v>
      </c>
      <c r="H482" s="136">
        <v>0.0491</v>
      </c>
      <c r="I482" s="136">
        <v>0.0571</v>
      </c>
      <c r="J482" s="133" t="s">
        <v>402</v>
      </c>
      <c r="K482" s="133">
        <v>0.274</v>
      </c>
      <c r="L482" s="133" t="s">
        <v>402</v>
      </c>
      <c r="M482" s="136">
        <v>0.0504</v>
      </c>
      <c r="N482" s="136">
        <v>0.0383</v>
      </c>
    </row>
    <row r="483" ht="14.25" spans="1:14">
      <c r="A483" s="132"/>
      <c r="B483" s="163">
        <v>6</v>
      </c>
      <c r="C483" s="163" t="s">
        <v>712</v>
      </c>
      <c r="D483" s="163"/>
      <c r="E483" s="133">
        <v>0.193</v>
      </c>
      <c r="F483" s="133">
        <v>0.347</v>
      </c>
      <c r="G483" s="133" t="s">
        <v>402</v>
      </c>
      <c r="H483" s="136">
        <v>0.1101</v>
      </c>
      <c r="I483" s="136">
        <v>0.0778</v>
      </c>
      <c r="J483" s="133" t="s">
        <v>402</v>
      </c>
      <c r="K483" s="133">
        <v>0.39</v>
      </c>
      <c r="L483" s="133" t="s">
        <v>402</v>
      </c>
      <c r="M483" s="136">
        <v>0.1083</v>
      </c>
      <c r="N483" s="136">
        <v>0.0733</v>
      </c>
    </row>
    <row r="484" ht="14.25" spans="1:14">
      <c r="A484" s="132"/>
      <c r="B484" s="163">
        <v>7</v>
      </c>
      <c r="C484" s="163" t="s">
        <v>713</v>
      </c>
      <c r="D484" s="163"/>
      <c r="E484" s="133">
        <v>-0.087</v>
      </c>
      <c r="F484" s="133">
        <v>-0.029</v>
      </c>
      <c r="G484" s="133" t="s">
        <v>402</v>
      </c>
      <c r="H484" s="136">
        <v>0.1008</v>
      </c>
      <c r="I484" s="136">
        <v>0.1038</v>
      </c>
      <c r="J484" s="133" t="s">
        <v>402</v>
      </c>
      <c r="K484" s="133">
        <v>0.252</v>
      </c>
      <c r="L484" s="133" t="s">
        <v>402</v>
      </c>
      <c r="M484" s="136">
        <v>0.103</v>
      </c>
      <c r="N484" s="136">
        <v>0.08</v>
      </c>
    </row>
    <row r="485" ht="56.25" spans="1:16">
      <c r="A485" s="159" t="s">
        <v>437</v>
      </c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49" t="s">
        <v>438</v>
      </c>
      <c r="P485" s="150">
        <v>10</v>
      </c>
    </row>
    <row r="487" spans="1:16">
      <c r="A487" s="151" t="s">
        <v>714</v>
      </c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2"/>
      <c r="P487" s="150" t="s">
        <v>391</v>
      </c>
    </row>
    <row r="488" spans="1:16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3"/>
      <c r="P488" s="150"/>
    </row>
    <row r="489" spans="1:16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3"/>
      <c r="P489" s="150"/>
    </row>
    <row r="490" spans="1:16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3"/>
      <c r="P490" s="150"/>
    </row>
    <row r="491" spans="1:14">
      <c r="A491" s="119" t="s">
        <v>574</v>
      </c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</row>
    <row r="492" spans="1:14">
      <c r="A492" s="121" t="s">
        <v>362</v>
      </c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</row>
    <row r="493" spans="1:14">
      <c r="A493" s="121" t="s">
        <v>363</v>
      </c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</row>
    <row r="494" spans="1:14">
      <c r="A494" s="121" t="s">
        <v>393</v>
      </c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</row>
    <row r="495" ht="14.25" spans="1:14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</row>
    <row r="496" ht="14.25" spans="1:14">
      <c r="A496" s="166" t="s">
        <v>575</v>
      </c>
      <c r="B496" s="123"/>
      <c r="C496" s="125"/>
      <c r="D496" s="124"/>
      <c r="E496" s="124" t="s">
        <v>576</v>
      </c>
      <c r="F496" s="123" t="s">
        <v>577</v>
      </c>
      <c r="G496" s="125"/>
      <c r="H496" s="125"/>
      <c r="I496" s="125"/>
      <c r="J496" s="124"/>
      <c r="K496" s="123" t="s">
        <v>578</v>
      </c>
      <c r="L496" s="125"/>
      <c r="M496" s="125"/>
      <c r="N496" s="124"/>
    </row>
    <row r="497" ht="14.25" spans="1:14">
      <c r="A497" s="128" t="s">
        <v>579</v>
      </c>
      <c r="B497" s="129" t="s">
        <v>580</v>
      </c>
      <c r="C497" s="129" t="s">
        <v>581</v>
      </c>
      <c r="D497" s="129" t="s">
        <v>582</v>
      </c>
      <c r="E497" s="129" t="s">
        <v>583</v>
      </c>
      <c r="F497" s="129" t="s">
        <v>584</v>
      </c>
      <c r="G497" s="129" t="s">
        <v>401</v>
      </c>
      <c r="H497" s="129" t="s">
        <v>585</v>
      </c>
      <c r="I497" s="129" t="s">
        <v>586</v>
      </c>
      <c r="J497" s="129" t="s">
        <v>587</v>
      </c>
      <c r="K497" s="129" t="s">
        <v>584</v>
      </c>
      <c r="L497" s="129" t="s">
        <v>401</v>
      </c>
      <c r="M497" s="129" t="s">
        <v>585</v>
      </c>
      <c r="N497" s="129" t="s">
        <v>586</v>
      </c>
    </row>
    <row r="498" ht="14.25" spans="1:14">
      <c r="A498" s="132"/>
      <c r="B498" s="163">
        <v>8</v>
      </c>
      <c r="C498" s="163" t="s">
        <v>715</v>
      </c>
      <c r="D498" s="163"/>
      <c r="E498" s="133">
        <v>0.096</v>
      </c>
      <c r="F498" s="133">
        <v>0.144</v>
      </c>
      <c r="G498" s="133" t="s">
        <v>402</v>
      </c>
      <c r="H498" s="136">
        <v>0.2064</v>
      </c>
      <c r="I498" s="136">
        <v>0.1787</v>
      </c>
      <c r="J498" s="133" t="s">
        <v>402</v>
      </c>
      <c r="K498" s="133">
        <v>0.183</v>
      </c>
      <c r="L498" s="133" t="s">
        <v>402</v>
      </c>
      <c r="M498" s="136">
        <v>0.2141</v>
      </c>
      <c r="N498" s="136">
        <v>0.1783</v>
      </c>
    </row>
    <row r="499" ht="14.25" spans="1:14">
      <c r="A499" s="132"/>
      <c r="B499" s="163">
        <v>9</v>
      </c>
      <c r="C499" s="163" t="s">
        <v>716</v>
      </c>
      <c r="D499" s="163"/>
      <c r="E499" s="133">
        <v>-0.068</v>
      </c>
      <c r="F499" s="133">
        <v>-0.005</v>
      </c>
      <c r="G499" s="133" t="s">
        <v>402</v>
      </c>
      <c r="H499" s="136">
        <v>0.0502</v>
      </c>
      <c r="I499" s="136">
        <v>0.0504</v>
      </c>
      <c r="J499" s="133" t="s">
        <v>402</v>
      </c>
      <c r="K499" s="133">
        <v>-0.016</v>
      </c>
      <c r="L499" s="133" t="s">
        <v>402</v>
      </c>
      <c r="M499" s="136">
        <v>0.0492</v>
      </c>
      <c r="N499" s="136">
        <v>0.05</v>
      </c>
    </row>
    <row r="500" ht="14.25" spans="1:14">
      <c r="A500" s="132"/>
      <c r="B500" s="163">
        <v>10</v>
      </c>
      <c r="C500" s="163" t="s">
        <v>717</v>
      </c>
      <c r="D500" s="163"/>
      <c r="E500" s="133">
        <v>-0.09</v>
      </c>
      <c r="F500" s="133">
        <v>-0.271</v>
      </c>
      <c r="G500" s="133" t="s">
        <v>402</v>
      </c>
      <c r="H500" s="136">
        <v>0.1385</v>
      </c>
      <c r="I500" s="136">
        <v>0.1816</v>
      </c>
      <c r="J500" s="133" t="s">
        <v>402</v>
      </c>
      <c r="K500" s="133">
        <v>-0.276</v>
      </c>
      <c r="L500" s="133" t="s">
        <v>402</v>
      </c>
      <c r="M500" s="136">
        <v>0.1353</v>
      </c>
      <c r="N500" s="136">
        <v>0.1783</v>
      </c>
    </row>
    <row r="501" ht="14.25" spans="1:14">
      <c r="A501" s="132"/>
      <c r="B501" s="163">
        <v>11</v>
      </c>
      <c r="C501" s="163" t="s">
        <v>718</v>
      </c>
      <c r="D501" s="163"/>
      <c r="E501" s="133">
        <v>-0.322</v>
      </c>
      <c r="F501" s="133">
        <v>-0.465</v>
      </c>
      <c r="G501" s="133" t="s">
        <v>402</v>
      </c>
      <c r="H501" s="136">
        <v>0.0438</v>
      </c>
      <c r="I501" s="136">
        <v>0.0697</v>
      </c>
      <c r="J501" s="133" t="s">
        <v>402</v>
      </c>
      <c r="K501" s="133">
        <v>-0.533</v>
      </c>
      <c r="L501" s="133" t="s">
        <v>402</v>
      </c>
      <c r="M501" s="136">
        <v>0.0391</v>
      </c>
      <c r="N501" s="136">
        <v>0.0667</v>
      </c>
    </row>
    <row r="502" ht="14.25" spans="1:14">
      <c r="A502" s="132"/>
      <c r="B502" s="163">
        <v>12</v>
      </c>
      <c r="C502" s="163" t="s">
        <v>719</v>
      </c>
      <c r="D502" s="163"/>
      <c r="E502" s="133">
        <v>0.291</v>
      </c>
      <c r="F502" s="133">
        <v>-0.101</v>
      </c>
      <c r="G502" s="133" t="s">
        <v>402</v>
      </c>
      <c r="H502" s="136">
        <v>0.0482</v>
      </c>
      <c r="I502" s="136">
        <v>0.0534</v>
      </c>
      <c r="J502" s="133" t="s">
        <v>402</v>
      </c>
      <c r="K502" s="133">
        <v>0.022</v>
      </c>
      <c r="L502" s="133" t="s">
        <v>402</v>
      </c>
      <c r="M502" s="136">
        <v>0.0511</v>
      </c>
      <c r="N502" s="136">
        <v>0.05</v>
      </c>
    </row>
    <row r="503" ht="14.25" spans="1:14">
      <c r="A503" s="132"/>
      <c r="B503" s="163">
        <v>13</v>
      </c>
      <c r="C503" s="163" t="s">
        <v>668</v>
      </c>
      <c r="D503" s="163"/>
      <c r="E503" s="133">
        <v>0</v>
      </c>
      <c r="F503" s="133"/>
      <c r="G503" s="133"/>
      <c r="H503" s="133"/>
      <c r="I503" s="133"/>
      <c r="J503" s="133"/>
      <c r="K503" s="133"/>
      <c r="L503" s="133"/>
      <c r="M503" s="133"/>
      <c r="N503" s="133"/>
    </row>
    <row r="504" ht="14.25" spans="1:14">
      <c r="A504" s="132"/>
      <c r="B504" s="163"/>
      <c r="C504" s="163"/>
      <c r="D504" s="16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</row>
    <row r="505" ht="14.25" spans="1:14">
      <c r="A505" s="132" t="s">
        <v>417</v>
      </c>
      <c r="B505" s="163"/>
      <c r="C505" s="163" t="s">
        <v>720</v>
      </c>
      <c r="D505" s="163"/>
      <c r="E505" s="133"/>
      <c r="F505" s="133"/>
      <c r="G505" s="133">
        <v>0.019</v>
      </c>
      <c r="H505" s="133"/>
      <c r="I505" s="133"/>
      <c r="J505" s="133"/>
      <c r="K505" s="133"/>
      <c r="L505" s="133" t="s">
        <v>402</v>
      </c>
      <c r="M505" s="133"/>
      <c r="N505" s="133"/>
    </row>
    <row r="506" ht="14.25" spans="1:14">
      <c r="A506" s="132"/>
      <c r="B506" s="163">
        <v>0</v>
      </c>
      <c r="C506" s="163" t="s">
        <v>659</v>
      </c>
      <c r="D506" s="163"/>
      <c r="E506" s="133">
        <v>0</v>
      </c>
      <c r="F506" s="133">
        <v>0</v>
      </c>
      <c r="G506" s="133" t="s">
        <v>402</v>
      </c>
      <c r="H506" s="136">
        <v>0</v>
      </c>
      <c r="I506" s="136">
        <v>0</v>
      </c>
      <c r="J506" s="133" t="s">
        <v>402</v>
      </c>
      <c r="K506" s="133">
        <v>0</v>
      </c>
      <c r="L506" s="133" t="s">
        <v>402</v>
      </c>
      <c r="M506" s="136">
        <v>0</v>
      </c>
      <c r="N506" s="136">
        <v>0</v>
      </c>
    </row>
    <row r="507" ht="14.25" spans="1:14">
      <c r="A507" s="132"/>
      <c r="B507" s="163">
        <v>1</v>
      </c>
      <c r="C507" s="163" t="s">
        <v>721</v>
      </c>
      <c r="D507" s="163"/>
      <c r="E507" s="133">
        <v>-0.203</v>
      </c>
      <c r="F507" s="133">
        <v>-0.376</v>
      </c>
      <c r="G507" s="133" t="s">
        <v>402</v>
      </c>
      <c r="H507" s="136">
        <v>0.0876</v>
      </c>
      <c r="I507" s="136">
        <v>0.1275</v>
      </c>
      <c r="J507" s="133" t="s">
        <v>402</v>
      </c>
      <c r="K507" s="133">
        <v>-0.5</v>
      </c>
      <c r="L507" s="133" t="s">
        <v>402</v>
      </c>
      <c r="M507" s="136">
        <v>0.0859</v>
      </c>
      <c r="N507" s="136">
        <v>0.1417</v>
      </c>
    </row>
    <row r="508" ht="14.25" spans="1:14">
      <c r="A508" s="132"/>
      <c r="B508" s="163">
        <v>2</v>
      </c>
      <c r="C508" s="163" t="s">
        <v>722</v>
      </c>
      <c r="D508" s="163"/>
      <c r="E508" s="133">
        <v>-0.077</v>
      </c>
      <c r="F508" s="133">
        <v>-0.107</v>
      </c>
      <c r="G508" s="133" t="s">
        <v>402</v>
      </c>
      <c r="H508" s="136">
        <v>0.0473</v>
      </c>
      <c r="I508" s="136">
        <v>0.0526</v>
      </c>
      <c r="J508" s="133" t="s">
        <v>402</v>
      </c>
      <c r="K508" s="133">
        <v>-0.145</v>
      </c>
      <c r="L508" s="133" t="s">
        <v>402</v>
      </c>
      <c r="M508" s="136">
        <v>0.0504</v>
      </c>
      <c r="N508" s="136">
        <v>0.0583</v>
      </c>
    </row>
    <row r="509" ht="14.25" spans="1:14">
      <c r="A509" s="132"/>
      <c r="B509" s="163">
        <v>3</v>
      </c>
      <c r="C509" s="163" t="s">
        <v>723</v>
      </c>
      <c r="D509" s="163"/>
      <c r="E509" s="133">
        <v>0.188</v>
      </c>
      <c r="F509" s="133">
        <v>0.188</v>
      </c>
      <c r="G509" s="133" t="s">
        <v>402</v>
      </c>
      <c r="H509" s="136">
        <v>0.2085</v>
      </c>
      <c r="I509" s="136">
        <v>0.1727</v>
      </c>
      <c r="J509" s="133" t="s">
        <v>402</v>
      </c>
      <c r="K509" s="133">
        <v>-0.041</v>
      </c>
      <c r="L509" s="133" t="s">
        <v>402</v>
      </c>
      <c r="M509" s="136">
        <v>0.2016</v>
      </c>
      <c r="N509" s="136">
        <v>0.21</v>
      </c>
    </row>
    <row r="510" ht="14.25" spans="1:14">
      <c r="A510" s="132"/>
      <c r="B510" s="163">
        <v>4</v>
      </c>
      <c r="C510" s="163" t="s">
        <v>724</v>
      </c>
      <c r="D510" s="163"/>
      <c r="E510" s="133">
        <v>0.184</v>
      </c>
      <c r="F510" s="133">
        <v>0.304</v>
      </c>
      <c r="G510" s="133" t="s">
        <v>402</v>
      </c>
      <c r="H510" s="136">
        <v>0.0543</v>
      </c>
      <c r="I510" s="136">
        <v>0.04</v>
      </c>
      <c r="J510" s="133" t="s">
        <v>402</v>
      </c>
      <c r="K510" s="133">
        <v>0.458</v>
      </c>
      <c r="L510" s="133" t="s">
        <v>402</v>
      </c>
      <c r="M510" s="136">
        <v>0.0553</v>
      </c>
      <c r="N510" s="136">
        <v>0.035</v>
      </c>
    </row>
    <row r="511" ht="14.25" spans="1:14">
      <c r="A511" s="132"/>
      <c r="B511" s="163">
        <v>5</v>
      </c>
      <c r="C511" s="163" t="s">
        <v>725</v>
      </c>
      <c r="D511" s="163"/>
      <c r="E511" s="133">
        <v>-0.168</v>
      </c>
      <c r="F511" s="133">
        <v>-0.003</v>
      </c>
      <c r="G511" s="133" t="s">
        <v>402</v>
      </c>
      <c r="H511" s="136">
        <v>0.1523</v>
      </c>
      <c r="I511" s="136">
        <v>0.1527</v>
      </c>
      <c r="J511" s="133" t="s">
        <v>402</v>
      </c>
      <c r="K511" s="133">
        <v>0.33</v>
      </c>
      <c r="L511" s="133" t="s">
        <v>402</v>
      </c>
      <c r="M511" s="136">
        <v>0.1576</v>
      </c>
      <c r="N511" s="136">
        <v>0.1133</v>
      </c>
    </row>
    <row r="512" ht="14.25" spans="1:14">
      <c r="A512" s="132"/>
      <c r="B512" s="163">
        <v>6</v>
      </c>
      <c r="C512" s="163" t="s">
        <v>726</v>
      </c>
      <c r="D512" s="163"/>
      <c r="E512" s="133">
        <v>-0.124</v>
      </c>
      <c r="F512" s="133">
        <v>-0.134</v>
      </c>
      <c r="G512" s="133" t="s">
        <v>402</v>
      </c>
      <c r="H512" s="136">
        <v>0.0473</v>
      </c>
      <c r="I512" s="136">
        <v>0.0541</v>
      </c>
      <c r="J512" s="133" t="s">
        <v>402</v>
      </c>
      <c r="K512" s="133">
        <v>-0.307</v>
      </c>
      <c r="L512" s="133" t="s">
        <v>402</v>
      </c>
      <c r="M512" s="136">
        <v>0.0466</v>
      </c>
      <c r="N512" s="136">
        <v>0.0633</v>
      </c>
    </row>
    <row r="513" ht="14.25" spans="1:14">
      <c r="A513" s="132"/>
      <c r="B513" s="163">
        <v>7</v>
      </c>
      <c r="C513" s="163" t="s">
        <v>727</v>
      </c>
      <c r="D513" s="163"/>
      <c r="E513" s="133">
        <v>-0.002</v>
      </c>
      <c r="F513" s="133">
        <v>0.095</v>
      </c>
      <c r="G513" s="133" t="s">
        <v>402</v>
      </c>
      <c r="H513" s="136">
        <v>0.106</v>
      </c>
      <c r="I513" s="136">
        <v>0.0964</v>
      </c>
      <c r="J513" s="133" t="s">
        <v>402</v>
      </c>
      <c r="K513" s="133">
        <v>0.473</v>
      </c>
      <c r="L513" s="133" t="s">
        <v>402</v>
      </c>
      <c r="M513" s="136">
        <v>0.1043</v>
      </c>
      <c r="N513" s="136">
        <v>0.065</v>
      </c>
    </row>
    <row r="514" ht="14.25" spans="1:14">
      <c r="A514" s="132"/>
      <c r="B514" s="163">
        <v>8</v>
      </c>
      <c r="C514" s="163" t="s">
        <v>728</v>
      </c>
      <c r="D514" s="163"/>
      <c r="E514" s="133">
        <v>0.104</v>
      </c>
      <c r="F514" s="133">
        <v>0.019</v>
      </c>
      <c r="G514" s="133" t="s">
        <v>402</v>
      </c>
      <c r="H514" s="136">
        <v>0.0491</v>
      </c>
      <c r="I514" s="136">
        <v>0.0482</v>
      </c>
      <c r="J514" s="133" t="s">
        <v>402</v>
      </c>
      <c r="K514" s="133">
        <v>0.216</v>
      </c>
      <c r="L514" s="133" t="s">
        <v>402</v>
      </c>
      <c r="M514" s="136">
        <v>0.0558</v>
      </c>
      <c r="N514" s="136">
        <v>0.045</v>
      </c>
    </row>
    <row r="515" ht="14.25" spans="1:14">
      <c r="A515" s="132"/>
      <c r="B515" s="163">
        <v>9</v>
      </c>
      <c r="C515" s="163" t="s">
        <v>729</v>
      </c>
      <c r="D515" s="163"/>
      <c r="E515" s="133">
        <v>0.033</v>
      </c>
      <c r="F515" s="133">
        <v>-0.032</v>
      </c>
      <c r="G515" s="133" t="s">
        <v>402</v>
      </c>
      <c r="H515" s="136">
        <v>0.2477</v>
      </c>
      <c r="I515" s="136">
        <v>0.2557</v>
      </c>
      <c r="J515" s="133" t="s">
        <v>402</v>
      </c>
      <c r="K515" s="133">
        <v>-0.101</v>
      </c>
      <c r="L515" s="133" t="s">
        <v>402</v>
      </c>
      <c r="M515" s="136">
        <v>0.2424</v>
      </c>
      <c r="N515" s="136">
        <v>0.2683</v>
      </c>
    </row>
    <row r="516" ht="14.25" spans="1:14">
      <c r="A516" s="132"/>
      <c r="B516" s="163">
        <v>10</v>
      </c>
      <c r="C516" s="163" t="s">
        <v>668</v>
      </c>
      <c r="D516" s="163"/>
      <c r="E516" s="133">
        <v>0</v>
      </c>
      <c r="F516" s="133"/>
      <c r="G516" s="133"/>
      <c r="H516" s="133"/>
      <c r="I516" s="133"/>
      <c r="J516" s="133"/>
      <c r="K516" s="133"/>
      <c r="L516" s="133"/>
      <c r="M516" s="133"/>
      <c r="N516" s="133"/>
    </row>
    <row r="517" ht="14.25" spans="1:14">
      <c r="A517" s="132"/>
      <c r="B517" s="163"/>
      <c r="C517" s="163"/>
      <c r="D517" s="16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</row>
    <row r="518" ht="14.25" spans="1:14">
      <c r="A518" s="132" t="s">
        <v>417</v>
      </c>
      <c r="B518" s="163"/>
      <c r="C518" s="163" t="s">
        <v>730</v>
      </c>
      <c r="D518" s="163"/>
      <c r="E518" s="133"/>
      <c r="F518" s="133"/>
      <c r="G518" s="133">
        <v>0.019</v>
      </c>
      <c r="H518" s="133"/>
      <c r="I518" s="133"/>
      <c r="J518" s="133"/>
      <c r="K518" s="133"/>
      <c r="L518" s="133" t="s">
        <v>402</v>
      </c>
      <c r="M518" s="133"/>
      <c r="N518" s="133"/>
    </row>
    <row r="519" ht="14.25" spans="1:14">
      <c r="A519" s="132"/>
      <c r="B519" s="163">
        <v>0</v>
      </c>
      <c r="C519" s="163" t="s">
        <v>659</v>
      </c>
      <c r="D519" s="163"/>
      <c r="E519" s="133">
        <v>0</v>
      </c>
      <c r="F519" s="133">
        <v>0</v>
      </c>
      <c r="G519" s="133" t="s">
        <v>402</v>
      </c>
      <c r="H519" s="136">
        <v>0</v>
      </c>
      <c r="I519" s="136">
        <v>0</v>
      </c>
      <c r="J519" s="133" t="s">
        <v>402</v>
      </c>
      <c r="K519" s="133">
        <v>0</v>
      </c>
      <c r="L519" s="133" t="s">
        <v>402</v>
      </c>
      <c r="M519" s="136">
        <v>0</v>
      </c>
      <c r="N519" s="136">
        <v>0</v>
      </c>
    </row>
    <row r="520" ht="14.25" spans="1:14">
      <c r="A520" s="132"/>
      <c r="B520" s="163">
        <v>1</v>
      </c>
      <c r="C520" s="163" t="s">
        <v>623</v>
      </c>
      <c r="D520" s="163"/>
      <c r="E520" s="133">
        <v>-0.01</v>
      </c>
      <c r="F520" s="133">
        <v>-0.317</v>
      </c>
      <c r="G520" s="133" t="s">
        <v>402</v>
      </c>
      <c r="H520" s="136">
        <v>0.1712</v>
      </c>
      <c r="I520" s="136">
        <v>0.235</v>
      </c>
      <c r="J520" s="133" t="s">
        <v>402</v>
      </c>
      <c r="K520" s="133">
        <v>-0.263</v>
      </c>
      <c r="L520" s="133" t="s">
        <v>402</v>
      </c>
      <c r="M520" s="136">
        <v>0.1717</v>
      </c>
      <c r="N520" s="136">
        <v>0.2233</v>
      </c>
    </row>
    <row r="521" ht="14.25" spans="1:14">
      <c r="A521" s="132"/>
      <c r="B521" s="163">
        <v>2</v>
      </c>
      <c r="C521" s="163" t="s">
        <v>624</v>
      </c>
      <c r="D521" s="163"/>
      <c r="E521" s="133">
        <v>0.132</v>
      </c>
      <c r="F521" s="133">
        <v>0.204</v>
      </c>
      <c r="G521" s="133" t="s">
        <v>402</v>
      </c>
      <c r="H521" s="136">
        <v>0.2</v>
      </c>
      <c r="I521" s="136">
        <v>0.1631</v>
      </c>
      <c r="J521" s="133" t="s">
        <v>402</v>
      </c>
      <c r="K521" s="133">
        <v>0.059</v>
      </c>
      <c r="L521" s="133" t="s">
        <v>402</v>
      </c>
      <c r="M521" s="136">
        <v>0.2087</v>
      </c>
      <c r="N521" s="136">
        <v>0.1967</v>
      </c>
    </row>
    <row r="522" ht="14.25" spans="1:14">
      <c r="A522" s="132"/>
      <c r="B522" s="163">
        <v>3</v>
      </c>
      <c r="C522" s="163" t="s">
        <v>610</v>
      </c>
      <c r="D522" s="163"/>
      <c r="E522" s="133">
        <v>0.051</v>
      </c>
      <c r="F522" s="133">
        <v>0.272</v>
      </c>
      <c r="G522" s="133" t="s">
        <v>402</v>
      </c>
      <c r="H522" s="136">
        <v>0.2023</v>
      </c>
      <c r="I522" s="136">
        <v>0.1542</v>
      </c>
      <c r="J522" s="133" t="s">
        <v>402</v>
      </c>
      <c r="K522" s="133">
        <v>0.331</v>
      </c>
      <c r="L522" s="133" t="s">
        <v>402</v>
      </c>
      <c r="M522" s="136">
        <v>0.1997</v>
      </c>
      <c r="N522" s="136">
        <v>0.1433</v>
      </c>
    </row>
    <row r="523" ht="14.25" spans="1:14">
      <c r="A523" s="132"/>
      <c r="B523" s="163">
        <v>4</v>
      </c>
      <c r="C523" s="163" t="s">
        <v>615</v>
      </c>
      <c r="D523" s="163"/>
      <c r="E523" s="133">
        <v>-0.383</v>
      </c>
      <c r="F523" s="133">
        <v>-0.103</v>
      </c>
      <c r="G523" s="133" t="s">
        <v>402</v>
      </c>
      <c r="H523" s="136">
        <v>0.0622</v>
      </c>
      <c r="I523" s="136">
        <v>0.0689</v>
      </c>
      <c r="J523" s="133" t="s">
        <v>402</v>
      </c>
      <c r="K523" s="133">
        <v>-0.01</v>
      </c>
      <c r="L523" s="133" t="s">
        <v>402</v>
      </c>
      <c r="M523" s="136">
        <v>0.061</v>
      </c>
      <c r="N523" s="136">
        <v>0.0617</v>
      </c>
    </row>
    <row r="524" ht="14.25" spans="1:14">
      <c r="A524" s="132"/>
      <c r="B524" s="163">
        <v>5</v>
      </c>
      <c r="C524" s="163" t="s">
        <v>671</v>
      </c>
      <c r="D524" s="163"/>
      <c r="E524" s="133">
        <v>0.167</v>
      </c>
      <c r="F524" s="133">
        <v>0.185</v>
      </c>
      <c r="G524" s="133" t="s">
        <v>402</v>
      </c>
      <c r="H524" s="136">
        <v>0.1213</v>
      </c>
      <c r="I524" s="136">
        <v>0.1008</v>
      </c>
      <c r="J524" s="133" t="s">
        <v>402</v>
      </c>
      <c r="K524" s="133">
        <v>0.139</v>
      </c>
      <c r="L524" s="133" t="s">
        <v>402</v>
      </c>
      <c r="M524" s="136">
        <v>0.1169</v>
      </c>
      <c r="N524" s="136">
        <v>0.1017</v>
      </c>
    </row>
    <row r="525" ht="14.25" spans="1:14">
      <c r="A525" s="132"/>
      <c r="B525" s="163">
        <v>6</v>
      </c>
      <c r="C525" s="163" t="s">
        <v>731</v>
      </c>
      <c r="D525" s="163"/>
      <c r="E525" s="133">
        <v>-0.102</v>
      </c>
      <c r="F525" s="133">
        <v>-0.079</v>
      </c>
      <c r="G525" s="133" t="s">
        <v>402</v>
      </c>
      <c r="H525" s="136">
        <v>0.05</v>
      </c>
      <c r="I525" s="136">
        <v>0.0541</v>
      </c>
      <c r="J525" s="133" t="s">
        <v>402</v>
      </c>
      <c r="K525" s="133">
        <v>0.036</v>
      </c>
      <c r="L525" s="133" t="s">
        <v>402</v>
      </c>
      <c r="M525" s="136">
        <v>0.0501</v>
      </c>
      <c r="N525" s="136">
        <v>0.0483</v>
      </c>
    </row>
    <row r="526" ht="14.25" spans="1:14">
      <c r="A526" s="132"/>
      <c r="B526" s="163">
        <v>7</v>
      </c>
      <c r="C526" s="163" t="s">
        <v>732</v>
      </c>
      <c r="D526" s="163"/>
      <c r="E526" s="133">
        <v>-0.107</v>
      </c>
      <c r="F526" s="133">
        <v>-0.201</v>
      </c>
      <c r="G526" s="133" t="s">
        <v>402</v>
      </c>
      <c r="H526" s="136">
        <v>0.0952</v>
      </c>
      <c r="I526" s="136">
        <v>0.1164</v>
      </c>
      <c r="J526" s="133" t="s">
        <v>402</v>
      </c>
      <c r="K526" s="133">
        <v>-0.29</v>
      </c>
      <c r="L526" s="133" t="s">
        <v>402</v>
      </c>
      <c r="M526" s="136">
        <v>0.0936</v>
      </c>
      <c r="N526" s="136">
        <v>0.125</v>
      </c>
    </row>
    <row r="527" ht="14.25" spans="1:14">
      <c r="A527" s="132"/>
      <c r="B527" s="163">
        <v>8</v>
      </c>
      <c r="C527" s="163" t="s">
        <v>733</v>
      </c>
      <c r="D527" s="163"/>
      <c r="E527" s="133">
        <v>-0.075</v>
      </c>
      <c r="F527" s="133">
        <v>-0.094</v>
      </c>
      <c r="G527" s="133" t="s">
        <v>402</v>
      </c>
      <c r="H527" s="136">
        <v>0.0978</v>
      </c>
      <c r="I527" s="136">
        <v>0.1075</v>
      </c>
      <c r="J527" s="133" t="s">
        <v>402</v>
      </c>
      <c r="K527" s="133">
        <v>-0.016</v>
      </c>
      <c r="L527" s="133" t="s">
        <v>402</v>
      </c>
      <c r="M527" s="136">
        <v>0.0984</v>
      </c>
      <c r="N527" s="136">
        <v>0.1</v>
      </c>
    </row>
    <row r="528" ht="14.25" spans="1:14">
      <c r="A528" s="132"/>
      <c r="B528" s="163">
        <v>9</v>
      </c>
      <c r="C528" s="163" t="s">
        <v>668</v>
      </c>
      <c r="D528" s="163"/>
      <c r="E528" s="133">
        <v>0</v>
      </c>
      <c r="F528" s="133"/>
      <c r="G528" s="133"/>
      <c r="H528" s="133"/>
      <c r="I528" s="133"/>
      <c r="J528" s="133"/>
      <c r="K528" s="133"/>
      <c r="L528" s="133"/>
      <c r="M528" s="133"/>
      <c r="N528" s="133"/>
    </row>
    <row r="529" ht="14.25" spans="1:14">
      <c r="A529" s="132"/>
      <c r="B529" s="163"/>
      <c r="C529" s="163"/>
      <c r="D529" s="16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</row>
    <row r="530" ht="14.25" spans="1:14">
      <c r="A530" s="132" t="s">
        <v>417</v>
      </c>
      <c r="B530" s="163"/>
      <c r="C530" s="163" t="s">
        <v>734</v>
      </c>
      <c r="D530" s="163"/>
      <c r="E530" s="133"/>
      <c r="F530" s="133"/>
      <c r="G530" s="133">
        <v>0.017</v>
      </c>
      <c r="H530" s="133"/>
      <c r="I530" s="133"/>
      <c r="J530" s="133"/>
      <c r="K530" s="133"/>
      <c r="L530" s="133" t="s">
        <v>402</v>
      </c>
      <c r="M530" s="133"/>
      <c r="N530" s="133"/>
    </row>
    <row r="531" ht="56.25" spans="1:16">
      <c r="A531" s="159" t="s">
        <v>437</v>
      </c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49" t="s">
        <v>438</v>
      </c>
      <c r="P531" s="150">
        <v>11</v>
      </c>
    </row>
    <row r="533" spans="1:16">
      <c r="A533" s="151" t="s">
        <v>735</v>
      </c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2"/>
      <c r="P533" s="150" t="s">
        <v>391</v>
      </c>
    </row>
    <row r="534" spans="1:16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3"/>
      <c r="P534" s="150"/>
    </row>
    <row r="535" spans="1:16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3"/>
      <c r="P535" s="150"/>
    </row>
    <row r="536" spans="1:16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3"/>
      <c r="P536" s="150"/>
    </row>
    <row r="537" spans="1:14">
      <c r="A537" s="119" t="s">
        <v>574</v>
      </c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</row>
    <row r="538" spans="1:14">
      <c r="A538" s="121" t="s">
        <v>362</v>
      </c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</row>
    <row r="539" spans="1:14">
      <c r="A539" s="121" t="s">
        <v>363</v>
      </c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</row>
    <row r="540" spans="1:14">
      <c r="A540" s="121" t="s">
        <v>393</v>
      </c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</row>
    <row r="541" ht="14.25" spans="1:14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</row>
    <row r="542" ht="14.25" spans="1:14">
      <c r="A542" s="166" t="s">
        <v>575</v>
      </c>
      <c r="B542" s="123"/>
      <c r="C542" s="125"/>
      <c r="D542" s="124"/>
      <c r="E542" s="124" t="s">
        <v>576</v>
      </c>
      <c r="F542" s="123" t="s">
        <v>577</v>
      </c>
      <c r="G542" s="125"/>
      <c r="H542" s="125"/>
      <c r="I542" s="125"/>
      <c r="J542" s="124"/>
      <c r="K542" s="123" t="s">
        <v>578</v>
      </c>
      <c r="L542" s="125"/>
      <c r="M542" s="125"/>
      <c r="N542" s="124"/>
    </row>
    <row r="543" ht="14.25" spans="1:14">
      <c r="A543" s="128" t="s">
        <v>579</v>
      </c>
      <c r="B543" s="129" t="s">
        <v>580</v>
      </c>
      <c r="C543" s="129" t="s">
        <v>581</v>
      </c>
      <c r="D543" s="129" t="s">
        <v>582</v>
      </c>
      <c r="E543" s="129" t="s">
        <v>583</v>
      </c>
      <c r="F543" s="129" t="s">
        <v>584</v>
      </c>
      <c r="G543" s="129" t="s">
        <v>401</v>
      </c>
      <c r="H543" s="129" t="s">
        <v>585</v>
      </c>
      <c r="I543" s="129" t="s">
        <v>586</v>
      </c>
      <c r="J543" s="129" t="s">
        <v>587</v>
      </c>
      <c r="K543" s="129" t="s">
        <v>584</v>
      </c>
      <c r="L543" s="129" t="s">
        <v>401</v>
      </c>
      <c r="M543" s="129" t="s">
        <v>585</v>
      </c>
      <c r="N543" s="129" t="s">
        <v>586</v>
      </c>
    </row>
    <row r="544" ht="14.25" spans="1:14">
      <c r="A544" s="132"/>
      <c r="B544" s="163">
        <v>0</v>
      </c>
      <c r="C544" s="163" t="s">
        <v>659</v>
      </c>
      <c r="D544" s="163"/>
      <c r="E544" s="133">
        <v>0</v>
      </c>
      <c r="F544" s="133">
        <v>0</v>
      </c>
      <c r="G544" s="133" t="s">
        <v>402</v>
      </c>
      <c r="H544" s="136">
        <v>0</v>
      </c>
      <c r="I544" s="136">
        <v>0</v>
      </c>
      <c r="J544" s="133" t="s">
        <v>402</v>
      </c>
      <c r="K544" s="133">
        <v>0</v>
      </c>
      <c r="L544" s="133" t="s">
        <v>402</v>
      </c>
      <c r="M544" s="136">
        <v>0</v>
      </c>
      <c r="N544" s="136">
        <v>0</v>
      </c>
    </row>
    <row r="545" ht="14.25" spans="1:14">
      <c r="A545" s="132"/>
      <c r="B545" s="163">
        <v>1</v>
      </c>
      <c r="C545" s="163" t="s">
        <v>736</v>
      </c>
      <c r="D545" s="163"/>
      <c r="E545" s="133">
        <v>-0.011</v>
      </c>
      <c r="F545" s="133">
        <v>-0.997</v>
      </c>
      <c r="G545" s="133" t="s">
        <v>402</v>
      </c>
      <c r="H545" s="136">
        <v>0.1318</v>
      </c>
      <c r="I545" s="136">
        <v>0.3573</v>
      </c>
      <c r="J545" s="133" t="s">
        <v>402</v>
      </c>
      <c r="K545" s="133">
        <v>-1.079</v>
      </c>
      <c r="L545" s="133" t="s">
        <v>402</v>
      </c>
      <c r="M545" s="136">
        <v>0.1275</v>
      </c>
      <c r="N545" s="136">
        <v>0.375</v>
      </c>
    </row>
    <row r="546" ht="14.25" spans="1:14">
      <c r="A546" s="132"/>
      <c r="B546" s="163">
        <v>2</v>
      </c>
      <c r="C546" s="163" t="s">
        <v>737</v>
      </c>
      <c r="D546" s="163"/>
      <c r="E546" s="133">
        <v>0.066</v>
      </c>
      <c r="F546" s="133">
        <v>-0.599</v>
      </c>
      <c r="G546" s="133" t="s">
        <v>402</v>
      </c>
      <c r="H546" s="136">
        <v>0.0774</v>
      </c>
      <c r="I546" s="136">
        <v>0.1408</v>
      </c>
      <c r="J546" s="133" t="s">
        <v>402</v>
      </c>
      <c r="K546" s="133">
        <v>-0.731</v>
      </c>
      <c r="L546" s="133" t="s">
        <v>402</v>
      </c>
      <c r="M546" s="136">
        <v>0.073</v>
      </c>
      <c r="N546" s="136">
        <v>0.1517</v>
      </c>
    </row>
    <row r="547" ht="14.25" spans="1:14">
      <c r="A547" s="132"/>
      <c r="B547" s="163">
        <v>3</v>
      </c>
      <c r="C547" s="163" t="s">
        <v>738</v>
      </c>
      <c r="D547" s="163"/>
      <c r="E547" s="133">
        <v>0.247</v>
      </c>
      <c r="F547" s="133">
        <v>0.792</v>
      </c>
      <c r="G547" s="133" t="s">
        <v>402</v>
      </c>
      <c r="H547" s="136">
        <v>0.1505</v>
      </c>
      <c r="I547" s="136">
        <v>0.0682</v>
      </c>
      <c r="J547" s="133" t="s">
        <v>402</v>
      </c>
      <c r="K547" s="133">
        <v>1.183</v>
      </c>
      <c r="L547" s="133" t="s">
        <v>402</v>
      </c>
      <c r="M547" s="136">
        <v>0.1523</v>
      </c>
      <c r="N547" s="136">
        <v>0.0467</v>
      </c>
    </row>
    <row r="548" ht="14.25" spans="1:14">
      <c r="A548" s="132"/>
      <c r="B548" s="163">
        <v>4</v>
      </c>
      <c r="C548" s="163" t="s">
        <v>739</v>
      </c>
      <c r="D548" s="163"/>
      <c r="E548" s="133">
        <v>0.015</v>
      </c>
      <c r="F548" s="133">
        <v>0.424</v>
      </c>
      <c r="G548" s="133" t="s">
        <v>402</v>
      </c>
      <c r="H548" s="136">
        <v>0.4768</v>
      </c>
      <c r="I548" s="136">
        <v>0.3121</v>
      </c>
      <c r="J548" s="133" t="s">
        <v>402</v>
      </c>
      <c r="K548" s="133">
        <v>0.535</v>
      </c>
      <c r="L548" s="133" t="s">
        <v>402</v>
      </c>
      <c r="M548" s="136">
        <v>0.4953</v>
      </c>
      <c r="N548" s="136">
        <v>0.29</v>
      </c>
    </row>
    <row r="549" ht="14.25" spans="1:14">
      <c r="A549" s="132"/>
      <c r="B549" s="163">
        <v>5</v>
      </c>
      <c r="C549" s="163" t="s">
        <v>740</v>
      </c>
      <c r="D549" s="163"/>
      <c r="E549" s="133">
        <v>-0.264</v>
      </c>
      <c r="F549" s="133">
        <v>0.296</v>
      </c>
      <c r="G549" s="133" t="s">
        <v>402</v>
      </c>
      <c r="H549" s="136">
        <v>0.1635</v>
      </c>
      <c r="I549" s="136">
        <v>0.1216</v>
      </c>
      <c r="J549" s="133" t="s">
        <v>402</v>
      </c>
      <c r="K549" s="133">
        <v>0.105</v>
      </c>
      <c r="L549" s="133" t="s">
        <v>402</v>
      </c>
      <c r="M549" s="136">
        <v>0.1518</v>
      </c>
      <c r="N549" s="136">
        <v>0.1367</v>
      </c>
    </row>
    <row r="550" ht="14.25" spans="1:14">
      <c r="A550" s="132"/>
      <c r="B550" s="163">
        <v>6</v>
      </c>
      <c r="C550" s="163" t="s">
        <v>668</v>
      </c>
      <c r="D550" s="163"/>
      <c r="E550" s="133">
        <v>0</v>
      </c>
      <c r="F550" s="133"/>
      <c r="G550" s="133"/>
      <c r="H550" s="133"/>
      <c r="I550" s="133"/>
      <c r="J550" s="133"/>
      <c r="K550" s="133"/>
      <c r="L550" s="133"/>
      <c r="M550" s="133"/>
      <c r="N550" s="133"/>
    </row>
    <row r="551" ht="14.25" spans="1:14">
      <c r="A551" s="132"/>
      <c r="B551" s="163"/>
      <c r="C551" s="163"/>
      <c r="D551" s="16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</row>
    <row r="552" ht="14.25" spans="1:14">
      <c r="A552" s="132" t="s">
        <v>417</v>
      </c>
      <c r="B552" s="163"/>
      <c r="C552" s="163" t="s">
        <v>741</v>
      </c>
      <c r="D552" s="163"/>
      <c r="E552" s="133"/>
      <c r="F552" s="133"/>
      <c r="G552" s="133">
        <v>0.017</v>
      </c>
      <c r="H552" s="133"/>
      <c r="I552" s="133"/>
      <c r="J552" s="133"/>
      <c r="K552" s="133"/>
      <c r="L552" s="133" t="s">
        <v>402</v>
      </c>
      <c r="M552" s="133"/>
      <c r="N552" s="133"/>
    </row>
    <row r="553" ht="14.25" spans="1:14">
      <c r="A553" s="132"/>
      <c r="B553" s="163">
        <v>0</v>
      </c>
      <c r="C553" s="163" t="s">
        <v>659</v>
      </c>
      <c r="D553" s="163"/>
      <c r="E553" s="133">
        <v>0</v>
      </c>
      <c r="F553" s="133">
        <v>0</v>
      </c>
      <c r="G553" s="133" t="s">
        <v>402</v>
      </c>
      <c r="H553" s="136">
        <v>0</v>
      </c>
      <c r="I553" s="136">
        <v>0</v>
      </c>
      <c r="J553" s="133" t="s">
        <v>402</v>
      </c>
      <c r="K553" s="133">
        <v>0</v>
      </c>
      <c r="L553" s="133" t="s">
        <v>402</v>
      </c>
      <c r="M553" s="136">
        <v>0</v>
      </c>
      <c r="N553" s="136">
        <v>0</v>
      </c>
    </row>
    <row r="554" ht="14.25" spans="1:14">
      <c r="A554" s="132"/>
      <c r="B554" s="163">
        <v>1</v>
      </c>
      <c r="C554" s="163" t="s">
        <v>742</v>
      </c>
      <c r="D554" s="163"/>
      <c r="E554" s="133">
        <v>0.2</v>
      </c>
      <c r="F554" s="133">
        <v>0.422</v>
      </c>
      <c r="G554" s="133" t="s">
        <v>402</v>
      </c>
      <c r="H554" s="136">
        <v>0.0531</v>
      </c>
      <c r="I554" s="136">
        <v>0.0348</v>
      </c>
      <c r="J554" s="133" t="s">
        <v>402</v>
      </c>
      <c r="K554" s="133">
        <v>0.116</v>
      </c>
      <c r="L554" s="133" t="s">
        <v>402</v>
      </c>
      <c r="M554" s="136">
        <v>0.0562</v>
      </c>
      <c r="N554" s="136">
        <v>0.05</v>
      </c>
    </row>
    <row r="555" ht="14.25" spans="1:14">
      <c r="A555" s="132"/>
      <c r="B555" s="163">
        <v>2</v>
      </c>
      <c r="C555" s="163" t="s">
        <v>743</v>
      </c>
      <c r="D555" s="163"/>
      <c r="E555" s="133">
        <v>0.164</v>
      </c>
      <c r="F555" s="133">
        <v>0.195</v>
      </c>
      <c r="G555" s="133" t="s">
        <v>402</v>
      </c>
      <c r="H555" s="136">
        <v>0.0505</v>
      </c>
      <c r="I555" s="136">
        <v>0.0415</v>
      </c>
      <c r="J555" s="133" t="s">
        <v>402</v>
      </c>
      <c r="K555" s="133">
        <v>-0.335</v>
      </c>
      <c r="L555" s="133" t="s">
        <v>402</v>
      </c>
      <c r="M555" s="136">
        <v>0.0489</v>
      </c>
      <c r="N555" s="136">
        <v>0.0683</v>
      </c>
    </row>
    <row r="556" ht="14.25" spans="1:14">
      <c r="A556" s="132"/>
      <c r="B556" s="163">
        <v>3</v>
      </c>
      <c r="C556" s="163" t="s">
        <v>744</v>
      </c>
      <c r="D556" s="163"/>
      <c r="E556" s="133">
        <v>-0.036</v>
      </c>
      <c r="F556" s="133">
        <v>0.599</v>
      </c>
      <c r="G556" s="133" t="s">
        <v>402</v>
      </c>
      <c r="H556" s="136">
        <v>0.0594</v>
      </c>
      <c r="I556" s="136">
        <v>0.0326</v>
      </c>
      <c r="J556" s="133" t="s">
        <v>402</v>
      </c>
      <c r="K556" s="133">
        <v>0.329</v>
      </c>
      <c r="L556" s="133" t="s">
        <v>402</v>
      </c>
      <c r="M556" s="136">
        <v>0.051</v>
      </c>
      <c r="N556" s="136">
        <v>0.0367</v>
      </c>
    </row>
    <row r="557" ht="14.25" spans="1:14">
      <c r="A557" s="132"/>
      <c r="B557" s="163">
        <v>4</v>
      </c>
      <c r="C557" s="163" t="s">
        <v>745</v>
      </c>
      <c r="D557" s="163"/>
      <c r="E557" s="133">
        <v>0.011</v>
      </c>
      <c r="F557" s="133">
        <v>0.242</v>
      </c>
      <c r="G557" s="133" t="s">
        <v>402</v>
      </c>
      <c r="H557" s="136">
        <v>0.1605</v>
      </c>
      <c r="I557" s="136">
        <v>0.126</v>
      </c>
      <c r="J557" s="133" t="s">
        <v>402</v>
      </c>
      <c r="K557" s="133">
        <v>0.318</v>
      </c>
      <c r="L557" s="133" t="s">
        <v>402</v>
      </c>
      <c r="M557" s="136">
        <v>0.1603</v>
      </c>
      <c r="N557" s="136">
        <v>0.1167</v>
      </c>
    </row>
    <row r="558" ht="14.25" spans="1:14">
      <c r="A558" s="132"/>
      <c r="B558" s="163">
        <v>5</v>
      </c>
      <c r="C558" s="163" t="s">
        <v>746</v>
      </c>
      <c r="D558" s="163"/>
      <c r="E558" s="133">
        <v>-0.196</v>
      </c>
      <c r="F558" s="133">
        <v>0.027</v>
      </c>
      <c r="G558" s="133" t="s">
        <v>402</v>
      </c>
      <c r="H558" s="136">
        <v>0.0502</v>
      </c>
      <c r="I558" s="136">
        <v>0.0489</v>
      </c>
      <c r="J558" s="133" t="s">
        <v>402</v>
      </c>
      <c r="K558" s="133">
        <v>0.373</v>
      </c>
      <c r="L558" s="133" t="s">
        <v>402</v>
      </c>
      <c r="M558" s="136">
        <v>0.0557</v>
      </c>
      <c r="N558" s="136">
        <v>0.0383</v>
      </c>
    </row>
    <row r="559" ht="14.25" spans="1:14">
      <c r="A559" s="132"/>
      <c r="B559" s="163">
        <v>6</v>
      </c>
      <c r="C559" s="163" t="s">
        <v>747</v>
      </c>
      <c r="D559" s="163"/>
      <c r="E559" s="133">
        <v>-0.123</v>
      </c>
      <c r="F559" s="133">
        <v>-0.023</v>
      </c>
      <c r="G559" s="133" t="s">
        <v>402</v>
      </c>
      <c r="H559" s="136">
        <v>0.0485</v>
      </c>
      <c r="I559" s="136">
        <v>0.0497</v>
      </c>
      <c r="J559" s="133" t="s">
        <v>402</v>
      </c>
      <c r="K559" s="133">
        <v>-0.152</v>
      </c>
      <c r="L559" s="133" t="s">
        <v>402</v>
      </c>
      <c r="M559" s="136">
        <v>0.0501</v>
      </c>
      <c r="N559" s="136">
        <v>0.0583</v>
      </c>
    </row>
    <row r="560" ht="14.25" spans="1:14">
      <c r="A560" s="132"/>
      <c r="B560" s="163">
        <v>7</v>
      </c>
      <c r="C560" s="163" t="s">
        <v>748</v>
      </c>
      <c r="D560" s="163"/>
      <c r="E560" s="133">
        <v>0.002</v>
      </c>
      <c r="F560" s="133">
        <v>0.07</v>
      </c>
      <c r="G560" s="133" t="s">
        <v>402</v>
      </c>
      <c r="H560" s="136">
        <v>0.0517</v>
      </c>
      <c r="I560" s="136">
        <v>0.0482</v>
      </c>
      <c r="J560" s="133" t="s">
        <v>402</v>
      </c>
      <c r="K560" s="133">
        <v>0.366</v>
      </c>
      <c r="L560" s="133" t="s">
        <v>402</v>
      </c>
      <c r="M560" s="136">
        <v>0.0529</v>
      </c>
      <c r="N560" s="136">
        <v>0.0367</v>
      </c>
    </row>
    <row r="561" ht="14.25" spans="1:14">
      <c r="A561" s="132"/>
      <c r="B561" s="163">
        <v>8</v>
      </c>
      <c r="C561" s="163" t="s">
        <v>749</v>
      </c>
      <c r="D561" s="163"/>
      <c r="E561" s="133">
        <v>0.19</v>
      </c>
      <c r="F561" s="133">
        <v>0.045</v>
      </c>
      <c r="G561" s="133" t="s">
        <v>402</v>
      </c>
      <c r="H561" s="136">
        <v>0.1505</v>
      </c>
      <c r="I561" s="136">
        <v>0.1438</v>
      </c>
      <c r="J561" s="133" t="s">
        <v>402</v>
      </c>
      <c r="K561" s="133">
        <v>-0.01</v>
      </c>
      <c r="L561" s="133" t="s">
        <v>402</v>
      </c>
      <c r="M561" s="136">
        <v>0.1534</v>
      </c>
      <c r="N561" s="136">
        <v>0.155</v>
      </c>
    </row>
    <row r="562" ht="14.25" spans="1:14">
      <c r="A562" s="132"/>
      <c r="B562" s="163">
        <v>9</v>
      </c>
      <c r="C562" s="163" t="s">
        <v>750</v>
      </c>
      <c r="D562" s="163"/>
      <c r="E562" s="133">
        <v>-0.164</v>
      </c>
      <c r="F562" s="133">
        <v>-0.185</v>
      </c>
      <c r="G562" s="133" t="s">
        <v>402</v>
      </c>
      <c r="H562" s="136">
        <v>0.1411</v>
      </c>
      <c r="I562" s="136">
        <v>0.1698</v>
      </c>
      <c r="J562" s="133" t="s">
        <v>402</v>
      </c>
      <c r="K562" s="133">
        <v>-0.079</v>
      </c>
      <c r="L562" s="133" t="s">
        <v>402</v>
      </c>
      <c r="M562" s="136">
        <v>0.1478</v>
      </c>
      <c r="N562" s="136">
        <v>0.16</v>
      </c>
    </row>
    <row r="563" ht="14.25" spans="1:14">
      <c r="A563" s="132"/>
      <c r="B563" s="163">
        <v>10</v>
      </c>
      <c r="C563" s="163" t="s">
        <v>751</v>
      </c>
      <c r="D563" s="163"/>
      <c r="E563" s="133">
        <v>-0.102</v>
      </c>
      <c r="F563" s="133">
        <v>-0.46</v>
      </c>
      <c r="G563" s="133" t="s">
        <v>402</v>
      </c>
      <c r="H563" s="136">
        <v>0.0444</v>
      </c>
      <c r="I563" s="136">
        <v>0.0704</v>
      </c>
      <c r="J563" s="133" t="s">
        <v>402</v>
      </c>
      <c r="K563" s="133">
        <v>-0.009</v>
      </c>
      <c r="L563" s="133" t="s">
        <v>402</v>
      </c>
      <c r="M563" s="136">
        <v>0.0463</v>
      </c>
      <c r="N563" s="136">
        <v>0.0467</v>
      </c>
    </row>
    <row r="564" ht="14.25" spans="1:14">
      <c r="A564" s="132"/>
      <c r="B564" s="163">
        <v>11</v>
      </c>
      <c r="C564" s="163" t="s">
        <v>752</v>
      </c>
      <c r="D564" s="163"/>
      <c r="E564" s="133">
        <v>0.101</v>
      </c>
      <c r="F564" s="133">
        <v>0.046</v>
      </c>
      <c r="G564" s="133" t="s">
        <v>402</v>
      </c>
      <c r="H564" s="136">
        <v>0.0505</v>
      </c>
      <c r="I564" s="136">
        <v>0.0482</v>
      </c>
      <c r="J564" s="133" t="s">
        <v>402</v>
      </c>
      <c r="K564" s="133">
        <v>-0.129</v>
      </c>
      <c r="L564" s="133" t="s">
        <v>402</v>
      </c>
      <c r="M564" s="136">
        <v>0.0483</v>
      </c>
      <c r="N564" s="136">
        <v>0.055</v>
      </c>
    </row>
    <row r="565" ht="14.25" spans="1:14">
      <c r="A565" s="132"/>
      <c r="B565" s="163">
        <v>12</v>
      </c>
      <c r="C565" s="163" t="s">
        <v>753</v>
      </c>
      <c r="D565" s="163"/>
      <c r="E565" s="133">
        <v>0.029</v>
      </c>
      <c r="F565" s="133">
        <v>-0.269</v>
      </c>
      <c r="G565" s="133" t="s">
        <v>402</v>
      </c>
      <c r="H565" s="136">
        <v>0.0482</v>
      </c>
      <c r="I565" s="136">
        <v>0.063</v>
      </c>
      <c r="J565" s="133" t="s">
        <v>402</v>
      </c>
      <c r="K565" s="133">
        <v>0.086</v>
      </c>
      <c r="L565" s="133" t="s">
        <v>402</v>
      </c>
      <c r="M565" s="136">
        <v>0.0454</v>
      </c>
      <c r="N565" s="136">
        <v>0.0417</v>
      </c>
    </row>
    <row r="566" ht="14.25" spans="1:14">
      <c r="A566" s="132"/>
      <c r="B566" s="163">
        <v>13</v>
      </c>
      <c r="C566" s="163" t="s">
        <v>754</v>
      </c>
      <c r="D566" s="163"/>
      <c r="E566" s="133">
        <v>-0.113</v>
      </c>
      <c r="F566" s="133">
        <v>-0.385</v>
      </c>
      <c r="G566" s="133" t="s">
        <v>402</v>
      </c>
      <c r="H566" s="136">
        <v>0.0444</v>
      </c>
      <c r="I566" s="136">
        <v>0.0652</v>
      </c>
      <c r="J566" s="133" t="s">
        <v>402</v>
      </c>
      <c r="K566" s="133">
        <v>-0.619</v>
      </c>
      <c r="L566" s="133" t="s">
        <v>402</v>
      </c>
      <c r="M566" s="136">
        <v>0.0395</v>
      </c>
      <c r="N566" s="136">
        <v>0.0733</v>
      </c>
    </row>
    <row r="567" ht="14.25" spans="1:14">
      <c r="A567" s="132"/>
      <c r="B567" s="163">
        <v>14</v>
      </c>
      <c r="C567" s="163" t="s">
        <v>755</v>
      </c>
      <c r="D567" s="163"/>
      <c r="E567" s="133">
        <v>0.046</v>
      </c>
      <c r="F567" s="133">
        <v>-0.208</v>
      </c>
      <c r="G567" s="133" t="s">
        <v>402</v>
      </c>
      <c r="H567" s="136">
        <v>0.047</v>
      </c>
      <c r="I567" s="136">
        <v>0.0578</v>
      </c>
      <c r="J567" s="133" t="s">
        <v>402</v>
      </c>
      <c r="K567" s="133">
        <v>-0.356</v>
      </c>
      <c r="L567" s="133" t="s">
        <v>402</v>
      </c>
      <c r="M567" s="136">
        <v>0.0443</v>
      </c>
      <c r="N567" s="136">
        <v>0.0633</v>
      </c>
    </row>
    <row r="568" ht="14.25" spans="1:14">
      <c r="A568" s="132"/>
      <c r="B568" s="163">
        <v>15</v>
      </c>
      <c r="C568" s="163" t="s">
        <v>668</v>
      </c>
      <c r="D568" s="163"/>
      <c r="E568" s="133">
        <v>0</v>
      </c>
      <c r="F568" s="133"/>
      <c r="G568" s="133"/>
      <c r="H568" s="133"/>
      <c r="I568" s="133"/>
      <c r="J568" s="133"/>
      <c r="K568" s="133"/>
      <c r="L568" s="133"/>
      <c r="M568" s="133"/>
      <c r="N568" s="133"/>
    </row>
    <row r="569" ht="14.25" spans="1:14">
      <c r="A569" s="132"/>
      <c r="B569" s="163"/>
      <c r="C569" s="163"/>
      <c r="D569" s="16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</row>
    <row r="570" ht="14.25" spans="1:14">
      <c r="A570" s="132" t="s">
        <v>417</v>
      </c>
      <c r="B570" s="163"/>
      <c r="C570" s="163" t="s">
        <v>756</v>
      </c>
      <c r="D570" s="163"/>
      <c r="E570" s="133"/>
      <c r="F570" s="133"/>
      <c r="G570" s="133">
        <v>0.016</v>
      </c>
      <c r="H570" s="133"/>
      <c r="I570" s="133"/>
      <c r="J570" s="133"/>
      <c r="K570" s="133"/>
      <c r="L570" s="133" t="s">
        <v>402</v>
      </c>
      <c r="M570" s="133"/>
      <c r="N570" s="133"/>
    </row>
    <row r="571" ht="14.25" spans="1:14">
      <c r="A571" s="132"/>
      <c r="B571" s="163">
        <v>0</v>
      </c>
      <c r="C571" s="163" t="s">
        <v>757</v>
      </c>
      <c r="D571" s="163"/>
      <c r="E571" s="133">
        <v>0.082</v>
      </c>
      <c r="F571" s="133">
        <v>0.383</v>
      </c>
      <c r="G571" s="133" t="s">
        <v>402</v>
      </c>
      <c r="H571" s="136">
        <v>0.7239</v>
      </c>
      <c r="I571" s="136">
        <v>0.4937</v>
      </c>
      <c r="J571" s="133" t="s">
        <v>402</v>
      </c>
      <c r="K571" s="133">
        <v>0.399</v>
      </c>
      <c r="L571" s="133" t="s">
        <v>402</v>
      </c>
      <c r="M571" s="136">
        <v>0.7275</v>
      </c>
      <c r="N571" s="136">
        <v>0.4883</v>
      </c>
    </row>
    <row r="572" ht="14.25" spans="1:14">
      <c r="A572" s="132"/>
      <c r="B572" s="163">
        <v>1</v>
      </c>
      <c r="C572" s="163" t="s">
        <v>659</v>
      </c>
      <c r="D572" s="163"/>
      <c r="E572" s="133">
        <v>0</v>
      </c>
      <c r="F572" s="133">
        <v>0</v>
      </c>
      <c r="G572" s="133" t="s">
        <v>402</v>
      </c>
      <c r="H572" s="136">
        <v>0</v>
      </c>
      <c r="I572" s="136">
        <v>0</v>
      </c>
      <c r="J572" s="133" t="s">
        <v>402</v>
      </c>
      <c r="K572" s="133">
        <v>0</v>
      </c>
      <c r="L572" s="133" t="s">
        <v>402</v>
      </c>
      <c r="M572" s="136">
        <v>0</v>
      </c>
      <c r="N572" s="136">
        <v>0</v>
      </c>
    </row>
    <row r="573" ht="14.25" spans="1:14">
      <c r="A573" s="132"/>
      <c r="B573" s="163">
        <v>2</v>
      </c>
      <c r="C573" s="163" t="s">
        <v>758</v>
      </c>
      <c r="D573" s="163"/>
      <c r="E573" s="133">
        <v>-0.281</v>
      </c>
      <c r="F573" s="133">
        <v>-0.968</v>
      </c>
      <c r="G573" s="133" t="s">
        <v>402</v>
      </c>
      <c r="H573" s="136">
        <v>0.078</v>
      </c>
      <c r="I573" s="136">
        <v>0.2053</v>
      </c>
      <c r="J573" s="133" t="s">
        <v>402</v>
      </c>
      <c r="K573" s="133">
        <v>-0.998</v>
      </c>
      <c r="L573" s="133" t="s">
        <v>402</v>
      </c>
      <c r="M573" s="136">
        <v>0.0774</v>
      </c>
      <c r="N573" s="136">
        <v>0.21</v>
      </c>
    </row>
    <row r="574" ht="14.25" spans="1:14">
      <c r="A574" s="132"/>
      <c r="B574" s="163">
        <v>3</v>
      </c>
      <c r="C574" s="163" t="s">
        <v>759</v>
      </c>
      <c r="D574" s="163"/>
      <c r="E574" s="133">
        <v>-0.147</v>
      </c>
      <c r="F574" s="133">
        <v>-0.621</v>
      </c>
      <c r="G574" s="133" t="s">
        <v>402</v>
      </c>
      <c r="H574" s="136">
        <v>0.0717</v>
      </c>
      <c r="I574" s="136">
        <v>0.1334</v>
      </c>
      <c r="J574" s="133" t="s">
        <v>402</v>
      </c>
      <c r="K574" s="133">
        <v>-0.49</v>
      </c>
      <c r="L574" s="133" t="s">
        <v>402</v>
      </c>
      <c r="M574" s="136">
        <v>0.0715</v>
      </c>
      <c r="N574" s="136">
        <v>0.1167</v>
      </c>
    </row>
    <row r="575" ht="14.25" spans="1:14">
      <c r="A575" s="132"/>
      <c r="B575" s="163">
        <v>4</v>
      </c>
      <c r="C575" s="163" t="s">
        <v>760</v>
      </c>
      <c r="D575" s="163"/>
      <c r="E575" s="133">
        <v>0.032</v>
      </c>
      <c r="F575" s="133">
        <v>-0.282</v>
      </c>
      <c r="G575" s="133" t="s">
        <v>402</v>
      </c>
      <c r="H575" s="136">
        <v>0.1264</v>
      </c>
      <c r="I575" s="136">
        <v>0.1675</v>
      </c>
      <c r="J575" s="133" t="s">
        <v>402</v>
      </c>
      <c r="K575" s="133">
        <v>-0.403</v>
      </c>
      <c r="L575" s="133" t="s">
        <v>402</v>
      </c>
      <c r="M575" s="136">
        <v>0.1237</v>
      </c>
      <c r="N575" s="136">
        <v>0.185</v>
      </c>
    </row>
    <row r="576" ht="14.25" spans="1:14">
      <c r="A576" s="132"/>
      <c r="B576" s="163">
        <v>5</v>
      </c>
      <c r="C576" s="163" t="s">
        <v>668</v>
      </c>
      <c r="D576" s="163"/>
      <c r="E576" s="133">
        <v>0</v>
      </c>
      <c r="F576" s="133"/>
      <c r="G576" s="133"/>
      <c r="H576" s="133"/>
      <c r="I576" s="133"/>
      <c r="J576" s="133"/>
      <c r="K576" s="133"/>
      <c r="L576" s="133"/>
      <c r="M576" s="133"/>
      <c r="N576" s="133"/>
    </row>
    <row r="577" ht="56.25" spans="1:16">
      <c r="A577" s="159" t="s">
        <v>437</v>
      </c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49" t="s">
        <v>438</v>
      </c>
      <c r="P577" s="150">
        <v>12</v>
      </c>
    </row>
    <row r="579" spans="1:16">
      <c r="A579" s="151" t="s">
        <v>761</v>
      </c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2"/>
      <c r="P579" s="150" t="s">
        <v>391</v>
      </c>
    </row>
    <row r="580" spans="1:16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3"/>
      <c r="P580" s="150"/>
    </row>
    <row r="581" spans="1:16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3"/>
      <c r="P581" s="150"/>
    </row>
    <row r="582" spans="1:16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3"/>
      <c r="P582" s="150"/>
    </row>
    <row r="583" spans="1:14">
      <c r="A583" s="119" t="s">
        <v>574</v>
      </c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</row>
    <row r="584" spans="1:14">
      <c r="A584" s="121" t="s">
        <v>362</v>
      </c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</row>
    <row r="585" spans="1:14">
      <c r="A585" s="121" t="s">
        <v>363</v>
      </c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</row>
    <row r="586" spans="1:14">
      <c r="A586" s="121" t="s">
        <v>393</v>
      </c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</row>
    <row r="587" ht="14.25" spans="1:14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</row>
    <row r="588" ht="14.25" spans="1:14">
      <c r="A588" s="166" t="s">
        <v>575</v>
      </c>
      <c r="B588" s="123"/>
      <c r="C588" s="125"/>
      <c r="D588" s="124"/>
      <c r="E588" s="124" t="s">
        <v>576</v>
      </c>
      <c r="F588" s="123" t="s">
        <v>577</v>
      </c>
      <c r="G588" s="125"/>
      <c r="H588" s="125"/>
      <c r="I588" s="125"/>
      <c r="J588" s="124"/>
      <c r="K588" s="123" t="s">
        <v>578</v>
      </c>
      <c r="L588" s="125"/>
      <c r="M588" s="125"/>
      <c r="N588" s="124"/>
    </row>
    <row r="589" ht="14.25" spans="1:14">
      <c r="A589" s="128" t="s">
        <v>579</v>
      </c>
      <c r="B589" s="129" t="s">
        <v>580</v>
      </c>
      <c r="C589" s="129" t="s">
        <v>581</v>
      </c>
      <c r="D589" s="129" t="s">
        <v>582</v>
      </c>
      <c r="E589" s="129" t="s">
        <v>583</v>
      </c>
      <c r="F589" s="129" t="s">
        <v>584</v>
      </c>
      <c r="G589" s="129" t="s">
        <v>401</v>
      </c>
      <c r="H589" s="129" t="s">
        <v>585</v>
      </c>
      <c r="I589" s="129" t="s">
        <v>586</v>
      </c>
      <c r="J589" s="129" t="s">
        <v>587</v>
      </c>
      <c r="K589" s="129" t="s">
        <v>584</v>
      </c>
      <c r="L589" s="129" t="s">
        <v>401</v>
      </c>
      <c r="M589" s="129" t="s">
        <v>585</v>
      </c>
      <c r="N589" s="129" t="s">
        <v>586</v>
      </c>
    </row>
    <row r="590" ht="14.25" spans="1:14">
      <c r="A590" s="132"/>
      <c r="B590" s="163"/>
      <c r="C590" s="163"/>
      <c r="D590" s="16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</row>
    <row r="591" ht="14.25" spans="1:14">
      <c r="A591" s="132" t="s">
        <v>417</v>
      </c>
      <c r="B591" s="163"/>
      <c r="C591" s="163" t="s">
        <v>762</v>
      </c>
      <c r="D591" s="163"/>
      <c r="E591" s="133"/>
      <c r="F591" s="133"/>
      <c r="G591" s="133">
        <v>0.015</v>
      </c>
      <c r="H591" s="133"/>
      <c r="I591" s="133"/>
      <c r="J591" s="133"/>
      <c r="K591" s="133"/>
      <c r="L591" s="133" t="s">
        <v>402</v>
      </c>
      <c r="M591" s="133"/>
      <c r="N591" s="133"/>
    </row>
    <row r="592" ht="14.25" spans="1:14">
      <c r="A592" s="132"/>
      <c r="B592" s="163">
        <v>0</v>
      </c>
      <c r="C592" s="163" t="s">
        <v>659</v>
      </c>
      <c r="D592" s="163"/>
      <c r="E592" s="133">
        <v>0</v>
      </c>
      <c r="F592" s="133">
        <v>0</v>
      </c>
      <c r="G592" s="133" t="s">
        <v>402</v>
      </c>
      <c r="H592" s="136">
        <v>0</v>
      </c>
      <c r="I592" s="136">
        <v>0</v>
      </c>
      <c r="J592" s="133" t="s">
        <v>402</v>
      </c>
      <c r="K592" s="133">
        <v>0</v>
      </c>
      <c r="L592" s="133" t="s">
        <v>402</v>
      </c>
      <c r="M592" s="136">
        <v>0</v>
      </c>
      <c r="N592" s="136">
        <v>0</v>
      </c>
    </row>
    <row r="593" ht="14.25" spans="1:14">
      <c r="A593" s="132"/>
      <c r="B593" s="163">
        <v>1</v>
      </c>
      <c r="C593" s="163" t="s">
        <v>763</v>
      </c>
      <c r="D593" s="163"/>
      <c r="E593" s="133">
        <v>-0.098</v>
      </c>
      <c r="F593" s="133">
        <v>-0.154</v>
      </c>
      <c r="G593" s="133" t="s">
        <v>402</v>
      </c>
      <c r="H593" s="136">
        <v>0.047</v>
      </c>
      <c r="I593" s="136">
        <v>0.0549</v>
      </c>
      <c r="J593" s="133" t="s">
        <v>402</v>
      </c>
      <c r="K593" s="133">
        <v>-0.22</v>
      </c>
      <c r="L593" s="133" t="s">
        <v>402</v>
      </c>
      <c r="M593" s="136">
        <v>0.0482</v>
      </c>
      <c r="N593" s="136">
        <v>0.06</v>
      </c>
    </row>
    <row r="594" ht="14.25" spans="1:14">
      <c r="A594" s="132"/>
      <c r="B594" s="163">
        <v>2</v>
      </c>
      <c r="C594" s="163" t="s">
        <v>764</v>
      </c>
      <c r="D594" s="163"/>
      <c r="E594" s="133">
        <v>-0.112</v>
      </c>
      <c r="F594" s="133">
        <v>-0.154</v>
      </c>
      <c r="G594" s="133" t="s">
        <v>402</v>
      </c>
      <c r="H594" s="136">
        <v>0.0922</v>
      </c>
      <c r="I594" s="136">
        <v>0.1075</v>
      </c>
      <c r="J594" s="133" t="s">
        <v>402</v>
      </c>
      <c r="K594" s="133">
        <v>-0.525</v>
      </c>
      <c r="L594" s="133" t="s">
        <v>402</v>
      </c>
      <c r="M594" s="136">
        <v>0.0897</v>
      </c>
      <c r="N594" s="136">
        <v>0.1517</v>
      </c>
    </row>
    <row r="595" ht="14.25" spans="1:14">
      <c r="A595" s="132"/>
      <c r="B595" s="163">
        <v>3</v>
      </c>
      <c r="C595" s="163" t="s">
        <v>765</v>
      </c>
      <c r="D595" s="163"/>
      <c r="E595" s="133">
        <v>-0.001</v>
      </c>
      <c r="F595" s="133">
        <v>0.114</v>
      </c>
      <c r="G595" s="133" t="s">
        <v>402</v>
      </c>
      <c r="H595" s="136">
        <v>0.0523</v>
      </c>
      <c r="I595" s="136">
        <v>0.0467</v>
      </c>
      <c r="J595" s="133" t="s">
        <v>402</v>
      </c>
      <c r="K595" s="133">
        <v>0.1</v>
      </c>
      <c r="L595" s="133" t="s">
        <v>402</v>
      </c>
      <c r="M595" s="136">
        <v>0.0497</v>
      </c>
      <c r="N595" s="136">
        <v>0.045</v>
      </c>
    </row>
    <row r="596" ht="14.25" spans="1:14">
      <c r="A596" s="132"/>
      <c r="B596" s="163">
        <v>4</v>
      </c>
      <c r="C596" s="163" t="s">
        <v>766</v>
      </c>
      <c r="D596" s="163"/>
      <c r="E596" s="133">
        <v>-0.007</v>
      </c>
      <c r="F596" s="133">
        <v>-0.075</v>
      </c>
      <c r="G596" s="133" t="s">
        <v>402</v>
      </c>
      <c r="H596" s="136">
        <v>0.0488</v>
      </c>
      <c r="I596" s="136">
        <v>0.0526</v>
      </c>
      <c r="J596" s="133" t="s">
        <v>402</v>
      </c>
      <c r="K596" s="133">
        <v>-0.264</v>
      </c>
      <c r="L596" s="133" t="s">
        <v>402</v>
      </c>
      <c r="M596" s="136">
        <v>0.0461</v>
      </c>
      <c r="N596" s="136">
        <v>0.06</v>
      </c>
    </row>
    <row r="597" ht="14.25" spans="1:14">
      <c r="A597" s="132"/>
      <c r="B597" s="163">
        <v>5</v>
      </c>
      <c r="C597" s="163" t="s">
        <v>767</v>
      </c>
      <c r="D597" s="163"/>
      <c r="E597" s="133">
        <v>0.165</v>
      </c>
      <c r="F597" s="133">
        <v>0.168</v>
      </c>
      <c r="G597" s="133" t="s">
        <v>402</v>
      </c>
      <c r="H597" s="136">
        <v>0.0508</v>
      </c>
      <c r="I597" s="136">
        <v>0.043</v>
      </c>
      <c r="J597" s="133" t="s">
        <v>402</v>
      </c>
      <c r="K597" s="133">
        <v>-0.089</v>
      </c>
      <c r="L597" s="133" t="s">
        <v>402</v>
      </c>
      <c r="M597" s="136">
        <v>0.0518</v>
      </c>
      <c r="N597" s="136">
        <v>0.0567</v>
      </c>
    </row>
    <row r="598" ht="14.25" spans="1:14">
      <c r="A598" s="132"/>
      <c r="B598" s="163">
        <v>6</v>
      </c>
      <c r="C598" s="163" t="s">
        <v>768</v>
      </c>
      <c r="D598" s="163"/>
      <c r="E598" s="133">
        <v>-0.103</v>
      </c>
      <c r="F598" s="133">
        <v>-0.089</v>
      </c>
      <c r="G598" s="133" t="s">
        <v>402</v>
      </c>
      <c r="H598" s="136">
        <v>0.0495</v>
      </c>
      <c r="I598" s="136">
        <v>0.0541</v>
      </c>
      <c r="J598" s="133" t="s">
        <v>402</v>
      </c>
      <c r="K598" s="133">
        <v>0.093</v>
      </c>
      <c r="L598" s="133" t="s">
        <v>402</v>
      </c>
      <c r="M598" s="136">
        <v>0.0494</v>
      </c>
      <c r="N598" s="136">
        <v>0.045</v>
      </c>
    </row>
    <row r="599" ht="14.25" spans="1:14">
      <c r="A599" s="132"/>
      <c r="B599" s="163">
        <v>7</v>
      </c>
      <c r="C599" s="163" t="s">
        <v>769</v>
      </c>
      <c r="D599" s="163"/>
      <c r="E599" s="133">
        <v>0.094</v>
      </c>
      <c r="F599" s="133">
        <v>0.195</v>
      </c>
      <c r="G599" s="133" t="s">
        <v>402</v>
      </c>
      <c r="H599" s="136">
        <v>0.1072</v>
      </c>
      <c r="I599" s="136">
        <v>0.0882</v>
      </c>
      <c r="J599" s="133" t="s">
        <v>402</v>
      </c>
      <c r="K599" s="133">
        <v>0.421</v>
      </c>
      <c r="L599" s="133" t="s">
        <v>402</v>
      </c>
      <c r="M599" s="136">
        <v>0.1066</v>
      </c>
      <c r="N599" s="136">
        <v>0.07</v>
      </c>
    </row>
    <row r="600" ht="14.25" spans="1:14">
      <c r="A600" s="132"/>
      <c r="B600" s="163">
        <v>8</v>
      </c>
      <c r="C600" s="163" t="s">
        <v>770</v>
      </c>
      <c r="D600" s="163"/>
      <c r="E600" s="133">
        <v>-0.012</v>
      </c>
      <c r="F600" s="133">
        <v>0.053</v>
      </c>
      <c r="G600" s="133" t="s">
        <v>402</v>
      </c>
      <c r="H600" s="136">
        <v>0.1533</v>
      </c>
      <c r="I600" s="136">
        <v>0.1453</v>
      </c>
      <c r="J600" s="133" t="s">
        <v>402</v>
      </c>
      <c r="K600" s="133">
        <v>0.229</v>
      </c>
      <c r="L600" s="133" t="s">
        <v>402</v>
      </c>
      <c r="M600" s="136">
        <v>0.1572</v>
      </c>
      <c r="N600" s="136">
        <v>0.125</v>
      </c>
    </row>
    <row r="601" ht="14.25" spans="1:14">
      <c r="A601" s="132"/>
      <c r="B601" s="163">
        <v>9</v>
      </c>
      <c r="C601" s="163" t="s">
        <v>771</v>
      </c>
      <c r="D601" s="163"/>
      <c r="E601" s="133">
        <v>0.229</v>
      </c>
      <c r="F601" s="133">
        <v>0.157</v>
      </c>
      <c r="G601" s="133" t="s">
        <v>402</v>
      </c>
      <c r="H601" s="136">
        <v>0.1041</v>
      </c>
      <c r="I601" s="136">
        <v>0.089</v>
      </c>
      <c r="J601" s="133" t="s">
        <v>402</v>
      </c>
      <c r="K601" s="133">
        <v>0.31</v>
      </c>
      <c r="L601" s="133" t="s">
        <v>402</v>
      </c>
      <c r="M601" s="136">
        <v>0.109</v>
      </c>
      <c r="N601" s="136">
        <v>0.08</v>
      </c>
    </row>
    <row r="602" ht="14.25" spans="1:14">
      <c r="A602" s="132"/>
      <c r="B602" s="163">
        <v>10</v>
      </c>
      <c r="C602" s="163" t="s">
        <v>772</v>
      </c>
      <c r="D602" s="163"/>
      <c r="E602" s="133">
        <v>-0.112</v>
      </c>
      <c r="F602" s="133">
        <v>0.059</v>
      </c>
      <c r="G602" s="133" t="s">
        <v>402</v>
      </c>
      <c r="H602" s="136">
        <v>0.1014</v>
      </c>
      <c r="I602" s="136">
        <v>0.0956</v>
      </c>
      <c r="J602" s="133" t="s">
        <v>402</v>
      </c>
      <c r="K602" s="133">
        <v>0.103</v>
      </c>
      <c r="L602" s="133" t="s">
        <v>402</v>
      </c>
      <c r="M602" s="136">
        <v>0.1035</v>
      </c>
      <c r="N602" s="136">
        <v>0.0933</v>
      </c>
    </row>
    <row r="603" ht="14.25" spans="1:14">
      <c r="A603" s="132"/>
      <c r="B603" s="163">
        <v>11</v>
      </c>
      <c r="C603" s="163" t="s">
        <v>773</v>
      </c>
      <c r="D603" s="163"/>
      <c r="E603" s="133">
        <v>-0.01</v>
      </c>
      <c r="F603" s="133">
        <v>-0.131</v>
      </c>
      <c r="G603" s="133" t="s">
        <v>402</v>
      </c>
      <c r="H603" s="136">
        <v>0.0956</v>
      </c>
      <c r="I603" s="136">
        <v>0.109</v>
      </c>
      <c r="J603" s="133" t="s">
        <v>402</v>
      </c>
      <c r="K603" s="133">
        <v>-0.162</v>
      </c>
      <c r="L603" s="133" t="s">
        <v>402</v>
      </c>
      <c r="M603" s="136">
        <v>0.0963</v>
      </c>
      <c r="N603" s="136">
        <v>0.1133</v>
      </c>
    </row>
    <row r="604" ht="14.25" spans="1:14">
      <c r="A604" s="132"/>
      <c r="B604" s="163">
        <v>12</v>
      </c>
      <c r="C604" s="163" t="s">
        <v>774</v>
      </c>
      <c r="D604" s="163"/>
      <c r="E604" s="133">
        <v>-0.215</v>
      </c>
      <c r="F604" s="133">
        <v>-0.276</v>
      </c>
      <c r="G604" s="133" t="s">
        <v>402</v>
      </c>
      <c r="H604" s="136">
        <v>0.0473</v>
      </c>
      <c r="I604" s="136">
        <v>0.0623</v>
      </c>
      <c r="J604" s="133" t="s">
        <v>402</v>
      </c>
      <c r="K604" s="133">
        <v>-0.302</v>
      </c>
      <c r="L604" s="133" t="s">
        <v>402</v>
      </c>
      <c r="M604" s="136">
        <v>0.0419</v>
      </c>
      <c r="N604" s="136">
        <v>0.0567</v>
      </c>
    </row>
    <row r="605" ht="14.25" spans="1:14">
      <c r="A605" s="132"/>
      <c r="B605" s="163">
        <v>13</v>
      </c>
      <c r="C605" s="163" t="s">
        <v>775</v>
      </c>
      <c r="D605" s="163"/>
      <c r="E605" s="133">
        <v>0.166</v>
      </c>
      <c r="F605" s="133">
        <v>-0.029</v>
      </c>
      <c r="G605" s="133" t="s">
        <v>402</v>
      </c>
      <c r="H605" s="136">
        <v>0.0504</v>
      </c>
      <c r="I605" s="136">
        <v>0.0519</v>
      </c>
      <c r="J605" s="133" t="s">
        <v>402</v>
      </c>
      <c r="K605" s="133">
        <v>0.152</v>
      </c>
      <c r="L605" s="133" t="s">
        <v>402</v>
      </c>
      <c r="M605" s="136">
        <v>0.0504</v>
      </c>
      <c r="N605" s="136">
        <v>0.0433</v>
      </c>
    </row>
    <row r="606" ht="14.25" spans="1:14">
      <c r="A606" s="132"/>
      <c r="B606" s="163">
        <v>14</v>
      </c>
      <c r="C606" s="163" t="s">
        <v>668</v>
      </c>
      <c r="D606" s="163"/>
      <c r="E606" s="133">
        <v>0</v>
      </c>
      <c r="F606" s="133"/>
      <c r="G606" s="133"/>
      <c r="H606" s="133"/>
      <c r="I606" s="133"/>
      <c r="J606" s="133"/>
      <c r="K606" s="133"/>
      <c r="L606" s="133"/>
      <c r="M606" s="133"/>
      <c r="N606" s="133"/>
    </row>
    <row r="607" ht="14.25" spans="1:14">
      <c r="A607" s="132"/>
      <c r="B607" s="163"/>
      <c r="C607" s="163"/>
      <c r="D607" s="16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</row>
    <row r="608" ht="14.25" spans="1:14">
      <c r="A608" s="132" t="s">
        <v>417</v>
      </c>
      <c r="B608" s="163"/>
      <c r="C608" s="163" t="s">
        <v>776</v>
      </c>
      <c r="D608" s="163"/>
      <c r="E608" s="133"/>
      <c r="F608" s="133"/>
      <c r="G608" s="133">
        <v>0.014</v>
      </c>
      <c r="H608" s="133"/>
      <c r="I608" s="133"/>
      <c r="J608" s="133"/>
      <c r="K608" s="133"/>
      <c r="L608" s="133" t="s">
        <v>402</v>
      </c>
      <c r="M608" s="133"/>
      <c r="N608" s="133"/>
    </row>
    <row r="609" ht="14.25" spans="1:14">
      <c r="A609" s="132"/>
      <c r="B609" s="163">
        <v>0</v>
      </c>
      <c r="C609" s="163" t="s">
        <v>659</v>
      </c>
      <c r="D609" s="163"/>
      <c r="E609" s="133">
        <v>0</v>
      </c>
      <c r="F609" s="133">
        <v>0</v>
      </c>
      <c r="G609" s="133" t="s">
        <v>402</v>
      </c>
      <c r="H609" s="136">
        <v>0</v>
      </c>
      <c r="I609" s="136">
        <v>0</v>
      </c>
      <c r="J609" s="133" t="s">
        <v>402</v>
      </c>
      <c r="K609" s="133">
        <v>0</v>
      </c>
      <c r="L609" s="133" t="s">
        <v>402</v>
      </c>
      <c r="M609" s="136">
        <v>0</v>
      </c>
      <c r="N609" s="136">
        <v>0</v>
      </c>
    </row>
    <row r="610" ht="14.25" spans="1:14">
      <c r="A610" s="132"/>
      <c r="B610" s="163">
        <v>1</v>
      </c>
      <c r="C610" s="163" t="s">
        <v>777</v>
      </c>
      <c r="D610" s="163"/>
      <c r="E610" s="133">
        <v>-0.068</v>
      </c>
      <c r="F610" s="133">
        <v>0.125</v>
      </c>
      <c r="G610" s="133" t="s">
        <v>402</v>
      </c>
      <c r="H610" s="136">
        <v>0.0496</v>
      </c>
      <c r="I610" s="136">
        <v>0.0437</v>
      </c>
      <c r="J610" s="133" t="s">
        <v>402</v>
      </c>
      <c r="K610" s="133">
        <v>0.016</v>
      </c>
      <c r="L610" s="133" t="s">
        <v>402</v>
      </c>
      <c r="M610" s="136">
        <v>0.0525</v>
      </c>
      <c r="N610" s="136">
        <v>0.0517</v>
      </c>
    </row>
    <row r="611" ht="14.25" spans="1:14">
      <c r="A611" s="132"/>
      <c r="B611" s="163">
        <v>2</v>
      </c>
      <c r="C611" s="163" t="s">
        <v>778</v>
      </c>
      <c r="D611" s="163"/>
      <c r="E611" s="133">
        <v>0.158</v>
      </c>
      <c r="F611" s="133">
        <v>0.111</v>
      </c>
      <c r="G611" s="133" t="s">
        <v>402</v>
      </c>
      <c r="H611" s="136">
        <v>0.1011</v>
      </c>
      <c r="I611" s="136">
        <v>0.0904</v>
      </c>
      <c r="J611" s="133" t="s">
        <v>402</v>
      </c>
      <c r="K611" s="133">
        <v>-0.289</v>
      </c>
      <c r="L611" s="133" t="s">
        <v>402</v>
      </c>
      <c r="M611" s="136">
        <v>0.0974</v>
      </c>
      <c r="N611" s="136">
        <v>0.13</v>
      </c>
    </row>
    <row r="612" ht="14.25" spans="1:14">
      <c r="A612" s="132"/>
      <c r="B612" s="163">
        <v>3</v>
      </c>
      <c r="C612" s="163" t="s">
        <v>779</v>
      </c>
      <c r="D612" s="163"/>
      <c r="E612" s="133">
        <v>-0.083</v>
      </c>
      <c r="F612" s="133">
        <v>0.24</v>
      </c>
      <c r="G612" s="133" t="s">
        <v>402</v>
      </c>
      <c r="H612" s="136">
        <v>0.1093</v>
      </c>
      <c r="I612" s="136">
        <v>0.086</v>
      </c>
      <c r="J612" s="133" t="s">
        <v>402</v>
      </c>
      <c r="K612" s="133">
        <v>0.354</v>
      </c>
      <c r="L612" s="133" t="s">
        <v>402</v>
      </c>
      <c r="M612" s="136">
        <v>0.1021</v>
      </c>
      <c r="N612" s="136">
        <v>0.0717</v>
      </c>
    </row>
    <row r="613" ht="14.25" spans="1:14">
      <c r="A613" s="132"/>
      <c r="B613" s="163">
        <v>4</v>
      </c>
      <c r="C613" s="163" t="s">
        <v>780</v>
      </c>
      <c r="D613" s="163"/>
      <c r="E613" s="133">
        <v>0.019</v>
      </c>
      <c r="F613" s="133">
        <v>0.147</v>
      </c>
      <c r="G613" s="133" t="s">
        <v>402</v>
      </c>
      <c r="H613" s="136">
        <v>0.0524</v>
      </c>
      <c r="I613" s="136">
        <v>0.0452</v>
      </c>
      <c r="J613" s="133" t="s">
        <v>402</v>
      </c>
      <c r="K613" s="133">
        <v>0.225</v>
      </c>
      <c r="L613" s="133" t="s">
        <v>402</v>
      </c>
      <c r="M613" s="136">
        <v>0.0522</v>
      </c>
      <c r="N613" s="136">
        <v>0.0417</v>
      </c>
    </row>
    <row r="614" ht="14.25" spans="1:14">
      <c r="A614" s="132"/>
      <c r="B614" s="163">
        <v>5</v>
      </c>
      <c r="C614" s="163" t="s">
        <v>781</v>
      </c>
      <c r="D614" s="163"/>
      <c r="E614" s="133">
        <v>-0.012</v>
      </c>
      <c r="F614" s="133">
        <v>0.101</v>
      </c>
      <c r="G614" s="133" t="s">
        <v>402</v>
      </c>
      <c r="H614" s="136">
        <v>0.0508</v>
      </c>
      <c r="I614" s="136">
        <v>0.046</v>
      </c>
      <c r="J614" s="133" t="s">
        <v>402</v>
      </c>
      <c r="K614" s="133">
        <v>-0.039</v>
      </c>
      <c r="L614" s="133" t="s">
        <v>402</v>
      </c>
      <c r="M614" s="136">
        <v>0.0513</v>
      </c>
      <c r="N614" s="136">
        <v>0.0533</v>
      </c>
    </row>
    <row r="615" ht="14.25" spans="1:14">
      <c r="A615" s="132"/>
      <c r="B615" s="163">
        <v>6</v>
      </c>
      <c r="C615" s="163" t="s">
        <v>782</v>
      </c>
      <c r="D615" s="163"/>
      <c r="E615" s="133">
        <v>0.117</v>
      </c>
      <c r="F615" s="133">
        <v>0.198</v>
      </c>
      <c r="G615" s="133" t="s">
        <v>402</v>
      </c>
      <c r="H615" s="136">
        <v>0.0524</v>
      </c>
      <c r="I615" s="136">
        <v>0.043</v>
      </c>
      <c r="J615" s="133" t="s">
        <v>402</v>
      </c>
      <c r="K615" s="133">
        <v>0.373</v>
      </c>
      <c r="L615" s="133" t="s">
        <v>402</v>
      </c>
      <c r="M615" s="136">
        <v>0.0557</v>
      </c>
      <c r="N615" s="136">
        <v>0.0383</v>
      </c>
    </row>
    <row r="616" ht="14.25" spans="1:14">
      <c r="A616" s="132"/>
      <c r="B616" s="163">
        <v>7</v>
      </c>
      <c r="C616" s="163" t="s">
        <v>783</v>
      </c>
      <c r="D616" s="163"/>
      <c r="E616" s="133">
        <v>-0.201</v>
      </c>
      <c r="F616" s="133">
        <v>-0.156</v>
      </c>
      <c r="G616" s="133" t="s">
        <v>402</v>
      </c>
      <c r="H616" s="136">
        <v>0.0463</v>
      </c>
      <c r="I616" s="136">
        <v>0.0541</v>
      </c>
      <c r="J616" s="133" t="s">
        <v>402</v>
      </c>
      <c r="K616" s="133">
        <v>-0.177</v>
      </c>
      <c r="L616" s="133" t="s">
        <v>402</v>
      </c>
      <c r="M616" s="136">
        <v>0.0503</v>
      </c>
      <c r="N616" s="136">
        <v>0.06</v>
      </c>
    </row>
    <row r="617" ht="14.25" spans="1:14">
      <c r="A617" s="132"/>
      <c r="B617" s="163">
        <v>8</v>
      </c>
      <c r="C617" s="163" t="s">
        <v>784</v>
      </c>
      <c r="D617" s="163"/>
      <c r="E617" s="133">
        <v>-0.052</v>
      </c>
      <c r="F617" s="133">
        <v>0.061</v>
      </c>
      <c r="G617" s="133" t="s">
        <v>402</v>
      </c>
      <c r="H617" s="136">
        <v>0.0512</v>
      </c>
      <c r="I617" s="136">
        <v>0.0482</v>
      </c>
      <c r="J617" s="133" t="s">
        <v>402</v>
      </c>
      <c r="K617" s="133">
        <v>0.182</v>
      </c>
      <c r="L617" s="133" t="s">
        <v>402</v>
      </c>
      <c r="M617" s="136">
        <v>0.052</v>
      </c>
      <c r="N617" s="136">
        <v>0.0433</v>
      </c>
    </row>
    <row r="618" ht="14.25" spans="1:14">
      <c r="A618" s="132"/>
      <c r="B618" s="163">
        <v>9</v>
      </c>
      <c r="C618" s="163" t="s">
        <v>785</v>
      </c>
      <c r="D618" s="163"/>
      <c r="E618" s="133">
        <v>0.071</v>
      </c>
      <c r="F618" s="133">
        <v>-0.022</v>
      </c>
      <c r="G618" s="133" t="s">
        <v>402</v>
      </c>
      <c r="H618" s="136">
        <v>0.0971</v>
      </c>
      <c r="I618" s="136">
        <v>0.0993</v>
      </c>
      <c r="J618" s="133" t="s">
        <v>402</v>
      </c>
      <c r="K618" s="133">
        <v>-0.019</v>
      </c>
      <c r="L618" s="133" t="s">
        <v>402</v>
      </c>
      <c r="M618" s="136">
        <v>0.1047</v>
      </c>
      <c r="N618" s="136">
        <v>0.1067</v>
      </c>
    </row>
    <row r="619" ht="14.25" spans="1:14">
      <c r="A619" s="132"/>
      <c r="B619" s="163">
        <v>10</v>
      </c>
      <c r="C619" s="163" t="s">
        <v>786</v>
      </c>
      <c r="D619" s="163"/>
      <c r="E619" s="133">
        <v>0.11</v>
      </c>
      <c r="F619" s="133">
        <v>0.026</v>
      </c>
      <c r="G619" s="133" t="s">
        <v>402</v>
      </c>
      <c r="H619" s="136">
        <v>0.0525</v>
      </c>
      <c r="I619" s="136">
        <v>0.0511</v>
      </c>
      <c r="J619" s="133" t="s">
        <v>402</v>
      </c>
      <c r="K619" s="133">
        <v>0.355</v>
      </c>
      <c r="L619" s="133" t="s">
        <v>402</v>
      </c>
      <c r="M619" s="136">
        <v>0.0499</v>
      </c>
      <c r="N619" s="136">
        <v>0.035</v>
      </c>
    </row>
    <row r="620" ht="14.25" spans="1:14">
      <c r="A620" s="132"/>
      <c r="B620" s="163">
        <v>11</v>
      </c>
      <c r="C620" s="163" t="s">
        <v>787</v>
      </c>
      <c r="D620" s="163"/>
      <c r="E620" s="133">
        <v>-0.116</v>
      </c>
      <c r="F620" s="133">
        <v>-0.157</v>
      </c>
      <c r="G620" s="133" t="s">
        <v>402</v>
      </c>
      <c r="H620" s="136">
        <v>0.1419</v>
      </c>
      <c r="I620" s="136">
        <v>0.166</v>
      </c>
      <c r="J620" s="133" t="s">
        <v>402</v>
      </c>
      <c r="K620" s="133">
        <v>-0.051</v>
      </c>
      <c r="L620" s="133" t="s">
        <v>402</v>
      </c>
      <c r="M620" s="136">
        <v>0.1504</v>
      </c>
      <c r="N620" s="136">
        <v>0.1583</v>
      </c>
    </row>
    <row r="621" ht="14.25" spans="1:14">
      <c r="A621" s="132"/>
      <c r="B621" s="163">
        <v>12</v>
      </c>
      <c r="C621" s="163" t="s">
        <v>788</v>
      </c>
      <c r="D621" s="163"/>
      <c r="E621" s="133">
        <v>0.285</v>
      </c>
      <c r="F621" s="133">
        <v>0.098</v>
      </c>
      <c r="G621" s="133" t="s">
        <v>402</v>
      </c>
      <c r="H621" s="136">
        <v>0.0531</v>
      </c>
      <c r="I621" s="136">
        <v>0.0482</v>
      </c>
      <c r="J621" s="133" t="s">
        <v>402</v>
      </c>
      <c r="K621" s="133">
        <v>0.358</v>
      </c>
      <c r="L621" s="133" t="s">
        <v>402</v>
      </c>
      <c r="M621" s="136">
        <v>0.0501</v>
      </c>
      <c r="N621" s="136">
        <v>0.035</v>
      </c>
    </row>
    <row r="622" ht="14.25" spans="1:14">
      <c r="A622" s="132"/>
      <c r="B622" s="163">
        <v>13</v>
      </c>
      <c r="C622" s="163" t="s">
        <v>789</v>
      </c>
      <c r="D622" s="163"/>
      <c r="E622" s="133">
        <v>-0.069</v>
      </c>
      <c r="F622" s="133">
        <v>-0.221</v>
      </c>
      <c r="G622" s="133" t="s">
        <v>402</v>
      </c>
      <c r="H622" s="136">
        <v>0.0493</v>
      </c>
      <c r="I622" s="136">
        <v>0.0615</v>
      </c>
      <c r="J622" s="133" t="s">
        <v>402</v>
      </c>
      <c r="K622" s="133">
        <v>0.184</v>
      </c>
      <c r="L622" s="133" t="s">
        <v>402</v>
      </c>
      <c r="M622" s="136">
        <v>0.0461</v>
      </c>
      <c r="N622" s="136">
        <v>0.0383</v>
      </c>
    </row>
    <row r="623" ht="56.25" spans="1:16">
      <c r="A623" s="159" t="s">
        <v>437</v>
      </c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49" t="s">
        <v>438</v>
      </c>
      <c r="P623" s="150">
        <v>13</v>
      </c>
    </row>
    <row r="625" spans="1:16">
      <c r="A625" s="151" t="s">
        <v>790</v>
      </c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2"/>
      <c r="P625" s="150" t="s">
        <v>391</v>
      </c>
    </row>
    <row r="626" spans="1:16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3"/>
      <c r="P626" s="150"/>
    </row>
    <row r="627" spans="1:16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3"/>
      <c r="P627" s="150"/>
    </row>
    <row r="628" spans="1:16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3"/>
      <c r="P628" s="150"/>
    </row>
    <row r="629" spans="1:14">
      <c r="A629" s="119" t="s">
        <v>574</v>
      </c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</row>
    <row r="630" spans="1:14">
      <c r="A630" s="121" t="s">
        <v>362</v>
      </c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</row>
    <row r="631" spans="1:14">
      <c r="A631" s="121" t="s">
        <v>363</v>
      </c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</row>
    <row r="632" spans="1:14">
      <c r="A632" s="121" t="s">
        <v>393</v>
      </c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</row>
    <row r="633" ht="14.25" spans="1:14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</row>
    <row r="634" ht="14.25" spans="1:14">
      <c r="A634" s="166" t="s">
        <v>575</v>
      </c>
      <c r="B634" s="123"/>
      <c r="C634" s="125"/>
      <c r="D634" s="124"/>
      <c r="E634" s="124" t="s">
        <v>576</v>
      </c>
      <c r="F634" s="123" t="s">
        <v>577</v>
      </c>
      <c r="G634" s="125"/>
      <c r="H634" s="125"/>
      <c r="I634" s="125"/>
      <c r="J634" s="124"/>
      <c r="K634" s="123" t="s">
        <v>578</v>
      </c>
      <c r="L634" s="125"/>
      <c r="M634" s="125"/>
      <c r="N634" s="124"/>
    </row>
    <row r="635" ht="14.25" spans="1:14">
      <c r="A635" s="128" t="s">
        <v>579</v>
      </c>
      <c r="B635" s="129" t="s">
        <v>580</v>
      </c>
      <c r="C635" s="129" t="s">
        <v>581</v>
      </c>
      <c r="D635" s="129" t="s">
        <v>582</v>
      </c>
      <c r="E635" s="129" t="s">
        <v>583</v>
      </c>
      <c r="F635" s="129" t="s">
        <v>584</v>
      </c>
      <c r="G635" s="129" t="s">
        <v>401</v>
      </c>
      <c r="H635" s="129" t="s">
        <v>585</v>
      </c>
      <c r="I635" s="129" t="s">
        <v>586</v>
      </c>
      <c r="J635" s="129" t="s">
        <v>587</v>
      </c>
      <c r="K635" s="129" t="s">
        <v>584</v>
      </c>
      <c r="L635" s="129" t="s">
        <v>401</v>
      </c>
      <c r="M635" s="129" t="s">
        <v>585</v>
      </c>
      <c r="N635" s="129" t="s">
        <v>586</v>
      </c>
    </row>
    <row r="636" ht="14.25" spans="1:14">
      <c r="A636" s="132"/>
      <c r="B636" s="163">
        <v>14</v>
      </c>
      <c r="C636" s="163" t="s">
        <v>791</v>
      </c>
      <c r="D636" s="163"/>
      <c r="E636" s="133">
        <v>-0.101</v>
      </c>
      <c r="F636" s="133">
        <v>-0.31</v>
      </c>
      <c r="G636" s="133" t="s">
        <v>402</v>
      </c>
      <c r="H636" s="136">
        <v>0.0446</v>
      </c>
      <c r="I636" s="136">
        <v>0.0608</v>
      </c>
      <c r="J636" s="133" t="s">
        <v>402</v>
      </c>
      <c r="K636" s="133">
        <v>-0.693</v>
      </c>
      <c r="L636" s="133" t="s">
        <v>402</v>
      </c>
      <c r="M636" s="136">
        <v>0.04</v>
      </c>
      <c r="N636" s="136">
        <v>0.08</v>
      </c>
    </row>
    <row r="637" ht="14.25" spans="1:14">
      <c r="A637" s="132"/>
      <c r="B637" s="163">
        <v>15</v>
      </c>
      <c r="C637" s="163" t="s">
        <v>792</v>
      </c>
      <c r="D637" s="163"/>
      <c r="E637" s="133">
        <v>0.053</v>
      </c>
      <c r="F637" s="133">
        <v>-0.154</v>
      </c>
      <c r="G637" s="133" t="s">
        <v>402</v>
      </c>
      <c r="H637" s="136">
        <v>0.0483</v>
      </c>
      <c r="I637" s="136">
        <v>0.0563</v>
      </c>
      <c r="J637" s="133" t="s">
        <v>402</v>
      </c>
      <c r="K637" s="133">
        <v>-0.222</v>
      </c>
      <c r="L637" s="133" t="s">
        <v>402</v>
      </c>
      <c r="M637" s="136">
        <v>0.0454</v>
      </c>
      <c r="N637" s="136">
        <v>0.0567</v>
      </c>
    </row>
    <row r="638" ht="14.25" spans="1:14">
      <c r="A638" s="132"/>
      <c r="B638" s="163">
        <v>16</v>
      </c>
      <c r="C638" s="163" t="s">
        <v>668</v>
      </c>
      <c r="D638" s="163"/>
      <c r="E638" s="133">
        <v>0</v>
      </c>
      <c r="F638" s="133"/>
      <c r="G638" s="133"/>
      <c r="H638" s="133"/>
      <c r="I638" s="133"/>
      <c r="J638" s="133"/>
      <c r="K638" s="133"/>
      <c r="L638" s="133"/>
      <c r="M638" s="133"/>
      <c r="N638" s="133"/>
    </row>
    <row r="639" ht="14.25" spans="1:14">
      <c r="A639" s="132"/>
      <c r="B639" s="163"/>
      <c r="C639" s="163"/>
      <c r="D639" s="16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</row>
    <row r="640" ht="14.25" spans="1:14">
      <c r="A640" s="132" t="s">
        <v>417</v>
      </c>
      <c r="B640" s="163"/>
      <c r="C640" s="163" t="s">
        <v>793</v>
      </c>
      <c r="D640" s="163"/>
      <c r="E640" s="133"/>
      <c r="F640" s="133"/>
      <c r="G640" s="133">
        <v>0.014</v>
      </c>
      <c r="H640" s="133"/>
      <c r="I640" s="133"/>
      <c r="J640" s="133"/>
      <c r="K640" s="133"/>
      <c r="L640" s="133" t="s">
        <v>402</v>
      </c>
      <c r="M640" s="133"/>
      <c r="N640" s="133"/>
    </row>
    <row r="641" ht="14.25" spans="1:14">
      <c r="A641" s="132"/>
      <c r="B641" s="163">
        <v>0</v>
      </c>
      <c r="C641" s="163" t="s">
        <v>659</v>
      </c>
      <c r="D641" s="163"/>
      <c r="E641" s="133">
        <v>0</v>
      </c>
      <c r="F641" s="133">
        <v>0</v>
      </c>
      <c r="G641" s="133" t="s">
        <v>402</v>
      </c>
      <c r="H641" s="136">
        <v>0</v>
      </c>
      <c r="I641" s="136">
        <v>0</v>
      </c>
      <c r="J641" s="133" t="s">
        <v>402</v>
      </c>
      <c r="K641" s="133">
        <v>0</v>
      </c>
      <c r="L641" s="133" t="s">
        <v>402</v>
      </c>
      <c r="M641" s="136">
        <v>0</v>
      </c>
      <c r="N641" s="136">
        <v>0</v>
      </c>
    </row>
    <row r="642" ht="14.25" spans="1:14">
      <c r="A642" s="132"/>
      <c r="B642" s="163">
        <v>1</v>
      </c>
      <c r="C642" s="163" t="s">
        <v>623</v>
      </c>
      <c r="D642" s="163"/>
      <c r="E642" s="133">
        <v>-0.04</v>
      </c>
      <c r="F642" s="133">
        <v>-0.06</v>
      </c>
      <c r="G642" s="133" t="s">
        <v>402</v>
      </c>
      <c r="H642" s="136">
        <v>0.8137</v>
      </c>
      <c r="I642" s="136">
        <v>0.8643</v>
      </c>
      <c r="J642" s="133" t="s">
        <v>402</v>
      </c>
      <c r="K642" s="133">
        <v>-0.106</v>
      </c>
      <c r="L642" s="133" t="s">
        <v>402</v>
      </c>
      <c r="M642" s="136">
        <v>0.8096</v>
      </c>
      <c r="N642" s="136">
        <v>0.9</v>
      </c>
    </row>
    <row r="643" ht="14.25" spans="1:14">
      <c r="A643" s="132"/>
      <c r="B643" s="163">
        <v>2</v>
      </c>
      <c r="C643" s="163" t="s">
        <v>624</v>
      </c>
      <c r="D643" s="163"/>
      <c r="E643" s="133">
        <v>0.084</v>
      </c>
      <c r="F643" s="133">
        <v>0.206</v>
      </c>
      <c r="G643" s="133" t="s">
        <v>402</v>
      </c>
      <c r="H643" s="136">
        <v>0.122</v>
      </c>
      <c r="I643" s="136">
        <v>0.0993</v>
      </c>
      <c r="J643" s="133" t="s">
        <v>402</v>
      </c>
      <c r="K643" s="133">
        <v>0.562</v>
      </c>
      <c r="L643" s="133" t="s">
        <v>402</v>
      </c>
      <c r="M643" s="136">
        <v>0.1287</v>
      </c>
      <c r="N643" s="136">
        <v>0.0733</v>
      </c>
    </row>
    <row r="644" ht="14.25" spans="1:14">
      <c r="A644" s="132"/>
      <c r="B644" s="163">
        <v>3</v>
      </c>
      <c r="C644" s="163" t="s">
        <v>625</v>
      </c>
      <c r="D644" s="163"/>
      <c r="E644" s="133">
        <v>0.489</v>
      </c>
      <c r="F644" s="133">
        <v>0.571</v>
      </c>
      <c r="G644" s="133" t="s">
        <v>402</v>
      </c>
      <c r="H644" s="136">
        <v>0.0643</v>
      </c>
      <c r="I644" s="136">
        <v>0.0363</v>
      </c>
      <c r="J644" s="133" t="s">
        <v>402</v>
      </c>
      <c r="K644" s="133">
        <v>0.84</v>
      </c>
      <c r="L644" s="133" t="s">
        <v>402</v>
      </c>
      <c r="M644" s="136">
        <v>0.0617</v>
      </c>
      <c r="N644" s="136">
        <v>0.0267</v>
      </c>
    </row>
    <row r="645" ht="14.25" spans="1:14">
      <c r="A645" s="132"/>
      <c r="B645" s="163">
        <v>4</v>
      </c>
      <c r="C645" s="163" t="s">
        <v>668</v>
      </c>
      <c r="D645" s="163"/>
      <c r="E645" s="133">
        <v>0</v>
      </c>
      <c r="F645" s="133"/>
      <c r="G645" s="133"/>
      <c r="H645" s="133"/>
      <c r="I645" s="133"/>
      <c r="J645" s="133"/>
      <c r="K645" s="133"/>
      <c r="L645" s="133"/>
      <c r="M645" s="133"/>
      <c r="N645" s="133"/>
    </row>
    <row r="646" ht="14.25" spans="1:14">
      <c r="A646" s="132"/>
      <c r="B646" s="163"/>
      <c r="C646" s="163"/>
      <c r="D646" s="16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</row>
    <row r="647" ht="14.25" spans="1:14">
      <c r="A647" s="132" t="s">
        <v>417</v>
      </c>
      <c r="B647" s="163"/>
      <c r="C647" s="163" t="s">
        <v>794</v>
      </c>
      <c r="D647" s="163"/>
      <c r="E647" s="133"/>
      <c r="F647" s="133"/>
      <c r="G647" s="133">
        <v>0.014</v>
      </c>
      <c r="H647" s="133"/>
      <c r="I647" s="133"/>
      <c r="J647" s="133"/>
      <c r="K647" s="133"/>
      <c r="L647" s="133" t="s">
        <v>402</v>
      </c>
      <c r="M647" s="133"/>
      <c r="N647" s="133"/>
    </row>
    <row r="648" ht="14.25" spans="1:14">
      <c r="A648" s="132"/>
      <c r="B648" s="163">
        <v>0</v>
      </c>
      <c r="C648" s="163" t="s">
        <v>659</v>
      </c>
      <c r="D648" s="163"/>
      <c r="E648" s="133">
        <v>0</v>
      </c>
      <c r="F648" s="133">
        <v>0</v>
      </c>
      <c r="G648" s="133" t="s">
        <v>402</v>
      </c>
      <c r="H648" s="136">
        <v>0</v>
      </c>
      <c r="I648" s="136">
        <v>0</v>
      </c>
      <c r="J648" s="133" t="s">
        <v>402</v>
      </c>
      <c r="K648" s="133">
        <v>0</v>
      </c>
      <c r="L648" s="133" t="s">
        <v>402</v>
      </c>
      <c r="M648" s="136">
        <v>0</v>
      </c>
      <c r="N648" s="136">
        <v>0</v>
      </c>
    </row>
    <row r="649" ht="14.25" spans="1:14">
      <c r="A649" s="132"/>
      <c r="B649" s="163">
        <v>1</v>
      </c>
      <c r="C649" s="163" t="s">
        <v>795</v>
      </c>
      <c r="D649" s="163"/>
      <c r="E649" s="133">
        <v>0.121</v>
      </c>
      <c r="F649" s="133">
        <v>0.24</v>
      </c>
      <c r="G649" s="133" t="s">
        <v>402</v>
      </c>
      <c r="H649" s="136">
        <v>0.0556</v>
      </c>
      <c r="I649" s="136">
        <v>0.0437</v>
      </c>
      <c r="J649" s="133" t="s">
        <v>402</v>
      </c>
      <c r="K649" s="133">
        <v>0.16</v>
      </c>
      <c r="L649" s="133" t="s">
        <v>402</v>
      </c>
      <c r="M649" s="136">
        <v>0.047</v>
      </c>
      <c r="N649" s="136">
        <v>0.04</v>
      </c>
    </row>
    <row r="650" ht="14.25" spans="1:14">
      <c r="A650" s="132"/>
      <c r="B650" s="163">
        <v>2</v>
      </c>
      <c r="C650" s="163" t="s">
        <v>796</v>
      </c>
      <c r="D650" s="163"/>
      <c r="E650" s="133">
        <v>-0.005</v>
      </c>
      <c r="F650" s="133">
        <v>0.09</v>
      </c>
      <c r="G650" s="133" t="s">
        <v>402</v>
      </c>
      <c r="H650" s="136">
        <v>0.1038</v>
      </c>
      <c r="I650" s="136">
        <v>0.0949</v>
      </c>
      <c r="J650" s="133" t="s">
        <v>402</v>
      </c>
      <c r="K650" s="133">
        <v>0.131</v>
      </c>
      <c r="L650" s="133" t="s">
        <v>402</v>
      </c>
      <c r="M650" s="136">
        <v>0.1007</v>
      </c>
      <c r="N650" s="136">
        <v>0.0883</v>
      </c>
    </row>
    <row r="651" ht="14.25" spans="1:14">
      <c r="A651" s="132"/>
      <c r="B651" s="163">
        <v>3</v>
      </c>
      <c r="C651" s="163" t="s">
        <v>797</v>
      </c>
      <c r="D651" s="163"/>
      <c r="E651" s="133">
        <v>0.359</v>
      </c>
      <c r="F651" s="133">
        <v>0.31</v>
      </c>
      <c r="G651" s="133" t="s">
        <v>402</v>
      </c>
      <c r="H651" s="136">
        <v>0.0525</v>
      </c>
      <c r="I651" s="136">
        <v>0.0385</v>
      </c>
      <c r="J651" s="133" t="s">
        <v>402</v>
      </c>
      <c r="K651" s="133">
        <v>-0.043</v>
      </c>
      <c r="L651" s="133" t="s">
        <v>402</v>
      </c>
      <c r="M651" s="136">
        <v>0.0527</v>
      </c>
      <c r="N651" s="136">
        <v>0.055</v>
      </c>
    </row>
    <row r="652" ht="14.25" spans="1:14">
      <c r="A652" s="132"/>
      <c r="B652" s="163">
        <v>4</v>
      </c>
      <c r="C652" s="163" t="s">
        <v>798</v>
      </c>
      <c r="D652" s="163"/>
      <c r="E652" s="133">
        <v>-0.168</v>
      </c>
      <c r="F652" s="133">
        <v>-0.14</v>
      </c>
      <c r="G652" s="133" t="s">
        <v>402</v>
      </c>
      <c r="H652" s="136">
        <v>0.0973</v>
      </c>
      <c r="I652" s="136">
        <v>0.1119</v>
      </c>
      <c r="J652" s="133" t="s">
        <v>402</v>
      </c>
      <c r="K652" s="133">
        <v>0.073</v>
      </c>
      <c r="L652" s="133" t="s">
        <v>402</v>
      </c>
      <c r="M652" s="136">
        <v>0.0986</v>
      </c>
      <c r="N652" s="136">
        <v>0.0917</v>
      </c>
    </row>
    <row r="653" ht="14.25" spans="1:14">
      <c r="A653" s="132"/>
      <c r="B653" s="163">
        <v>5</v>
      </c>
      <c r="C653" s="163" t="s">
        <v>799</v>
      </c>
      <c r="D653" s="163"/>
      <c r="E653" s="133">
        <v>0.088</v>
      </c>
      <c r="F653" s="133">
        <v>0.241</v>
      </c>
      <c r="G653" s="133" t="s">
        <v>402</v>
      </c>
      <c r="H653" s="136">
        <v>0.05</v>
      </c>
      <c r="I653" s="136">
        <v>0.0393</v>
      </c>
      <c r="J653" s="133" t="s">
        <v>402</v>
      </c>
      <c r="K653" s="133">
        <v>0.01</v>
      </c>
      <c r="L653" s="133" t="s">
        <v>402</v>
      </c>
      <c r="M653" s="136">
        <v>0.0572</v>
      </c>
      <c r="N653" s="136">
        <v>0.0567</v>
      </c>
    </row>
    <row r="654" ht="14.25" spans="1:14">
      <c r="A654" s="132"/>
      <c r="B654" s="163">
        <v>6</v>
      </c>
      <c r="C654" s="163" t="s">
        <v>800</v>
      </c>
      <c r="D654" s="163"/>
      <c r="E654" s="133">
        <v>-0.085</v>
      </c>
      <c r="F654" s="133">
        <v>-0.068</v>
      </c>
      <c r="G654" s="133" t="s">
        <v>402</v>
      </c>
      <c r="H654" s="136">
        <v>0.1482</v>
      </c>
      <c r="I654" s="136">
        <v>0.1586</v>
      </c>
      <c r="J654" s="133" t="s">
        <v>402</v>
      </c>
      <c r="K654" s="133">
        <v>0.038</v>
      </c>
      <c r="L654" s="133" t="s">
        <v>402</v>
      </c>
      <c r="M654" s="136">
        <v>0.1489</v>
      </c>
      <c r="N654" s="136">
        <v>0.1433</v>
      </c>
    </row>
    <row r="655" ht="14.25" spans="1:14">
      <c r="A655" s="132"/>
      <c r="B655" s="163">
        <v>7</v>
      </c>
      <c r="C655" s="163" t="s">
        <v>801</v>
      </c>
      <c r="D655" s="163"/>
      <c r="E655" s="133">
        <v>0.067</v>
      </c>
      <c r="F655" s="133">
        <v>0.015</v>
      </c>
      <c r="G655" s="133" t="s">
        <v>402</v>
      </c>
      <c r="H655" s="136">
        <v>0.1001</v>
      </c>
      <c r="I655" s="136">
        <v>0.0986</v>
      </c>
      <c r="J655" s="133" t="s">
        <v>402</v>
      </c>
      <c r="K655" s="133">
        <v>0.01</v>
      </c>
      <c r="L655" s="133" t="s">
        <v>402</v>
      </c>
      <c r="M655" s="136">
        <v>0.101</v>
      </c>
      <c r="N655" s="136">
        <v>0.1</v>
      </c>
    </row>
    <row r="656" ht="14.25" spans="1:14">
      <c r="A656" s="132"/>
      <c r="B656" s="163">
        <v>8</v>
      </c>
      <c r="C656" s="163" t="s">
        <v>802</v>
      </c>
      <c r="D656" s="163"/>
      <c r="E656" s="133">
        <v>-0.05</v>
      </c>
      <c r="F656" s="133">
        <v>-0.122</v>
      </c>
      <c r="G656" s="133" t="s">
        <v>402</v>
      </c>
      <c r="H656" s="136">
        <v>0.1437</v>
      </c>
      <c r="I656" s="136">
        <v>0.1623</v>
      </c>
      <c r="J656" s="133" t="s">
        <v>402</v>
      </c>
      <c r="K656" s="133">
        <v>-0.102</v>
      </c>
      <c r="L656" s="133" t="s">
        <v>402</v>
      </c>
      <c r="M656" s="136">
        <v>0.1475</v>
      </c>
      <c r="N656" s="136">
        <v>0.1633</v>
      </c>
    </row>
    <row r="657" ht="14.25" spans="1:14">
      <c r="A657" s="132"/>
      <c r="B657" s="163">
        <v>9</v>
      </c>
      <c r="C657" s="163" t="s">
        <v>803</v>
      </c>
      <c r="D657" s="163"/>
      <c r="E657" s="133">
        <v>0.065</v>
      </c>
      <c r="F657" s="133">
        <v>0</v>
      </c>
      <c r="G657" s="133" t="s">
        <v>402</v>
      </c>
      <c r="H657" s="136">
        <v>0.0489</v>
      </c>
      <c r="I657" s="136">
        <v>0.0489</v>
      </c>
      <c r="J657" s="133" t="s">
        <v>402</v>
      </c>
      <c r="K657" s="133">
        <v>-0.066</v>
      </c>
      <c r="L657" s="133" t="s">
        <v>402</v>
      </c>
      <c r="M657" s="136">
        <v>0.0515</v>
      </c>
      <c r="N657" s="136">
        <v>0.055</v>
      </c>
    </row>
    <row r="658" ht="14.25" spans="1:14">
      <c r="A658" s="132"/>
      <c r="B658" s="163">
        <v>10</v>
      </c>
      <c r="C658" s="163" t="s">
        <v>804</v>
      </c>
      <c r="D658" s="163"/>
      <c r="E658" s="133">
        <v>-0.136</v>
      </c>
      <c r="F658" s="133">
        <v>-0.224</v>
      </c>
      <c r="G658" s="133" t="s">
        <v>402</v>
      </c>
      <c r="H658" s="136">
        <v>0.0474</v>
      </c>
      <c r="I658" s="136">
        <v>0.0593</v>
      </c>
      <c r="J658" s="133" t="s">
        <v>402</v>
      </c>
      <c r="K658" s="133">
        <v>0.043</v>
      </c>
      <c r="L658" s="133" t="s">
        <v>402</v>
      </c>
      <c r="M658" s="136">
        <v>0.0487</v>
      </c>
      <c r="N658" s="136">
        <v>0.0467</v>
      </c>
    </row>
    <row r="659" ht="14.25" spans="1:14">
      <c r="A659" s="132"/>
      <c r="B659" s="163">
        <v>11</v>
      </c>
      <c r="C659" s="163" t="s">
        <v>805</v>
      </c>
      <c r="D659" s="163"/>
      <c r="E659" s="133">
        <v>0.135</v>
      </c>
      <c r="F659" s="133">
        <v>0.122</v>
      </c>
      <c r="G659" s="133" t="s">
        <v>402</v>
      </c>
      <c r="H659" s="136">
        <v>0.0528</v>
      </c>
      <c r="I659" s="136">
        <v>0.0467</v>
      </c>
      <c r="J659" s="133" t="s">
        <v>402</v>
      </c>
      <c r="K659" s="133">
        <v>0.028</v>
      </c>
      <c r="L659" s="133" t="s">
        <v>402</v>
      </c>
      <c r="M659" s="136">
        <v>0.048</v>
      </c>
      <c r="N659" s="136">
        <v>0.0467</v>
      </c>
    </row>
    <row r="660" ht="14.25" spans="1:14">
      <c r="A660" s="132"/>
      <c r="B660" s="163">
        <v>12</v>
      </c>
      <c r="C660" s="163" t="s">
        <v>806</v>
      </c>
      <c r="D660" s="163"/>
      <c r="E660" s="133">
        <v>0.033</v>
      </c>
      <c r="F660" s="133">
        <v>0.025</v>
      </c>
      <c r="G660" s="133" t="s">
        <v>402</v>
      </c>
      <c r="H660" s="136">
        <v>0.0996</v>
      </c>
      <c r="I660" s="136">
        <v>0.0971</v>
      </c>
      <c r="J660" s="133" t="s">
        <v>402</v>
      </c>
      <c r="K660" s="133">
        <v>-0.143</v>
      </c>
      <c r="L660" s="133" t="s">
        <v>402</v>
      </c>
      <c r="M660" s="136">
        <v>0.0983</v>
      </c>
      <c r="N660" s="136">
        <v>0.1133</v>
      </c>
    </row>
    <row r="661" ht="14.25" spans="1:14">
      <c r="A661" s="132"/>
      <c r="B661" s="163">
        <v>13</v>
      </c>
      <c r="C661" s="163" t="s">
        <v>668</v>
      </c>
      <c r="D661" s="163"/>
      <c r="E661" s="133">
        <v>0</v>
      </c>
      <c r="F661" s="133"/>
      <c r="G661" s="133"/>
      <c r="H661" s="133"/>
      <c r="I661" s="133"/>
      <c r="J661" s="133"/>
      <c r="K661" s="133"/>
      <c r="L661" s="133"/>
      <c r="M661" s="133"/>
      <c r="N661" s="133"/>
    </row>
    <row r="662" ht="14.25" spans="1:14">
      <c r="A662" s="132"/>
      <c r="B662" s="163"/>
      <c r="C662" s="163"/>
      <c r="D662" s="16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</row>
    <row r="663" ht="14.25" spans="1:14">
      <c r="A663" s="132" t="s">
        <v>417</v>
      </c>
      <c r="B663" s="163"/>
      <c r="C663" s="163" t="s">
        <v>807</v>
      </c>
      <c r="D663" s="163"/>
      <c r="E663" s="133"/>
      <c r="F663" s="133"/>
      <c r="G663" s="133">
        <v>0.014</v>
      </c>
      <c r="H663" s="133"/>
      <c r="I663" s="133"/>
      <c r="J663" s="133"/>
      <c r="K663" s="133"/>
      <c r="L663" s="133" t="s">
        <v>402</v>
      </c>
      <c r="M663" s="133"/>
      <c r="N663" s="133"/>
    </row>
    <row r="664" ht="14.25" spans="1:14">
      <c r="A664" s="132"/>
      <c r="B664" s="163">
        <v>0</v>
      </c>
      <c r="C664" s="163" t="s">
        <v>659</v>
      </c>
      <c r="D664" s="163"/>
      <c r="E664" s="133">
        <v>0</v>
      </c>
      <c r="F664" s="133">
        <v>0</v>
      </c>
      <c r="G664" s="133" t="s">
        <v>402</v>
      </c>
      <c r="H664" s="136">
        <v>0</v>
      </c>
      <c r="I664" s="136">
        <v>0</v>
      </c>
      <c r="J664" s="133" t="s">
        <v>402</v>
      </c>
      <c r="K664" s="133">
        <v>0</v>
      </c>
      <c r="L664" s="133" t="s">
        <v>402</v>
      </c>
      <c r="M664" s="136">
        <v>0</v>
      </c>
      <c r="N664" s="136">
        <v>0</v>
      </c>
    </row>
    <row r="665" ht="14.25" spans="1:14">
      <c r="A665" s="132"/>
      <c r="B665" s="163">
        <v>1</v>
      </c>
      <c r="C665" s="163" t="s">
        <v>808</v>
      </c>
      <c r="D665" s="163"/>
      <c r="E665" s="133">
        <v>0.143</v>
      </c>
      <c r="F665" s="133">
        <v>-0.648</v>
      </c>
      <c r="G665" s="133" t="s">
        <v>402</v>
      </c>
      <c r="H665" s="136">
        <v>0.1454</v>
      </c>
      <c r="I665" s="136">
        <v>0.278</v>
      </c>
      <c r="J665" s="133" t="s">
        <v>402</v>
      </c>
      <c r="K665" s="133">
        <v>-0.669</v>
      </c>
      <c r="L665" s="133" t="s">
        <v>402</v>
      </c>
      <c r="M665" s="136">
        <v>0.1468</v>
      </c>
      <c r="N665" s="136">
        <v>0.2867</v>
      </c>
    </row>
    <row r="666" ht="14.25" spans="1:14">
      <c r="A666" s="132"/>
      <c r="B666" s="163">
        <v>2</v>
      </c>
      <c r="C666" s="163" t="s">
        <v>809</v>
      </c>
      <c r="D666" s="163"/>
      <c r="E666" s="133">
        <v>-0.344</v>
      </c>
      <c r="F666" s="133">
        <v>-0.91</v>
      </c>
      <c r="G666" s="133" t="s">
        <v>402</v>
      </c>
      <c r="H666" s="136">
        <v>0.0433</v>
      </c>
      <c r="I666" s="136">
        <v>0.1075</v>
      </c>
      <c r="J666" s="133" t="s">
        <v>402</v>
      </c>
      <c r="K666" s="133">
        <v>-1.086</v>
      </c>
      <c r="L666" s="133" t="s">
        <v>402</v>
      </c>
      <c r="M666" s="136">
        <v>0.0405</v>
      </c>
      <c r="N666" s="136">
        <v>0.12</v>
      </c>
    </row>
    <row r="667" ht="14.25" spans="1:14">
      <c r="A667" s="132"/>
      <c r="B667" s="163">
        <v>3</v>
      </c>
      <c r="C667" s="163" t="s">
        <v>810</v>
      </c>
      <c r="D667" s="163"/>
      <c r="E667" s="133">
        <v>-0.026</v>
      </c>
      <c r="F667" s="133">
        <v>0.03</v>
      </c>
      <c r="G667" s="133" t="s">
        <v>402</v>
      </c>
      <c r="H667" s="136">
        <v>0.3972</v>
      </c>
      <c r="I667" s="136">
        <v>0.3855</v>
      </c>
      <c r="J667" s="133" t="s">
        <v>402</v>
      </c>
      <c r="K667" s="133">
        <v>0.108</v>
      </c>
      <c r="L667" s="133" t="s">
        <v>402</v>
      </c>
      <c r="M667" s="136">
        <v>0.403</v>
      </c>
      <c r="N667" s="136">
        <v>0.3617</v>
      </c>
    </row>
    <row r="668" ht="14.25" spans="1:14">
      <c r="A668" s="132"/>
      <c r="B668" s="163">
        <v>4</v>
      </c>
      <c r="C668" s="163" t="s">
        <v>811</v>
      </c>
      <c r="D668" s="163"/>
      <c r="E668" s="133">
        <v>0.04</v>
      </c>
      <c r="F668" s="133">
        <v>0.455</v>
      </c>
      <c r="G668" s="133" t="s">
        <v>402</v>
      </c>
      <c r="H668" s="136">
        <v>0.2348</v>
      </c>
      <c r="I668" s="136">
        <v>0.149</v>
      </c>
      <c r="J668" s="133" t="s">
        <v>402</v>
      </c>
      <c r="K668" s="133">
        <v>0.379</v>
      </c>
      <c r="L668" s="133" t="s">
        <v>402</v>
      </c>
      <c r="M668" s="136">
        <v>0.2264</v>
      </c>
      <c r="N668" s="136">
        <v>0.155</v>
      </c>
    </row>
    <row r="669" ht="56.25" spans="1:16">
      <c r="A669" s="159" t="s">
        <v>437</v>
      </c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49" t="s">
        <v>438</v>
      </c>
      <c r="P669" s="150">
        <v>14</v>
      </c>
    </row>
    <row r="671" spans="1:16">
      <c r="A671" s="151" t="s">
        <v>812</v>
      </c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2"/>
      <c r="P671" s="150" t="s">
        <v>391</v>
      </c>
    </row>
    <row r="672" spans="1:16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3"/>
      <c r="P672" s="150"/>
    </row>
    <row r="673" spans="1:16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3"/>
      <c r="P673" s="150"/>
    </row>
    <row r="674" spans="1:16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3"/>
      <c r="P674" s="150"/>
    </row>
    <row r="675" spans="1:14">
      <c r="A675" s="119" t="s">
        <v>574</v>
      </c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</row>
    <row r="676" spans="1:14">
      <c r="A676" s="121" t="s">
        <v>362</v>
      </c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</row>
    <row r="677" spans="1:14">
      <c r="A677" s="121" t="s">
        <v>363</v>
      </c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</row>
    <row r="678" spans="1:14">
      <c r="A678" s="121" t="s">
        <v>393</v>
      </c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</row>
    <row r="679" ht="14.25" spans="1:14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</row>
    <row r="680" ht="14.25" spans="1:14">
      <c r="A680" s="166" t="s">
        <v>575</v>
      </c>
      <c r="B680" s="123"/>
      <c r="C680" s="125"/>
      <c r="D680" s="124"/>
      <c r="E680" s="124" t="s">
        <v>576</v>
      </c>
      <c r="F680" s="123" t="s">
        <v>577</v>
      </c>
      <c r="G680" s="125"/>
      <c r="H680" s="125"/>
      <c r="I680" s="125"/>
      <c r="J680" s="124"/>
      <c r="K680" s="123" t="s">
        <v>578</v>
      </c>
      <c r="L680" s="125"/>
      <c r="M680" s="125"/>
      <c r="N680" s="124"/>
    </row>
    <row r="681" ht="14.25" spans="1:14">
      <c r="A681" s="128" t="s">
        <v>579</v>
      </c>
      <c r="B681" s="129" t="s">
        <v>580</v>
      </c>
      <c r="C681" s="129" t="s">
        <v>581</v>
      </c>
      <c r="D681" s="129" t="s">
        <v>582</v>
      </c>
      <c r="E681" s="129" t="s">
        <v>583</v>
      </c>
      <c r="F681" s="129" t="s">
        <v>584</v>
      </c>
      <c r="G681" s="129" t="s">
        <v>401</v>
      </c>
      <c r="H681" s="129" t="s">
        <v>585</v>
      </c>
      <c r="I681" s="129" t="s">
        <v>586</v>
      </c>
      <c r="J681" s="129" t="s">
        <v>587</v>
      </c>
      <c r="K681" s="129" t="s">
        <v>584</v>
      </c>
      <c r="L681" s="129" t="s">
        <v>401</v>
      </c>
      <c r="M681" s="129" t="s">
        <v>585</v>
      </c>
      <c r="N681" s="129" t="s">
        <v>586</v>
      </c>
    </row>
    <row r="682" ht="14.25" spans="1:14">
      <c r="A682" s="132"/>
      <c r="B682" s="163">
        <v>5</v>
      </c>
      <c r="C682" s="163" t="s">
        <v>813</v>
      </c>
      <c r="D682" s="163"/>
      <c r="E682" s="133">
        <v>-0.013</v>
      </c>
      <c r="F682" s="133">
        <v>0.807</v>
      </c>
      <c r="G682" s="133" t="s">
        <v>402</v>
      </c>
      <c r="H682" s="136">
        <v>0.1794</v>
      </c>
      <c r="I682" s="136">
        <v>0.0801</v>
      </c>
      <c r="J682" s="133" t="s">
        <v>402</v>
      </c>
      <c r="K682" s="133">
        <v>0.872</v>
      </c>
      <c r="L682" s="133" t="s">
        <v>402</v>
      </c>
      <c r="M682" s="136">
        <v>0.1833</v>
      </c>
      <c r="N682" s="136">
        <v>0.0767</v>
      </c>
    </row>
    <row r="683" ht="14.25" spans="1:14">
      <c r="A683" s="132"/>
      <c r="B683" s="163">
        <v>6</v>
      </c>
      <c r="C683" s="163" t="s">
        <v>668</v>
      </c>
      <c r="D683" s="163"/>
      <c r="E683" s="133">
        <v>0</v>
      </c>
      <c r="F683" s="133"/>
      <c r="G683" s="133"/>
      <c r="H683" s="133"/>
      <c r="I683" s="133"/>
      <c r="J683" s="133"/>
      <c r="K683" s="133"/>
      <c r="L683" s="133"/>
      <c r="M683" s="133"/>
      <c r="N683" s="133"/>
    </row>
    <row r="684" ht="14.25" spans="1:14">
      <c r="A684" s="132"/>
      <c r="B684" s="163"/>
      <c r="C684" s="163"/>
      <c r="D684" s="16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</row>
    <row r="685" ht="14.25" spans="1:14">
      <c r="A685" s="132" t="s">
        <v>417</v>
      </c>
      <c r="B685" s="163"/>
      <c r="C685" s="163" t="s">
        <v>814</v>
      </c>
      <c r="D685" s="163"/>
      <c r="E685" s="133"/>
      <c r="F685" s="133"/>
      <c r="G685" s="133">
        <v>0.013</v>
      </c>
      <c r="H685" s="133"/>
      <c r="I685" s="133"/>
      <c r="J685" s="133"/>
      <c r="K685" s="133"/>
      <c r="L685" s="133" t="s">
        <v>402</v>
      </c>
      <c r="M685" s="133"/>
      <c r="N685" s="133"/>
    </row>
    <row r="686" ht="14.25" spans="1:14">
      <c r="A686" s="132"/>
      <c r="B686" s="163">
        <v>0</v>
      </c>
      <c r="C686" s="163" t="s">
        <v>659</v>
      </c>
      <c r="D686" s="163"/>
      <c r="E686" s="133">
        <v>0</v>
      </c>
      <c r="F686" s="133">
        <v>0</v>
      </c>
      <c r="G686" s="133" t="s">
        <v>402</v>
      </c>
      <c r="H686" s="136">
        <v>0</v>
      </c>
      <c r="I686" s="136">
        <v>0</v>
      </c>
      <c r="J686" s="133" t="s">
        <v>402</v>
      </c>
      <c r="K686" s="133">
        <v>0</v>
      </c>
      <c r="L686" s="133" t="s">
        <v>402</v>
      </c>
      <c r="M686" s="136">
        <v>0</v>
      </c>
      <c r="N686" s="136">
        <v>0</v>
      </c>
    </row>
    <row r="687" ht="14.25" spans="1:14">
      <c r="A687" s="132"/>
      <c r="B687" s="163">
        <v>1</v>
      </c>
      <c r="C687" s="163" t="s">
        <v>815</v>
      </c>
      <c r="D687" s="163"/>
      <c r="E687" s="133">
        <v>-0.035</v>
      </c>
      <c r="F687" s="133">
        <v>-0.035</v>
      </c>
      <c r="G687" s="133" t="s">
        <v>402</v>
      </c>
      <c r="H687" s="136">
        <v>0.7825</v>
      </c>
      <c r="I687" s="136">
        <v>0.8102</v>
      </c>
      <c r="J687" s="133" t="s">
        <v>402</v>
      </c>
      <c r="K687" s="133">
        <v>-0.081</v>
      </c>
      <c r="L687" s="133" t="s">
        <v>402</v>
      </c>
      <c r="M687" s="136">
        <v>0.7793</v>
      </c>
      <c r="N687" s="136">
        <v>0.845</v>
      </c>
    </row>
    <row r="688" ht="14.25" spans="1:14">
      <c r="A688" s="132"/>
      <c r="B688" s="163">
        <v>2</v>
      </c>
      <c r="C688" s="163" t="s">
        <v>816</v>
      </c>
      <c r="D688" s="163"/>
      <c r="E688" s="133">
        <v>-0.231</v>
      </c>
      <c r="F688" s="133">
        <v>-0.606</v>
      </c>
      <c r="G688" s="133" t="s">
        <v>402</v>
      </c>
      <c r="H688" s="136">
        <v>0.0202</v>
      </c>
      <c r="I688" s="136">
        <v>0.0371</v>
      </c>
      <c r="J688" s="133" t="s">
        <v>402</v>
      </c>
      <c r="K688" s="133">
        <v>-0.622</v>
      </c>
      <c r="L688" s="133" t="s">
        <v>402</v>
      </c>
      <c r="M688" s="136">
        <v>0.0188</v>
      </c>
      <c r="N688" s="136">
        <v>0.035</v>
      </c>
    </row>
    <row r="689" ht="14.25" spans="1:14">
      <c r="A689" s="132"/>
      <c r="B689" s="163">
        <v>3</v>
      </c>
      <c r="C689" s="163" t="s">
        <v>624</v>
      </c>
      <c r="D689" s="163"/>
      <c r="E689" s="133">
        <v>0.097</v>
      </c>
      <c r="F689" s="133">
        <v>0.154</v>
      </c>
      <c r="G689" s="133" t="s">
        <v>402</v>
      </c>
      <c r="H689" s="136">
        <v>0.1298</v>
      </c>
      <c r="I689" s="136">
        <v>0.1112</v>
      </c>
      <c r="J689" s="133" t="s">
        <v>402</v>
      </c>
      <c r="K689" s="133">
        <v>0.446</v>
      </c>
      <c r="L689" s="133" t="s">
        <v>402</v>
      </c>
      <c r="M689" s="136">
        <v>0.1379</v>
      </c>
      <c r="N689" s="136">
        <v>0.0883</v>
      </c>
    </row>
    <row r="690" ht="14.25" spans="1:14">
      <c r="A690" s="132"/>
      <c r="B690" s="163">
        <v>4</v>
      </c>
      <c r="C690" s="163" t="s">
        <v>625</v>
      </c>
      <c r="D690" s="163"/>
      <c r="E690" s="133">
        <v>0.416</v>
      </c>
      <c r="F690" s="133">
        <v>0.487</v>
      </c>
      <c r="G690" s="133" t="s">
        <v>402</v>
      </c>
      <c r="H690" s="136">
        <v>0.0676</v>
      </c>
      <c r="I690" s="136">
        <v>0.0415</v>
      </c>
      <c r="J690" s="133" t="s">
        <v>402</v>
      </c>
      <c r="K690" s="133">
        <v>0.704</v>
      </c>
      <c r="L690" s="133" t="s">
        <v>402</v>
      </c>
      <c r="M690" s="136">
        <v>0.064</v>
      </c>
      <c r="N690" s="136">
        <v>0.0317</v>
      </c>
    </row>
    <row r="691" ht="14.25" spans="1:14">
      <c r="A691" s="132"/>
      <c r="B691" s="163">
        <v>5</v>
      </c>
      <c r="C691" s="163" t="s">
        <v>668</v>
      </c>
      <c r="D691" s="163"/>
      <c r="E691" s="133">
        <v>0</v>
      </c>
      <c r="F691" s="133"/>
      <c r="G691" s="133"/>
      <c r="H691" s="133"/>
      <c r="I691" s="133"/>
      <c r="J691" s="133"/>
      <c r="K691" s="133"/>
      <c r="L691" s="133"/>
      <c r="M691" s="133"/>
      <c r="N691" s="133"/>
    </row>
    <row r="692" ht="14.25" spans="1:14">
      <c r="A692" s="132"/>
      <c r="B692" s="163"/>
      <c r="C692" s="163"/>
      <c r="D692" s="16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</row>
    <row r="693" ht="14.25" spans="1:14">
      <c r="A693" s="132" t="s">
        <v>417</v>
      </c>
      <c r="B693" s="163"/>
      <c r="C693" s="163" t="s">
        <v>817</v>
      </c>
      <c r="D693" s="163"/>
      <c r="E693" s="133"/>
      <c r="F693" s="133"/>
      <c r="G693" s="133">
        <v>0.013</v>
      </c>
      <c r="H693" s="133"/>
      <c r="I693" s="133"/>
      <c r="J693" s="133"/>
      <c r="K693" s="133"/>
      <c r="L693" s="133" t="s">
        <v>402</v>
      </c>
      <c r="M693" s="133"/>
      <c r="N693" s="133"/>
    </row>
    <row r="694" ht="14.25" spans="1:14">
      <c r="A694" s="132"/>
      <c r="B694" s="163">
        <v>0</v>
      </c>
      <c r="C694" s="163" t="s">
        <v>659</v>
      </c>
      <c r="D694" s="163"/>
      <c r="E694" s="133">
        <v>0</v>
      </c>
      <c r="F694" s="133">
        <v>0</v>
      </c>
      <c r="G694" s="133" t="s">
        <v>402</v>
      </c>
      <c r="H694" s="136">
        <v>0</v>
      </c>
      <c r="I694" s="136">
        <v>0</v>
      </c>
      <c r="J694" s="133" t="s">
        <v>402</v>
      </c>
      <c r="K694" s="133">
        <v>0</v>
      </c>
      <c r="L694" s="133" t="s">
        <v>402</v>
      </c>
      <c r="M694" s="136">
        <v>0</v>
      </c>
      <c r="N694" s="136">
        <v>0</v>
      </c>
    </row>
    <row r="695" ht="14.25" spans="1:14">
      <c r="A695" s="132"/>
      <c r="B695" s="163">
        <v>1</v>
      </c>
      <c r="C695" s="163" t="s">
        <v>818</v>
      </c>
      <c r="D695" s="163"/>
      <c r="E695" s="133">
        <v>-0.036</v>
      </c>
      <c r="F695" s="133">
        <v>0.018</v>
      </c>
      <c r="G695" s="133" t="s">
        <v>402</v>
      </c>
      <c r="H695" s="136">
        <v>0.0974</v>
      </c>
      <c r="I695" s="136">
        <v>0.0956</v>
      </c>
      <c r="J695" s="133" t="s">
        <v>402</v>
      </c>
      <c r="K695" s="133">
        <v>-0.305</v>
      </c>
      <c r="L695" s="133" t="s">
        <v>402</v>
      </c>
      <c r="M695" s="136">
        <v>0.097</v>
      </c>
      <c r="N695" s="136">
        <v>0.1317</v>
      </c>
    </row>
    <row r="696" ht="14.25" spans="1:14">
      <c r="A696" s="132"/>
      <c r="B696" s="163">
        <v>2</v>
      </c>
      <c r="C696" s="163" t="s">
        <v>819</v>
      </c>
      <c r="D696" s="163"/>
      <c r="E696" s="133">
        <v>-0.014</v>
      </c>
      <c r="F696" s="133">
        <v>0.208</v>
      </c>
      <c r="G696" s="133" t="s">
        <v>402</v>
      </c>
      <c r="H696" s="136">
        <v>0.0529</v>
      </c>
      <c r="I696" s="136">
        <v>0.043</v>
      </c>
      <c r="J696" s="133" t="s">
        <v>402</v>
      </c>
      <c r="K696" s="133">
        <v>0.091</v>
      </c>
      <c r="L696" s="133" t="s">
        <v>402</v>
      </c>
      <c r="M696" s="136">
        <v>0.0511</v>
      </c>
      <c r="N696" s="136">
        <v>0.0467</v>
      </c>
    </row>
    <row r="697" ht="14.25" spans="1:14">
      <c r="A697" s="132"/>
      <c r="B697" s="163">
        <v>3</v>
      </c>
      <c r="C697" s="163" t="s">
        <v>820</v>
      </c>
      <c r="D697" s="163"/>
      <c r="E697" s="133">
        <v>0</v>
      </c>
      <c r="F697" s="133">
        <v>-0.083</v>
      </c>
      <c r="G697" s="133" t="s">
        <v>402</v>
      </c>
      <c r="H697" s="136">
        <v>0.0491</v>
      </c>
      <c r="I697" s="136">
        <v>0.0534</v>
      </c>
      <c r="J697" s="133" t="s">
        <v>402</v>
      </c>
      <c r="K697" s="133">
        <v>-0.207</v>
      </c>
      <c r="L697" s="133" t="s">
        <v>402</v>
      </c>
      <c r="M697" s="136">
        <v>0.0461</v>
      </c>
      <c r="N697" s="136">
        <v>0.0567</v>
      </c>
    </row>
    <row r="698" ht="14.25" spans="1:14">
      <c r="A698" s="132"/>
      <c r="B698" s="163">
        <v>4</v>
      </c>
      <c r="C698" s="163" t="s">
        <v>821</v>
      </c>
      <c r="D698" s="163"/>
      <c r="E698" s="133">
        <v>-0.046</v>
      </c>
      <c r="F698" s="133">
        <v>0.04</v>
      </c>
      <c r="G698" s="133" t="s">
        <v>402</v>
      </c>
      <c r="H698" s="136">
        <v>0.1011</v>
      </c>
      <c r="I698" s="136">
        <v>0.0971</v>
      </c>
      <c r="J698" s="133" t="s">
        <v>402</v>
      </c>
      <c r="K698" s="133">
        <v>0.069</v>
      </c>
      <c r="L698" s="133" t="s">
        <v>402</v>
      </c>
      <c r="M698" s="136">
        <v>0.1017</v>
      </c>
      <c r="N698" s="136">
        <v>0.095</v>
      </c>
    </row>
    <row r="699" ht="14.25" spans="1:14">
      <c r="A699" s="132"/>
      <c r="B699" s="163">
        <v>5</v>
      </c>
      <c r="C699" s="163" t="s">
        <v>822</v>
      </c>
      <c r="D699" s="163"/>
      <c r="E699" s="133">
        <v>0.126</v>
      </c>
      <c r="F699" s="133">
        <v>0.269</v>
      </c>
      <c r="G699" s="133" t="s">
        <v>402</v>
      </c>
      <c r="H699" s="136">
        <v>0.1077</v>
      </c>
      <c r="I699" s="136">
        <v>0.0823</v>
      </c>
      <c r="J699" s="133" t="s">
        <v>402</v>
      </c>
      <c r="K699" s="133">
        <v>0.321</v>
      </c>
      <c r="L699" s="133" t="s">
        <v>402</v>
      </c>
      <c r="M699" s="136">
        <v>0.108</v>
      </c>
      <c r="N699" s="136">
        <v>0.0783</v>
      </c>
    </row>
    <row r="700" ht="14.25" spans="1:14">
      <c r="A700" s="132"/>
      <c r="B700" s="163">
        <v>6</v>
      </c>
      <c r="C700" s="163" t="s">
        <v>823</v>
      </c>
      <c r="D700" s="163"/>
      <c r="E700" s="133">
        <v>-0.035</v>
      </c>
      <c r="F700" s="133">
        <v>-0.082</v>
      </c>
      <c r="G700" s="133" t="s">
        <v>402</v>
      </c>
      <c r="H700" s="136">
        <v>0.0505</v>
      </c>
      <c r="I700" s="136">
        <v>0.0549</v>
      </c>
      <c r="J700" s="133" t="s">
        <v>402</v>
      </c>
      <c r="K700" s="133">
        <v>0.369</v>
      </c>
      <c r="L700" s="133" t="s">
        <v>402</v>
      </c>
      <c r="M700" s="136">
        <v>0.0506</v>
      </c>
      <c r="N700" s="136">
        <v>0.035</v>
      </c>
    </row>
    <row r="701" ht="14.25" spans="1:14">
      <c r="A701" s="132"/>
      <c r="B701" s="163">
        <v>7</v>
      </c>
      <c r="C701" s="163" t="s">
        <v>824</v>
      </c>
      <c r="D701" s="163"/>
      <c r="E701" s="133">
        <v>0.049</v>
      </c>
      <c r="F701" s="133">
        <v>0.169</v>
      </c>
      <c r="G701" s="133" t="s">
        <v>402</v>
      </c>
      <c r="H701" s="136">
        <v>0.0509</v>
      </c>
      <c r="I701" s="136">
        <v>0.043</v>
      </c>
      <c r="J701" s="133" t="s">
        <v>402</v>
      </c>
      <c r="K701" s="133">
        <v>0.132</v>
      </c>
      <c r="L701" s="133" t="s">
        <v>402</v>
      </c>
      <c r="M701" s="136">
        <v>0.0551</v>
      </c>
      <c r="N701" s="136">
        <v>0.0483</v>
      </c>
    </row>
    <row r="702" ht="14.25" spans="1:14">
      <c r="A702" s="132"/>
      <c r="B702" s="163">
        <v>8</v>
      </c>
      <c r="C702" s="163" t="s">
        <v>825</v>
      </c>
      <c r="D702" s="163"/>
      <c r="E702" s="133">
        <v>-0.17</v>
      </c>
      <c r="F702" s="133">
        <v>-0.008</v>
      </c>
      <c r="G702" s="133" t="s">
        <v>402</v>
      </c>
      <c r="H702" s="136">
        <v>0.05</v>
      </c>
      <c r="I702" s="136">
        <v>0.0504</v>
      </c>
      <c r="J702" s="133" t="s">
        <v>402</v>
      </c>
      <c r="K702" s="133">
        <v>0.081</v>
      </c>
      <c r="L702" s="133" t="s">
        <v>402</v>
      </c>
      <c r="M702" s="136">
        <v>0.0506</v>
      </c>
      <c r="N702" s="136">
        <v>0.0467</v>
      </c>
    </row>
    <row r="703" ht="14.25" spans="1:14">
      <c r="A703" s="132"/>
      <c r="B703" s="163">
        <v>9</v>
      </c>
      <c r="C703" s="163" t="s">
        <v>826</v>
      </c>
      <c r="D703" s="163"/>
      <c r="E703" s="133">
        <v>0.27</v>
      </c>
      <c r="F703" s="133">
        <v>0.137</v>
      </c>
      <c r="G703" s="133" t="s">
        <v>402</v>
      </c>
      <c r="H703" s="136">
        <v>0.1038</v>
      </c>
      <c r="I703" s="136">
        <v>0.0904</v>
      </c>
      <c r="J703" s="133" t="s">
        <v>402</v>
      </c>
      <c r="K703" s="133">
        <v>0.308</v>
      </c>
      <c r="L703" s="133" t="s">
        <v>402</v>
      </c>
      <c r="M703" s="136">
        <v>0.1089</v>
      </c>
      <c r="N703" s="136">
        <v>0.08</v>
      </c>
    </row>
    <row r="704" ht="14.25" spans="1:14">
      <c r="A704" s="132"/>
      <c r="B704" s="163">
        <v>10</v>
      </c>
      <c r="C704" s="163" t="s">
        <v>827</v>
      </c>
      <c r="D704" s="163"/>
      <c r="E704" s="133">
        <v>-0.129</v>
      </c>
      <c r="F704" s="133">
        <v>0.154</v>
      </c>
      <c r="G704" s="133" t="s">
        <v>402</v>
      </c>
      <c r="H704" s="136">
        <v>0.0519</v>
      </c>
      <c r="I704" s="136">
        <v>0.0445</v>
      </c>
      <c r="J704" s="133" t="s">
        <v>402</v>
      </c>
      <c r="K704" s="133">
        <v>-0.077</v>
      </c>
      <c r="L704" s="133" t="s">
        <v>402</v>
      </c>
      <c r="M704" s="136">
        <v>0.0494</v>
      </c>
      <c r="N704" s="136">
        <v>0.0533</v>
      </c>
    </row>
    <row r="705" ht="14.25" spans="1:14">
      <c r="A705" s="132"/>
      <c r="B705" s="163">
        <v>11</v>
      </c>
      <c r="C705" s="163" t="s">
        <v>828</v>
      </c>
      <c r="D705" s="163"/>
      <c r="E705" s="133">
        <v>-0.114</v>
      </c>
      <c r="F705" s="133">
        <v>-0.106</v>
      </c>
      <c r="G705" s="133" t="s">
        <v>402</v>
      </c>
      <c r="H705" s="136">
        <v>0.0974</v>
      </c>
      <c r="I705" s="136">
        <v>0.1082</v>
      </c>
      <c r="J705" s="133" t="s">
        <v>402</v>
      </c>
      <c r="K705" s="133">
        <v>0.006</v>
      </c>
      <c r="L705" s="133" t="s">
        <v>402</v>
      </c>
      <c r="M705" s="136">
        <v>0.099</v>
      </c>
      <c r="N705" s="136">
        <v>0.0983</v>
      </c>
    </row>
    <row r="706" ht="14.25" spans="1:14">
      <c r="A706" s="132"/>
      <c r="B706" s="163">
        <v>12</v>
      </c>
      <c r="C706" s="163" t="s">
        <v>829</v>
      </c>
      <c r="D706" s="163"/>
      <c r="E706" s="133">
        <v>-0.031</v>
      </c>
      <c r="F706" s="133">
        <v>-0.265</v>
      </c>
      <c r="G706" s="133" t="s">
        <v>402</v>
      </c>
      <c r="H706" s="136">
        <v>0.1393</v>
      </c>
      <c r="I706" s="136">
        <v>0.1816</v>
      </c>
      <c r="J706" s="133" t="s">
        <v>402</v>
      </c>
      <c r="K706" s="133">
        <v>-0.374</v>
      </c>
      <c r="L706" s="133" t="s">
        <v>402</v>
      </c>
      <c r="M706" s="136">
        <v>0.1296</v>
      </c>
      <c r="N706" s="136">
        <v>0.1883</v>
      </c>
    </row>
    <row r="707" ht="14.25" spans="1:14">
      <c r="A707" s="132"/>
      <c r="B707" s="163">
        <v>13</v>
      </c>
      <c r="C707" s="163" t="s">
        <v>830</v>
      </c>
      <c r="D707" s="163"/>
      <c r="E707" s="133">
        <v>0.029</v>
      </c>
      <c r="F707" s="133">
        <v>-0.145</v>
      </c>
      <c r="G707" s="133" t="s">
        <v>402</v>
      </c>
      <c r="H707" s="136">
        <v>0.0481</v>
      </c>
      <c r="I707" s="136">
        <v>0.0556</v>
      </c>
      <c r="J707" s="133" t="s">
        <v>402</v>
      </c>
      <c r="K707" s="133">
        <v>0.238</v>
      </c>
      <c r="L707" s="133" t="s">
        <v>402</v>
      </c>
      <c r="M707" s="136">
        <v>0.0529</v>
      </c>
      <c r="N707" s="136">
        <v>0.0417</v>
      </c>
    </row>
    <row r="708" ht="14.25" spans="1:14">
      <c r="A708" s="132"/>
      <c r="B708" s="163">
        <v>14</v>
      </c>
      <c r="C708" s="163" t="s">
        <v>668</v>
      </c>
      <c r="D708" s="163"/>
      <c r="E708" s="133">
        <v>0</v>
      </c>
      <c r="F708" s="133"/>
      <c r="G708" s="133"/>
      <c r="H708" s="133"/>
      <c r="I708" s="133"/>
      <c r="J708" s="133"/>
      <c r="K708" s="133"/>
      <c r="L708" s="133"/>
      <c r="M708" s="133"/>
      <c r="N708" s="133"/>
    </row>
    <row r="709" ht="14.25" spans="1:14">
      <c r="A709" s="132"/>
      <c r="B709" s="163"/>
      <c r="C709" s="163"/>
      <c r="D709" s="16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</row>
    <row r="710" ht="14.25" spans="1:14">
      <c r="A710" s="132" t="s">
        <v>417</v>
      </c>
      <c r="B710" s="163"/>
      <c r="C710" s="163" t="s">
        <v>831</v>
      </c>
      <c r="D710" s="163"/>
      <c r="E710" s="133"/>
      <c r="F710" s="133"/>
      <c r="G710" s="133">
        <v>0.012</v>
      </c>
      <c r="H710" s="133"/>
      <c r="I710" s="133"/>
      <c r="J710" s="133"/>
      <c r="K710" s="133"/>
      <c r="L710" s="133" t="s">
        <v>402</v>
      </c>
      <c r="M710" s="133"/>
      <c r="N710" s="133"/>
    </row>
    <row r="711" ht="14.25" spans="1:14">
      <c r="A711" s="132"/>
      <c r="B711" s="163">
        <v>0</v>
      </c>
      <c r="C711" s="163" t="s">
        <v>659</v>
      </c>
      <c r="D711" s="163"/>
      <c r="E711" s="133">
        <v>0</v>
      </c>
      <c r="F711" s="133">
        <v>0</v>
      </c>
      <c r="G711" s="133" t="s">
        <v>402</v>
      </c>
      <c r="H711" s="136">
        <v>0</v>
      </c>
      <c r="I711" s="136">
        <v>0</v>
      </c>
      <c r="J711" s="133" t="s">
        <v>402</v>
      </c>
      <c r="K711" s="133">
        <v>0</v>
      </c>
      <c r="L711" s="133" t="s">
        <v>402</v>
      </c>
      <c r="M711" s="136">
        <v>0</v>
      </c>
      <c r="N711" s="136">
        <v>0</v>
      </c>
    </row>
    <row r="712" ht="14.25" spans="1:14">
      <c r="A712" s="132"/>
      <c r="B712" s="163">
        <v>1</v>
      </c>
      <c r="C712" s="163" t="s">
        <v>832</v>
      </c>
      <c r="D712" s="163"/>
      <c r="E712" s="133">
        <v>0.044</v>
      </c>
      <c r="F712" s="133">
        <v>-0.136</v>
      </c>
      <c r="G712" s="133" t="s">
        <v>402</v>
      </c>
      <c r="H712" s="136">
        <v>0.0932</v>
      </c>
      <c r="I712" s="136">
        <v>0.1067</v>
      </c>
      <c r="J712" s="133" t="s">
        <v>402</v>
      </c>
      <c r="K712" s="133">
        <v>-0.478</v>
      </c>
      <c r="L712" s="133" t="s">
        <v>402</v>
      </c>
      <c r="M712" s="136">
        <v>0.0878</v>
      </c>
      <c r="N712" s="136">
        <v>0.1417</v>
      </c>
    </row>
    <row r="713" ht="14.25" spans="1:14">
      <c r="A713" s="132"/>
      <c r="B713" s="163">
        <v>2</v>
      </c>
      <c r="C713" s="163" t="s">
        <v>833</v>
      </c>
      <c r="D713" s="163"/>
      <c r="E713" s="133">
        <v>0.105</v>
      </c>
      <c r="F713" s="133">
        <v>0.211</v>
      </c>
      <c r="G713" s="133" t="s">
        <v>402</v>
      </c>
      <c r="H713" s="136">
        <v>0.0522</v>
      </c>
      <c r="I713" s="136">
        <v>0.0423</v>
      </c>
      <c r="J713" s="133" t="s">
        <v>402</v>
      </c>
      <c r="K713" s="133">
        <v>0.066</v>
      </c>
      <c r="L713" s="133" t="s">
        <v>402</v>
      </c>
      <c r="M713" s="136">
        <v>0.0517</v>
      </c>
      <c r="N713" s="136">
        <v>0.0483</v>
      </c>
    </row>
    <row r="714" ht="14.25" spans="1:14">
      <c r="A714" s="132"/>
      <c r="B714" s="163">
        <v>3</v>
      </c>
      <c r="C714" s="163" t="s">
        <v>834</v>
      </c>
      <c r="D714" s="163"/>
      <c r="E714" s="133">
        <v>0.053</v>
      </c>
      <c r="F714" s="133">
        <v>0.236</v>
      </c>
      <c r="G714" s="133" t="s">
        <v>402</v>
      </c>
      <c r="H714" s="136">
        <v>0.107</v>
      </c>
      <c r="I714" s="136">
        <v>0.0845</v>
      </c>
      <c r="J714" s="133" t="s">
        <v>402</v>
      </c>
      <c r="K714" s="133">
        <v>0.346</v>
      </c>
      <c r="L714" s="133" t="s">
        <v>402</v>
      </c>
      <c r="M714" s="136">
        <v>0.1083</v>
      </c>
      <c r="N714" s="136">
        <v>0.0767</v>
      </c>
    </row>
    <row r="715" ht="56.25" spans="1:16">
      <c r="A715" s="159" t="s">
        <v>437</v>
      </c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49" t="s">
        <v>438</v>
      </c>
      <c r="P715" s="150">
        <v>15</v>
      </c>
    </row>
    <row r="717" spans="1:16">
      <c r="A717" s="151" t="s">
        <v>835</v>
      </c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2"/>
      <c r="P717" s="150" t="s">
        <v>391</v>
      </c>
    </row>
    <row r="718" spans="1:16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3"/>
      <c r="P718" s="150"/>
    </row>
    <row r="719" spans="1:16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3"/>
      <c r="P719" s="150"/>
    </row>
    <row r="720" spans="1:16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3"/>
      <c r="P720" s="150"/>
    </row>
    <row r="721" spans="1:14">
      <c r="A721" s="119" t="s">
        <v>574</v>
      </c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</row>
    <row r="722" spans="1:14">
      <c r="A722" s="121" t="s">
        <v>362</v>
      </c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</row>
    <row r="723" spans="1:14">
      <c r="A723" s="121" t="s">
        <v>363</v>
      </c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</row>
    <row r="724" spans="1:14">
      <c r="A724" s="121" t="s">
        <v>393</v>
      </c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</row>
    <row r="725" ht="14.25" spans="1:14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</row>
    <row r="726" ht="14.25" spans="1:14">
      <c r="A726" s="166" t="s">
        <v>575</v>
      </c>
      <c r="B726" s="123"/>
      <c r="C726" s="125"/>
      <c r="D726" s="124"/>
      <c r="E726" s="124" t="s">
        <v>576</v>
      </c>
      <c r="F726" s="123" t="s">
        <v>577</v>
      </c>
      <c r="G726" s="125"/>
      <c r="H726" s="125"/>
      <c r="I726" s="125"/>
      <c r="J726" s="124"/>
      <c r="K726" s="123" t="s">
        <v>578</v>
      </c>
      <c r="L726" s="125"/>
      <c r="M726" s="125"/>
      <c r="N726" s="124"/>
    </row>
    <row r="727" ht="14.25" spans="1:14">
      <c r="A727" s="128" t="s">
        <v>579</v>
      </c>
      <c r="B727" s="129" t="s">
        <v>580</v>
      </c>
      <c r="C727" s="129" t="s">
        <v>581</v>
      </c>
      <c r="D727" s="129" t="s">
        <v>582</v>
      </c>
      <c r="E727" s="129" t="s">
        <v>583</v>
      </c>
      <c r="F727" s="129" t="s">
        <v>584</v>
      </c>
      <c r="G727" s="129" t="s">
        <v>401</v>
      </c>
      <c r="H727" s="129" t="s">
        <v>585</v>
      </c>
      <c r="I727" s="129" t="s">
        <v>586</v>
      </c>
      <c r="J727" s="129" t="s">
        <v>587</v>
      </c>
      <c r="K727" s="129" t="s">
        <v>584</v>
      </c>
      <c r="L727" s="129" t="s">
        <v>401</v>
      </c>
      <c r="M727" s="129" t="s">
        <v>585</v>
      </c>
      <c r="N727" s="129" t="s">
        <v>586</v>
      </c>
    </row>
    <row r="728" ht="14.25" spans="1:14">
      <c r="A728" s="132"/>
      <c r="B728" s="163">
        <v>4</v>
      </c>
      <c r="C728" s="163" t="s">
        <v>836</v>
      </c>
      <c r="D728" s="163"/>
      <c r="E728" s="133">
        <v>-0.183</v>
      </c>
      <c r="F728" s="133">
        <v>0.018</v>
      </c>
      <c r="G728" s="133" t="s">
        <v>402</v>
      </c>
      <c r="H728" s="136">
        <v>0.2015</v>
      </c>
      <c r="I728" s="136">
        <v>0.1979</v>
      </c>
      <c r="J728" s="133" t="s">
        <v>402</v>
      </c>
      <c r="K728" s="133">
        <v>0.134</v>
      </c>
      <c r="L728" s="133" t="s">
        <v>402</v>
      </c>
      <c r="M728" s="136">
        <v>0.2096</v>
      </c>
      <c r="N728" s="136">
        <v>0.1833</v>
      </c>
    </row>
    <row r="729" ht="14.25" spans="1:14">
      <c r="A729" s="132"/>
      <c r="B729" s="163">
        <v>5</v>
      </c>
      <c r="C729" s="163" t="s">
        <v>837</v>
      </c>
      <c r="D729" s="163"/>
      <c r="E729" s="133">
        <v>0.171</v>
      </c>
      <c r="F729" s="133">
        <v>0.135</v>
      </c>
      <c r="G729" s="133" t="s">
        <v>402</v>
      </c>
      <c r="H729" s="136">
        <v>0.0534</v>
      </c>
      <c r="I729" s="136">
        <v>0.0467</v>
      </c>
      <c r="J729" s="133" t="s">
        <v>402</v>
      </c>
      <c r="K729" s="133">
        <v>0.431</v>
      </c>
      <c r="L729" s="133" t="s">
        <v>402</v>
      </c>
      <c r="M729" s="136">
        <v>0.0513</v>
      </c>
      <c r="N729" s="136">
        <v>0.0333</v>
      </c>
    </row>
    <row r="730" ht="14.25" spans="1:14">
      <c r="A730" s="132"/>
      <c r="B730" s="163">
        <v>6</v>
      </c>
      <c r="C730" s="163" t="s">
        <v>838</v>
      </c>
      <c r="D730" s="163"/>
      <c r="E730" s="133">
        <v>-0.125</v>
      </c>
      <c r="F730" s="133">
        <v>-0.078</v>
      </c>
      <c r="G730" s="133" t="s">
        <v>402</v>
      </c>
      <c r="H730" s="136">
        <v>0.0487</v>
      </c>
      <c r="I730" s="136">
        <v>0.0526</v>
      </c>
      <c r="J730" s="133" t="s">
        <v>402</v>
      </c>
      <c r="K730" s="133">
        <v>-0.101</v>
      </c>
      <c r="L730" s="133" t="s">
        <v>402</v>
      </c>
      <c r="M730" s="136">
        <v>0.0497</v>
      </c>
      <c r="N730" s="136">
        <v>0.055</v>
      </c>
    </row>
    <row r="731" ht="14.25" spans="1:14">
      <c r="A731" s="132"/>
      <c r="B731" s="163">
        <v>7</v>
      </c>
      <c r="C731" s="163" t="s">
        <v>839</v>
      </c>
      <c r="D731" s="163"/>
      <c r="E731" s="133">
        <v>0.047</v>
      </c>
      <c r="F731" s="133">
        <v>0.158</v>
      </c>
      <c r="G731" s="133" t="s">
        <v>402</v>
      </c>
      <c r="H731" s="136">
        <v>0.0495</v>
      </c>
      <c r="I731" s="136">
        <v>0.0423</v>
      </c>
      <c r="J731" s="133" t="s">
        <v>402</v>
      </c>
      <c r="K731" s="133">
        <v>-0.22</v>
      </c>
      <c r="L731" s="133" t="s">
        <v>402</v>
      </c>
      <c r="M731" s="136">
        <v>0.0522</v>
      </c>
      <c r="N731" s="136">
        <v>0.065</v>
      </c>
    </row>
    <row r="732" ht="14.25" spans="1:14">
      <c r="A732" s="132"/>
      <c r="B732" s="163">
        <v>8</v>
      </c>
      <c r="C732" s="163" t="s">
        <v>840</v>
      </c>
      <c r="D732" s="163"/>
      <c r="E732" s="133">
        <v>0.062</v>
      </c>
      <c r="F732" s="133">
        <v>0.018</v>
      </c>
      <c r="G732" s="133" t="s">
        <v>402</v>
      </c>
      <c r="H732" s="136">
        <v>0.0491</v>
      </c>
      <c r="I732" s="136">
        <v>0.0482</v>
      </c>
      <c r="J732" s="133" t="s">
        <v>402</v>
      </c>
      <c r="K732" s="133">
        <v>-0.266</v>
      </c>
      <c r="L732" s="133" t="s">
        <v>402</v>
      </c>
      <c r="M732" s="136">
        <v>0.0485</v>
      </c>
      <c r="N732" s="136">
        <v>0.0633</v>
      </c>
    </row>
    <row r="733" ht="14.25" spans="1:14">
      <c r="A733" s="132"/>
      <c r="B733" s="163">
        <v>9</v>
      </c>
      <c r="C733" s="163" t="s">
        <v>841</v>
      </c>
      <c r="D733" s="163"/>
      <c r="E733" s="133">
        <v>0.1</v>
      </c>
      <c r="F733" s="133">
        <v>-0.012</v>
      </c>
      <c r="G733" s="133" t="s">
        <v>402</v>
      </c>
      <c r="H733" s="136">
        <v>0.1011</v>
      </c>
      <c r="I733" s="136">
        <v>0.1023</v>
      </c>
      <c r="J733" s="133" t="s">
        <v>402</v>
      </c>
      <c r="K733" s="133">
        <v>0.261</v>
      </c>
      <c r="L733" s="133" t="s">
        <v>402</v>
      </c>
      <c r="M733" s="136">
        <v>0.1038</v>
      </c>
      <c r="N733" s="136">
        <v>0.08</v>
      </c>
    </row>
    <row r="734" ht="14.25" spans="1:14">
      <c r="A734" s="132"/>
      <c r="B734" s="163">
        <v>10</v>
      </c>
      <c r="C734" s="163" t="s">
        <v>842</v>
      </c>
      <c r="D734" s="163"/>
      <c r="E734" s="133">
        <v>-0.057</v>
      </c>
      <c r="F734" s="133">
        <v>-0.143</v>
      </c>
      <c r="G734" s="133" t="s">
        <v>402</v>
      </c>
      <c r="H734" s="136">
        <v>0.0983</v>
      </c>
      <c r="I734" s="136">
        <v>0.1134</v>
      </c>
      <c r="J734" s="133" t="s">
        <v>402</v>
      </c>
      <c r="K734" s="133">
        <v>0.248</v>
      </c>
      <c r="L734" s="133" t="s">
        <v>402</v>
      </c>
      <c r="M734" s="136">
        <v>0.1003</v>
      </c>
      <c r="N734" s="136">
        <v>0.0783</v>
      </c>
    </row>
    <row r="735" ht="14.25" spans="1:14">
      <c r="A735" s="132"/>
      <c r="B735" s="163">
        <v>11</v>
      </c>
      <c r="C735" s="163" t="s">
        <v>843</v>
      </c>
      <c r="D735" s="163"/>
      <c r="E735" s="133">
        <v>0.069</v>
      </c>
      <c r="F735" s="133">
        <v>-0.11</v>
      </c>
      <c r="G735" s="133" t="s">
        <v>402</v>
      </c>
      <c r="H735" s="136">
        <v>0.146</v>
      </c>
      <c r="I735" s="136">
        <v>0.1631</v>
      </c>
      <c r="J735" s="133" t="s">
        <v>402</v>
      </c>
      <c r="K735" s="133">
        <v>-0.247</v>
      </c>
      <c r="L735" s="133" t="s">
        <v>402</v>
      </c>
      <c r="M735" s="136">
        <v>0.1367</v>
      </c>
      <c r="N735" s="136">
        <v>0.175</v>
      </c>
    </row>
    <row r="736" ht="14.25" spans="1:14">
      <c r="A736" s="132"/>
      <c r="B736" s="163">
        <v>12</v>
      </c>
      <c r="C736" s="163" t="s">
        <v>668</v>
      </c>
      <c r="D736" s="163"/>
      <c r="E736" s="133">
        <v>0</v>
      </c>
      <c r="F736" s="133"/>
      <c r="G736" s="133"/>
      <c r="H736" s="133"/>
      <c r="I736" s="133"/>
      <c r="J736" s="133"/>
      <c r="K736" s="133"/>
      <c r="L736" s="133"/>
      <c r="M736" s="133"/>
      <c r="N736" s="133"/>
    </row>
    <row r="737" ht="14.25" spans="1:14">
      <c r="A737" s="132"/>
      <c r="B737" s="163"/>
      <c r="C737" s="163"/>
      <c r="D737" s="16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</row>
    <row r="738" ht="14.25" spans="1:14">
      <c r="A738" s="132" t="s">
        <v>417</v>
      </c>
      <c r="B738" s="163"/>
      <c r="C738" s="163" t="s">
        <v>844</v>
      </c>
      <c r="D738" s="163"/>
      <c r="E738" s="133"/>
      <c r="F738" s="133"/>
      <c r="G738" s="133">
        <v>0.012</v>
      </c>
      <c r="H738" s="133"/>
      <c r="I738" s="133"/>
      <c r="J738" s="133"/>
      <c r="K738" s="133"/>
      <c r="L738" s="133" t="s">
        <v>402</v>
      </c>
      <c r="M738" s="133"/>
      <c r="N738" s="133"/>
    </row>
    <row r="739" ht="14.25" spans="1:14">
      <c r="A739" s="132"/>
      <c r="B739" s="163">
        <v>0</v>
      </c>
      <c r="C739" s="163" t="s">
        <v>659</v>
      </c>
      <c r="D739" s="163"/>
      <c r="E739" s="133">
        <v>0</v>
      </c>
      <c r="F739" s="133">
        <v>0</v>
      </c>
      <c r="G739" s="133" t="s">
        <v>402</v>
      </c>
      <c r="H739" s="136">
        <v>0</v>
      </c>
      <c r="I739" s="136">
        <v>0</v>
      </c>
      <c r="J739" s="133" t="s">
        <v>402</v>
      </c>
      <c r="K739" s="133">
        <v>0</v>
      </c>
      <c r="L739" s="133" t="s">
        <v>402</v>
      </c>
      <c r="M739" s="136">
        <v>0</v>
      </c>
      <c r="N739" s="136">
        <v>0</v>
      </c>
    </row>
    <row r="740" ht="14.25" spans="1:14">
      <c r="A740" s="132"/>
      <c r="B740" s="163">
        <v>1</v>
      </c>
      <c r="C740" s="163" t="s">
        <v>845</v>
      </c>
      <c r="D740" s="163"/>
      <c r="E740" s="133">
        <v>-0.137</v>
      </c>
      <c r="F740" s="133">
        <v>-0.285</v>
      </c>
      <c r="G740" s="133" t="s">
        <v>402</v>
      </c>
      <c r="H740" s="136">
        <v>0.0898</v>
      </c>
      <c r="I740" s="136">
        <v>0.1193</v>
      </c>
      <c r="J740" s="133" t="s">
        <v>402</v>
      </c>
      <c r="K740" s="133">
        <v>-0.413</v>
      </c>
      <c r="L740" s="133" t="s">
        <v>402</v>
      </c>
      <c r="M740" s="136">
        <v>0.0904</v>
      </c>
      <c r="N740" s="136">
        <v>0.1367</v>
      </c>
    </row>
    <row r="741" ht="14.25" spans="1:14">
      <c r="A741" s="132"/>
      <c r="B741" s="163">
        <v>2</v>
      </c>
      <c r="C741" s="163" t="s">
        <v>846</v>
      </c>
      <c r="D741" s="163"/>
      <c r="E741" s="133">
        <v>0.121</v>
      </c>
      <c r="F741" s="133">
        <v>0.098</v>
      </c>
      <c r="G741" s="133" t="s">
        <v>402</v>
      </c>
      <c r="H741" s="136">
        <v>0.153</v>
      </c>
      <c r="I741" s="136">
        <v>0.1386</v>
      </c>
      <c r="J741" s="133" t="s">
        <v>402</v>
      </c>
      <c r="K741" s="133">
        <v>-0.008</v>
      </c>
      <c r="L741" s="133" t="s">
        <v>402</v>
      </c>
      <c r="M741" s="136">
        <v>0.1522</v>
      </c>
      <c r="N741" s="136">
        <v>0.1533</v>
      </c>
    </row>
    <row r="742" ht="14.25" spans="1:14">
      <c r="A742" s="132"/>
      <c r="B742" s="163">
        <v>3</v>
      </c>
      <c r="C742" s="163" t="s">
        <v>847</v>
      </c>
      <c r="D742" s="163"/>
      <c r="E742" s="133">
        <v>0.152</v>
      </c>
      <c r="F742" s="133">
        <v>0.303</v>
      </c>
      <c r="G742" s="133" t="s">
        <v>402</v>
      </c>
      <c r="H742" s="136">
        <v>0.1074</v>
      </c>
      <c r="I742" s="136">
        <v>0.0793</v>
      </c>
      <c r="J742" s="133" t="s">
        <v>402</v>
      </c>
      <c r="K742" s="133">
        <v>0.118</v>
      </c>
      <c r="L742" s="133" t="s">
        <v>402</v>
      </c>
      <c r="M742" s="136">
        <v>0.105</v>
      </c>
      <c r="N742" s="136">
        <v>0.0933</v>
      </c>
    </row>
    <row r="743" ht="14.25" spans="1:14">
      <c r="A743" s="132"/>
      <c r="B743" s="163">
        <v>4</v>
      </c>
      <c r="C743" s="163" t="s">
        <v>848</v>
      </c>
      <c r="D743" s="163"/>
      <c r="E743" s="133">
        <v>-0.235</v>
      </c>
      <c r="F743" s="133">
        <v>-0.074</v>
      </c>
      <c r="G743" s="133" t="s">
        <v>402</v>
      </c>
      <c r="H743" s="136">
        <v>0.0517</v>
      </c>
      <c r="I743" s="136">
        <v>0.0556</v>
      </c>
      <c r="J743" s="133" t="s">
        <v>402</v>
      </c>
      <c r="K743" s="133">
        <v>0.716</v>
      </c>
      <c r="L743" s="133" t="s">
        <v>402</v>
      </c>
      <c r="M743" s="136">
        <v>0.0511</v>
      </c>
      <c r="N743" s="136">
        <v>0.025</v>
      </c>
    </row>
    <row r="744" ht="14.25" spans="1:14">
      <c r="A744" s="132"/>
      <c r="B744" s="163">
        <v>5</v>
      </c>
      <c r="C744" s="163" t="s">
        <v>849</v>
      </c>
      <c r="D744" s="163"/>
      <c r="E744" s="133">
        <v>0.14</v>
      </c>
      <c r="F744" s="133">
        <v>0.289</v>
      </c>
      <c r="G744" s="133" t="s">
        <v>402</v>
      </c>
      <c r="H744" s="136">
        <v>0.0534</v>
      </c>
      <c r="I744" s="136">
        <v>0.04</v>
      </c>
      <c r="J744" s="133" t="s">
        <v>402</v>
      </c>
      <c r="K744" s="133">
        <v>0.33</v>
      </c>
      <c r="L744" s="133" t="s">
        <v>402</v>
      </c>
      <c r="M744" s="136">
        <v>0.0557</v>
      </c>
      <c r="N744" s="136">
        <v>0.04</v>
      </c>
    </row>
    <row r="745" ht="14.25" spans="1:14">
      <c r="A745" s="132"/>
      <c r="B745" s="163">
        <v>6</v>
      </c>
      <c r="C745" s="163" t="s">
        <v>850</v>
      </c>
      <c r="D745" s="163"/>
      <c r="E745" s="133">
        <v>-0.057</v>
      </c>
      <c r="F745" s="133">
        <v>0.027</v>
      </c>
      <c r="G745" s="133" t="s">
        <v>402</v>
      </c>
      <c r="H745" s="136">
        <v>0.2537</v>
      </c>
      <c r="I745" s="136">
        <v>0.2468</v>
      </c>
      <c r="J745" s="133" t="s">
        <v>402</v>
      </c>
      <c r="K745" s="133">
        <v>0.185</v>
      </c>
      <c r="L745" s="133" t="s">
        <v>402</v>
      </c>
      <c r="M745" s="136">
        <v>0.2586</v>
      </c>
      <c r="N745" s="136">
        <v>0.215</v>
      </c>
    </row>
    <row r="746" ht="14.25" spans="1:14">
      <c r="A746" s="132"/>
      <c r="B746" s="163">
        <v>7</v>
      </c>
      <c r="C746" s="163" t="s">
        <v>851</v>
      </c>
      <c r="D746" s="163"/>
      <c r="E746" s="133">
        <v>-0.044</v>
      </c>
      <c r="F746" s="133">
        <v>-0.017</v>
      </c>
      <c r="G746" s="133" t="s">
        <v>402</v>
      </c>
      <c r="H746" s="136">
        <v>0.0991</v>
      </c>
      <c r="I746" s="136">
        <v>0.1008</v>
      </c>
      <c r="J746" s="133" t="s">
        <v>402</v>
      </c>
      <c r="K746" s="133">
        <v>-0.054</v>
      </c>
      <c r="L746" s="133" t="s">
        <v>402</v>
      </c>
      <c r="M746" s="136">
        <v>0.0995</v>
      </c>
      <c r="N746" s="136">
        <v>0.105</v>
      </c>
    </row>
    <row r="747" ht="14.25" spans="1:14">
      <c r="A747" s="132"/>
      <c r="B747" s="163">
        <v>8</v>
      </c>
      <c r="C747" s="163" t="s">
        <v>852</v>
      </c>
      <c r="D747" s="163"/>
      <c r="E747" s="133">
        <v>0.004</v>
      </c>
      <c r="F747" s="133">
        <v>-0.154</v>
      </c>
      <c r="G747" s="133" t="s">
        <v>402</v>
      </c>
      <c r="H747" s="136">
        <v>0.0934</v>
      </c>
      <c r="I747" s="136">
        <v>0.109</v>
      </c>
      <c r="J747" s="133" t="s">
        <v>402</v>
      </c>
      <c r="K747" s="133">
        <v>-0.283</v>
      </c>
      <c r="L747" s="133" t="s">
        <v>402</v>
      </c>
      <c r="M747" s="136">
        <v>0.0955</v>
      </c>
      <c r="N747" s="136">
        <v>0.1267</v>
      </c>
    </row>
    <row r="748" ht="14.25" spans="1:14">
      <c r="A748" s="132"/>
      <c r="B748" s="163">
        <v>9</v>
      </c>
      <c r="C748" s="163" t="s">
        <v>853</v>
      </c>
      <c r="D748" s="163"/>
      <c r="E748" s="133">
        <v>0.063</v>
      </c>
      <c r="F748" s="133">
        <v>-0.114</v>
      </c>
      <c r="G748" s="133" t="s">
        <v>402</v>
      </c>
      <c r="H748" s="136">
        <v>0.0986</v>
      </c>
      <c r="I748" s="136">
        <v>0.1105</v>
      </c>
      <c r="J748" s="133" t="s">
        <v>402</v>
      </c>
      <c r="K748" s="133">
        <v>-0.132</v>
      </c>
      <c r="L748" s="133" t="s">
        <v>402</v>
      </c>
      <c r="M748" s="136">
        <v>0.092</v>
      </c>
      <c r="N748" s="136">
        <v>0.105</v>
      </c>
    </row>
    <row r="749" ht="14.25" spans="1:14">
      <c r="A749" s="132"/>
      <c r="B749" s="163">
        <v>10</v>
      </c>
      <c r="C749" s="163" t="s">
        <v>668</v>
      </c>
      <c r="D749" s="163"/>
      <c r="E749" s="133">
        <v>0</v>
      </c>
      <c r="F749" s="133"/>
      <c r="G749" s="133"/>
      <c r="H749" s="133"/>
      <c r="I749" s="133"/>
      <c r="J749" s="133"/>
      <c r="K749" s="133"/>
      <c r="L749" s="133"/>
      <c r="M749" s="133"/>
      <c r="N749" s="133"/>
    </row>
    <row r="750" ht="14.25" spans="1:14">
      <c r="A750" s="132"/>
      <c r="B750" s="163"/>
      <c r="C750" s="163"/>
      <c r="D750" s="16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</row>
    <row r="751" ht="14.25" spans="1:14">
      <c r="A751" s="132" t="s">
        <v>417</v>
      </c>
      <c r="B751" s="163"/>
      <c r="C751" s="163" t="s">
        <v>854</v>
      </c>
      <c r="D751" s="163"/>
      <c r="E751" s="133"/>
      <c r="F751" s="133"/>
      <c r="G751" s="133">
        <v>0.011</v>
      </c>
      <c r="H751" s="133"/>
      <c r="I751" s="133"/>
      <c r="J751" s="133"/>
      <c r="K751" s="133"/>
      <c r="L751" s="133" t="s">
        <v>402</v>
      </c>
      <c r="M751" s="133"/>
      <c r="N751" s="133"/>
    </row>
    <row r="752" ht="14.25" spans="1:14">
      <c r="A752" s="132"/>
      <c r="B752" s="163">
        <v>0</v>
      </c>
      <c r="C752" s="163" t="s">
        <v>659</v>
      </c>
      <c r="D752" s="163"/>
      <c r="E752" s="133">
        <v>0</v>
      </c>
      <c r="F752" s="133">
        <v>0</v>
      </c>
      <c r="G752" s="133" t="s">
        <v>402</v>
      </c>
      <c r="H752" s="136">
        <v>0</v>
      </c>
      <c r="I752" s="136">
        <v>0</v>
      </c>
      <c r="J752" s="133" t="s">
        <v>402</v>
      </c>
      <c r="K752" s="133">
        <v>0</v>
      </c>
      <c r="L752" s="133" t="s">
        <v>402</v>
      </c>
      <c r="M752" s="136">
        <v>0</v>
      </c>
      <c r="N752" s="136">
        <v>0</v>
      </c>
    </row>
    <row r="753" ht="14.25" spans="1:14">
      <c r="A753" s="132"/>
      <c r="B753" s="163">
        <v>1</v>
      </c>
      <c r="C753" s="163" t="s">
        <v>855</v>
      </c>
      <c r="D753" s="163"/>
      <c r="E753" s="133">
        <v>0.089</v>
      </c>
      <c r="F753" s="133">
        <v>0.421</v>
      </c>
      <c r="G753" s="133" t="s">
        <v>402</v>
      </c>
      <c r="H753" s="136">
        <v>0.1118</v>
      </c>
      <c r="I753" s="136">
        <v>0.0734</v>
      </c>
      <c r="J753" s="133" t="s">
        <v>402</v>
      </c>
      <c r="K753" s="133">
        <v>0.665</v>
      </c>
      <c r="L753" s="133" t="s">
        <v>402</v>
      </c>
      <c r="M753" s="136">
        <v>0.1134</v>
      </c>
      <c r="N753" s="136">
        <v>0.0583</v>
      </c>
    </row>
    <row r="754" ht="14.25" spans="1:14">
      <c r="A754" s="132"/>
      <c r="B754" s="163">
        <v>2</v>
      </c>
      <c r="C754" s="163" t="s">
        <v>856</v>
      </c>
      <c r="D754" s="163"/>
      <c r="E754" s="133">
        <v>0.171</v>
      </c>
      <c r="F754" s="133">
        <v>0.329</v>
      </c>
      <c r="G754" s="133" t="s">
        <v>402</v>
      </c>
      <c r="H754" s="136">
        <v>0.1618</v>
      </c>
      <c r="I754" s="136">
        <v>0.1164</v>
      </c>
      <c r="J754" s="133" t="s">
        <v>402</v>
      </c>
      <c r="K754" s="133">
        <v>0.308</v>
      </c>
      <c r="L754" s="133" t="s">
        <v>402</v>
      </c>
      <c r="M754" s="136">
        <v>0.161</v>
      </c>
      <c r="N754" s="136">
        <v>0.1183</v>
      </c>
    </row>
    <row r="755" ht="14.25" spans="1:14">
      <c r="A755" s="132"/>
      <c r="B755" s="163">
        <v>3</v>
      </c>
      <c r="C755" s="163" t="s">
        <v>857</v>
      </c>
      <c r="D755" s="163"/>
      <c r="E755" s="133">
        <v>0.104</v>
      </c>
      <c r="F755" s="133">
        <v>0.121</v>
      </c>
      <c r="G755" s="133" t="s">
        <v>402</v>
      </c>
      <c r="H755" s="136">
        <v>0.1539</v>
      </c>
      <c r="I755" s="136">
        <v>0.1364</v>
      </c>
      <c r="J755" s="133" t="s">
        <v>402</v>
      </c>
      <c r="K755" s="133">
        <v>0.267</v>
      </c>
      <c r="L755" s="133" t="s">
        <v>402</v>
      </c>
      <c r="M755" s="136">
        <v>0.161</v>
      </c>
      <c r="N755" s="136">
        <v>0.1233</v>
      </c>
    </row>
    <row r="756" ht="14.25" spans="1:14">
      <c r="A756" s="132"/>
      <c r="B756" s="163">
        <v>4</v>
      </c>
      <c r="C756" s="163" t="s">
        <v>858</v>
      </c>
      <c r="D756" s="163"/>
      <c r="E756" s="133">
        <v>-0.043</v>
      </c>
      <c r="F756" s="133">
        <v>0.014</v>
      </c>
      <c r="G756" s="133" t="s">
        <v>402</v>
      </c>
      <c r="H756" s="136">
        <v>0.2016</v>
      </c>
      <c r="I756" s="136">
        <v>0.1987</v>
      </c>
      <c r="J756" s="133" t="s">
        <v>402</v>
      </c>
      <c r="K756" s="133">
        <v>0.125</v>
      </c>
      <c r="L756" s="133" t="s">
        <v>402</v>
      </c>
      <c r="M756" s="136">
        <v>0.2078</v>
      </c>
      <c r="N756" s="136">
        <v>0.1833</v>
      </c>
    </row>
    <row r="757" ht="14.25" spans="1:14">
      <c r="A757" s="132"/>
      <c r="B757" s="163">
        <v>5</v>
      </c>
      <c r="C757" s="163" t="s">
        <v>859</v>
      </c>
      <c r="D757" s="163"/>
      <c r="E757" s="133">
        <v>-0.04</v>
      </c>
      <c r="F757" s="133">
        <v>-0.094</v>
      </c>
      <c r="G757" s="133" t="s">
        <v>402</v>
      </c>
      <c r="H757" s="136">
        <v>0.1498</v>
      </c>
      <c r="I757" s="136">
        <v>0.1646</v>
      </c>
      <c r="J757" s="133" t="s">
        <v>402</v>
      </c>
      <c r="K757" s="133">
        <v>-0.05</v>
      </c>
      <c r="L757" s="133" t="s">
        <v>402</v>
      </c>
      <c r="M757" s="136">
        <v>0.141</v>
      </c>
      <c r="N757" s="136">
        <v>0.1483</v>
      </c>
    </row>
    <row r="758" ht="14.25" spans="1:14">
      <c r="A758" s="132"/>
      <c r="B758" s="163">
        <v>6</v>
      </c>
      <c r="C758" s="163" t="s">
        <v>860</v>
      </c>
      <c r="D758" s="163"/>
      <c r="E758" s="133">
        <v>-0.098</v>
      </c>
      <c r="F758" s="133">
        <v>-0.3</v>
      </c>
      <c r="G758" s="133" t="s">
        <v>402</v>
      </c>
      <c r="H758" s="136">
        <v>0.1802</v>
      </c>
      <c r="I758" s="136">
        <v>0.2431</v>
      </c>
      <c r="J758" s="133" t="s">
        <v>402</v>
      </c>
      <c r="K758" s="133">
        <v>-0.457</v>
      </c>
      <c r="L758" s="133" t="s">
        <v>402</v>
      </c>
      <c r="M758" s="136">
        <v>0.1751</v>
      </c>
      <c r="N758" s="136">
        <v>0.2767</v>
      </c>
    </row>
    <row r="759" ht="14.25" spans="1:14">
      <c r="A759" s="132"/>
      <c r="B759" s="163">
        <v>7</v>
      </c>
      <c r="C759" s="163" t="s">
        <v>861</v>
      </c>
      <c r="D759" s="163"/>
      <c r="E759" s="133">
        <v>-0.216</v>
      </c>
      <c r="F759" s="133">
        <v>-0.499</v>
      </c>
      <c r="G759" s="133" t="s">
        <v>402</v>
      </c>
      <c r="H759" s="136">
        <v>0.041</v>
      </c>
      <c r="I759" s="136">
        <v>0.0675</v>
      </c>
      <c r="J759" s="133" t="s">
        <v>402</v>
      </c>
      <c r="K759" s="133">
        <v>-0.816</v>
      </c>
      <c r="L759" s="133" t="s">
        <v>402</v>
      </c>
      <c r="M759" s="136">
        <v>0.0405</v>
      </c>
      <c r="N759" s="136">
        <v>0.0917</v>
      </c>
    </row>
    <row r="760" ht="14.25" spans="1:14">
      <c r="A760" s="132"/>
      <c r="B760" s="163">
        <v>8</v>
      </c>
      <c r="C760" s="163" t="s">
        <v>668</v>
      </c>
      <c r="D760" s="163"/>
      <c r="E760" s="133">
        <v>0</v>
      </c>
      <c r="F760" s="133"/>
      <c r="G760" s="133"/>
      <c r="H760" s="133"/>
      <c r="I760" s="133"/>
      <c r="J760" s="133"/>
      <c r="K760" s="133"/>
      <c r="L760" s="133"/>
      <c r="M760" s="133"/>
      <c r="N760" s="133"/>
    </row>
    <row r="761" ht="56.25" spans="1:16">
      <c r="A761" s="159" t="s">
        <v>437</v>
      </c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49" t="s">
        <v>438</v>
      </c>
      <c r="P761" s="150">
        <v>16</v>
      </c>
    </row>
    <row r="763" spans="1:16">
      <c r="A763" s="151" t="s">
        <v>862</v>
      </c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2"/>
      <c r="P763" s="150" t="s">
        <v>391</v>
      </c>
    </row>
    <row r="764" spans="1:16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3"/>
      <c r="P764" s="150"/>
    </row>
    <row r="765" spans="1:16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3"/>
      <c r="P765" s="150"/>
    </row>
    <row r="766" spans="1:16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3"/>
      <c r="P766" s="150"/>
    </row>
    <row r="767" spans="1:14">
      <c r="A767" s="119" t="s">
        <v>574</v>
      </c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</row>
    <row r="768" spans="1:14">
      <c r="A768" s="121" t="s">
        <v>362</v>
      </c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</row>
    <row r="769" spans="1:14">
      <c r="A769" s="121" t="s">
        <v>363</v>
      </c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</row>
    <row r="770" spans="1:14">
      <c r="A770" s="121" t="s">
        <v>393</v>
      </c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</row>
    <row r="771" ht="14.25" spans="1:14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</row>
    <row r="772" ht="14.25" spans="1:14">
      <c r="A772" s="166" t="s">
        <v>575</v>
      </c>
      <c r="B772" s="123"/>
      <c r="C772" s="125"/>
      <c r="D772" s="124"/>
      <c r="E772" s="124" t="s">
        <v>576</v>
      </c>
      <c r="F772" s="123" t="s">
        <v>577</v>
      </c>
      <c r="G772" s="125"/>
      <c r="H772" s="125"/>
      <c r="I772" s="125"/>
      <c r="J772" s="124"/>
      <c r="K772" s="123" t="s">
        <v>578</v>
      </c>
      <c r="L772" s="125"/>
      <c r="M772" s="125"/>
      <c r="N772" s="124"/>
    </row>
    <row r="773" ht="14.25" spans="1:14">
      <c r="A773" s="128" t="s">
        <v>579</v>
      </c>
      <c r="B773" s="129" t="s">
        <v>580</v>
      </c>
      <c r="C773" s="129" t="s">
        <v>581</v>
      </c>
      <c r="D773" s="129" t="s">
        <v>582</v>
      </c>
      <c r="E773" s="129" t="s">
        <v>583</v>
      </c>
      <c r="F773" s="129" t="s">
        <v>584</v>
      </c>
      <c r="G773" s="129" t="s">
        <v>401</v>
      </c>
      <c r="H773" s="129" t="s">
        <v>585</v>
      </c>
      <c r="I773" s="129" t="s">
        <v>586</v>
      </c>
      <c r="J773" s="129" t="s">
        <v>587</v>
      </c>
      <c r="K773" s="129" t="s">
        <v>584</v>
      </c>
      <c r="L773" s="129" t="s">
        <v>401</v>
      </c>
      <c r="M773" s="129" t="s">
        <v>585</v>
      </c>
      <c r="N773" s="129" t="s">
        <v>586</v>
      </c>
    </row>
    <row r="774" ht="14.25" spans="1:14">
      <c r="A774" s="132"/>
      <c r="B774" s="163"/>
      <c r="C774" s="163"/>
      <c r="D774" s="16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</row>
    <row r="775" ht="14.25" spans="1:14">
      <c r="A775" s="132" t="s">
        <v>417</v>
      </c>
      <c r="B775" s="163"/>
      <c r="C775" s="163" t="s">
        <v>863</v>
      </c>
      <c r="D775" s="163"/>
      <c r="E775" s="133"/>
      <c r="F775" s="133"/>
      <c r="G775" s="133">
        <v>0.011</v>
      </c>
      <c r="H775" s="133"/>
      <c r="I775" s="133"/>
      <c r="J775" s="133"/>
      <c r="K775" s="133"/>
      <c r="L775" s="133" t="s">
        <v>402</v>
      </c>
      <c r="M775" s="133"/>
      <c r="N775" s="133"/>
    </row>
    <row r="776" ht="14.25" spans="1:14">
      <c r="A776" s="132"/>
      <c r="B776" s="163">
        <v>0</v>
      </c>
      <c r="C776" s="163" t="s">
        <v>659</v>
      </c>
      <c r="D776" s="163"/>
      <c r="E776" s="133">
        <v>0</v>
      </c>
      <c r="F776" s="133">
        <v>0</v>
      </c>
      <c r="G776" s="133" t="s">
        <v>402</v>
      </c>
      <c r="H776" s="136">
        <v>0</v>
      </c>
      <c r="I776" s="136">
        <v>0</v>
      </c>
      <c r="J776" s="133" t="s">
        <v>402</v>
      </c>
      <c r="K776" s="133">
        <v>0</v>
      </c>
      <c r="L776" s="133" t="s">
        <v>402</v>
      </c>
      <c r="M776" s="136">
        <v>0</v>
      </c>
      <c r="N776" s="136">
        <v>0</v>
      </c>
    </row>
    <row r="777" ht="14.25" spans="1:14">
      <c r="A777" s="132"/>
      <c r="B777" s="163">
        <v>1</v>
      </c>
      <c r="C777" s="163" t="s">
        <v>864</v>
      </c>
      <c r="D777" s="163"/>
      <c r="E777" s="133">
        <v>-0.208</v>
      </c>
      <c r="F777" s="133">
        <v>0.052</v>
      </c>
      <c r="G777" s="133" t="s">
        <v>402</v>
      </c>
      <c r="H777" s="136">
        <v>0.0492</v>
      </c>
      <c r="I777" s="136">
        <v>0.0467</v>
      </c>
      <c r="J777" s="133" t="s">
        <v>402</v>
      </c>
      <c r="K777" s="133">
        <v>0.124</v>
      </c>
      <c r="L777" s="133" t="s">
        <v>402</v>
      </c>
      <c r="M777" s="136">
        <v>0.049</v>
      </c>
      <c r="N777" s="136">
        <v>0.0433</v>
      </c>
    </row>
    <row r="778" ht="14.25" spans="1:14">
      <c r="A778" s="132"/>
      <c r="B778" s="163">
        <v>2</v>
      </c>
      <c r="C778" s="163" t="s">
        <v>865</v>
      </c>
      <c r="D778" s="163"/>
      <c r="E778" s="133">
        <v>0.173</v>
      </c>
      <c r="F778" s="133">
        <v>0.202</v>
      </c>
      <c r="G778" s="133" t="s">
        <v>402</v>
      </c>
      <c r="H778" s="136">
        <v>0.0916</v>
      </c>
      <c r="I778" s="136">
        <v>0.0749</v>
      </c>
      <c r="J778" s="133" t="s">
        <v>402</v>
      </c>
      <c r="K778" s="133">
        <v>0.255</v>
      </c>
      <c r="L778" s="133" t="s">
        <v>402</v>
      </c>
      <c r="M778" s="136">
        <v>0.0946</v>
      </c>
      <c r="N778" s="136">
        <v>0.0733</v>
      </c>
    </row>
    <row r="779" ht="14.25" spans="1:14">
      <c r="A779" s="132"/>
      <c r="B779" s="163">
        <v>3</v>
      </c>
      <c r="C779" s="163" t="s">
        <v>866</v>
      </c>
      <c r="D779" s="163"/>
      <c r="E779" s="133">
        <v>0.109</v>
      </c>
      <c r="F779" s="133">
        <v>0.125</v>
      </c>
      <c r="G779" s="133" t="s">
        <v>402</v>
      </c>
      <c r="H779" s="136">
        <v>0.063</v>
      </c>
      <c r="I779" s="136">
        <v>0.0556</v>
      </c>
      <c r="J779" s="133" t="s">
        <v>402</v>
      </c>
      <c r="K779" s="133">
        <v>0.063</v>
      </c>
      <c r="L779" s="133" t="s">
        <v>402</v>
      </c>
      <c r="M779" s="136">
        <v>0.0603</v>
      </c>
      <c r="N779" s="136">
        <v>0.0567</v>
      </c>
    </row>
    <row r="780" ht="14.25" spans="1:14">
      <c r="A780" s="132"/>
      <c r="B780" s="163">
        <v>4</v>
      </c>
      <c r="C780" s="163" t="s">
        <v>867</v>
      </c>
      <c r="D780" s="163"/>
      <c r="E780" s="133">
        <v>0.143</v>
      </c>
      <c r="F780" s="133">
        <v>0.168</v>
      </c>
      <c r="G780" s="133" t="s">
        <v>402</v>
      </c>
      <c r="H780" s="136">
        <v>0.0561</v>
      </c>
      <c r="I780" s="136">
        <v>0.0474</v>
      </c>
      <c r="J780" s="133" t="s">
        <v>402</v>
      </c>
      <c r="K780" s="133">
        <v>0.27</v>
      </c>
      <c r="L780" s="133" t="s">
        <v>402</v>
      </c>
      <c r="M780" s="136">
        <v>0.0546</v>
      </c>
      <c r="N780" s="136">
        <v>0.0417</v>
      </c>
    </row>
    <row r="781" ht="14.25" spans="1:14">
      <c r="A781" s="132"/>
      <c r="B781" s="163">
        <v>5</v>
      </c>
      <c r="C781" s="163" t="s">
        <v>868</v>
      </c>
      <c r="D781" s="163"/>
      <c r="E781" s="133">
        <v>0.047</v>
      </c>
      <c r="F781" s="133">
        <v>0.041</v>
      </c>
      <c r="G781" s="133" t="s">
        <v>402</v>
      </c>
      <c r="H781" s="136">
        <v>0.1019</v>
      </c>
      <c r="I781" s="136">
        <v>0.0979</v>
      </c>
      <c r="J781" s="133" t="s">
        <v>402</v>
      </c>
      <c r="K781" s="133">
        <v>0.283</v>
      </c>
      <c r="L781" s="133" t="s">
        <v>402</v>
      </c>
      <c r="M781" s="136">
        <v>0.1017</v>
      </c>
      <c r="N781" s="136">
        <v>0.0767</v>
      </c>
    </row>
    <row r="782" ht="14.25" spans="1:14">
      <c r="A782" s="132"/>
      <c r="B782" s="163">
        <v>6</v>
      </c>
      <c r="C782" s="163" t="s">
        <v>869</v>
      </c>
      <c r="D782" s="163"/>
      <c r="E782" s="133">
        <v>0.005</v>
      </c>
      <c r="F782" s="133">
        <v>0.003</v>
      </c>
      <c r="G782" s="133" t="s">
        <v>402</v>
      </c>
      <c r="H782" s="136">
        <v>0.0922</v>
      </c>
      <c r="I782" s="136">
        <v>0.0919</v>
      </c>
      <c r="J782" s="133" t="s">
        <v>402</v>
      </c>
      <c r="K782" s="133">
        <v>0.102</v>
      </c>
      <c r="L782" s="133" t="s">
        <v>402</v>
      </c>
      <c r="M782" s="136">
        <v>0.096</v>
      </c>
      <c r="N782" s="136">
        <v>0.0867</v>
      </c>
    </row>
    <row r="783" ht="14.25" spans="1:14">
      <c r="A783" s="132"/>
      <c r="B783" s="163">
        <v>7</v>
      </c>
      <c r="C783" s="163" t="s">
        <v>870</v>
      </c>
      <c r="D783" s="163"/>
      <c r="E783" s="133">
        <v>-0.086</v>
      </c>
      <c r="F783" s="133">
        <v>-0.094</v>
      </c>
      <c r="G783" s="133" t="s">
        <v>402</v>
      </c>
      <c r="H783" s="136">
        <v>0.2025</v>
      </c>
      <c r="I783" s="136">
        <v>0.2224</v>
      </c>
      <c r="J783" s="133" t="s">
        <v>402</v>
      </c>
      <c r="K783" s="133">
        <v>0.01</v>
      </c>
      <c r="L783" s="133" t="s">
        <v>402</v>
      </c>
      <c r="M783" s="136">
        <v>0.2071</v>
      </c>
      <c r="N783" s="136">
        <v>0.205</v>
      </c>
    </row>
    <row r="784" ht="14.25" spans="1:14">
      <c r="A784" s="132"/>
      <c r="B784" s="163">
        <v>8</v>
      </c>
      <c r="C784" s="163" t="s">
        <v>871</v>
      </c>
      <c r="D784" s="163"/>
      <c r="E784" s="133">
        <v>0.073</v>
      </c>
      <c r="F784" s="133">
        <v>0.023</v>
      </c>
      <c r="G784" s="133" t="s">
        <v>402</v>
      </c>
      <c r="H784" s="136">
        <v>0.094</v>
      </c>
      <c r="I784" s="136">
        <v>0.0919</v>
      </c>
      <c r="J784" s="133" t="s">
        <v>402</v>
      </c>
      <c r="K784" s="133">
        <v>-0.054</v>
      </c>
      <c r="L784" s="133" t="s">
        <v>402</v>
      </c>
      <c r="M784" s="136">
        <v>0.0995</v>
      </c>
      <c r="N784" s="136">
        <v>0.105</v>
      </c>
    </row>
    <row r="785" ht="14.25" spans="1:14">
      <c r="A785" s="132"/>
      <c r="B785" s="163">
        <v>9</v>
      </c>
      <c r="C785" s="163" t="s">
        <v>872</v>
      </c>
      <c r="D785" s="163"/>
      <c r="E785" s="133">
        <v>-0.1</v>
      </c>
      <c r="F785" s="133">
        <v>-0.257</v>
      </c>
      <c r="G785" s="133" t="s">
        <v>402</v>
      </c>
      <c r="H785" s="136">
        <v>0.0522</v>
      </c>
      <c r="I785" s="136">
        <v>0.0675</v>
      </c>
      <c r="J785" s="133" t="s">
        <v>402</v>
      </c>
      <c r="K785" s="133">
        <v>-0.203</v>
      </c>
      <c r="L785" s="133" t="s">
        <v>402</v>
      </c>
      <c r="M785" s="136">
        <v>0.053</v>
      </c>
      <c r="N785" s="136">
        <v>0.065</v>
      </c>
    </row>
    <row r="786" ht="14.25" spans="1:14">
      <c r="A786" s="132"/>
      <c r="B786" s="163">
        <v>10</v>
      </c>
      <c r="C786" s="163" t="s">
        <v>873</v>
      </c>
      <c r="D786" s="163"/>
      <c r="E786" s="133">
        <v>0.091</v>
      </c>
      <c r="F786" s="133">
        <v>0.004</v>
      </c>
      <c r="G786" s="133" t="s">
        <v>402</v>
      </c>
      <c r="H786" s="136">
        <v>0.0424</v>
      </c>
      <c r="I786" s="136">
        <v>0.0423</v>
      </c>
      <c r="J786" s="133" t="s">
        <v>402</v>
      </c>
      <c r="K786" s="133">
        <v>0.081</v>
      </c>
      <c r="L786" s="133" t="s">
        <v>402</v>
      </c>
      <c r="M786" s="136">
        <v>0.0416</v>
      </c>
      <c r="N786" s="136">
        <v>0.0383</v>
      </c>
    </row>
    <row r="787" ht="14.25" spans="1:14">
      <c r="A787" s="132"/>
      <c r="B787" s="163">
        <v>11</v>
      </c>
      <c r="C787" s="163" t="s">
        <v>874</v>
      </c>
      <c r="D787" s="163"/>
      <c r="E787" s="133">
        <v>-0.114</v>
      </c>
      <c r="F787" s="133">
        <v>-0.097</v>
      </c>
      <c r="G787" s="133" t="s">
        <v>402</v>
      </c>
      <c r="H787" s="136">
        <v>0.1029</v>
      </c>
      <c r="I787" s="136">
        <v>0.1134</v>
      </c>
      <c r="J787" s="133" t="s">
        <v>402</v>
      </c>
      <c r="K787" s="133">
        <v>-0.461</v>
      </c>
      <c r="L787" s="133" t="s">
        <v>402</v>
      </c>
      <c r="M787" s="136">
        <v>0.0936</v>
      </c>
      <c r="N787" s="136">
        <v>0.1483</v>
      </c>
    </row>
    <row r="788" ht="14.25" spans="1:14">
      <c r="A788" s="132"/>
      <c r="B788" s="163">
        <v>12</v>
      </c>
      <c r="C788" s="163" t="s">
        <v>875</v>
      </c>
      <c r="D788" s="163"/>
      <c r="E788" s="133">
        <v>0.05</v>
      </c>
      <c r="F788" s="133">
        <v>0.072</v>
      </c>
      <c r="G788" s="133" t="s">
        <v>402</v>
      </c>
      <c r="H788" s="136">
        <v>0.0518</v>
      </c>
      <c r="I788" s="136">
        <v>0.0482</v>
      </c>
      <c r="J788" s="133" t="s">
        <v>402</v>
      </c>
      <c r="K788" s="133">
        <v>-0.205</v>
      </c>
      <c r="L788" s="133" t="s">
        <v>402</v>
      </c>
      <c r="M788" s="136">
        <v>0.0489</v>
      </c>
      <c r="N788" s="136">
        <v>0.06</v>
      </c>
    </row>
    <row r="789" ht="14.25" spans="1:14">
      <c r="A789" s="132"/>
      <c r="B789" s="163">
        <v>13</v>
      </c>
      <c r="C789" s="163" t="s">
        <v>668</v>
      </c>
      <c r="D789" s="163"/>
      <c r="E789" s="133">
        <v>0</v>
      </c>
      <c r="F789" s="133"/>
      <c r="G789" s="133"/>
      <c r="H789" s="133"/>
      <c r="I789" s="133"/>
      <c r="J789" s="133"/>
      <c r="K789" s="133"/>
      <c r="L789" s="133"/>
      <c r="M789" s="133"/>
      <c r="N789" s="133"/>
    </row>
    <row r="790" ht="14.25" spans="1:14">
      <c r="A790" s="132"/>
      <c r="B790" s="163"/>
      <c r="C790" s="163"/>
      <c r="D790" s="16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</row>
    <row r="791" ht="14.25" spans="1:14">
      <c r="A791" s="132" t="s">
        <v>417</v>
      </c>
      <c r="B791" s="163"/>
      <c r="C791" s="163" t="s">
        <v>876</v>
      </c>
      <c r="D791" s="163"/>
      <c r="E791" s="133"/>
      <c r="F791" s="133"/>
      <c r="G791" s="133">
        <v>0.011</v>
      </c>
      <c r="H791" s="133"/>
      <c r="I791" s="133"/>
      <c r="J791" s="133"/>
      <c r="K791" s="133"/>
      <c r="L791" s="133" t="s">
        <v>402</v>
      </c>
      <c r="M791" s="133"/>
      <c r="N791" s="133"/>
    </row>
    <row r="792" ht="14.25" spans="1:14">
      <c r="A792" s="132"/>
      <c r="B792" s="163">
        <v>0</v>
      </c>
      <c r="C792" s="163" t="s">
        <v>659</v>
      </c>
      <c r="D792" s="163"/>
      <c r="E792" s="133">
        <v>0</v>
      </c>
      <c r="F792" s="133">
        <v>0</v>
      </c>
      <c r="G792" s="133" t="s">
        <v>402</v>
      </c>
      <c r="H792" s="136">
        <v>0</v>
      </c>
      <c r="I792" s="136">
        <v>0</v>
      </c>
      <c r="J792" s="133" t="s">
        <v>402</v>
      </c>
      <c r="K792" s="133">
        <v>0</v>
      </c>
      <c r="L792" s="133" t="s">
        <v>402</v>
      </c>
      <c r="M792" s="136">
        <v>0</v>
      </c>
      <c r="N792" s="136">
        <v>0</v>
      </c>
    </row>
    <row r="793" ht="14.25" spans="1:14">
      <c r="A793" s="132"/>
      <c r="B793" s="163">
        <v>1</v>
      </c>
      <c r="C793" s="163" t="s">
        <v>877</v>
      </c>
      <c r="D793" s="163"/>
      <c r="E793" s="133">
        <v>-0.002</v>
      </c>
      <c r="F793" s="133">
        <v>-0.028</v>
      </c>
      <c r="G793" s="133" t="s">
        <v>402</v>
      </c>
      <c r="H793" s="136">
        <v>0.447</v>
      </c>
      <c r="I793" s="136">
        <v>0.4596</v>
      </c>
      <c r="J793" s="133" t="s">
        <v>402</v>
      </c>
      <c r="K793" s="133">
        <v>-0.006</v>
      </c>
      <c r="L793" s="133" t="s">
        <v>402</v>
      </c>
      <c r="M793" s="136">
        <v>0.4471</v>
      </c>
      <c r="N793" s="136">
        <v>0.45</v>
      </c>
    </row>
    <row r="794" ht="14.25" spans="1:14">
      <c r="A794" s="132"/>
      <c r="B794" s="163">
        <v>2</v>
      </c>
      <c r="C794" s="163" t="s">
        <v>878</v>
      </c>
      <c r="D794" s="163"/>
      <c r="E794" s="133">
        <v>0.158</v>
      </c>
      <c r="F794" s="133">
        <v>0.145</v>
      </c>
      <c r="G794" s="133" t="s">
        <v>402</v>
      </c>
      <c r="H794" s="136">
        <v>0.1037</v>
      </c>
      <c r="I794" s="136">
        <v>0.0897</v>
      </c>
      <c r="J794" s="133" t="s">
        <v>402</v>
      </c>
      <c r="K794" s="133">
        <v>-0.105</v>
      </c>
      <c r="L794" s="133" t="s">
        <v>402</v>
      </c>
      <c r="M794" s="136">
        <v>0.0976</v>
      </c>
      <c r="N794" s="136">
        <v>0.1083</v>
      </c>
    </row>
    <row r="795" ht="14.25" spans="1:14">
      <c r="A795" s="132"/>
      <c r="B795" s="163">
        <v>3</v>
      </c>
      <c r="C795" s="163" t="s">
        <v>879</v>
      </c>
      <c r="D795" s="163"/>
      <c r="E795" s="133">
        <v>0.322</v>
      </c>
      <c r="F795" s="133">
        <v>0.286</v>
      </c>
      <c r="G795" s="133" t="s">
        <v>402</v>
      </c>
      <c r="H795" s="136">
        <v>0.0533</v>
      </c>
      <c r="I795" s="136">
        <v>0.04</v>
      </c>
      <c r="J795" s="133" t="s">
        <v>402</v>
      </c>
      <c r="K795" s="133">
        <v>0.293</v>
      </c>
      <c r="L795" s="133" t="s">
        <v>402</v>
      </c>
      <c r="M795" s="136">
        <v>0.0558</v>
      </c>
      <c r="N795" s="136">
        <v>0.0417</v>
      </c>
    </row>
    <row r="796" ht="14.25" spans="1:14">
      <c r="A796" s="132"/>
      <c r="B796" s="163">
        <v>4</v>
      </c>
      <c r="C796" s="163" t="s">
        <v>880</v>
      </c>
      <c r="D796" s="163"/>
      <c r="E796" s="133">
        <v>-0.012</v>
      </c>
      <c r="F796" s="133">
        <v>0.122</v>
      </c>
      <c r="G796" s="133" t="s">
        <v>402</v>
      </c>
      <c r="H796" s="136">
        <v>0.1566</v>
      </c>
      <c r="I796" s="136">
        <v>0.1386</v>
      </c>
      <c r="J796" s="133" t="s">
        <v>402</v>
      </c>
      <c r="K796" s="133">
        <v>0.111</v>
      </c>
      <c r="L796" s="133" t="s">
        <v>402</v>
      </c>
      <c r="M796" s="136">
        <v>0.1508</v>
      </c>
      <c r="N796" s="136">
        <v>0.135</v>
      </c>
    </row>
    <row r="797" ht="14.25" spans="1:14">
      <c r="A797" s="132"/>
      <c r="B797" s="163">
        <v>5</v>
      </c>
      <c r="C797" s="163" t="s">
        <v>881</v>
      </c>
      <c r="D797" s="163"/>
      <c r="E797" s="133">
        <v>-0.108</v>
      </c>
      <c r="F797" s="133">
        <v>0.157</v>
      </c>
      <c r="G797" s="133" t="s">
        <v>402</v>
      </c>
      <c r="H797" s="136">
        <v>0.052</v>
      </c>
      <c r="I797" s="136">
        <v>0.0445</v>
      </c>
      <c r="J797" s="133" t="s">
        <v>402</v>
      </c>
      <c r="K797" s="133">
        <v>0.436</v>
      </c>
      <c r="L797" s="133" t="s">
        <v>402</v>
      </c>
      <c r="M797" s="136">
        <v>0.0567</v>
      </c>
      <c r="N797" s="136">
        <v>0.0367</v>
      </c>
    </row>
    <row r="798" ht="14.25" spans="1:14">
      <c r="A798" s="132"/>
      <c r="B798" s="163">
        <v>6</v>
      </c>
      <c r="C798" s="163" t="s">
        <v>882</v>
      </c>
      <c r="D798" s="163"/>
      <c r="E798" s="133">
        <v>-0.156</v>
      </c>
      <c r="F798" s="133">
        <v>0.107</v>
      </c>
      <c r="G798" s="133" t="s">
        <v>402</v>
      </c>
      <c r="H798" s="136">
        <v>0.0487</v>
      </c>
      <c r="I798" s="136">
        <v>0.0437</v>
      </c>
      <c r="J798" s="133" t="s">
        <v>402</v>
      </c>
      <c r="K798" s="133">
        <v>0.076</v>
      </c>
      <c r="L798" s="133" t="s">
        <v>402</v>
      </c>
      <c r="M798" s="136">
        <v>0.0576</v>
      </c>
      <c r="N798" s="136">
        <v>0.0533</v>
      </c>
    </row>
    <row r="799" ht="14.25" spans="1:14">
      <c r="A799" s="132"/>
      <c r="B799" s="163">
        <v>7</v>
      </c>
      <c r="C799" s="163" t="s">
        <v>883</v>
      </c>
      <c r="D799" s="163"/>
      <c r="E799" s="133">
        <v>-0.188</v>
      </c>
      <c r="F799" s="133">
        <v>-0.283</v>
      </c>
      <c r="G799" s="133" t="s">
        <v>402</v>
      </c>
      <c r="H799" s="136">
        <v>0.0464</v>
      </c>
      <c r="I799" s="136">
        <v>0.0615</v>
      </c>
      <c r="J799" s="133" t="s">
        <v>402</v>
      </c>
      <c r="K799" s="133">
        <v>0.046</v>
      </c>
      <c r="L799" s="133" t="s">
        <v>402</v>
      </c>
      <c r="M799" s="136">
        <v>0.0489</v>
      </c>
      <c r="N799" s="136">
        <v>0.0467</v>
      </c>
    </row>
    <row r="800" ht="14.25" spans="1:14">
      <c r="A800" s="132"/>
      <c r="B800" s="163">
        <v>8</v>
      </c>
      <c r="C800" s="163" t="s">
        <v>884</v>
      </c>
      <c r="D800" s="163"/>
      <c r="E800" s="133">
        <v>-0.047</v>
      </c>
      <c r="F800" s="133">
        <v>-0.281</v>
      </c>
      <c r="G800" s="133" t="s">
        <v>402</v>
      </c>
      <c r="H800" s="136">
        <v>0.0923</v>
      </c>
      <c r="I800" s="136">
        <v>0.1223</v>
      </c>
      <c r="J800" s="133" t="s">
        <v>402</v>
      </c>
      <c r="K800" s="133">
        <v>-0.405</v>
      </c>
      <c r="L800" s="133" t="s">
        <v>402</v>
      </c>
      <c r="M800" s="136">
        <v>0.0856</v>
      </c>
      <c r="N800" s="136">
        <v>0.1283</v>
      </c>
    </row>
    <row r="801" ht="14.25" spans="1:14">
      <c r="A801" s="132"/>
      <c r="B801" s="163">
        <v>9</v>
      </c>
      <c r="C801" s="163" t="s">
        <v>668</v>
      </c>
      <c r="D801" s="163"/>
      <c r="E801" s="133">
        <v>0</v>
      </c>
      <c r="F801" s="133"/>
      <c r="G801" s="133"/>
      <c r="H801" s="133"/>
      <c r="I801" s="133"/>
      <c r="J801" s="133"/>
      <c r="K801" s="133"/>
      <c r="L801" s="133"/>
      <c r="M801" s="133"/>
      <c r="N801" s="133"/>
    </row>
    <row r="802" ht="14.25" spans="1:14">
      <c r="A802" s="132"/>
      <c r="B802" s="163"/>
      <c r="C802" s="163"/>
      <c r="D802" s="16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</row>
    <row r="803" ht="14.25" spans="1:14">
      <c r="A803" s="132" t="s">
        <v>417</v>
      </c>
      <c r="B803" s="163"/>
      <c r="C803" s="163" t="s">
        <v>885</v>
      </c>
      <c r="D803" s="163"/>
      <c r="E803" s="133"/>
      <c r="F803" s="133"/>
      <c r="G803" s="133">
        <v>0.011</v>
      </c>
      <c r="H803" s="133"/>
      <c r="I803" s="133"/>
      <c r="J803" s="133"/>
      <c r="K803" s="133"/>
      <c r="L803" s="133" t="s">
        <v>402</v>
      </c>
      <c r="M803" s="133"/>
      <c r="N803" s="133"/>
    </row>
    <row r="804" ht="14.25" spans="1:14">
      <c r="A804" s="132"/>
      <c r="B804" s="163">
        <v>0</v>
      </c>
      <c r="C804" s="163" t="s">
        <v>659</v>
      </c>
      <c r="D804" s="163"/>
      <c r="E804" s="133">
        <v>0</v>
      </c>
      <c r="F804" s="133">
        <v>0</v>
      </c>
      <c r="G804" s="133" t="s">
        <v>402</v>
      </c>
      <c r="H804" s="136">
        <v>0</v>
      </c>
      <c r="I804" s="136">
        <v>0</v>
      </c>
      <c r="J804" s="133" t="s">
        <v>402</v>
      </c>
      <c r="K804" s="133">
        <v>0</v>
      </c>
      <c r="L804" s="133" t="s">
        <v>402</v>
      </c>
      <c r="M804" s="136">
        <v>0</v>
      </c>
      <c r="N804" s="136">
        <v>0</v>
      </c>
    </row>
    <row r="805" ht="14.25" spans="1:14">
      <c r="A805" s="132"/>
      <c r="B805" s="163">
        <v>1</v>
      </c>
      <c r="C805" s="163" t="s">
        <v>886</v>
      </c>
      <c r="D805" s="163"/>
      <c r="E805" s="133">
        <v>-0.035</v>
      </c>
      <c r="F805" s="133">
        <v>-0.141</v>
      </c>
      <c r="G805" s="133" t="s">
        <v>402</v>
      </c>
      <c r="H805" s="136">
        <v>0.5278</v>
      </c>
      <c r="I805" s="136">
        <v>0.6079</v>
      </c>
      <c r="J805" s="133" t="s">
        <v>402</v>
      </c>
      <c r="K805" s="133">
        <v>-0.127</v>
      </c>
      <c r="L805" s="133" t="s">
        <v>402</v>
      </c>
      <c r="M805" s="136">
        <v>0.5268</v>
      </c>
      <c r="N805" s="136">
        <v>0.5983</v>
      </c>
    </row>
    <row r="806" ht="14.25" spans="1:14">
      <c r="A806" s="132"/>
      <c r="B806" s="163">
        <v>2</v>
      </c>
      <c r="C806" s="163" t="s">
        <v>887</v>
      </c>
      <c r="D806" s="163"/>
      <c r="E806" s="133">
        <v>0.187</v>
      </c>
      <c r="F806" s="133">
        <v>0.266</v>
      </c>
      <c r="G806" s="133" t="s">
        <v>402</v>
      </c>
      <c r="H806" s="136">
        <v>0.1596</v>
      </c>
      <c r="I806" s="136">
        <v>0.1223</v>
      </c>
      <c r="J806" s="133" t="s">
        <v>402</v>
      </c>
      <c r="K806" s="133">
        <v>0.102</v>
      </c>
      <c r="L806" s="133" t="s">
        <v>402</v>
      </c>
      <c r="M806" s="136">
        <v>0.1569</v>
      </c>
      <c r="N806" s="136">
        <v>0.1417</v>
      </c>
    </row>
    <row r="807" ht="56.25" spans="1:16">
      <c r="A807" s="159" t="s">
        <v>437</v>
      </c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149" t="s">
        <v>438</v>
      </c>
      <c r="P807" s="150">
        <v>17</v>
      </c>
    </row>
    <row r="809" spans="1:16">
      <c r="A809" s="151" t="s">
        <v>888</v>
      </c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2"/>
      <c r="P809" s="150" t="s">
        <v>391</v>
      </c>
    </row>
    <row r="810" spans="1:16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3"/>
      <c r="P810" s="150"/>
    </row>
    <row r="811" spans="1:16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3"/>
      <c r="P811" s="150"/>
    </row>
    <row r="812" spans="1:16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3"/>
      <c r="P812" s="150"/>
    </row>
    <row r="813" spans="1:14">
      <c r="A813" s="119" t="s">
        <v>574</v>
      </c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</row>
    <row r="814" spans="1:14">
      <c r="A814" s="121" t="s">
        <v>362</v>
      </c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</row>
    <row r="815" spans="1:14">
      <c r="A815" s="121" t="s">
        <v>363</v>
      </c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</row>
    <row r="816" spans="1:14">
      <c r="A816" s="121" t="s">
        <v>393</v>
      </c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</row>
    <row r="817" ht="14.25" spans="1:14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</row>
    <row r="818" ht="14.25" spans="1:14">
      <c r="A818" s="166" t="s">
        <v>575</v>
      </c>
      <c r="B818" s="123"/>
      <c r="C818" s="125"/>
      <c r="D818" s="124"/>
      <c r="E818" s="124" t="s">
        <v>576</v>
      </c>
      <c r="F818" s="123" t="s">
        <v>577</v>
      </c>
      <c r="G818" s="125"/>
      <c r="H818" s="125"/>
      <c r="I818" s="125"/>
      <c r="J818" s="124"/>
      <c r="K818" s="123" t="s">
        <v>578</v>
      </c>
      <c r="L818" s="125"/>
      <c r="M818" s="125"/>
      <c r="N818" s="124"/>
    </row>
    <row r="819" ht="14.25" spans="1:14">
      <c r="A819" s="128" t="s">
        <v>579</v>
      </c>
      <c r="B819" s="129" t="s">
        <v>580</v>
      </c>
      <c r="C819" s="129" t="s">
        <v>581</v>
      </c>
      <c r="D819" s="129" t="s">
        <v>582</v>
      </c>
      <c r="E819" s="129" t="s">
        <v>583</v>
      </c>
      <c r="F819" s="129" t="s">
        <v>584</v>
      </c>
      <c r="G819" s="129" t="s">
        <v>401</v>
      </c>
      <c r="H819" s="129" t="s">
        <v>585</v>
      </c>
      <c r="I819" s="129" t="s">
        <v>586</v>
      </c>
      <c r="J819" s="129" t="s">
        <v>587</v>
      </c>
      <c r="K819" s="129" t="s">
        <v>584</v>
      </c>
      <c r="L819" s="129" t="s">
        <v>401</v>
      </c>
      <c r="M819" s="129" t="s">
        <v>585</v>
      </c>
      <c r="N819" s="129" t="s">
        <v>586</v>
      </c>
    </row>
    <row r="820" ht="14.25" spans="1:14">
      <c r="A820" s="132"/>
      <c r="B820" s="163">
        <v>3</v>
      </c>
      <c r="C820" s="163" t="s">
        <v>889</v>
      </c>
      <c r="D820" s="163"/>
      <c r="E820" s="133">
        <v>0.238</v>
      </c>
      <c r="F820" s="133">
        <v>0.447</v>
      </c>
      <c r="G820" s="133" t="s">
        <v>402</v>
      </c>
      <c r="H820" s="136">
        <v>0.0568</v>
      </c>
      <c r="I820" s="136">
        <v>0.0363</v>
      </c>
      <c r="J820" s="133" t="s">
        <v>402</v>
      </c>
      <c r="K820" s="133">
        <v>0.305</v>
      </c>
      <c r="L820" s="133" t="s">
        <v>402</v>
      </c>
      <c r="M820" s="136">
        <v>0.052</v>
      </c>
      <c r="N820" s="136">
        <v>0.0383</v>
      </c>
    </row>
    <row r="821" ht="14.25" spans="1:14">
      <c r="A821" s="132"/>
      <c r="B821" s="163">
        <v>4</v>
      </c>
      <c r="C821" s="163" t="s">
        <v>890</v>
      </c>
      <c r="D821" s="163"/>
      <c r="E821" s="133">
        <v>-0.058</v>
      </c>
      <c r="F821" s="133">
        <v>0.124</v>
      </c>
      <c r="G821" s="133" t="s">
        <v>402</v>
      </c>
      <c r="H821" s="136">
        <v>0.052</v>
      </c>
      <c r="I821" s="136">
        <v>0.046</v>
      </c>
      <c r="J821" s="133" t="s">
        <v>402</v>
      </c>
      <c r="K821" s="133">
        <v>0.241</v>
      </c>
      <c r="L821" s="133" t="s">
        <v>402</v>
      </c>
      <c r="M821" s="136">
        <v>0.053</v>
      </c>
      <c r="N821" s="136">
        <v>0.0417</v>
      </c>
    </row>
    <row r="822" ht="14.25" spans="1:14">
      <c r="A822" s="132"/>
      <c r="B822" s="163">
        <v>5</v>
      </c>
      <c r="C822" s="163" t="s">
        <v>891</v>
      </c>
      <c r="D822" s="163"/>
      <c r="E822" s="133">
        <v>-0.219</v>
      </c>
      <c r="F822" s="133">
        <v>0.209</v>
      </c>
      <c r="G822" s="133" t="s">
        <v>402</v>
      </c>
      <c r="H822" s="136">
        <v>0.0539</v>
      </c>
      <c r="I822" s="136">
        <v>0.0437</v>
      </c>
      <c r="J822" s="133" t="s">
        <v>402</v>
      </c>
      <c r="K822" s="133">
        <v>0.828</v>
      </c>
      <c r="L822" s="133" t="s">
        <v>402</v>
      </c>
      <c r="M822" s="136">
        <v>0.0572</v>
      </c>
      <c r="N822" s="136">
        <v>0.025</v>
      </c>
    </row>
    <row r="823" ht="14.25" spans="1:14">
      <c r="A823" s="132"/>
      <c r="B823" s="163">
        <v>6</v>
      </c>
      <c r="C823" s="163" t="s">
        <v>892</v>
      </c>
      <c r="D823" s="163"/>
      <c r="E823" s="133">
        <v>-0.085</v>
      </c>
      <c r="F823" s="133">
        <v>0.236</v>
      </c>
      <c r="G823" s="133" t="s">
        <v>402</v>
      </c>
      <c r="H823" s="136">
        <v>0.0497</v>
      </c>
      <c r="I823" s="136">
        <v>0.0393</v>
      </c>
      <c r="J823" s="133" t="s">
        <v>402</v>
      </c>
      <c r="K823" s="133">
        <v>0.231</v>
      </c>
      <c r="L823" s="133" t="s">
        <v>402</v>
      </c>
      <c r="M823" s="136">
        <v>0.0609</v>
      </c>
      <c r="N823" s="136">
        <v>0.0483</v>
      </c>
    </row>
    <row r="824" ht="14.25" spans="1:14">
      <c r="A824" s="132"/>
      <c r="B824" s="163">
        <v>7</v>
      </c>
      <c r="C824" s="163" t="s">
        <v>893</v>
      </c>
      <c r="D824" s="163"/>
      <c r="E824" s="133">
        <v>-0.004</v>
      </c>
      <c r="F824" s="133">
        <v>-0.042</v>
      </c>
      <c r="G824" s="133" t="s">
        <v>402</v>
      </c>
      <c r="H824" s="136">
        <v>0.1002</v>
      </c>
      <c r="I824" s="136">
        <v>0.1045</v>
      </c>
      <c r="J824" s="133" t="s">
        <v>402</v>
      </c>
      <c r="K824" s="133">
        <v>-0.135</v>
      </c>
      <c r="L824" s="133" t="s">
        <v>402</v>
      </c>
      <c r="M824" s="136">
        <v>0.0932</v>
      </c>
      <c r="N824" s="136">
        <v>0.1067</v>
      </c>
    </row>
    <row r="825" ht="14.25" spans="1:14">
      <c r="A825" s="132"/>
      <c r="B825" s="163">
        <v>8</v>
      </c>
      <c r="C825" s="163" t="s">
        <v>668</v>
      </c>
      <c r="D825" s="163"/>
      <c r="E825" s="133">
        <v>0</v>
      </c>
      <c r="F825" s="133"/>
      <c r="G825" s="133"/>
      <c r="H825" s="133"/>
      <c r="I825" s="133"/>
      <c r="J825" s="133"/>
      <c r="K825" s="133"/>
      <c r="L825" s="133"/>
      <c r="M825" s="133"/>
      <c r="N825" s="133"/>
    </row>
    <row r="826" ht="14.25" spans="1:14">
      <c r="A826" s="132"/>
      <c r="B826" s="163"/>
      <c r="C826" s="163"/>
      <c r="D826" s="16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</row>
    <row r="827" ht="14.25" spans="1:14">
      <c r="A827" s="132" t="s">
        <v>417</v>
      </c>
      <c r="B827" s="163"/>
      <c r="C827" s="163" t="s">
        <v>894</v>
      </c>
      <c r="D827" s="163"/>
      <c r="E827" s="133"/>
      <c r="F827" s="133"/>
      <c r="G827" s="133">
        <v>0.011</v>
      </c>
      <c r="H827" s="133"/>
      <c r="I827" s="133"/>
      <c r="J827" s="133"/>
      <c r="K827" s="133"/>
      <c r="L827" s="133" t="s">
        <v>402</v>
      </c>
      <c r="M827" s="133"/>
      <c r="N827" s="133"/>
    </row>
    <row r="828" ht="14.25" spans="1:14">
      <c r="A828" s="132"/>
      <c r="B828" s="163">
        <v>0</v>
      </c>
      <c r="C828" s="163" t="s">
        <v>659</v>
      </c>
      <c r="D828" s="163"/>
      <c r="E828" s="133">
        <v>0</v>
      </c>
      <c r="F828" s="133">
        <v>0</v>
      </c>
      <c r="G828" s="133" t="s">
        <v>402</v>
      </c>
      <c r="H828" s="136">
        <v>0</v>
      </c>
      <c r="I828" s="136">
        <v>0</v>
      </c>
      <c r="J828" s="133" t="s">
        <v>402</v>
      </c>
      <c r="K828" s="133">
        <v>0</v>
      </c>
      <c r="L828" s="133" t="s">
        <v>402</v>
      </c>
      <c r="M828" s="136">
        <v>0</v>
      </c>
      <c r="N828" s="136">
        <v>0</v>
      </c>
    </row>
    <row r="829" ht="14.25" spans="1:14">
      <c r="A829" s="132"/>
      <c r="B829" s="163">
        <v>1</v>
      </c>
      <c r="C829" s="163" t="s">
        <v>895</v>
      </c>
      <c r="D829" s="163"/>
      <c r="E829" s="133">
        <v>0.077</v>
      </c>
      <c r="F829" s="133">
        <v>0.382</v>
      </c>
      <c r="G829" s="133" t="s">
        <v>402</v>
      </c>
      <c r="H829" s="136">
        <v>0.1108</v>
      </c>
      <c r="I829" s="136">
        <v>0.0756</v>
      </c>
      <c r="J829" s="133" t="s">
        <v>402</v>
      </c>
      <c r="K829" s="133">
        <v>0.662</v>
      </c>
      <c r="L829" s="133" t="s">
        <v>402</v>
      </c>
      <c r="M829" s="136">
        <v>0.113</v>
      </c>
      <c r="N829" s="136">
        <v>0.0583</v>
      </c>
    </row>
    <row r="830" ht="14.25" spans="1:14">
      <c r="A830" s="132"/>
      <c r="B830" s="163">
        <v>2</v>
      </c>
      <c r="C830" s="163" t="s">
        <v>896</v>
      </c>
      <c r="D830" s="163"/>
      <c r="E830" s="133">
        <v>0.139</v>
      </c>
      <c r="F830" s="133">
        <v>0.241</v>
      </c>
      <c r="G830" s="133" t="s">
        <v>402</v>
      </c>
      <c r="H830" s="136">
        <v>0.2113</v>
      </c>
      <c r="I830" s="136">
        <v>0.166</v>
      </c>
      <c r="J830" s="133" t="s">
        <v>402</v>
      </c>
      <c r="K830" s="133">
        <v>0.325</v>
      </c>
      <c r="L830" s="133" t="s">
        <v>402</v>
      </c>
      <c r="M830" s="136">
        <v>0.2146</v>
      </c>
      <c r="N830" s="136">
        <v>0.155</v>
      </c>
    </row>
    <row r="831" ht="14.25" spans="1:14">
      <c r="A831" s="132"/>
      <c r="B831" s="163">
        <v>3</v>
      </c>
      <c r="C831" s="163" t="s">
        <v>897</v>
      </c>
      <c r="D831" s="163"/>
      <c r="E831" s="133">
        <v>0.125</v>
      </c>
      <c r="F831" s="133">
        <v>0.092</v>
      </c>
      <c r="G831" s="133" t="s">
        <v>402</v>
      </c>
      <c r="H831" s="136">
        <v>0.1016</v>
      </c>
      <c r="I831" s="136">
        <v>0.0927</v>
      </c>
      <c r="J831" s="133" t="s">
        <v>402</v>
      </c>
      <c r="K831" s="133">
        <v>0.056</v>
      </c>
      <c r="L831" s="133" t="s">
        <v>402</v>
      </c>
      <c r="M831" s="136">
        <v>0.1023</v>
      </c>
      <c r="N831" s="136">
        <v>0.0967</v>
      </c>
    </row>
    <row r="832" ht="14.25" spans="1:14">
      <c r="A832" s="132"/>
      <c r="B832" s="163">
        <v>4</v>
      </c>
      <c r="C832" s="163" t="s">
        <v>898</v>
      </c>
      <c r="D832" s="163"/>
      <c r="E832" s="133">
        <v>-0.073</v>
      </c>
      <c r="F832" s="133">
        <v>-0.06</v>
      </c>
      <c r="G832" s="133" t="s">
        <v>402</v>
      </c>
      <c r="H832" s="136">
        <v>0.247</v>
      </c>
      <c r="I832" s="136">
        <v>0.2624</v>
      </c>
      <c r="J832" s="133" t="s">
        <v>402</v>
      </c>
      <c r="K832" s="133">
        <v>0.01</v>
      </c>
      <c r="L832" s="133" t="s">
        <v>402</v>
      </c>
      <c r="M832" s="136">
        <v>0.2543</v>
      </c>
      <c r="N832" s="136">
        <v>0.2517</v>
      </c>
    </row>
    <row r="833" ht="14.25" spans="1:14">
      <c r="A833" s="132"/>
      <c r="B833" s="163">
        <v>5</v>
      </c>
      <c r="C833" s="163" t="s">
        <v>899</v>
      </c>
      <c r="D833" s="163"/>
      <c r="E833" s="133">
        <v>-0.008</v>
      </c>
      <c r="F833" s="133">
        <v>-0.177</v>
      </c>
      <c r="G833" s="133" t="s">
        <v>402</v>
      </c>
      <c r="H833" s="136">
        <v>0.1901</v>
      </c>
      <c r="I833" s="136">
        <v>0.2268</v>
      </c>
      <c r="J833" s="133" t="s">
        <v>402</v>
      </c>
      <c r="K833" s="133">
        <v>-0.188</v>
      </c>
      <c r="L833" s="133" t="s">
        <v>402</v>
      </c>
      <c r="M833" s="136">
        <v>0.185</v>
      </c>
      <c r="N833" s="136">
        <v>0.2233</v>
      </c>
    </row>
    <row r="834" ht="14.25" spans="1:14">
      <c r="A834" s="132"/>
      <c r="B834" s="163">
        <v>6</v>
      </c>
      <c r="C834" s="163" t="s">
        <v>900</v>
      </c>
      <c r="D834" s="163"/>
      <c r="E834" s="133">
        <v>-0.141</v>
      </c>
      <c r="F834" s="133">
        <v>-0.363</v>
      </c>
      <c r="G834" s="133" t="s">
        <v>402</v>
      </c>
      <c r="H834" s="136">
        <v>0.0433</v>
      </c>
      <c r="I834" s="136">
        <v>0.0623</v>
      </c>
      <c r="J834" s="133" t="s">
        <v>402</v>
      </c>
      <c r="K834" s="133">
        <v>-0.52</v>
      </c>
      <c r="L834" s="133" t="s">
        <v>402</v>
      </c>
      <c r="M834" s="136">
        <v>0.0426</v>
      </c>
      <c r="N834" s="136">
        <v>0.0717</v>
      </c>
    </row>
    <row r="835" ht="14.25" spans="1:14">
      <c r="A835" s="132"/>
      <c r="B835" s="163">
        <v>7</v>
      </c>
      <c r="C835" s="163" t="s">
        <v>901</v>
      </c>
      <c r="D835" s="163"/>
      <c r="E835" s="133">
        <v>-0.169</v>
      </c>
      <c r="F835" s="133">
        <v>-0.175</v>
      </c>
      <c r="G835" s="133" t="s">
        <v>402</v>
      </c>
      <c r="H835" s="136">
        <v>0.0958</v>
      </c>
      <c r="I835" s="136">
        <v>0.1142</v>
      </c>
      <c r="J835" s="133" t="s">
        <v>402</v>
      </c>
      <c r="K835" s="133">
        <v>-0.486</v>
      </c>
      <c r="L835" s="133" t="s">
        <v>402</v>
      </c>
      <c r="M835" s="136">
        <v>0.0882</v>
      </c>
      <c r="N835" s="136">
        <v>0.1433</v>
      </c>
    </row>
    <row r="836" ht="14.25" spans="1:14">
      <c r="A836" s="132"/>
      <c r="B836" s="163">
        <v>8</v>
      </c>
      <c r="C836" s="163" t="s">
        <v>668</v>
      </c>
      <c r="D836" s="163"/>
      <c r="E836" s="133">
        <v>0</v>
      </c>
      <c r="F836" s="133"/>
      <c r="G836" s="133"/>
      <c r="H836" s="133"/>
      <c r="I836" s="133"/>
      <c r="J836" s="133"/>
      <c r="K836" s="133"/>
      <c r="L836" s="133"/>
      <c r="M836" s="133"/>
      <c r="N836" s="133"/>
    </row>
    <row r="837" ht="14.25" spans="1:14">
      <c r="A837" s="132"/>
      <c r="B837" s="163"/>
      <c r="C837" s="163"/>
      <c r="D837" s="16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</row>
    <row r="838" ht="14.25" spans="1:14">
      <c r="A838" s="132" t="s">
        <v>417</v>
      </c>
      <c r="B838" s="163"/>
      <c r="C838" s="163" t="s">
        <v>902</v>
      </c>
      <c r="D838" s="163"/>
      <c r="E838" s="133"/>
      <c r="F838" s="133"/>
      <c r="G838" s="133">
        <v>0.011</v>
      </c>
      <c r="H838" s="133"/>
      <c r="I838" s="133"/>
      <c r="J838" s="133"/>
      <c r="K838" s="133"/>
      <c r="L838" s="133" t="s">
        <v>402</v>
      </c>
      <c r="M838" s="133"/>
      <c r="N838" s="133"/>
    </row>
    <row r="839" ht="14.25" spans="1:14">
      <c r="A839" s="132"/>
      <c r="B839" s="163">
        <v>0</v>
      </c>
      <c r="C839" s="163" t="s">
        <v>659</v>
      </c>
      <c r="D839" s="163"/>
      <c r="E839" s="133">
        <v>0</v>
      </c>
      <c r="F839" s="133">
        <v>0</v>
      </c>
      <c r="G839" s="133" t="s">
        <v>402</v>
      </c>
      <c r="H839" s="136">
        <v>0</v>
      </c>
      <c r="I839" s="136">
        <v>0</v>
      </c>
      <c r="J839" s="133" t="s">
        <v>402</v>
      </c>
      <c r="K839" s="133">
        <v>0</v>
      </c>
      <c r="L839" s="133" t="s">
        <v>402</v>
      </c>
      <c r="M839" s="136">
        <v>0</v>
      </c>
      <c r="N839" s="136">
        <v>0</v>
      </c>
    </row>
    <row r="840" ht="14.25" spans="1:14">
      <c r="A840" s="132"/>
      <c r="B840" s="163">
        <v>1</v>
      </c>
      <c r="C840" s="163" t="s">
        <v>903</v>
      </c>
      <c r="D840" s="163"/>
      <c r="E840" s="133">
        <v>0.031</v>
      </c>
      <c r="F840" s="133">
        <v>-0.225</v>
      </c>
      <c r="G840" s="133" t="s">
        <v>402</v>
      </c>
      <c r="H840" s="136">
        <v>0.0462</v>
      </c>
      <c r="I840" s="136">
        <v>0.0578</v>
      </c>
      <c r="J840" s="133" t="s">
        <v>402</v>
      </c>
      <c r="K840" s="133">
        <v>-0.603</v>
      </c>
      <c r="L840" s="133" t="s">
        <v>402</v>
      </c>
      <c r="M840" s="136">
        <v>0.041</v>
      </c>
      <c r="N840" s="136">
        <v>0.075</v>
      </c>
    </row>
    <row r="841" ht="14.25" spans="1:14">
      <c r="A841" s="132"/>
      <c r="B841" s="163">
        <v>2</v>
      </c>
      <c r="C841" s="163" t="s">
        <v>904</v>
      </c>
      <c r="D841" s="163"/>
      <c r="E841" s="133">
        <v>-0.191</v>
      </c>
      <c r="F841" s="133">
        <v>-0.162</v>
      </c>
      <c r="G841" s="133" t="s">
        <v>402</v>
      </c>
      <c r="H841" s="136">
        <v>0.0454</v>
      </c>
      <c r="I841" s="136">
        <v>0.0534</v>
      </c>
      <c r="J841" s="133" t="s">
        <v>402</v>
      </c>
      <c r="K841" s="133">
        <v>-0.194</v>
      </c>
      <c r="L841" s="133" t="s">
        <v>402</v>
      </c>
      <c r="M841" s="136">
        <v>0.0522</v>
      </c>
      <c r="N841" s="136">
        <v>0.0633</v>
      </c>
    </row>
    <row r="842" ht="14.25" spans="1:14">
      <c r="A842" s="132"/>
      <c r="B842" s="163">
        <v>3</v>
      </c>
      <c r="C842" s="163" t="s">
        <v>905</v>
      </c>
      <c r="D842" s="163"/>
      <c r="E842" s="133">
        <v>0.092</v>
      </c>
      <c r="F842" s="133">
        <v>0.088</v>
      </c>
      <c r="G842" s="133" t="s">
        <v>402</v>
      </c>
      <c r="H842" s="136">
        <v>0.1538</v>
      </c>
      <c r="I842" s="136">
        <v>0.1408</v>
      </c>
      <c r="J842" s="133" t="s">
        <v>402</v>
      </c>
      <c r="K842" s="133">
        <v>0.077</v>
      </c>
      <c r="L842" s="133" t="s">
        <v>402</v>
      </c>
      <c r="M842" s="136">
        <v>0.153</v>
      </c>
      <c r="N842" s="136">
        <v>0.1417</v>
      </c>
    </row>
    <row r="843" ht="14.25" spans="1:14">
      <c r="A843" s="132"/>
      <c r="B843" s="163">
        <v>4</v>
      </c>
      <c r="C843" s="163" t="s">
        <v>906</v>
      </c>
      <c r="D843" s="163"/>
      <c r="E843" s="133">
        <v>0.191</v>
      </c>
      <c r="F843" s="133">
        <v>0.351</v>
      </c>
      <c r="G843" s="133" t="s">
        <v>402</v>
      </c>
      <c r="H843" s="136">
        <v>0.1085</v>
      </c>
      <c r="I843" s="136">
        <v>0.0764</v>
      </c>
      <c r="J843" s="133" t="s">
        <v>402</v>
      </c>
      <c r="K843" s="133">
        <v>0.118</v>
      </c>
      <c r="L843" s="133" t="s">
        <v>402</v>
      </c>
      <c r="M843" s="136">
        <v>0.105</v>
      </c>
      <c r="N843" s="136">
        <v>0.0933</v>
      </c>
    </row>
    <row r="844" ht="14.25" spans="1:14">
      <c r="A844" s="132"/>
      <c r="B844" s="163">
        <v>5</v>
      </c>
      <c r="C844" s="163" t="s">
        <v>907</v>
      </c>
      <c r="D844" s="163"/>
      <c r="E844" s="133">
        <v>-0.097</v>
      </c>
      <c r="F844" s="133">
        <v>0.046</v>
      </c>
      <c r="G844" s="133" t="s">
        <v>402</v>
      </c>
      <c r="H844" s="136">
        <v>0.2586</v>
      </c>
      <c r="I844" s="136">
        <v>0.2468</v>
      </c>
      <c r="J844" s="133" t="s">
        <v>402</v>
      </c>
      <c r="K844" s="133">
        <v>0.306</v>
      </c>
      <c r="L844" s="133" t="s">
        <v>402</v>
      </c>
      <c r="M844" s="136">
        <v>0.2579</v>
      </c>
      <c r="N844" s="136">
        <v>0.19</v>
      </c>
    </row>
    <row r="845" ht="14.25" spans="1:14">
      <c r="A845" s="132"/>
      <c r="B845" s="163">
        <v>6</v>
      </c>
      <c r="C845" s="163" t="s">
        <v>908</v>
      </c>
      <c r="D845" s="163"/>
      <c r="E845" s="133">
        <v>0.158</v>
      </c>
      <c r="F845" s="133">
        <v>0.24</v>
      </c>
      <c r="G845" s="133" t="s">
        <v>402</v>
      </c>
      <c r="H845" s="136">
        <v>0.0528</v>
      </c>
      <c r="I845" s="136">
        <v>0.0415</v>
      </c>
      <c r="J845" s="133" t="s">
        <v>402</v>
      </c>
      <c r="K845" s="133">
        <v>0.561</v>
      </c>
      <c r="L845" s="133" t="s">
        <v>402</v>
      </c>
      <c r="M845" s="136">
        <v>0.0584</v>
      </c>
      <c r="N845" s="136">
        <v>0.0333</v>
      </c>
    </row>
    <row r="846" ht="14.25" spans="1:14">
      <c r="A846" s="132"/>
      <c r="B846" s="163">
        <v>7</v>
      </c>
      <c r="C846" s="163" t="s">
        <v>909</v>
      </c>
      <c r="D846" s="163"/>
      <c r="E846" s="133">
        <v>-0.089</v>
      </c>
      <c r="F846" s="133">
        <v>-0.035</v>
      </c>
      <c r="G846" s="133" t="s">
        <v>402</v>
      </c>
      <c r="H846" s="136">
        <v>0.0487</v>
      </c>
      <c r="I846" s="136">
        <v>0.0504</v>
      </c>
      <c r="J846" s="133" t="s">
        <v>402</v>
      </c>
      <c r="K846" s="133">
        <v>0.006</v>
      </c>
      <c r="L846" s="133" t="s">
        <v>402</v>
      </c>
      <c r="M846" s="136">
        <v>0.052</v>
      </c>
      <c r="N846" s="136">
        <v>0.0517</v>
      </c>
    </row>
    <row r="847" ht="14.25" spans="1:14">
      <c r="A847" s="132"/>
      <c r="B847" s="163">
        <v>8</v>
      </c>
      <c r="C847" s="163" t="s">
        <v>910</v>
      </c>
      <c r="D847" s="163"/>
      <c r="E847" s="133">
        <v>0.022</v>
      </c>
      <c r="F847" s="133">
        <v>-0.083</v>
      </c>
      <c r="G847" s="133" t="s">
        <v>402</v>
      </c>
      <c r="H847" s="136">
        <v>0.193</v>
      </c>
      <c r="I847" s="136">
        <v>0.2098</v>
      </c>
      <c r="J847" s="133" t="s">
        <v>402</v>
      </c>
      <c r="K847" s="133">
        <v>-0.213</v>
      </c>
      <c r="L847" s="133" t="s">
        <v>402</v>
      </c>
      <c r="M847" s="136">
        <v>0.1913</v>
      </c>
      <c r="N847" s="136">
        <v>0.2367</v>
      </c>
    </row>
    <row r="848" ht="14.25" spans="1:14">
      <c r="A848" s="132"/>
      <c r="B848" s="163">
        <v>9</v>
      </c>
      <c r="C848" s="163" t="s">
        <v>911</v>
      </c>
      <c r="D848" s="163"/>
      <c r="E848" s="133">
        <v>-0.067</v>
      </c>
      <c r="F848" s="133">
        <v>-0.305</v>
      </c>
      <c r="G848" s="133" t="s">
        <v>402</v>
      </c>
      <c r="H848" s="136">
        <v>0.0465</v>
      </c>
      <c r="I848" s="136">
        <v>0.063</v>
      </c>
      <c r="J848" s="133" t="s">
        <v>402</v>
      </c>
      <c r="K848" s="133">
        <v>-0.477</v>
      </c>
      <c r="L848" s="133" t="s">
        <v>402</v>
      </c>
      <c r="M848" s="136">
        <v>0.0403</v>
      </c>
      <c r="N848" s="136">
        <v>0.065</v>
      </c>
    </row>
    <row r="849" ht="14.25" spans="1:14">
      <c r="A849" s="132"/>
      <c r="B849" s="163">
        <v>10</v>
      </c>
      <c r="C849" s="163" t="s">
        <v>912</v>
      </c>
      <c r="D849" s="163"/>
      <c r="E849" s="133">
        <v>-0.05</v>
      </c>
      <c r="F849" s="133">
        <v>-0.253</v>
      </c>
      <c r="G849" s="133" t="s">
        <v>402</v>
      </c>
      <c r="H849" s="136">
        <v>0.0466</v>
      </c>
      <c r="I849" s="136">
        <v>0.06</v>
      </c>
      <c r="J849" s="133" t="s">
        <v>402</v>
      </c>
      <c r="K849" s="133">
        <v>-0.026</v>
      </c>
      <c r="L849" s="133" t="s">
        <v>402</v>
      </c>
      <c r="M849" s="136">
        <v>0.0487</v>
      </c>
      <c r="N849" s="136">
        <v>0.05</v>
      </c>
    </row>
    <row r="850" ht="14.25" spans="1:14">
      <c r="A850" s="132"/>
      <c r="B850" s="163">
        <v>11</v>
      </c>
      <c r="C850" s="163" t="s">
        <v>668</v>
      </c>
      <c r="D850" s="163"/>
      <c r="E850" s="133">
        <v>0</v>
      </c>
      <c r="F850" s="133"/>
      <c r="G850" s="133"/>
      <c r="H850" s="133"/>
      <c r="I850" s="133"/>
      <c r="J850" s="133"/>
      <c r="K850" s="133"/>
      <c r="L850" s="133"/>
      <c r="M850" s="133"/>
      <c r="N850" s="133"/>
    </row>
    <row r="851" ht="14.25" spans="1:14">
      <c r="A851" s="132"/>
      <c r="B851" s="163"/>
      <c r="C851" s="163"/>
      <c r="D851" s="16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</row>
    <row r="852" ht="14.25" spans="1:14">
      <c r="A852" s="132" t="s">
        <v>417</v>
      </c>
      <c r="B852" s="163"/>
      <c r="C852" s="163" t="s">
        <v>913</v>
      </c>
      <c r="D852" s="163"/>
      <c r="E852" s="133"/>
      <c r="F852" s="133"/>
      <c r="G852" s="133">
        <v>0.01</v>
      </c>
      <c r="H852" s="133"/>
      <c r="I852" s="133"/>
      <c r="J852" s="133"/>
      <c r="K852" s="133"/>
      <c r="L852" s="133" t="s">
        <v>402</v>
      </c>
      <c r="M852" s="133"/>
      <c r="N852" s="133"/>
    </row>
    <row r="853" ht="56.25" spans="1:16">
      <c r="A853" s="159" t="s">
        <v>437</v>
      </c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149" t="s">
        <v>438</v>
      </c>
      <c r="P853" s="150">
        <v>18</v>
      </c>
    </row>
    <row r="855" spans="1:16">
      <c r="A855" s="151" t="s">
        <v>914</v>
      </c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2"/>
      <c r="P855" s="150" t="s">
        <v>391</v>
      </c>
    </row>
    <row r="856" spans="1:16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3"/>
      <c r="P856" s="150"/>
    </row>
    <row r="857" spans="1:16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3"/>
      <c r="P857" s="150"/>
    </row>
    <row r="858" spans="1:16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3"/>
      <c r="P858" s="150"/>
    </row>
    <row r="859" spans="1:14">
      <c r="A859" s="119" t="s">
        <v>574</v>
      </c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</row>
    <row r="860" spans="1:14">
      <c r="A860" s="121" t="s">
        <v>362</v>
      </c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</row>
    <row r="861" spans="1:14">
      <c r="A861" s="121" t="s">
        <v>363</v>
      </c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</row>
    <row r="862" spans="1:14">
      <c r="A862" s="121" t="s">
        <v>393</v>
      </c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</row>
    <row r="863" ht="14.25" spans="1:14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</row>
    <row r="864" ht="14.25" spans="1:14">
      <c r="A864" s="166" t="s">
        <v>575</v>
      </c>
      <c r="B864" s="123"/>
      <c r="C864" s="125"/>
      <c r="D864" s="124"/>
      <c r="E864" s="124" t="s">
        <v>576</v>
      </c>
      <c r="F864" s="123" t="s">
        <v>577</v>
      </c>
      <c r="G864" s="125"/>
      <c r="H864" s="125"/>
      <c r="I864" s="125"/>
      <c r="J864" s="124"/>
      <c r="K864" s="123" t="s">
        <v>578</v>
      </c>
      <c r="L864" s="125"/>
      <c r="M864" s="125"/>
      <c r="N864" s="124"/>
    </row>
    <row r="865" ht="14.25" spans="1:14">
      <c r="A865" s="128" t="s">
        <v>579</v>
      </c>
      <c r="B865" s="129" t="s">
        <v>580</v>
      </c>
      <c r="C865" s="129" t="s">
        <v>581</v>
      </c>
      <c r="D865" s="129" t="s">
        <v>582</v>
      </c>
      <c r="E865" s="129" t="s">
        <v>583</v>
      </c>
      <c r="F865" s="129" t="s">
        <v>584</v>
      </c>
      <c r="G865" s="129" t="s">
        <v>401</v>
      </c>
      <c r="H865" s="129" t="s">
        <v>585</v>
      </c>
      <c r="I865" s="129" t="s">
        <v>586</v>
      </c>
      <c r="J865" s="129" t="s">
        <v>587</v>
      </c>
      <c r="K865" s="129" t="s">
        <v>584</v>
      </c>
      <c r="L865" s="129" t="s">
        <v>401</v>
      </c>
      <c r="M865" s="129" t="s">
        <v>585</v>
      </c>
      <c r="N865" s="129" t="s">
        <v>586</v>
      </c>
    </row>
    <row r="866" ht="14.25" spans="1:14">
      <c r="A866" s="132"/>
      <c r="B866" s="163">
        <v>0</v>
      </c>
      <c r="C866" s="163" t="s">
        <v>659</v>
      </c>
      <c r="D866" s="163"/>
      <c r="E866" s="133">
        <v>0</v>
      </c>
      <c r="F866" s="133">
        <v>0</v>
      </c>
      <c r="G866" s="133" t="s">
        <v>402</v>
      </c>
      <c r="H866" s="136">
        <v>0</v>
      </c>
      <c r="I866" s="136">
        <v>0</v>
      </c>
      <c r="J866" s="133" t="s">
        <v>402</v>
      </c>
      <c r="K866" s="133">
        <v>0</v>
      </c>
      <c r="L866" s="133" t="s">
        <v>402</v>
      </c>
      <c r="M866" s="136">
        <v>0</v>
      </c>
      <c r="N866" s="136">
        <v>0</v>
      </c>
    </row>
    <row r="867" ht="14.25" spans="1:14">
      <c r="A867" s="132"/>
      <c r="B867" s="163">
        <v>1</v>
      </c>
      <c r="C867" s="163" t="s">
        <v>915</v>
      </c>
      <c r="D867" s="163"/>
      <c r="E867" s="133">
        <v>-0.083</v>
      </c>
      <c r="F867" s="133">
        <v>0.175</v>
      </c>
      <c r="G867" s="133" t="s">
        <v>402</v>
      </c>
      <c r="H867" s="136">
        <v>0.0503</v>
      </c>
      <c r="I867" s="136">
        <v>0.0423</v>
      </c>
      <c r="J867" s="133" t="s">
        <v>402</v>
      </c>
      <c r="K867" s="133">
        <v>-0.167</v>
      </c>
      <c r="L867" s="133" t="s">
        <v>402</v>
      </c>
      <c r="M867" s="136">
        <v>0.0508</v>
      </c>
      <c r="N867" s="136">
        <v>0.06</v>
      </c>
    </row>
    <row r="868" ht="14.25" spans="1:14">
      <c r="A868" s="132"/>
      <c r="B868" s="163">
        <v>2</v>
      </c>
      <c r="C868" s="163" t="s">
        <v>916</v>
      </c>
      <c r="D868" s="163"/>
      <c r="E868" s="133">
        <v>0.099</v>
      </c>
      <c r="F868" s="133">
        <v>0.213</v>
      </c>
      <c r="G868" s="133" t="s">
        <v>402</v>
      </c>
      <c r="H868" s="136">
        <v>0.1569</v>
      </c>
      <c r="I868" s="136">
        <v>0.1268</v>
      </c>
      <c r="J868" s="133" t="s">
        <v>402</v>
      </c>
      <c r="K868" s="133">
        <v>0.144</v>
      </c>
      <c r="L868" s="133" t="s">
        <v>402</v>
      </c>
      <c r="M868" s="136">
        <v>0.1598</v>
      </c>
      <c r="N868" s="136">
        <v>0.1383</v>
      </c>
    </row>
    <row r="869" ht="14.25" spans="1:14">
      <c r="A869" s="132"/>
      <c r="B869" s="163">
        <v>3</v>
      </c>
      <c r="C869" s="163" t="s">
        <v>917</v>
      </c>
      <c r="D869" s="163"/>
      <c r="E869" s="133">
        <v>-0.067</v>
      </c>
      <c r="F869" s="133">
        <v>-0.088</v>
      </c>
      <c r="G869" s="133" t="s">
        <v>402</v>
      </c>
      <c r="H869" s="136">
        <v>0.1493</v>
      </c>
      <c r="I869" s="136">
        <v>0.1631</v>
      </c>
      <c r="J869" s="133" t="s">
        <v>402</v>
      </c>
      <c r="K869" s="133">
        <v>0.002</v>
      </c>
      <c r="L869" s="133" t="s">
        <v>402</v>
      </c>
      <c r="M869" s="136">
        <v>0.1437</v>
      </c>
      <c r="N869" s="136">
        <v>0.1433</v>
      </c>
    </row>
    <row r="870" ht="14.25" spans="1:14">
      <c r="A870" s="132"/>
      <c r="B870" s="163">
        <v>4</v>
      </c>
      <c r="C870" s="163" t="s">
        <v>918</v>
      </c>
      <c r="D870" s="163"/>
      <c r="E870" s="133">
        <v>0.101</v>
      </c>
      <c r="F870" s="133">
        <v>0.136</v>
      </c>
      <c r="G870" s="133" t="s">
        <v>402</v>
      </c>
      <c r="H870" s="136">
        <v>0.1028</v>
      </c>
      <c r="I870" s="136">
        <v>0.0897</v>
      </c>
      <c r="J870" s="133" t="s">
        <v>402</v>
      </c>
      <c r="K870" s="133">
        <v>0.013</v>
      </c>
      <c r="L870" s="133" t="s">
        <v>402</v>
      </c>
      <c r="M870" s="136">
        <v>0.103</v>
      </c>
      <c r="N870" s="136">
        <v>0.1017</v>
      </c>
    </row>
    <row r="871" ht="14.25" spans="1:14">
      <c r="A871" s="132"/>
      <c r="B871" s="163">
        <v>5</v>
      </c>
      <c r="C871" s="163" t="s">
        <v>919</v>
      </c>
      <c r="D871" s="163"/>
      <c r="E871" s="133">
        <v>-0.028</v>
      </c>
      <c r="F871" s="133">
        <v>-0.05</v>
      </c>
      <c r="G871" s="133" t="s">
        <v>402</v>
      </c>
      <c r="H871" s="136">
        <v>0.0493</v>
      </c>
      <c r="I871" s="136">
        <v>0.0519</v>
      </c>
      <c r="J871" s="133" t="s">
        <v>402</v>
      </c>
      <c r="K871" s="133">
        <v>0.088</v>
      </c>
      <c r="L871" s="133" t="s">
        <v>402</v>
      </c>
      <c r="M871" s="136">
        <v>0.051</v>
      </c>
      <c r="N871" s="136">
        <v>0.0467</v>
      </c>
    </row>
    <row r="872" ht="14.25" spans="1:14">
      <c r="A872" s="132"/>
      <c r="B872" s="163">
        <v>6</v>
      </c>
      <c r="C872" s="163" t="s">
        <v>920</v>
      </c>
      <c r="D872" s="163"/>
      <c r="E872" s="133">
        <v>-0.162</v>
      </c>
      <c r="F872" s="133">
        <v>-0.19</v>
      </c>
      <c r="G872" s="133" t="s">
        <v>402</v>
      </c>
      <c r="H872" s="136">
        <v>0.1428</v>
      </c>
      <c r="I872" s="136">
        <v>0.1727</v>
      </c>
      <c r="J872" s="133" t="s">
        <v>402</v>
      </c>
      <c r="K872" s="133">
        <v>0.087</v>
      </c>
      <c r="L872" s="133" t="s">
        <v>402</v>
      </c>
      <c r="M872" s="136">
        <v>0.149</v>
      </c>
      <c r="N872" s="136">
        <v>0.1367</v>
      </c>
    </row>
    <row r="873" ht="14.25" spans="1:14">
      <c r="A873" s="132"/>
      <c r="B873" s="163">
        <v>7</v>
      </c>
      <c r="C873" s="163" t="s">
        <v>921</v>
      </c>
      <c r="D873" s="163"/>
      <c r="E873" s="133">
        <v>0.115</v>
      </c>
      <c r="F873" s="133">
        <v>0.192</v>
      </c>
      <c r="G873" s="133" t="s">
        <v>402</v>
      </c>
      <c r="H873" s="136">
        <v>0.1042</v>
      </c>
      <c r="I873" s="136">
        <v>0.086</v>
      </c>
      <c r="J873" s="133" t="s">
        <v>402</v>
      </c>
      <c r="K873" s="133">
        <v>0.276</v>
      </c>
      <c r="L873" s="133" t="s">
        <v>402</v>
      </c>
      <c r="M873" s="136">
        <v>0.112</v>
      </c>
      <c r="N873" s="136">
        <v>0.085</v>
      </c>
    </row>
    <row r="874" ht="14.25" spans="1:14">
      <c r="A874" s="132"/>
      <c r="B874" s="163">
        <v>8</v>
      </c>
      <c r="C874" s="163" t="s">
        <v>922</v>
      </c>
      <c r="D874" s="163"/>
      <c r="E874" s="133">
        <v>0.109</v>
      </c>
      <c r="F874" s="133">
        <v>0.064</v>
      </c>
      <c r="G874" s="133" t="s">
        <v>402</v>
      </c>
      <c r="H874" s="136">
        <v>0.1004</v>
      </c>
      <c r="I874" s="136">
        <v>0.0941</v>
      </c>
      <c r="J874" s="133" t="s">
        <v>402</v>
      </c>
      <c r="K874" s="133">
        <v>-0.288</v>
      </c>
      <c r="L874" s="133" t="s">
        <v>402</v>
      </c>
      <c r="M874" s="136">
        <v>0.0937</v>
      </c>
      <c r="N874" s="136">
        <v>0.125</v>
      </c>
    </row>
    <row r="875" ht="14.25" spans="1:14">
      <c r="A875" s="132"/>
      <c r="B875" s="163">
        <v>9</v>
      </c>
      <c r="C875" s="163" t="s">
        <v>923</v>
      </c>
      <c r="D875" s="163"/>
      <c r="E875" s="133">
        <v>-0.008</v>
      </c>
      <c r="F875" s="133">
        <v>-0.29</v>
      </c>
      <c r="G875" s="133" t="s">
        <v>402</v>
      </c>
      <c r="H875" s="136">
        <v>0.0455</v>
      </c>
      <c r="I875" s="136">
        <v>0.0608</v>
      </c>
      <c r="J875" s="133" t="s">
        <v>402</v>
      </c>
      <c r="K875" s="133">
        <v>-0.505</v>
      </c>
      <c r="L875" s="133" t="s">
        <v>402</v>
      </c>
      <c r="M875" s="136">
        <v>0.0423</v>
      </c>
      <c r="N875" s="136">
        <v>0.07</v>
      </c>
    </row>
    <row r="876" ht="14.25" spans="1:14">
      <c r="A876" s="132"/>
      <c r="B876" s="163">
        <v>10</v>
      </c>
      <c r="C876" s="163" t="s">
        <v>924</v>
      </c>
      <c r="D876" s="163"/>
      <c r="E876" s="133">
        <v>-0.034</v>
      </c>
      <c r="F876" s="133">
        <v>-0.135</v>
      </c>
      <c r="G876" s="133" t="s">
        <v>402</v>
      </c>
      <c r="H876" s="136">
        <v>0.0985</v>
      </c>
      <c r="I876" s="136">
        <v>0.1127</v>
      </c>
      <c r="J876" s="133" t="s">
        <v>402</v>
      </c>
      <c r="K876" s="133">
        <v>0.015</v>
      </c>
      <c r="L876" s="133" t="s">
        <v>402</v>
      </c>
      <c r="M876" s="136">
        <v>0.0948</v>
      </c>
      <c r="N876" s="136">
        <v>0.0933</v>
      </c>
    </row>
    <row r="877" ht="14.25" spans="1:14">
      <c r="A877" s="132"/>
      <c r="B877" s="163">
        <v>11</v>
      </c>
      <c r="C877" s="163" t="s">
        <v>668</v>
      </c>
      <c r="D877" s="163"/>
      <c r="E877" s="133">
        <v>0</v>
      </c>
      <c r="F877" s="133"/>
      <c r="G877" s="133"/>
      <c r="H877" s="133"/>
      <c r="I877" s="133"/>
      <c r="J877" s="133"/>
      <c r="K877" s="133"/>
      <c r="L877" s="133"/>
      <c r="M877" s="133"/>
      <c r="N877" s="133"/>
    </row>
    <row r="878" ht="14.25" spans="1:14">
      <c r="A878" s="132"/>
      <c r="B878" s="163"/>
      <c r="C878" s="163"/>
      <c r="D878" s="16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</row>
    <row r="879" ht="14.25" spans="1:14">
      <c r="A879" s="132" t="s">
        <v>417</v>
      </c>
      <c r="B879" s="163"/>
      <c r="C879" s="163" t="s">
        <v>925</v>
      </c>
      <c r="D879" s="163"/>
      <c r="E879" s="133"/>
      <c r="F879" s="133"/>
      <c r="G879" s="133">
        <v>0.01</v>
      </c>
      <c r="H879" s="133"/>
      <c r="I879" s="133"/>
      <c r="J879" s="133"/>
      <c r="K879" s="133"/>
      <c r="L879" s="133" t="s">
        <v>402</v>
      </c>
      <c r="M879" s="133"/>
      <c r="N879" s="133"/>
    </row>
    <row r="880" ht="14.25" spans="1:14">
      <c r="A880" s="132"/>
      <c r="B880" s="163">
        <v>0</v>
      </c>
      <c r="C880" s="163" t="s">
        <v>659</v>
      </c>
      <c r="D880" s="163"/>
      <c r="E880" s="133">
        <v>0</v>
      </c>
      <c r="F880" s="133">
        <v>0</v>
      </c>
      <c r="G880" s="133" t="s">
        <v>402</v>
      </c>
      <c r="H880" s="136">
        <v>0</v>
      </c>
      <c r="I880" s="136">
        <v>0</v>
      </c>
      <c r="J880" s="133" t="s">
        <v>402</v>
      </c>
      <c r="K880" s="133">
        <v>0</v>
      </c>
      <c r="L880" s="133" t="s">
        <v>402</v>
      </c>
      <c r="M880" s="136">
        <v>0</v>
      </c>
      <c r="N880" s="136">
        <v>0</v>
      </c>
    </row>
    <row r="881" ht="14.25" spans="1:14">
      <c r="A881" s="132"/>
      <c r="B881" s="163">
        <v>1</v>
      </c>
      <c r="C881" s="163" t="s">
        <v>609</v>
      </c>
      <c r="D881" s="163"/>
      <c r="E881" s="133">
        <v>-0.175</v>
      </c>
      <c r="F881" s="133">
        <v>-2.849</v>
      </c>
      <c r="G881" s="133" t="s">
        <v>402</v>
      </c>
      <c r="H881" s="136">
        <v>0.0077</v>
      </c>
      <c r="I881" s="136">
        <v>0.1334</v>
      </c>
      <c r="J881" s="133" t="s">
        <v>402</v>
      </c>
      <c r="K881" s="133">
        <v>-2.823</v>
      </c>
      <c r="L881" s="133" t="s">
        <v>402</v>
      </c>
      <c r="M881" s="136">
        <v>0.0071</v>
      </c>
      <c r="N881" s="136">
        <v>0.12</v>
      </c>
    </row>
    <row r="882" ht="14.25" spans="1:14">
      <c r="A882" s="132"/>
      <c r="B882" s="163">
        <v>2</v>
      </c>
      <c r="C882" s="163" t="s">
        <v>926</v>
      </c>
      <c r="D882" s="163"/>
      <c r="E882" s="133">
        <v>-0.351</v>
      </c>
      <c r="F882" s="133">
        <v>-2.11</v>
      </c>
      <c r="G882" s="133" t="s">
        <v>402</v>
      </c>
      <c r="H882" s="136">
        <v>0.0176</v>
      </c>
      <c r="I882" s="136">
        <v>0.1453</v>
      </c>
      <c r="J882" s="133" t="s">
        <v>402</v>
      </c>
      <c r="K882" s="133">
        <v>-2.285</v>
      </c>
      <c r="L882" s="133" t="s">
        <v>402</v>
      </c>
      <c r="M882" s="136">
        <v>0.0139</v>
      </c>
      <c r="N882" s="136">
        <v>0.1367</v>
      </c>
    </row>
    <row r="883" ht="14.25" spans="1:14">
      <c r="A883" s="132"/>
      <c r="B883" s="163">
        <v>3</v>
      </c>
      <c r="C883" s="163" t="s">
        <v>612</v>
      </c>
      <c r="D883" s="163"/>
      <c r="E883" s="133">
        <v>0.048</v>
      </c>
      <c r="F883" s="133">
        <v>0.301</v>
      </c>
      <c r="G883" s="133" t="s">
        <v>402</v>
      </c>
      <c r="H883" s="136">
        <v>0.9747</v>
      </c>
      <c r="I883" s="136">
        <v>0.7213</v>
      </c>
      <c r="J883" s="133" t="s">
        <v>402</v>
      </c>
      <c r="K883" s="133">
        <v>0.275</v>
      </c>
      <c r="L883" s="133" t="s">
        <v>402</v>
      </c>
      <c r="M883" s="136">
        <v>0.979</v>
      </c>
      <c r="N883" s="136">
        <v>0.7433</v>
      </c>
    </row>
    <row r="884" ht="14.25" spans="1:14">
      <c r="A884" s="132"/>
      <c r="B884" s="163">
        <v>4</v>
      </c>
      <c r="C884" s="163" t="s">
        <v>668</v>
      </c>
      <c r="D884" s="163"/>
      <c r="E884" s="133">
        <v>0</v>
      </c>
      <c r="F884" s="133"/>
      <c r="G884" s="133"/>
      <c r="H884" s="133"/>
      <c r="I884" s="133"/>
      <c r="J884" s="133"/>
      <c r="K884" s="133"/>
      <c r="L884" s="133"/>
      <c r="M884" s="133"/>
      <c r="N884" s="133"/>
    </row>
    <row r="885" ht="14.25" spans="1:14">
      <c r="A885" s="132"/>
      <c r="B885" s="163"/>
      <c r="C885" s="163"/>
      <c r="D885" s="16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</row>
    <row r="886" ht="14.25" spans="1:14">
      <c r="A886" s="132" t="s">
        <v>417</v>
      </c>
      <c r="B886" s="163"/>
      <c r="C886" s="163" t="s">
        <v>927</v>
      </c>
      <c r="D886" s="163"/>
      <c r="E886" s="133"/>
      <c r="F886" s="133"/>
      <c r="G886" s="133">
        <v>0.01</v>
      </c>
      <c r="H886" s="133"/>
      <c r="I886" s="133"/>
      <c r="J886" s="133"/>
      <c r="K886" s="133"/>
      <c r="L886" s="133" t="s">
        <v>402</v>
      </c>
      <c r="M886" s="133"/>
      <c r="N886" s="133"/>
    </row>
    <row r="887" ht="14.25" spans="1:14">
      <c r="A887" s="132"/>
      <c r="B887" s="163">
        <v>0</v>
      </c>
      <c r="C887" s="163" t="s">
        <v>659</v>
      </c>
      <c r="D887" s="163"/>
      <c r="E887" s="133">
        <v>0</v>
      </c>
      <c r="F887" s="133">
        <v>0</v>
      </c>
      <c r="G887" s="133" t="s">
        <v>402</v>
      </c>
      <c r="H887" s="136">
        <v>0</v>
      </c>
      <c r="I887" s="136">
        <v>0</v>
      </c>
      <c r="J887" s="133" t="s">
        <v>402</v>
      </c>
      <c r="K887" s="133">
        <v>0</v>
      </c>
      <c r="L887" s="133" t="s">
        <v>402</v>
      </c>
      <c r="M887" s="136">
        <v>0</v>
      </c>
      <c r="N887" s="136">
        <v>0</v>
      </c>
    </row>
    <row r="888" ht="14.25" spans="1:14">
      <c r="A888" s="132"/>
      <c r="B888" s="163">
        <v>1</v>
      </c>
      <c r="C888" s="163" t="s">
        <v>928</v>
      </c>
      <c r="D888" s="163"/>
      <c r="E888" s="133">
        <v>0.128</v>
      </c>
      <c r="F888" s="133">
        <v>-3.152</v>
      </c>
      <c r="G888" s="133" t="s">
        <v>402</v>
      </c>
      <c r="H888" s="136">
        <v>0.0024</v>
      </c>
      <c r="I888" s="136">
        <v>0.0556</v>
      </c>
      <c r="J888" s="133" t="s">
        <v>402</v>
      </c>
      <c r="K888" s="133">
        <v>-3.09</v>
      </c>
      <c r="L888" s="133" t="s">
        <v>402</v>
      </c>
      <c r="M888" s="136">
        <v>0.003</v>
      </c>
      <c r="N888" s="136">
        <v>0.065</v>
      </c>
    </row>
    <row r="889" ht="14.25" spans="1:14">
      <c r="A889" s="132"/>
      <c r="B889" s="163">
        <v>2</v>
      </c>
      <c r="C889" s="163" t="s">
        <v>615</v>
      </c>
      <c r="D889" s="163"/>
      <c r="E889" s="133">
        <v>0.002</v>
      </c>
      <c r="F889" s="133">
        <v>-2.115</v>
      </c>
      <c r="G889" s="133" t="s">
        <v>402</v>
      </c>
      <c r="H889" s="136">
        <v>0.0101</v>
      </c>
      <c r="I889" s="136">
        <v>0.0838</v>
      </c>
      <c r="J889" s="133" t="s">
        <v>402</v>
      </c>
      <c r="K889" s="133">
        <v>-2.222</v>
      </c>
      <c r="L889" s="133" t="s">
        <v>402</v>
      </c>
      <c r="M889" s="136">
        <v>0.0094</v>
      </c>
      <c r="N889" s="136">
        <v>0.0867</v>
      </c>
    </row>
    <row r="890" ht="14.25" spans="1:14">
      <c r="A890" s="132"/>
      <c r="B890" s="163">
        <v>3</v>
      </c>
      <c r="C890" s="163" t="s">
        <v>616</v>
      </c>
      <c r="D890" s="163"/>
      <c r="E890" s="133">
        <v>0.301</v>
      </c>
      <c r="F890" s="133">
        <v>-0.985</v>
      </c>
      <c r="G890" s="133" t="s">
        <v>402</v>
      </c>
      <c r="H890" s="136">
        <v>0.0606</v>
      </c>
      <c r="I890" s="136">
        <v>0.1623</v>
      </c>
      <c r="J890" s="133" t="s">
        <v>402</v>
      </c>
      <c r="K890" s="133">
        <v>-1.118</v>
      </c>
      <c r="L890" s="133" t="s">
        <v>402</v>
      </c>
      <c r="M890" s="136">
        <v>0.0567</v>
      </c>
      <c r="N890" s="136">
        <v>0.1733</v>
      </c>
    </row>
    <row r="891" ht="14.25" spans="1:14">
      <c r="A891" s="132"/>
      <c r="B891" s="163">
        <v>4</v>
      </c>
      <c r="C891" s="163" t="s">
        <v>612</v>
      </c>
      <c r="D891" s="163"/>
      <c r="E891" s="133">
        <v>-0.046</v>
      </c>
      <c r="F891" s="133">
        <v>0.283</v>
      </c>
      <c r="G891" s="133" t="s">
        <v>402</v>
      </c>
      <c r="H891" s="136">
        <v>0.9269</v>
      </c>
      <c r="I891" s="136">
        <v>0.6983</v>
      </c>
      <c r="J891" s="133" t="s">
        <v>402</v>
      </c>
      <c r="K891" s="133">
        <v>0.321</v>
      </c>
      <c r="L891" s="133" t="s">
        <v>402</v>
      </c>
      <c r="M891" s="136">
        <v>0.931</v>
      </c>
      <c r="N891" s="136">
        <v>0.675</v>
      </c>
    </row>
    <row r="892" ht="14.25" spans="1:14">
      <c r="A892" s="132"/>
      <c r="B892" s="163">
        <v>5</v>
      </c>
      <c r="C892" s="163" t="s">
        <v>668</v>
      </c>
      <c r="D892" s="163"/>
      <c r="E892" s="133">
        <v>0</v>
      </c>
      <c r="F892" s="133"/>
      <c r="G892" s="133"/>
      <c r="H892" s="133"/>
      <c r="I892" s="133"/>
      <c r="J892" s="133"/>
      <c r="K892" s="133"/>
      <c r="L892" s="133"/>
      <c r="M892" s="133"/>
      <c r="N892" s="133"/>
    </row>
    <row r="893" ht="14.25" spans="1:14">
      <c r="A893" s="132"/>
      <c r="B893" s="163"/>
      <c r="C893" s="163"/>
      <c r="D893" s="16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</row>
    <row r="894" ht="14.25" spans="1:14">
      <c r="A894" s="132" t="s">
        <v>417</v>
      </c>
      <c r="B894" s="163"/>
      <c r="C894" s="163" t="s">
        <v>929</v>
      </c>
      <c r="D894" s="163"/>
      <c r="E894" s="133"/>
      <c r="F894" s="133"/>
      <c r="G894" s="133">
        <v>0.01</v>
      </c>
      <c r="H894" s="133"/>
      <c r="I894" s="133"/>
      <c r="J894" s="133"/>
      <c r="K894" s="133"/>
      <c r="L894" s="133" t="s">
        <v>402</v>
      </c>
      <c r="M894" s="133"/>
      <c r="N894" s="133"/>
    </row>
    <row r="895" ht="14.25" spans="1:14">
      <c r="A895" s="132"/>
      <c r="B895" s="163">
        <v>0</v>
      </c>
      <c r="C895" s="163" t="s">
        <v>659</v>
      </c>
      <c r="D895" s="163"/>
      <c r="E895" s="133">
        <v>0</v>
      </c>
      <c r="F895" s="133">
        <v>0</v>
      </c>
      <c r="G895" s="133" t="s">
        <v>402</v>
      </c>
      <c r="H895" s="136">
        <v>0</v>
      </c>
      <c r="I895" s="136">
        <v>0</v>
      </c>
      <c r="J895" s="133" t="s">
        <v>402</v>
      </c>
      <c r="K895" s="133">
        <v>0</v>
      </c>
      <c r="L895" s="133" t="s">
        <v>402</v>
      </c>
      <c r="M895" s="136">
        <v>0</v>
      </c>
      <c r="N895" s="136">
        <v>0</v>
      </c>
    </row>
    <row r="896" ht="14.25" spans="1:14">
      <c r="A896" s="132"/>
      <c r="B896" s="163">
        <v>1</v>
      </c>
      <c r="C896" s="163" t="s">
        <v>930</v>
      </c>
      <c r="D896" s="163"/>
      <c r="E896" s="133">
        <v>0.086</v>
      </c>
      <c r="F896" s="133">
        <v>0.464</v>
      </c>
      <c r="G896" s="133" t="s">
        <v>402</v>
      </c>
      <c r="H896" s="136">
        <v>0.6664</v>
      </c>
      <c r="I896" s="136">
        <v>0.4188</v>
      </c>
      <c r="J896" s="133" t="s">
        <v>402</v>
      </c>
      <c r="K896" s="133">
        <v>0.425</v>
      </c>
      <c r="L896" s="133" t="s">
        <v>402</v>
      </c>
      <c r="M896" s="136">
        <v>0.6656</v>
      </c>
      <c r="N896" s="136">
        <v>0.435</v>
      </c>
    </row>
    <row r="897" ht="14.25" spans="1:14">
      <c r="A897" s="132"/>
      <c r="B897" s="163">
        <v>2</v>
      </c>
      <c r="C897" s="163" t="s">
        <v>931</v>
      </c>
      <c r="D897" s="163"/>
      <c r="E897" s="133">
        <v>-0.014</v>
      </c>
      <c r="F897" s="133">
        <v>0</v>
      </c>
      <c r="G897" s="133" t="s">
        <v>402</v>
      </c>
      <c r="H897" s="136">
        <v>0.1527</v>
      </c>
      <c r="I897" s="136">
        <v>0.1527</v>
      </c>
      <c r="J897" s="133" t="s">
        <v>402</v>
      </c>
      <c r="K897" s="133">
        <v>0.228</v>
      </c>
      <c r="L897" s="133" t="s">
        <v>402</v>
      </c>
      <c r="M897" s="136">
        <v>0.157</v>
      </c>
      <c r="N897" s="136">
        <v>0.125</v>
      </c>
    </row>
    <row r="898" ht="14.25" spans="1:14">
      <c r="A898" s="132"/>
      <c r="B898" s="163">
        <v>3</v>
      </c>
      <c r="C898" s="163" t="s">
        <v>932</v>
      </c>
      <c r="D898" s="163"/>
      <c r="E898" s="133">
        <v>-0.004</v>
      </c>
      <c r="F898" s="133">
        <v>-0.34</v>
      </c>
      <c r="G898" s="133" t="s">
        <v>402</v>
      </c>
      <c r="H898" s="136">
        <v>0.047</v>
      </c>
      <c r="I898" s="136">
        <v>0.066</v>
      </c>
      <c r="J898" s="133" t="s">
        <v>402</v>
      </c>
      <c r="K898" s="133">
        <v>-0.339</v>
      </c>
      <c r="L898" s="133" t="s">
        <v>402</v>
      </c>
      <c r="M898" s="136">
        <v>0.0475</v>
      </c>
      <c r="N898" s="136">
        <v>0.0667</v>
      </c>
    </row>
    <row r="899" ht="56.25" spans="1:16">
      <c r="A899" s="159" t="s">
        <v>437</v>
      </c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149" t="s">
        <v>438</v>
      </c>
      <c r="P899" s="150">
        <v>19</v>
      </c>
    </row>
    <row r="901" spans="1:16">
      <c r="A901" s="151" t="s">
        <v>933</v>
      </c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2"/>
      <c r="P901" s="150" t="s">
        <v>391</v>
      </c>
    </row>
    <row r="902" spans="1:16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3"/>
      <c r="P902" s="150"/>
    </row>
    <row r="903" spans="1:16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3"/>
      <c r="P903" s="150"/>
    </row>
    <row r="904" spans="1:16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3"/>
      <c r="P904" s="150"/>
    </row>
    <row r="905" spans="1:14">
      <c r="A905" s="119" t="s">
        <v>574</v>
      </c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</row>
    <row r="906" spans="1:14">
      <c r="A906" s="121" t="s">
        <v>362</v>
      </c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</row>
    <row r="907" spans="1:14">
      <c r="A907" s="121" t="s">
        <v>363</v>
      </c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</row>
    <row r="908" spans="1:14">
      <c r="A908" s="121" t="s">
        <v>393</v>
      </c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</row>
    <row r="909" ht="14.25" spans="1:14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</row>
    <row r="910" ht="14.25" spans="1:14">
      <c r="A910" s="166" t="s">
        <v>575</v>
      </c>
      <c r="B910" s="123"/>
      <c r="C910" s="125"/>
      <c r="D910" s="124"/>
      <c r="E910" s="124" t="s">
        <v>576</v>
      </c>
      <c r="F910" s="123" t="s">
        <v>577</v>
      </c>
      <c r="G910" s="125"/>
      <c r="H910" s="125"/>
      <c r="I910" s="125"/>
      <c r="J910" s="124"/>
      <c r="K910" s="123" t="s">
        <v>578</v>
      </c>
      <c r="L910" s="125"/>
      <c r="M910" s="125"/>
      <c r="N910" s="124"/>
    </row>
    <row r="911" ht="14.25" spans="1:14">
      <c r="A911" s="128" t="s">
        <v>579</v>
      </c>
      <c r="B911" s="129" t="s">
        <v>580</v>
      </c>
      <c r="C911" s="129" t="s">
        <v>581</v>
      </c>
      <c r="D911" s="129" t="s">
        <v>582</v>
      </c>
      <c r="E911" s="129" t="s">
        <v>583</v>
      </c>
      <c r="F911" s="129" t="s">
        <v>584</v>
      </c>
      <c r="G911" s="129" t="s">
        <v>401</v>
      </c>
      <c r="H911" s="129" t="s">
        <v>585</v>
      </c>
      <c r="I911" s="129" t="s">
        <v>586</v>
      </c>
      <c r="J911" s="129" t="s">
        <v>587</v>
      </c>
      <c r="K911" s="129" t="s">
        <v>584</v>
      </c>
      <c r="L911" s="129" t="s">
        <v>401</v>
      </c>
      <c r="M911" s="129" t="s">
        <v>585</v>
      </c>
      <c r="N911" s="129" t="s">
        <v>586</v>
      </c>
    </row>
    <row r="912" ht="14.25" spans="1:14">
      <c r="A912" s="132"/>
      <c r="B912" s="163">
        <v>4</v>
      </c>
      <c r="C912" s="163" t="s">
        <v>934</v>
      </c>
      <c r="D912" s="163"/>
      <c r="E912" s="133">
        <v>-0.147</v>
      </c>
      <c r="F912" s="133">
        <v>-0.696</v>
      </c>
      <c r="G912" s="133" t="s">
        <v>402</v>
      </c>
      <c r="H912" s="136">
        <v>0.0754</v>
      </c>
      <c r="I912" s="136">
        <v>0.1512</v>
      </c>
      <c r="J912" s="133" t="s">
        <v>402</v>
      </c>
      <c r="K912" s="133">
        <v>-0.862</v>
      </c>
      <c r="L912" s="133" t="s">
        <v>402</v>
      </c>
      <c r="M912" s="136">
        <v>0.0732</v>
      </c>
      <c r="N912" s="136">
        <v>0.1733</v>
      </c>
    </row>
    <row r="913" ht="14.25" spans="1:14">
      <c r="A913" s="132"/>
      <c r="B913" s="163">
        <v>5</v>
      </c>
      <c r="C913" s="163" t="s">
        <v>935</v>
      </c>
      <c r="D913" s="163"/>
      <c r="E913" s="133">
        <v>-0.242</v>
      </c>
      <c r="F913" s="133">
        <v>-1.094</v>
      </c>
      <c r="G913" s="133" t="s">
        <v>402</v>
      </c>
      <c r="H913" s="136">
        <v>0.0335</v>
      </c>
      <c r="I913" s="136">
        <v>0.1001</v>
      </c>
      <c r="J913" s="133" t="s">
        <v>402</v>
      </c>
      <c r="K913" s="133">
        <v>-1.035</v>
      </c>
      <c r="L913" s="133" t="s">
        <v>402</v>
      </c>
      <c r="M913" s="136">
        <v>0.0308</v>
      </c>
      <c r="N913" s="136">
        <v>0.0867</v>
      </c>
    </row>
    <row r="914" ht="14.25" spans="1:14">
      <c r="A914" s="132"/>
      <c r="B914" s="163">
        <v>6</v>
      </c>
      <c r="C914" s="163" t="s">
        <v>936</v>
      </c>
      <c r="D914" s="163"/>
      <c r="E914" s="133">
        <v>-0.172</v>
      </c>
      <c r="F914" s="133">
        <v>-1.491</v>
      </c>
      <c r="G914" s="133" t="s">
        <v>402</v>
      </c>
      <c r="H914" s="136">
        <v>0.025</v>
      </c>
      <c r="I914" s="136">
        <v>0.1112</v>
      </c>
      <c r="J914" s="133" t="s">
        <v>402</v>
      </c>
      <c r="K914" s="133">
        <v>-1.476</v>
      </c>
      <c r="L914" s="133" t="s">
        <v>402</v>
      </c>
      <c r="M914" s="136">
        <v>0.0259</v>
      </c>
      <c r="N914" s="136">
        <v>0.1133</v>
      </c>
    </row>
    <row r="915" ht="14.25" spans="1:14">
      <c r="A915" s="132"/>
      <c r="B915" s="163">
        <v>7</v>
      </c>
      <c r="C915" s="163" t="s">
        <v>668</v>
      </c>
      <c r="D915" s="163"/>
      <c r="E915" s="133">
        <v>0</v>
      </c>
      <c r="F915" s="133"/>
      <c r="G915" s="133"/>
      <c r="H915" s="133"/>
      <c r="I915" s="133"/>
      <c r="J915" s="133"/>
      <c r="K915" s="133"/>
      <c r="L915" s="133"/>
      <c r="M915" s="133"/>
      <c r="N915" s="133"/>
    </row>
    <row r="916" ht="14.25" spans="1:14">
      <c r="A916" s="132"/>
      <c r="B916" s="163"/>
      <c r="C916" s="163"/>
      <c r="D916" s="16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</row>
    <row r="917" ht="14.25" spans="1:14">
      <c r="A917" s="132" t="s">
        <v>417</v>
      </c>
      <c r="B917" s="163"/>
      <c r="C917" s="163" t="s">
        <v>937</v>
      </c>
      <c r="D917" s="163"/>
      <c r="E917" s="133"/>
      <c r="F917" s="133"/>
      <c r="G917" s="133">
        <v>0.01</v>
      </c>
      <c r="H917" s="133"/>
      <c r="I917" s="133"/>
      <c r="J917" s="133"/>
      <c r="K917" s="133"/>
      <c r="L917" s="133" t="s">
        <v>402</v>
      </c>
      <c r="M917" s="133"/>
      <c r="N917" s="133"/>
    </row>
    <row r="918" ht="14.25" spans="1:14">
      <c r="A918" s="132"/>
      <c r="B918" s="163">
        <v>0</v>
      </c>
      <c r="C918" s="163" t="s">
        <v>659</v>
      </c>
      <c r="D918" s="163"/>
      <c r="E918" s="133">
        <v>0</v>
      </c>
      <c r="F918" s="133">
        <v>0</v>
      </c>
      <c r="G918" s="133" t="s">
        <v>402</v>
      </c>
      <c r="H918" s="136">
        <v>0</v>
      </c>
      <c r="I918" s="136">
        <v>0</v>
      </c>
      <c r="J918" s="133" t="s">
        <v>402</v>
      </c>
      <c r="K918" s="133">
        <v>0</v>
      </c>
      <c r="L918" s="133" t="s">
        <v>402</v>
      </c>
      <c r="M918" s="136">
        <v>0</v>
      </c>
      <c r="N918" s="136">
        <v>0</v>
      </c>
    </row>
    <row r="919" ht="14.25" spans="1:14">
      <c r="A919" s="132"/>
      <c r="B919" s="163">
        <v>1</v>
      </c>
      <c r="C919" s="163" t="s">
        <v>938</v>
      </c>
      <c r="D919" s="163"/>
      <c r="E919" s="133">
        <v>-0.017</v>
      </c>
      <c r="F919" s="133">
        <v>-0.049</v>
      </c>
      <c r="G919" s="133" t="s">
        <v>402</v>
      </c>
      <c r="H919" s="136">
        <v>0.4448</v>
      </c>
      <c r="I919" s="136">
        <v>0.467</v>
      </c>
      <c r="J919" s="133" t="s">
        <v>402</v>
      </c>
      <c r="K919" s="133">
        <v>-0.035</v>
      </c>
      <c r="L919" s="133" t="s">
        <v>402</v>
      </c>
      <c r="M919" s="136">
        <v>0.4424</v>
      </c>
      <c r="N919" s="136">
        <v>0.4583</v>
      </c>
    </row>
    <row r="920" ht="14.25" spans="1:14">
      <c r="A920" s="132"/>
      <c r="B920" s="163">
        <v>2</v>
      </c>
      <c r="C920" s="163" t="s">
        <v>939</v>
      </c>
      <c r="D920" s="163"/>
      <c r="E920" s="133">
        <v>0.201</v>
      </c>
      <c r="F920" s="133">
        <v>0.518</v>
      </c>
      <c r="G920" s="133" t="s">
        <v>402</v>
      </c>
      <c r="H920" s="136">
        <v>0.224</v>
      </c>
      <c r="I920" s="136">
        <v>0.1334</v>
      </c>
      <c r="J920" s="133" t="s">
        <v>402</v>
      </c>
      <c r="K920" s="133">
        <v>0.188</v>
      </c>
      <c r="L920" s="133" t="s">
        <v>402</v>
      </c>
      <c r="M920" s="136">
        <v>0.2151</v>
      </c>
      <c r="N920" s="136">
        <v>0.1783</v>
      </c>
    </row>
    <row r="921" ht="14.25" spans="1:14">
      <c r="A921" s="132"/>
      <c r="B921" s="163">
        <v>3</v>
      </c>
      <c r="C921" s="163" t="s">
        <v>940</v>
      </c>
      <c r="D921" s="163"/>
      <c r="E921" s="133">
        <v>-0.038</v>
      </c>
      <c r="F921" s="133">
        <v>0.126</v>
      </c>
      <c r="G921" s="133" t="s">
        <v>402</v>
      </c>
      <c r="H921" s="136">
        <v>0.1539</v>
      </c>
      <c r="I921" s="136">
        <v>0.1357</v>
      </c>
      <c r="J921" s="133" t="s">
        <v>402</v>
      </c>
      <c r="K921" s="133">
        <v>0.33</v>
      </c>
      <c r="L921" s="133" t="s">
        <v>402</v>
      </c>
      <c r="M921" s="136">
        <v>0.167</v>
      </c>
      <c r="N921" s="136">
        <v>0.12</v>
      </c>
    </row>
    <row r="922" ht="14.25" spans="1:14">
      <c r="A922" s="132"/>
      <c r="B922" s="163">
        <v>4</v>
      </c>
      <c r="C922" s="163" t="s">
        <v>941</v>
      </c>
      <c r="D922" s="163"/>
      <c r="E922" s="133">
        <v>-0.131</v>
      </c>
      <c r="F922" s="133">
        <v>-0.24</v>
      </c>
      <c r="G922" s="133" t="s">
        <v>402</v>
      </c>
      <c r="H922" s="136">
        <v>0.0928</v>
      </c>
      <c r="I922" s="136">
        <v>0.1179</v>
      </c>
      <c r="J922" s="133" t="s">
        <v>402</v>
      </c>
      <c r="K922" s="133">
        <v>-0.134</v>
      </c>
      <c r="L922" s="133" t="s">
        <v>402</v>
      </c>
      <c r="M922" s="136">
        <v>0.0962</v>
      </c>
      <c r="N922" s="136">
        <v>0.11</v>
      </c>
    </row>
    <row r="923" ht="14.25" spans="1:14">
      <c r="A923" s="132"/>
      <c r="B923" s="163">
        <v>5</v>
      </c>
      <c r="C923" s="163" t="s">
        <v>942</v>
      </c>
      <c r="D923" s="163"/>
      <c r="E923" s="133">
        <v>-0.043</v>
      </c>
      <c r="F923" s="133">
        <v>-0.431</v>
      </c>
      <c r="G923" s="133" t="s">
        <v>402</v>
      </c>
      <c r="H923" s="136">
        <v>0.0453</v>
      </c>
      <c r="I923" s="136">
        <v>0.0697</v>
      </c>
      <c r="J923" s="133" t="s">
        <v>402</v>
      </c>
      <c r="K923" s="133">
        <v>-0.353</v>
      </c>
      <c r="L923" s="133" t="s">
        <v>402</v>
      </c>
      <c r="M923" s="136">
        <v>0.0398</v>
      </c>
      <c r="N923" s="136">
        <v>0.0567</v>
      </c>
    </row>
    <row r="924" ht="14.25" spans="1:14">
      <c r="A924" s="132"/>
      <c r="B924" s="163">
        <v>6</v>
      </c>
      <c r="C924" s="163" t="s">
        <v>943</v>
      </c>
      <c r="D924" s="163"/>
      <c r="E924" s="133">
        <v>-0.115</v>
      </c>
      <c r="F924" s="133">
        <v>-0.666</v>
      </c>
      <c r="G924" s="133" t="s">
        <v>402</v>
      </c>
      <c r="H924" s="136">
        <v>0.0392</v>
      </c>
      <c r="I924" s="136">
        <v>0.0764</v>
      </c>
      <c r="J924" s="133" t="s">
        <v>402</v>
      </c>
      <c r="K924" s="133">
        <v>-0.664</v>
      </c>
      <c r="L924" s="133" t="s">
        <v>402</v>
      </c>
      <c r="M924" s="136">
        <v>0.0395</v>
      </c>
      <c r="N924" s="136">
        <v>0.0767</v>
      </c>
    </row>
    <row r="925" ht="14.25" spans="1:14">
      <c r="A925" s="132"/>
      <c r="B925" s="163">
        <v>7</v>
      </c>
      <c r="C925" s="163" t="s">
        <v>668</v>
      </c>
      <c r="D925" s="163"/>
      <c r="E925" s="133">
        <v>0</v>
      </c>
      <c r="F925" s="133"/>
      <c r="G925" s="133"/>
      <c r="H925" s="133"/>
      <c r="I925" s="133"/>
      <c r="J925" s="133"/>
      <c r="K925" s="133"/>
      <c r="L925" s="133"/>
      <c r="M925" s="133"/>
      <c r="N925" s="133"/>
    </row>
    <row r="926" ht="14.25" spans="1:14">
      <c r="A926" s="132"/>
      <c r="B926" s="163"/>
      <c r="C926" s="163"/>
      <c r="D926" s="16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</row>
    <row r="927" ht="14.25" spans="1:14">
      <c r="A927" s="132" t="s">
        <v>417</v>
      </c>
      <c r="B927" s="163"/>
      <c r="C927" s="163" t="s">
        <v>944</v>
      </c>
      <c r="D927" s="163"/>
      <c r="E927" s="133"/>
      <c r="F927" s="133"/>
      <c r="G927" s="133">
        <v>0.01</v>
      </c>
      <c r="H927" s="133"/>
      <c r="I927" s="133"/>
      <c r="J927" s="133"/>
      <c r="K927" s="133"/>
      <c r="L927" s="133" t="s">
        <v>402</v>
      </c>
      <c r="M927" s="133"/>
      <c r="N927" s="133"/>
    </row>
    <row r="928" ht="14.25" spans="1:14">
      <c r="A928" s="132"/>
      <c r="B928" s="163">
        <v>0</v>
      </c>
      <c r="C928" s="163" t="s">
        <v>659</v>
      </c>
      <c r="D928" s="163"/>
      <c r="E928" s="133">
        <v>0</v>
      </c>
      <c r="F928" s="133">
        <v>0</v>
      </c>
      <c r="G928" s="133" t="s">
        <v>402</v>
      </c>
      <c r="H928" s="136">
        <v>0</v>
      </c>
      <c r="I928" s="136">
        <v>0</v>
      </c>
      <c r="J928" s="133" t="s">
        <v>402</v>
      </c>
      <c r="K928" s="133">
        <v>0</v>
      </c>
      <c r="L928" s="133" t="s">
        <v>402</v>
      </c>
      <c r="M928" s="136">
        <v>0</v>
      </c>
      <c r="N928" s="136">
        <v>0</v>
      </c>
    </row>
    <row r="929" ht="14.25" spans="1:14">
      <c r="A929" s="132"/>
      <c r="B929" s="163">
        <v>1</v>
      </c>
      <c r="C929" s="163" t="s">
        <v>945</v>
      </c>
      <c r="D929" s="163"/>
      <c r="E929" s="133">
        <v>0.08</v>
      </c>
      <c r="F929" s="133">
        <v>0.461</v>
      </c>
      <c r="G929" s="133" t="s">
        <v>402</v>
      </c>
      <c r="H929" s="136">
        <v>0.6697</v>
      </c>
      <c r="I929" s="136">
        <v>0.4225</v>
      </c>
      <c r="J929" s="133" t="s">
        <v>402</v>
      </c>
      <c r="K929" s="133">
        <v>0.416</v>
      </c>
      <c r="L929" s="133" t="s">
        <v>402</v>
      </c>
      <c r="M929" s="136">
        <v>0.6692</v>
      </c>
      <c r="N929" s="136">
        <v>0.4417</v>
      </c>
    </row>
    <row r="930" ht="14.25" spans="1:14">
      <c r="A930" s="132"/>
      <c r="B930" s="163">
        <v>2</v>
      </c>
      <c r="C930" s="163" t="s">
        <v>946</v>
      </c>
      <c r="D930" s="163"/>
      <c r="E930" s="133">
        <v>-0.097</v>
      </c>
      <c r="F930" s="133">
        <v>-0.115</v>
      </c>
      <c r="G930" s="133" t="s">
        <v>402</v>
      </c>
      <c r="H930" s="136">
        <v>0.146</v>
      </c>
      <c r="I930" s="136">
        <v>0.1638</v>
      </c>
      <c r="J930" s="133" t="s">
        <v>402</v>
      </c>
      <c r="K930" s="133">
        <v>0.213</v>
      </c>
      <c r="L930" s="133" t="s">
        <v>402</v>
      </c>
      <c r="M930" s="136">
        <v>0.1546</v>
      </c>
      <c r="N930" s="136">
        <v>0.125</v>
      </c>
    </row>
    <row r="931" ht="14.25" spans="1:14">
      <c r="A931" s="132"/>
      <c r="B931" s="163">
        <v>3</v>
      </c>
      <c r="C931" s="163" t="s">
        <v>947</v>
      </c>
      <c r="D931" s="163"/>
      <c r="E931" s="133">
        <v>0.052</v>
      </c>
      <c r="F931" s="133">
        <v>-0.405</v>
      </c>
      <c r="G931" s="133" t="s">
        <v>402</v>
      </c>
      <c r="H931" s="136">
        <v>0.0841</v>
      </c>
      <c r="I931" s="136">
        <v>0.126</v>
      </c>
      <c r="J931" s="133" t="s">
        <v>402</v>
      </c>
      <c r="K931" s="133">
        <v>-0.64</v>
      </c>
      <c r="L931" s="133" t="s">
        <v>402</v>
      </c>
      <c r="M931" s="136">
        <v>0.0843</v>
      </c>
      <c r="N931" s="136">
        <v>0.16</v>
      </c>
    </row>
    <row r="932" ht="14.25" spans="1:14">
      <c r="A932" s="132"/>
      <c r="B932" s="163">
        <v>4</v>
      </c>
      <c r="C932" s="163" t="s">
        <v>948</v>
      </c>
      <c r="D932" s="163"/>
      <c r="E932" s="133">
        <v>-0.16</v>
      </c>
      <c r="F932" s="133">
        <v>-0.948</v>
      </c>
      <c r="G932" s="133" t="s">
        <v>402</v>
      </c>
      <c r="H932" s="136">
        <v>0.0707</v>
      </c>
      <c r="I932" s="136">
        <v>0.1824</v>
      </c>
      <c r="J932" s="133" t="s">
        <v>402</v>
      </c>
      <c r="K932" s="133">
        <v>-0.987</v>
      </c>
      <c r="L932" s="133" t="s">
        <v>402</v>
      </c>
      <c r="M932" s="136">
        <v>0.064</v>
      </c>
      <c r="N932" s="136">
        <v>0.1717</v>
      </c>
    </row>
    <row r="933" ht="14.25" spans="1:14">
      <c r="A933" s="132"/>
      <c r="B933" s="163">
        <v>5</v>
      </c>
      <c r="C933" s="163" t="s">
        <v>949</v>
      </c>
      <c r="D933" s="163"/>
      <c r="E933" s="133">
        <v>-0.211</v>
      </c>
      <c r="F933" s="133">
        <v>-1.272</v>
      </c>
      <c r="G933" s="133" t="s">
        <v>402</v>
      </c>
      <c r="H933" s="136">
        <v>0.0295</v>
      </c>
      <c r="I933" s="136">
        <v>0.1053</v>
      </c>
      <c r="J933" s="133" t="s">
        <v>402</v>
      </c>
      <c r="K933" s="133">
        <v>-1.296</v>
      </c>
      <c r="L933" s="133" t="s">
        <v>402</v>
      </c>
      <c r="M933" s="136">
        <v>0.0278</v>
      </c>
      <c r="N933" s="136">
        <v>0.1017</v>
      </c>
    </row>
    <row r="934" ht="14.25" spans="1:14">
      <c r="A934" s="132"/>
      <c r="B934" s="163">
        <v>6</v>
      </c>
      <c r="C934" s="163" t="s">
        <v>668</v>
      </c>
      <c r="D934" s="163"/>
      <c r="E934" s="133">
        <v>0</v>
      </c>
      <c r="F934" s="133"/>
      <c r="G934" s="133"/>
      <c r="H934" s="133"/>
      <c r="I934" s="133"/>
      <c r="J934" s="133"/>
      <c r="K934" s="133"/>
      <c r="L934" s="133"/>
      <c r="M934" s="133"/>
      <c r="N934" s="133"/>
    </row>
    <row r="935" ht="14.25" spans="1:14">
      <c r="A935" s="132"/>
      <c r="B935" s="163"/>
      <c r="C935" s="163"/>
      <c r="D935" s="16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</row>
    <row r="936" ht="14.25" spans="1:14">
      <c r="A936" s="132" t="s">
        <v>417</v>
      </c>
      <c r="B936" s="163"/>
      <c r="C936" s="163" t="s">
        <v>950</v>
      </c>
      <c r="D936" s="163"/>
      <c r="E936" s="133"/>
      <c r="F936" s="133"/>
      <c r="G936" s="133">
        <v>0.01</v>
      </c>
      <c r="H936" s="133"/>
      <c r="I936" s="133"/>
      <c r="J936" s="133"/>
      <c r="K936" s="133"/>
      <c r="L936" s="133" t="s">
        <v>402</v>
      </c>
      <c r="M936" s="133"/>
      <c r="N936" s="133"/>
    </row>
    <row r="937" ht="14.25" spans="1:14">
      <c r="A937" s="132"/>
      <c r="B937" s="163">
        <v>0</v>
      </c>
      <c r="C937" s="163" t="s">
        <v>659</v>
      </c>
      <c r="D937" s="163"/>
      <c r="E937" s="133">
        <v>0</v>
      </c>
      <c r="F937" s="133">
        <v>0</v>
      </c>
      <c r="G937" s="133" t="s">
        <v>402</v>
      </c>
      <c r="H937" s="136">
        <v>0</v>
      </c>
      <c r="I937" s="136">
        <v>0</v>
      </c>
      <c r="J937" s="133" t="s">
        <v>402</v>
      </c>
      <c r="K937" s="133">
        <v>0</v>
      </c>
      <c r="L937" s="133" t="s">
        <v>402</v>
      </c>
      <c r="M937" s="136">
        <v>0</v>
      </c>
      <c r="N937" s="136">
        <v>0</v>
      </c>
    </row>
    <row r="938" ht="14.25" spans="1:14">
      <c r="A938" s="132"/>
      <c r="B938" s="163">
        <v>1</v>
      </c>
      <c r="C938" s="163" t="s">
        <v>623</v>
      </c>
      <c r="D938" s="163"/>
      <c r="E938" s="133">
        <v>0.033</v>
      </c>
      <c r="F938" s="133">
        <v>0.839</v>
      </c>
      <c r="G938" s="133" t="s">
        <v>402</v>
      </c>
      <c r="H938" s="136">
        <v>0.8081</v>
      </c>
      <c r="I938" s="136">
        <v>0.3491</v>
      </c>
      <c r="J938" s="133" t="s">
        <v>402</v>
      </c>
      <c r="K938" s="133">
        <v>0.83</v>
      </c>
      <c r="L938" s="133" t="s">
        <v>402</v>
      </c>
      <c r="M938" s="136">
        <v>0.8216</v>
      </c>
      <c r="N938" s="136">
        <v>0.3583</v>
      </c>
    </row>
    <row r="939" ht="14.25" spans="1:14">
      <c r="A939" s="132"/>
      <c r="B939" s="163">
        <v>2</v>
      </c>
      <c r="C939" s="163" t="s">
        <v>624</v>
      </c>
      <c r="D939" s="163"/>
      <c r="E939" s="133">
        <v>0.123</v>
      </c>
      <c r="F939" s="133">
        <v>-0.551</v>
      </c>
      <c r="G939" s="133" t="s">
        <v>402</v>
      </c>
      <c r="H939" s="136">
        <v>0.1406</v>
      </c>
      <c r="I939" s="136">
        <v>0.2439</v>
      </c>
      <c r="J939" s="133" t="s">
        <v>402</v>
      </c>
      <c r="K939" s="133">
        <v>-0.523</v>
      </c>
      <c r="L939" s="133" t="s">
        <v>402</v>
      </c>
      <c r="M939" s="136">
        <v>0.1334</v>
      </c>
      <c r="N939" s="136">
        <v>0.225</v>
      </c>
    </row>
    <row r="940" ht="14.25" spans="1:14">
      <c r="A940" s="132"/>
      <c r="B940" s="163">
        <v>3</v>
      </c>
      <c r="C940" s="163" t="s">
        <v>670</v>
      </c>
      <c r="D940" s="163"/>
      <c r="E940" s="133">
        <v>-0.102</v>
      </c>
      <c r="F940" s="133">
        <v>-1.559</v>
      </c>
      <c r="G940" s="133" t="s">
        <v>402</v>
      </c>
      <c r="H940" s="136">
        <v>0.0368</v>
      </c>
      <c r="I940" s="136">
        <v>0.1749</v>
      </c>
      <c r="J940" s="133" t="s">
        <v>402</v>
      </c>
      <c r="K940" s="133">
        <v>-1.885</v>
      </c>
      <c r="L940" s="133" t="s">
        <v>402</v>
      </c>
      <c r="M940" s="136">
        <v>0.0306</v>
      </c>
      <c r="N940" s="136">
        <v>0.2017</v>
      </c>
    </row>
    <row r="941" ht="14.25" spans="1:14">
      <c r="A941" s="132"/>
      <c r="B941" s="163">
        <v>4</v>
      </c>
      <c r="C941" s="163" t="s">
        <v>951</v>
      </c>
      <c r="D941" s="163"/>
      <c r="E941" s="133">
        <v>-0.261</v>
      </c>
      <c r="F941" s="133">
        <v>-2.773</v>
      </c>
      <c r="G941" s="133" t="s">
        <v>402</v>
      </c>
      <c r="H941" s="136">
        <v>0.0145</v>
      </c>
      <c r="I941" s="136">
        <v>0.232</v>
      </c>
      <c r="J941" s="133" t="s">
        <v>402</v>
      </c>
      <c r="K941" s="133">
        <v>-2.701</v>
      </c>
      <c r="L941" s="133" t="s">
        <v>402</v>
      </c>
      <c r="M941" s="136">
        <v>0.0144</v>
      </c>
      <c r="N941" s="136">
        <v>0.215</v>
      </c>
    </row>
    <row r="942" ht="14.25" spans="1:14">
      <c r="A942" s="132"/>
      <c r="B942" s="163">
        <v>5</v>
      </c>
      <c r="C942" s="163" t="s">
        <v>668</v>
      </c>
      <c r="D942" s="163"/>
      <c r="E942" s="133">
        <v>0</v>
      </c>
      <c r="F942" s="133"/>
      <c r="G942" s="133"/>
      <c r="H942" s="133"/>
      <c r="I942" s="133"/>
      <c r="J942" s="133"/>
      <c r="K942" s="133"/>
      <c r="L942" s="133"/>
      <c r="M942" s="133"/>
      <c r="N942" s="133"/>
    </row>
    <row r="943" ht="14.25" spans="1:14">
      <c r="A943" s="132"/>
      <c r="B943" s="163"/>
      <c r="C943" s="163"/>
      <c r="D943" s="16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</row>
    <row r="944" ht="14.25" spans="1:14">
      <c r="A944" s="132" t="s">
        <v>417</v>
      </c>
      <c r="B944" s="163"/>
      <c r="C944" s="163" t="s">
        <v>952</v>
      </c>
      <c r="D944" s="163"/>
      <c r="E944" s="133"/>
      <c r="F944" s="133"/>
      <c r="G944" s="133">
        <v>0.01</v>
      </c>
      <c r="H944" s="133"/>
      <c r="I944" s="133"/>
      <c r="J944" s="133"/>
      <c r="K944" s="133"/>
      <c r="L944" s="133" t="s">
        <v>402</v>
      </c>
      <c r="M944" s="133"/>
      <c r="N944" s="133"/>
    </row>
    <row r="945" ht="56.25" spans="1:16">
      <c r="A945" s="159" t="s">
        <v>437</v>
      </c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149" t="s">
        <v>438</v>
      </c>
      <c r="P945" s="150">
        <v>20</v>
      </c>
    </row>
    <row r="947" spans="1:16">
      <c r="A947" s="151" t="s">
        <v>953</v>
      </c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2"/>
      <c r="P947" s="150" t="s">
        <v>391</v>
      </c>
    </row>
    <row r="948" spans="1:16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3"/>
      <c r="P948" s="150"/>
    </row>
    <row r="949" spans="1:16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3"/>
      <c r="P949" s="150"/>
    </row>
    <row r="950" spans="1:16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3"/>
      <c r="P950" s="150"/>
    </row>
    <row r="951" spans="1:14">
      <c r="A951" s="119" t="s">
        <v>574</v>
      </c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</row>
    <row r="952" spans="1:14">
      <c r="A952" s="121" t="s">
        <v>362</v>
      </c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</row>
    <row r="953" spans="1:14">
      <c r="A953" s="121" t="s">
        <v>363</v>
      </c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</row>
    <row r="954" spans="1:14">
      <c r="A954" s="121" t="s">
        <v>393</v>
      </c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</row>
    <row r="955" ht="14.25" spans="1:14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</row>
    <row r="956" ht="14.25" spans="1:14">
      <c r="A956" s="166" t="s">
        <v>575</v>
      </c>
      <c r="B956" s="123"/>
      <c r="C956" s="125"/>
      <c r="D956" s="124"/>
      <c r="E956" s="124" t="s">
        <v>576</v>
      </c>
      <c r="F956" s="123" t="s">
        <v>577</v>
      </c>
      <c r="G956" s="125"/>
      <c r="H956" s="125"/>
      <c r="I956" s="125"/>
      <c r="J956" s="124"/>
      <c r="K956" s="123" t="s">
        <v>578</v>
      </c>
      <c r="L956" s="125"/>
      <c r="M956" s="125"/>
      <c r="N956" s="124"/>
    </row>
    <row r="957" ht="14.25" spans="1:14">
      <c r="A957" s="128" t="s">
        <v>579</v>
      </c>
      <c r="B957" s="129" t="s">
        <v>580</v>
      </c>
      <c r="C957" s="129" t="s">
        <v>581</v>
      </c>
      <c r="D957" s="129" t="s">
        <v>582</v>
      </c>
      <c r="E957" s="129" t="s">
        <v>583</v>
      </c>
      <c r="F957" s="129" t="s">
        <v>584</v>
      </c>
      <c r="G957" s="129" t="s">
        <v>401</v>
      </c>
      <c r="H957" s="129" t="s">
        <v>585</v>
      </c>
      <c r="I957" s="129" t="s">
        <v>586</v>
      </c>
      <c r="J957" s="129" t="s">
        <v>587</v>
      </c>
      <c r="K957" s="129" t="s">
        <v>584</v>
      </c>
      <c r="L957" s="129" t="s">
        <v>401</v>
      </c>
      <c r="M957" s="129" t="s">
        <v>585</v>
      </c>
      <c r="N957" s="129" t="s">
        <v>586</v>
      </c>
    </row>
    <row r="958" ht="14.25" spans="1:14">
      <c r="A958" s="132"/>
      <c r="B958" s="163">
        <v>0</v>
      </c>
      <c r="C958" s="163" t="s">
        <v>659</v>
      </c>
      <c r="D958" s="163"/>
      <c r="E958" s="133">
        <v>0</v>
      </c>
      <c r="F958" s="133">
        <v>0</v>
      </c>
      <c r="G958" s="133" t="s">
        <v>402</v>
      </c>
      <c r="H958" s="136">
        <v>0</v>
      </c>
      <c r="I958" s="136">
        <v>0</v>
      </c>
      <c r="J958" s="133" t="s">
        <v>402</v>
      </c>
      <c r="K958" s="133">
        <v>0</v>
      </c>
      <c r="L958" s="133" t="s">
        <v>402</v>
      </c>
      <c r="M958" s="136">
        <v>0</v>
      </c>
      <c r="N958" s="136">
        <v>0</v>
      </c>
    </row>
    <row r="959" ht="14.25" spans="1:14">
      <c r="A959" s="132"/>
      <c r="B959" s="163">
        <v>1</v>
      </c>
      <c r="C959" s="163" t="s">
        <v>930</v>
      </c>
      <c r="D959" s="163"/>
      <c r="E959" s="133">
        <v>0.086</v>
      </c>
      <c r="F959" s="133">
        <v>0.464</v>
      </c>
      <c r="G959" s="133" t="s">
        <v>402</v>
      </c>
      <c r="H959" s="136">
        <v>0.6664</v>
      </c>
      <c r="I959" s="136">
        <v>0.4188</v>
      </c>
      <c r="J959" s="133" t="s">
        <v>402</v>
      </c>
      <c r="K959" s="133">
        <v>0.425</v>
      </c>
      <c r="L959" s="133" t="s">
        <v>402</v>
      </c>
      <c r="M959" s="136">
        <v>0.6656</v>
      </c>
      <c r="N959" s="136">
        <v>0.435</v>
      </c>
    </row>
    <row r="960" ht="14.25" spans="1:14">
      <c r="A960" s="132"/>
      <c r="B960" s="163">
        <v>2</v>
      </c>
      <c r="C960" s="163" t="s">
        <v>954</v>
      </c>
      <c r="D960" s="163"/>
      <c r="E960" s="133">
        <v>-0.033</v>
      </c>
      <c r="F960" s="133">
        <v>-0.025</v>
      </c>
      <c r="G960" s="133" t="s">
        <v>402</v>
      </c>
      <c r="H960" s="136">
        <v>0.1533</v>
      </c>
      <c r="I960" s="136">
        <v>0.1572</v>
      </c>
      <c r="J960" s="133" t="s">
        <v>402</v>
      </c>
      <c r="K960" s="133">
        <v>0.236</v>
      </c>
      <c r="L960" s="133" t="s">
        <v>402</v>
      </c>
      <c r="M960" s="136">
        <v>0.1562</v>
      </c>
      <c r="N960" s="136">
        <v>0.1233</v>
      </c>
    </row>
    <row r="961" ht="14.25" spans="1:14">
      <c r="A961" s="132"/>
      <c r="B961" s="163">
        <v>3</v>
      </c>
      <c r="C961" s="163" t="s">
        <v>955</v>
      </c>
      <c r="D961" s="163"/>
      <c r="E961" s="133">
        <v>-0.046</v>
      </c>
      <c r="F961" s="133">
        <v>-0.45</v>
      </c>
      <c r="G961" s="133" t="s">
        <v>402</v>
      </c>
      <c r="H961" s="136">
        <v>0.0846</v>
      </c>
      <c r="I961" s="136">
        <v>0.1327</v>
      </c>
      <c r="J961" s="133" t="s">
        <v>402</v>
      </c>
      <c r="K961" s="133">
        <v>-0.6</v>
      </c>
      <c r="L961" s="133" t="s">
        <v>402</v>
      </c>
      <c r="M961" s="136">
        <v>0.085</v>
      </c>
      <c r="N961" s="136">
        <v>0.155</v>
      </c>
    </row>
    <row r="962" ht="14.25" spans="1:14">
      <c r="A962" s="132"/>
      <c r="B962" s="163">
        <v>4</v>
      </c>
      <c r="C962" s="163" t="s">
        <v>956</v>
      </c>
      <c r="D962" s="163"/>
      <c r="E962" s="133">
        <v>-0.144</v>
      </c>
      <c r="F962" s="133">
        <v>-0.949</v>
      </c>
      <c r="G962" s="133" t="s">
        <v>402</v>
      </c>
      <c r="H962" s="136">
        <v>0.0686</v>
      </c>
      <c r="I962" s="136">
        <v>0.1772</v>
      </c>
      <c r="J962" s="133" t="s">
        <v>402</v>
      </c>
      <c r="K962" s="133">
        <v>-1.017</v>
      </c>
      <c r="L962" s="133" t="s">
        <v>402</v>
      </c>
      <c r="M962" s="136">
        <v>0.0687</v>
      </c>
      <c r="N962" s="136">
        <v>0.19</v>
      </c>
    </row>
    <row r="963" ht="14.25" spans="1:14">
      <c r="A963" s="132"/>
      <c r="B963" s="163">
        <v>5</v>
      </c>
      <c r="C963" s="163" t="s">
        <v>957</v>
      </c>
      <c r="D963" s="163"/>
      <c r="E963" s="133">
        <v>-0.267</v>
      </c>
      <c r="F963" s="133">
        <v>-1.44</v>
      </c>
      <c r="G963" s="133" t="s">
        <v>402</v>
      </c>
      <c r="H963" s="136">
        <v>0.0271</v>
      </c>
      <c r="I963" s="136">
        <v>0.1142</v>
      </c>
      <c r="J963" s="133" t="s">
        <v>402</v>
      </c>
      <c r="K963" s="133">
        <v>-1.372</v>
      </c>
      <c r="L963" s="133" t="s">
        <v>402</v>
      </c>
      <c r="M963" s="136">
        <v>0.0245</v>
      </c>
      <c r="N963" s="136">
        <v>0.0967</v>
      </c>
    </row>
    <row r="964" ht="14.25" spans="1:14">
      <c r="A964" s="132"/>
      <c r="B964" s="163">
        <v>6</v>
      </c>
      <c r="C964" s="163" t="s">
        <v>668</v>
      </c>
      <c r="D964" s="163"/>
      <c r="E964" s="133">
        <v>0</v>
      </c>
      <c r="F964" s="133"/>
      <c r="G964" s="133"/>
      <c r="H964" s="133"/>
      <c r="I964" s="133"/>
      <c r="J964" s="133"/>
      <c r="K964" s="133"/>
      <c r="L964" s="133"/>
      <c r="M964" s="133"/>
      <c r="N964" s="133"/>
    </row>
    <row r="965" ht="14.25" spans="1:14">
      <c r="A965" s="132"/>
      <c r="B965" s="163"/>
      <c r="C965" s="163"/>
      <c r="D965" s="16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</row>
    <row r="966" ht="14.25" spans="1:14">
      <c r="A966" s="132" t="s">
        <v>417</v>
      </c>
      <c r="B966" s="163"/>
      <c r="C966" s="163" t="s">
        <v>958</v>
      </c>
      <c r="D966" s="163"/>
      <c r="E966" s="133"/>
      <c r="F966" s="133"/>
      <c r="G966" s="133">
        <v>0.009</v>
      </c>
      <c r="H966" s="133"/>
      <c r="I966" s="133"/>
      <c r="J966" s="133"/>
      <c r="K966" s="133"/>
      <c r="L966" s="133" t="s">
        <v>402</v>
      </c>
      <c r="M966" s="133"/>
      <c r="N966" s="133"/>
    </row>
    <row r="967" ht="14.25" spans="1:14">
      <c r="A967" s="132"/>
      <c r="B967" s="163">
        <v>0</v>
      </c>
      <c r="C967" s="163" t="s">
        <v>659</v>
      </c>
      <c r="D967" s="163"/>
      <c r="E967" s="133">
        <v>0</v>
      </c>
      <c r="F967" s="133">
        <v>0</v>
      </c>
      <c r="G967" s="133" t="s">
        <v>402</v>
      </c>
      <c r="H967" s="136">
        <v>0</v>
      </c>
      <c r="I967" s="136">
        <v>0</v>
      </c>
      <c r="J967" s="133" t="s">
        <v>402</v>
      </c>
      <c r="K967" s="133">
        <v>0</v>
      </c>
      <c r="L967" s="133" t="s">
        <v>402</v>
      </c>
      <c r="M967" s="136">
        <v>0</v>
      </c>
      <c r="N967" s="136">
        <v>0</v>
      </c>
    </row>
    <row r="968" ht="14.25" spans="1:14">
      <c r="A968" s="132"/>
      <c r="B968" s="163">
        <v>1</v>
      </c>
      <c r="C968" s="163" t="s">
        <v>623</v>
      </c>
      <c r="D968" s="163"/>
      <c r="E968" s="133">
        <v>0.018</v>
      </c>
      <c r="F968" s="133">
        <v>0.839</v>
      </c>
      <c r="G968" s="133" t="s">
        <v>402</v>
      </c>
      <c r="H968" s="136">
        <v>0.8081</v>
      </c>
      <c r="I968" s="136">
        <v>0.3491</v>
      </c>
      <c r="J968" s="133" t="s">
        <v>402</v>
      </c>
      <c r="K968" s="133">
        <v>0.83</v>
      </c>
      <c r="L968" s="133" t="s">
        <v>402</v>
      </c>
      <c r="M968" s="136">
        <v>0.8216</v>
      </c>
      <c r="N968" s="136">
        <v>0.3583</v>
      </c>
    </row>
    <row r="969" ht="14.25" spans="1:14">
      <c r="A969" s="132"/>
      <c r="B969" s="163">
        <v>2</v>
      </c>
      <c r="C969" s="163" t="s">
        <v>624</v>
      </c>
      <c r="D969" s="163"/>
      <c r="E969" s="133">
        <v>0.093</v>
      </c>
      <c r="F969" s="133">
        <v>-0.804</v>
      </c>
      <c r="G969" s="133" t="s">
        <v>402</v>
      </c>
      <c r="H969" s="136">
        <v>0.1666</v>
      </c>
      <c r="I969" s="136">
        <v>0.3721</v>
      </c>
      <c r="J969" s="133" t="s">
        <v>402</v>
      </c>
      <c r="K969" s="133">
        <v>-0.895</v>
      </c>
      <c r="L969" s="133" t="s">
        <v>402</v>
      </c>
      <c r="M969" s="136">
        <v>0.1574</v>
      </c>
      <c r="N969" s="136">
        <v>0.385</v>
      </c>
    </row>
    <row r="970" ht="14.25" spans="1:14">
      <c r="A970" s="132"/>
      <c r="B970" s="163">
        <v>3</v>
      </c>
      <c r="C970" s="163" t="s">
        <v>625</v>
      </c>
      <c r="D970" s="163"/>
      <c r="E970" s="133">
        <v>-0.232</v>
      </c>
      <c r="F970" s="133">
        <v>-2.398</v>
      </c>
      <c r="G970" s="133" t="s">
        <v>402</v>
      </c>
      <c r="H970" s="136">
        <v>0.0253</v>
      </c>
      <c r="I970" s="136">
        <v>0.2787</v>
      </c>
      <c r="J970" s="133" t="s">
        <v>402</v>
      </c>
      <c r="K970" s="133">
        <v>-2.501</v>
      </c>
      <c r="L970" s="133" t="s">
        <v>402</v>
      </c>
      <c r="M970" s="136">
        <v>0.021</v>
      </c>
      <c r="N970" s="136">
        <v>0.2567</v>
      </c>
    </row>
    <row r="971" ht="14.25" spans="1:14">
      <c r="A971" s="132"/>
      <c r="B971" s="163">
        <v>4</v>
      </c>
      <c r="C971" s="163" t="s">
        <v>668</v>
      </c>
      <c r="D971" s="163"/>
      <c r="E971" s="133">
        <v>0</v>
      </c>
      <c r="F971" s="133"/>
      <c r="G971" s="133"/>
      <c r="H971" s="133"/>
      <c r="I971" s="133"/>
      <c r="J971" s="133"/>
      <c r="K971" s="133"/>
      <c r="L971" s="133"/>
      <c r="M971" s="133"/>
      <c r="N971" s="133"/>
    </row>
    <row r="972" ht="14.25" spans="1:14">
      <c r="A972" s="132"/>
      <c r="B972" s="163"/>
      <c r="C972" s="163"/>
      <c r="D972" s="16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</row>
    <row r="973" ht="14.25" spans="1:14">
      <c r="A973" s="132" t="s">
        <v>417</v>
      </c>
      <c r="B973" s="163"/>
      <c r="C973" s="163" t="s">
        <v>959</v>
      </c>
      <c r="D973" s="163"/>
      <c r="E973" s="133"/>
      <c r="F973" s="133"/>
      <c r="G973" s="133">
        <v>0.009</v>
      </c>
      <c r="H973" s="133"/>
      <c r="I973" s="133"/>
      <c r="J973" s="133"/>
      <c r="K973" s="133"/>
      <c r="L973" s="133" t="s">
        <v>402</v>
      </c>
      <c r="M973" s="133"/>
      <c r="N973" s="133"/>
    </row>
    <row r="974" ht="14.25" spans="1:14">
      <c r="A974" s="132"/>
      <c r="B974" s="163">
        <v>0</v>
      </c>
      <c r="C974" s="163" t="s">
        <v>659</v>
      </c>
      <c r="D974" s="163"/>
      <c r="E974" s="133">
        <v>0</v>
      </c>
      <c r="F974" s="133">
        <v>0</v>
      </c>
      <c r="G974" s="133" t="s">
        <v>402</v>
      </c>
      <c r="H974" s="136">
        <v>0</v>
      </c>
      <c r="I974" s="136">
        <v>0</v>
      </c>
      <c r="J974" s="133" t="s">
        <v>402</v>
      </c>
      <c r="K974" s="133">
        <v>0</v>
      </c>
      <c r="L974" s="133" t="s">
        <v>402</v>
      </c>
      <c r="M974" s="136">
        <v>0</v>
      </c>
      <c r="N974" s="136">
        <v>0</v>
      </c>
    </row>
    <row r="975" ht="14.25" spans="1:14">
      <c r="A975" s="132"/>
      <c r="B975" s="163">
        <v>1</v>
      </c>
      <c r="C975" s="163" t="s">
        <v>928</v>
      </c>
      <c r="D975" s="163"/>
      <c r="E975" s="133">
        <v>0.046</v>
      </c>
      <c r="F975" s="133">
        <v>0.338</v>
      </c>
      <c r="G975" s="133" t="s">
        <v>402</v>
      </c>
      <c r="H975" s="136">
        <v>0.7057</v>
      </c>
      <c r="I975" s="136">
        <v>0.5033</v>
      </c>
      <c r="J975" s="133" t="s">
        <v>402</v>
      </c>
      <c r="K975" s="133">
        <v>0.323</v>
      </c>
      <c r="L975" s="133" t="s">
        <v>402</v>
      </c>
      <c r="M975" s="136">
        <v>0.7064</v>
      </c>
      <c r="N975" s="136">
        <v>0.5117</v>
      </c>
    </row>
    <row r="976" ht="14.25" spans="1:14">
      <c r="A976" s="132"/>
      <c r="B976" s="163">
        <v>2</v>
      </c>
      <c r="C976" s="163" t="s">
        <v>960</v>
      </c>
      <c r="D976" s="163"/>
      <c r="E976" s="133">
        <v>-0.039</v>
      </c>
      <c r="F976" s="133">
        <v>-0.113</v>
      </c>
      <c r="G976" s="133" t="s">
        <v>402</v>
      </c>
      <c r="H976" s="136">
        <v>0.1463</v>
      </c>
      <c r="I976" s="136">
        <v>0.1638</v>
      </c>
      <c r="J976" s="133" t="s">
        <v>402</v>
      </c>
      <c r="K976" s="133">
        <v>0.064</v>
      </c>
      <c r="L976" s="133" t="s">
        <v>402</v>
      </c>
      <c r="M976" s="136">
        <v>0.1492</v>
      </c>
      <c r="N976" s="136">
        <v>0.14</v>
      </c>
    </row>
    <row r="977" ht="14.25" spans="1:14">
      <c r="A977" s="132"/>
      <c r="B977" s="163">
        <v>3</v>
      </c>
      <c r="C977" s="163" t="s">
        <v>961</v>
      </c>
      <c r="D977" s="163"/>
      <c r="E977" s="133">
        <v>0.221</v>
      </c>
      <c r="F977" s="133">
        <v>-0.293</v>
      </c>
      <c r="G977" s="133" t="s">
        <v>402</v>
      </c>
      <c r="H977" s="136">
        <v>0.0448</v>
      </c>
      <c r="I977" s="136">
        <v>0.06</v>
      </c>
      <c r="J977" s="133" t="s">
        <v>402</v>
      </c>
      <c r="K977" s="133">
        <v>-0.492</v>
      </c>
      <c r="L977" s="133" t="s">
        <v>402</v>
      </c>
      <c r="M977" s="136">
        <v>0.0438</v>
      </c>
      <c r="N977" s="136">
        <v>0.0717</v>
      </c>
    </row>
    <row r="978" ht="14.25" spans="1:14">
      <c r="A978" s="132"/>
      <c r="B978" s="163">
        <v>4</v>
      </c>
      <c r="C978" s="163" t="s">
        <v>962</v>
      </c>
      <c r="D978" s="163"/>
      <c r="E978" s="133">
        <v>-0.168</v>
      </c>
      <c r="F978" s="133">
        <v>-0.833</v>
      </c>
      <c r="G978" s="133" t="s">
        <v>402</v>
      </c>
      <c r="H978" s="136">
        <v>0.0731</v>
      </c>
      <c r="I978" s="136">
        <v>0.1683</v>
      </c>
      <c r="J978" s="133" t="s">
        <v>402</v>
      </c>
      <c r="K978" s="133">
        <v>-0.905</v>
      </c>
      <c r="L978" s="133" t="s">
        <v>402</v>
      </c>
      <c r="M978" s="136">
        <v>0.0722</v>
      </c>
      <c r="N978" s="136">
        <v>0.1783</v>
      </c>
    </row>
    <row r="979" ht="14.25" spans="1:14">
      <c r="A979" s="132"/>
      <c r="B979" s="163">
        <v>5</v>
      </c>
      <c r="C979" s="163" t="s">
        <v>963</v>
      </c>
      <c r="D979" s="163"/>
      <c r="E979" s="133">
        <v>-0.197</v>
      </c>
      <c r="F979" s="133">
        <v>-1.247</v>
      </c>
      <c r="G979" s="133" t="s">
        <v>402</v>
      </c>
      <c r="H979" s="136">
        <v>0.03</v>
      </c>
      <c r="I979" s="136">
        <v>0.1045</v>
      </c>
      <c r="J979" s="133" t="s">
        <v>402</v>
      </c>
      <c r="K979" s="133">
        <v>-1.244</v>
      </c>
      <c r="L979" s="133" t="s">
        <v>402</v>
      </c>
      <c r="M979" s="136">
        <v>0.0283</v>
      </c>
      <c r="N979" s="136">
        <v>0.0983</v>
      </c>
    </row>
    <row r="980" ht="14.25" spans="1:14">
      <c r="A980" s="132"/>
      <c r="B980" s="163">
        <v>6</v>
      </c>
      <c r="C980" s="163" t="s">
        <v>668</v>
      </c>
      <c r="D980" s="163"/>
      <c r="E980" s="133">
        <v>0</v>
      </c>
      <c r="F980" s="133"/>
      <c r="G980" s="133"/>
      <c r="H980" s="133"/>
      <c r="I980" s="133"/>
      <c r="J980" s="133"/>
      <c r="K980" s="133"/>
      <c r="L980" s="133"/>
      <c r="M980" s="133"/>
      <c r="N980" s="133"/>
    </row>
    <row r="981" ht="14.25" spans="1:14">
      <c r="A981" s="132"/>
      <c r="B981" s="163"/>
      <c r="C981" s="163"/>
      <c r="D981" s="16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</row>
    <row r="982" ht="14.25" spans="1:14">
      <c r="A982" s="132" t="s">
        <v>417</v>
      </c>
      <c r="B982" s="163"/>
      <c r="C982" s="163" t="s">
        <v>964</v>
      </c>
      <c r="D982" s="163"/>
      <c r="E982" s="133"/>
      <c r="F982" s="133"/>
      <c r="G982" s="133">
        <v>0.009</v>
      </c>
      <c r="H982" s="133"/>
      <c r="I982" s="133"/>
      <c r="J982" s="133"/>
      <c r="K982" s="133"/>
      <c r="L982" s="133" t="s">
        <v>402</v>
      </c>
      <c r="M982" s="133"/>
      <c r="N982" s="133"/>
    </row>
    <row r="983" ht="14.25" spans="1:14">
      <c r="A983" s="132"/>
      <c r="B983" s="163">
        <v>0</v>
      </c>
      <c r="C983" s="163" t="s">
        <v>659</v>
      </c>
      <c r="D983" s="163"/>
      <c r="E983" s="133">
        <v>0</v>
      </c>
      <c r="F983" s="133">
        <v>0</v>
      </c>
      <c r="G983" s="133" t="s">
        <v>402</v>
      </c>
      <c r="H983" s="136">
        <v>0</v>
      </c>
      <c r="I983" s="136">
        <v>0</v>
      </c>
      <c r="J983" s="133" t="s">
        <v>402</v>
      </c>
      <c r="K983" s="133">
        <v>0</v>
      </c>
      <c r="L983" s="133" t="s">
        <v>402</v>
      </c>
      <c r="M983" s="136">
        <v>0</v>
      </c>
      <c r="N983" s="136">
        <v>0</v>
      </c>
    </row>
    <row r="984" ht="14.25" spans="1:14">
      <c r="A984" s="132"/>
      <c r="B984" s="163">
        <v>1</v>
      </c>
      <c r="C984" s="163" t="s">
        <v>623</v>
      </c>
      <c r="D984" s="163"/>
      <c r="E984" s="133">
        <v>-0.031</v>
      </c>
      <c r="F984" s="133">
        <v>-0.024</v>
      </c>
      <c r="G984" s="133" t="s">
        <v>402</v>
      </c>
      <c r="H984" s="136">
        <v>0.7784</v>
      </c>
      <c r="I984" s="136">
        <v>0.7969</v>
      </c>
      <c r="J984" s="133" t="s">
        <v>402</v>
      </c>
      <c r="K984" s="133">
        <v>-0.065</v>
      </c>
      <c r="L984" s="133" t="s">
        <v>402</v>
      </c>
      <c r="M984" s="136">
        <v>0.7743</v>
      </c>
      <c r="N984" s="136">
        <v>0.8267</v>
      </c>
    </row>
    <row r="985" ht="14.25" spans="1:14">
      <c r="A985" s="132"/>
      <c r="B985" s="163">
        <v>2</v>
      </c>
      <c r="C985" s="163" t="s">
        <v>624</v>
      </c>
      <c r="D985" s="163"/>
      <c r="E985" s="133">
        <v>0.004</v>
      </c>
      <c r="F985" s="133">
        <v>-0.001</v>
      </c>
      <c r="G985" s="133" t="s">
        <v>402</v>
      </c>
      <c r="H985" s="136">
        <v>0.1408</v>
      </c>
      <c r="I985" s="136">
        <v>0.1408</v>
      </c>
      <c r="J985" s="133" t="s">
        <v>402</v>
      </c>
      <c r="K985" s="133">
        <v>0.207</v>
      </c>
      <c r="L985" s="133" t="s">
        <v>402</v>
      </c>
      <c r="M985" s="136">
        <v>0.1477</v>
      </c>
      <c r="N985" s="136">
        <v>0.12</v>
      </c>
    </row>
    <row r="986" ht="14.25" spans="1:14">
      <c r="A986" s="132"/>
      <c r="B986" s="163">
        <v>3</v>
      </c>
      <c r="C986" s="163" t="s">
        <v>625</v>
      </c>
      <c r="D986" s="163"/>
      <c r="E986" s="133">
        <v>0.337</v>
      </c>
      <c r="F986" s="133">
        <v>0.261</v>
      </c>
      <c r="G986" s="133" t="s">
        <v>402</v>
      </c>
      <c r="H986" s="136">
        <v>0.0809</v>
      </c>
      <c r="I986" s="136">
        <v>0.0623</v>
      </c>
      <c r="J986" s="133" t="s">
        <v>402</v>
      </c>
      <c r="K986" s="133">
        <v>0.381</v>
      </c>
      <c r="L986" s="133" t="s">
        <v>402</v>
      </c>
      <c r="M986" s="136">
        <v>0.0781</v>
      </c>
      <c r="N986" s="136">
        <v>0.0533</v>
      </c>
    </row>
    <row r="987" ht="14.25" spans="1:14">
      <c r="A987" s="132"/>
      <c r="B987" s="163">
        <v>4</v>
      </c>
      <c r="C987" s="163" t="s">
        <v>668</v>
      </c>
      <c r="D987" s="163"/>
      <c r="E987" s="133">
        <v>0</v>
      </c>
      <c r="F987" s="133"/>
      <c r="G987" s="133"/>
      <c r="H987" s="133"/>
      <c r="I987" s="133"/>
      <c r="J987" s="133"/>
      <c r="K987" s="133"/>
      <c r="L987" s="133"/>
      <c r="M987" s="133"/>
      <c r="N987" s="133"/>
    </row>
    <row r="988" ht="14.25" spans="1:14">
      <c r="A988" s="132"/>
      <c r="B988" s="163"/>
      <c r="C988" s="163"/>
      <c r="D988" s="16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</row>
    <row r="989" ht="14.25" spans="1:14">
      <c r="A989" s="132" t="s">
        <v>417</v>
      </c>
      <c r="B989" s="163"/>
      <c r="C989" s="163" t="s">
        <v>965</v>
      </c>
      <c r="D989" s="163"/>
      <c r="E989" s="133"/>
      <c r="F989" s="133"/>
      <c r="G989" s="133">
        <v>0.009</v>
      </c>
      <c r="H989" s="133"/>
      <c r="I989" s="133"/>
      <c r="J989" s="133"/>
      <c r="K989" s="133"/>
      <c r="L989" s="133" t="s">
        <v>402</v>
      </c>
      <c r="M989" s="133"/>
      <c r="N989" s="133"/>
    </row>
    <row r="990" ht="14.25" spans="1:14">
      <c r="A990" s="132"/>
      <c r="B990" s="163">
        <v>0</v>
      </c>
      <c r="C990" s="163" t="s">
        <v>659</v>
      </c>
      <c r="D990" s="163"/>
      <c r="E990" s="133">
        <v>0</v>
      </c>
      <c r="F990" s="133">
        <v>0</v>
      </c>
      <c r="G990" s="133" t="s">
        <v>402</v>
      </c>
      <c r="H990" s="136">
        <v>0</v>
      </c>
      <c r="I990" s="136">
        <v>0</v>
      </c>
      <c r="J990" s="133" t="s">
        <v>402</v>
      </c>
      <c r="K990" s="133">
        <v>0</v>
      </c>
      <c r="L990" s="133" t="s">
        <v>402</v>
      </c>
      <c r="M990" s="136">
        <v>0</v>
      </c>
      <c r="N990" s="136">
        <v>0</v>
      </c>
    </row>
    <row r="991" ht="56.25" spans="1:16">
      <c r="A991" s="159" t="s">
        <v>437</v>
      </c>
      <c r="B991" s="159"/>
      <c r="C991" s="159"/>
      <c r="D991" s="159"/>
      <c r="E991" s="159"/>
      <c r="F991" s="159"/>
      <c r="G991" s="159"/>
      <c r="H991" s="159"/>
      <c r="I991" s="159"/>
      <c r="J991" s="159"/>
      <c r="K991" s="159"/>
      <c r="L991" s="159"/>
      <c r="M991" s="159"/>
      <c r="N991" s="159"/>
      <c r="O991" s="149" t="s">
        <v>438</v>
      </c>
      <c r="P991" s="150">
        <v>21</v>
      </c>
    </row>
    <row r="993" spans="1:16">
      <c r="A993" s="151" t="s">
        <v>966</v>
      </c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2"/>
      <c r="P993" s="150" t="s">
        <v>391</v>
      </c>
    </row>
    <row r="994" spans="1:16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3"/>
      <c r="P994" s="150"/>
    </row>
    <row r="995" spans="1:16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3"/>
      <c r="P995" s="150"/>
    </row>
    <row r="996" spans="1:16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3"/>
      <c r="P996" s="150"/>
    </row>
    <row r="997" spans="1:14">
      <c r="A997" s="119" t="s">
        <v>574</v>
      </c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</row>
    <row r="998" spans="1:14">
      <c r="A998" s="121" t="s">
        <v>362</v>
      </c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</row>
    <row r="999" spans="1:14">
      <c r="A999" s="121" t="s">
        <v>363</v>
      </c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</row>
    <row r="1000" spans="1:14">
      <c r="A1000" s="121" t="s">
        <v>393</v>
      </c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</row>
    <row r="1001" ht="14.25" spans="1:14">
      <c r="A1001" s="121"/>
      <c r="B1001" s="121"/>
      <c r="C1001" s="121"/>
      <c r="D1001" s="121"/>
      <c r="E1001" s="121"/>
      <c r="F1001" s="121"/>
      <c r="G1001" s="121"/>
      <c r="H1001" s="121"/>
      <c r="I1001" s="121"/>
      <c r="J1001" s="121"/>
      <c r="K1001" s="121"/>
      <c r="L1001" s="121"/>
      <c r="M1001" s="121"/>
      <c r="N1001" s="121"/>
    </row>
    <row r="1002" ht="14.25" spans="1:14">
      <c r="A1002" s="166" t="s">
        <v>575</v>
      </c>
      <c r="B1002" s="123"/>
      <c r="C1002" s="125"/>
      <c r="D1002" s="124"/>
      <c r="E1002" s="124" t="s">
        <v>576</v>
      </c>
      <c r="F1002" s="123" t="s">
        <v>577</v>
      </c>
      <c r="G1002" s="125"/>
      <c r="H1002" s="125"/>
      <c r="I1002" s="125"/>
      <c r="J1002" s="124"/>
      <c r="K1002" s="123" t="s">
        <v>578</v>
      </c>
      <c r="L1002" s="125"/>
      <c r="M1002" s="125"/>
      <c r="N1002" s="124"/>
    </row>
    <row r="1003" ht="14.25" spans="1:14">
      <c r="A1003" s="128" t="s">
        <v>579</v>
      </c>
      <c r="B1003" s="129" t="s">
        <v>580</v>
      </c>
      <c r="C1003" s="129" t="s">
        <v>581</v>
      </c>
      <c r="D1003" s="129" t="s">
        <v>582</v>
      </c>
      <c r="E1003" s="129" t="s">
        <v>583</v>
      </c>
      <c r="F1003" s="129" t="s">
        <v>584</v>
      </c>
      <c r="G1003" s="129" t="s">
        <v>401</v>
      </c>
      <c r="H1003" s="129" t="s">
        <v>585</v>
      </c>
      <c r="I1003" s="129" t="s">
        <v>586</v>
      </c>
      <c r="J1003" s="129" t="s">
        <v>587</v>
      </c>
      <c r="K1003" s="129" t="s">
        <v>584</v>
      </c>
      <c r="L1003" s="129" t="s">
        <v>401</v>
      </c>
      <c r="M1003" s="129" t="s">
        <v>585</v>
      </c>
      <c r="N1003" s="129" t="s">
        <v>586</v>
      </c>
    </row>
    <row r="1004" ht="14.25" spans="1:14">
      <c r="A1004" s="132"/>
      <c r="B1004" s="163">
        <v>1</v>
      </c>
      <c r="C1004" s="163" t="s">
        <v>967</v>
      </c>
      <c r="D1004" s="163"/>
      <c r="E1004" s="133">
        <v>-0.037</v>
      </c>
      <c r="F1004" s="133">
        <v>-1.005</v>
      </c>
      <c r="G1004" s="133" t="s">
        <v>402</v>
      </c>
      <c r="H1004" s="136">
        <v>0.1648</v>
      </c>
      <c r="I1004" s="136">
        <v>0.45</v>
      </c>
      <c r="J1004" s="133" t="s">
        <v>402</v>
      </c>
      <c r="K1004" s="133">
        <v>-1.082</v>
      </c>
      <c r="L1004" s="133" t="s">
        <v>402</v>
      </c>
      <c r="M1004" s="136">
        <v>0.1588</v>
      </c>
      <c r="N1004" s="136">
        <v>0.4683</v>
      </c>
    </row>
    <row r="1005" ht="14.25" spans="1:14">
      <c r="A1005" s="132"/>
      <c r="B1005" s="163">
        <v>2</v>
      </c>
      <c r="C1005" s="163" t="s">
        <v>968</v>
      </c>
      <c r="D1005" s="163"/>
      <c r="E1005" s="133">
        <v>-0.069</v>
      </c>
      <c r="F1005" s="133">
        <v>-0.523</v>
      </c>
      <c r="G1005" s="133" t="s">
        <v>402</v>
      </c>
      <c r="H1005" s="136">
        <v>0.0664</v>
      </c>
      <c r="I1005" s="136">
        <v>0.1119</v>
      </c>
      <c r="J1005" s="133" t="s">
        <v>402</v>
      </c>
      <c r="K1005" s="133">
        <v>-0.555</v>
      </c>
      <c r="L1005" s="133" t="s">
        <v>402</v>
      </c>
      <c r="M1005" s="136">
        <v>0.0689</v>
      </c>
      <c r="N1005" s="136">
        <v>0.12</v>
      </c>
    </row>
    <row r="1006" ht="14.25" spans="1:14">
      <c r="A1006" s="132"/>
      <c r="B1006" s="163">
        <v>3</v>
      </c>
      <c r="C1006" s="163" t="s">
        <v>969</v>
      </c>
      <c r="D1006" s="163"/>
      <c r="E1006" s="133">
        <v>0.12</v>
      </c>
      <c r="F1006" s="133">
        <v>0.636</v>
      </c>
      <c r="G1006" s="133" t="s">
        <v>402</v>
      </c>
      <c r="H1006" s="136">
        <v>0.4817</v>
      </c>
      <c r="I1006" s="136">
        <v>0.255</v>
      </c>
      <c r="J1006" s="133" t="s">
        <v>402</v>
      </c>
      <c r="K1006" s="133">
        <v>0.77</v>
      </c>
      <c r="L1006" s="133" t="s">
        <v>402</v>
      </c>
      <c r="M1006" s="136">
        <v>0.4932</v>
      </c>
      <c r="N1006" s="136">
        <v>0.2283</v>
      </c>
    </row>
    <row r="1007" ht="14.25" spans="1:14">
      <c r="A1007" s="132"/>
      <c r="B1007" s="163">
        <v>4</v>
      </c>
      <c r="C1007" s="163" t="s">
        <v>970</v>
      </c>
      <c r="D1007" s="163"/>
      <c r="E1007" s="133">
        <v>-0.113</v>
      </c>
      <c r="F1007" s="133">
        <v>0.45</v>
      </c>
      <c r="G1007" s="133" t="s">
        <v>402</v>
      </c>
      <c r="H1007" s="136">
        <v>0.2872</v>
      </c>
      <c r="I1007" s="136">
        <v>0.1831</v>
      </c>
      <c r="J1007" s="133" t="s">
        <v>402</v>
      </c>
      <c r="K1007" s="133">
        <v>0.42</v>
      </c>
      <c r="L1007" s="133" t="s">
        <v>402</v>
      </c>
      <c r="M1007" s="136">
        <v>0.2791</v>
      </c>
      <c r="N1007" s="136">
        <v>0.1833</v>
      </c>
    </row>
    <row r="1008" ht="14.25" spans="1:14">
      <c r="A1008" s="132"/>
      <c r="B1008" s="163">
        <v>5</v>
      </c>
      <c r="C1008" s="163" t="s">
        <v>668</v>
      </c>
      <c r="D1008" s="163"/>
      <c r="E1008" s="133">
        <v>0</v>
      </c>
      <c r="F1008" s="133"/>
      <c r="G1008" s="133"/>
      <c r="H1008" s="133"/>
      <c r="I1008" s="133"/>
      <c r="J1008" s="133"/>
      <c r="K1008" s="133"/>
      <c r="L1008" s="133"/>
      <c r="M1008" s="133"/>
      <c r="N1008" s="133"/>
    </row>
    <row r="1009" ht="14.25" spans="1:14">
      <c r="A1009" s="132"/>
      <c r="B1009" s="163"/>
      <c r="C1009" s="163"/>
      <c r="D1009" s="163"/>
      <c r="E1009" s="133"/>
      <c r="F1009" s="133"/>
      <c r="G1009" s="133"/>
      <c r="H1009" s="133"/>
      <c r="I1009" s="133"/>
      <c r="J1009" s="133"/>
      <c r="K1009" s="133"/>
      <c r="L1009" s="133"/>
      <c r="M1009" s="133"/>
      <c r="N1009" s="133"/>
    </row>
    <row r="1010" ht="14.25" spans="1:14">
      <c r="A1010" s="132" t="s">
        <v>417</v>
      </c>
      <c r="B1010" s="163"/>
      <c r="C1010" s="163" t="s">
        <v>971</v>
      </c>
      <c r="D1010" s="163"/>
      <c r="E1010" s="133"/>
      <c r="F1010" s="133"/>
      <c r="G1010" s="133">
        <v>0.009</v>
      </c>
      <c r="H1010" s="133"/>
      <c r="I1010" s="133"/>
      <c r="J1010" s="133"/>
      <c r="K1010" s="133"/>
      <c r="L1010" s="133" t="s">
        <v>402</v>
      </c>
      <c r="M1010" s="133"/>
      <c r="N1010" s="133"/>
    </row>
    <row r="1011" ht="14.25" spans="1:14">
      <c r="A1011" s="132"/>
      <c r="B1011" s="163">
        <v>0</v>
      </c>
      <c r="C1011" s="163" t="s">
        <v>659</v>
      </c>
      <c r="D1011" s="163"/>
      <c r="E1011" s="133">
        <v>0</v>
      </c>
      <c r="F1011" s="133">
        <v>0</v>
      </c>
      <c r="G1011" s="133" t="s">
        <v>402</v>
      </c>
      <c r="H1011" s="136">
        <v>0</v>
      </c>
      <c r="I1011" s="136">
        <v>0</v>
      </c>
      <c r="J1011" s="133" t="s">
        <v>402</v>
      </c>
      <c r="K1011" s="133">
        <v>0</v>
      </c>
      <c r="L1011" s="133" t="s">
        <v>402</v>
      </c>
      <c r="M1011" s="136">
        <v>0</v>
      </c>
      <c r="N1011" s="136">
        <v>0</v>
      </c>
    </row>
    <row r="1012" ht="14.25" spans="1:14">
      <c r="A1012" s="132"/>
      <c r="B1012" s="163">
        <v>1</v>
      </c>
      <c r="C1012" s="163" t="s">
        <v>972</v>
      </c>
      <c r="D1012" s="163"/>
      <c r="E1012" s="133">
        <v>0.01</v>
      </c>
      <c r="F1012" s="133">
        <v>0.539</v>
      </c>
      <c r="G1012" s="133" t="s">
        <v>402</v>
      </c>
      <c r="H1012" s="136">
        <v>0.0534</v>
      </c>
      <c r="I1012" s="136">
        <v>0.0311</v>
      </c>
      <c r="J1012" s="133" t="s">
        <v>402</v>
      </c>
      <c r="K1012" s="133">
        <v>0.105</v>
      </c>
      <c r="L1012" s="133" t="s">
        <v>402</v>
      </c>
      <c r="M1012" s="136">
        <v>0.0574</v>
      </c>
      <c r="N1012" s="136">
        <v>0.0517</v>
      </c>
    </row>
    <row r="1013" ht="14.25" spans="1:14">
      <c r="A1013" s="132"/>
      <c r="B1013" s="163">
        <v>2</v>
      </c>
      <c r="C1013" s="163" t="s">
        <v>973</v>
      </c>
      <c r="D1013" s="163"/>
      <c r="E1013" s="133">
        <v>0.226</v>
      </c>
      <c r="F1013" s="133">
        <v>0.622</v>
      </c>
      <c r="G1013" s="133" t="s">
        <v>402</v>
      </c>
      <c r="H1013" s="136">
        <v>0.058</v>
      </c>
      <c r="I1013" s="136">
        <v>0.0311</v>
      </c>
      <c r="J1013" s="133" t="s">
        <v>402</v>
      </c>
      <c r="K1013" s="133">
        <v>0.411</v>
      </c>
      <c r="L1013" s="133" t="s">
        <v>402</v>
      </c>
      <c r="M1013" s="136">
        <v>0.0553</v>
      </c>
      <c r="N1013" s="136">
        <v>0.0367</v>
      </c>
    </row>
    <row r="1014" ht="14.25" spans="1:14">
      <c r="A1014" s="132"/>
      <c r="B1014" s="163">
        <v>3</v>
      </c>
      <c r="C1014" s="163" t="s">
        <v>974</v>
      </c>
      <c r="D1014" s="163"/>
      <c r="E1014" s="133">
        <v>0.096</v>
      </c>
      <c r="F1014" s="133">
        <v>0.155</v>
      </c>
      <c r="G1014" s="133" t="s">
        <v>402</v>
      </c>
      <c r="H1014" s="136">
        <v>0.3176</v>
      </c>
      <c r="I1014" s="136">
        <v>0.2721</v>
      </c>
      <c r="J1014" s="133" t="s">
        <v>402</v>
      </c>
      <c r="K1014" s="133">
        <v>0.276</v>
      </c>
      <c r="L1014" s="133" t="s">
        <v>402</v>
      </c>
      <c r="M1014" s="136">
        <v>0.312</v>
      </c>
      <c r="N1014" s="136">
        <v>0.2367</v>
      </c>
    </row>
    <row r="1015" ht="14.25" spans="1:14">
      <c r="A1015" s="132"/>
      <c r="B1015" s="163">
        <v>4</v>
      </c>
      <c r="C1015" s="163" t="s">
        <v>975</v>
      </c>
      <c r="D1015" s="163"/>
      <c r="E1015" s="133">
        <v>-0.054</v>
      </c>
      <c r="F1015" s="133">
        <v>-0.049</v>
      </c>
      <c r="G1015" s="133" t="s">
        <v>402</v>
      </c>
      <c r="H1015" s="136">
        <v>0.1912</v>
      </c>
      <c r="I1015" s="136">
        <v>0.2009</v>
      </c>
      <c r="J1015" s="133" t="s">
        <v>402</v>
      </c>
      <c r="K1015" s="133">
        <v>-0.083</v>
      </c>
      <c r="L1015" s="133" t="s">
        <v>402</v>
      </c>
      <c r="M1015" s="136">
        <v>0.2087</v>
      </c>
      <c r="N1015" s="136">
        <v>0.2267</v>
      </c>
    </row>
    <row r="1016" ht="14.25" spans="1:14">
      <c r="A1016" s="132"/>
      <c r="B1016" s="163">
        <v>5</v>
      </c>
      <c r="C1016" s="163" t="s">
        <v>976</v>
      </c>
      <c r="D1016" s="163"/>
      <c r="E1016" s="133">
        <v>-0.018</v>
      </c>
      <c r="F1016" s="133">
        <v>0.124</v>
      </c>
      <c r="G1016" s="133" t="s">
        <v>402</v>
      </c>
      <c r="H1016" s="136">
        <v>0.1041</v>
      </c>
      <c r="I1016" s="136">
        <v>0.0919</v>
      </c>
      <c r="J1016" s="133" t="s">
        <v>402</v>
      </c>
      <c r="K1016" s="133">
        <v>0.255</v>
      </c>
      <c r="L1016" s="133" t="s">
        <v>402</v>
      </c>
      <c r="M1016" s="136">
        <v>0.1054</v>
      </c>
      <c r="N1016" s="136">
        <v>0.0817</v>
      </c>
    </row>
    <row r="1017" ht="14.25" spans="1:14">
      <c r="A1017" s="132"/>
      <c r="B1017" s="163">
        <v>6</v>
      </c>
      <c r="C1017" s="163" t="s">
        <v>977</v>
      </c>
      <c r="D1017" s="163"/>
      <c r="E1017" s="133">
        <v>-0.054</v>
      </c>
      <c r="F1017" s="133">
        <v>-0.257</v>
      </c>
      <c r="G1017" s="133" t="s">
        <v>402</v>
      </c>
      <c r="H1017" s="136">
        <v>0.2332</v>
      </c>
      <c r="I1017" s="136">
        <v>0.3017</v>
      </c>
      <c r="J1017" s="133" t="s">
        <v>402</v>
      </c>
      <c r="K1017" s="133">
        <v>-0.308</v>
      </c>
      <c r="L1017" s="133" t="s">
        <v>402</v>
      </c>
      <c r="M1017" s="136">
        <v>0.2205</v>
      </c>
      <c r="N1017" s="136">
        <v>0.3</v>
      </c>
    </row>
    <row r="1018" ht="14.25" spans="1:14">
      <c r="A1018" s="132"/>
      <c r="B1018" s="163">
        <v>7</v>
      </c>
      <c r="C1018" s="163" t="s">
        <v>978</v>
      </c>
      <c r="D1018" s="163"/>
      <c r="E1018" s="133">
        <v>-0.21</v>
      </c>
      <c r="F1018" s="133">
        <v>-0.513</v>
      </c>
      <c r="G1018" s="133" t="s">
        <v>402</v>
      </c>
      <c r="H1018" s="136">
        <v>0.0426</v>
      </c>
      <c r="I1018" s="136">
        <v>0.0712</v>
      </c>
      <c r="J1018" s="133" t="s">
        <v>402</v>
      </c>
      <c r="K1018" s="133">
        <v>-0.494</v>
      </c>
      <c r="L1018" s="133" t="s">
        <v>402</v>
      </c>
      <c r="M1018" s="136">
        <v>0.0407</v>
      </c>
      <c r="N1018" s="136">
        <v>0.0667</v>
      </c>
    </row>
    <row r="1019" ht="14.25" spans="1:14">
      <c r="A1019" s="132"/>
      <c r="B1019" s="163">
        <v>8</v>
      </c>
      <c r="C1019" s="163" t="s">
        <v>668</v>
      </c>
      <c r="D1019" s="163"/>
      <c r="E1019" s="133">
        <v>0</v>
      </c>
      <c r="F1019" s="133"/>
      <c r="G1019" s="133"/>
      <c r="H1019" s="133"/>
      <c r="I1019" s="133"/>
      <c r="J1019" s="133"/>
      <c r="K1019" s="133"/>
      <c r="L1019" s="133"/>
      <c r="M1019" s="133"/>
      <c r="N1019" s="133"/>
    </row>
    <row r="1020" ht="14.25" spans="1:14">
      <c r="A1020" s="132"/>
      <c r="B1020" s="163"/>
      <c r="C1020" s="163"/>
      <c r="D1020" s="163"/>
      <c r="E1020" s="133"/>
      <c r="F1020" s="133"/>
      <c r="G1020" s="133"/>
      <c r="H1020" s="133"/>
      <c r="I1020" s="133"/>
      <c r="J1020" s="133"/>
      <c r="K1020" s="133"/>
      <c r="L1020" s="133"/>
      <c r="M1020" s="133"/>
      <c r="N1020" s="133"/>
    </row>
    <row r="1021" ht="14.25" spans="1:14">
      <c r="A1021" s="132" t="s">
        <v>417</v>
      </c>
      <c r="B1021" s="163"/>
      <c r="C1021" s="163" t="s">
        <v>979</v>
      </c>
      <c r="D1021" s="163"/>
      <c r="E1021" s="133"/>
      <c r="F1021" s="133"/>
      <c r="G1021" s="133">
        <v>0.009</v>
      </c>
      <c r="H1021" s="133"/>
      <c r="I1021" s="133"/>
      <c r="J1021" s="133"/>
      <c r="K1021" s="133"/>
      <c r="L1021" s="133" t="s">
        <v>402</v>
      </c>
      <c r="M1021" s="133"/>
      <c r="N1021" s="133"/>
    </row>
    <row r="1022" ht="14.25" spans="1:14">
      <c r="A1022" s="132"/>
      <c r="B1022" s="163">
        <v>0</v>
      </c>
      <c r="C1022" s="163" t="s">
        <v>659</v>
      </c>
      <c r="D1022" s="163"/>
      <c r="E1022" s="133">
        <v>0</v>
      </c>
      <c r="F1022" s="133">
        <v>0</v>
      </c>
      <c r="G1022" s="133" t="s">
        <v>402</v>
      </c>
      <c r="H1022" s="136">
        <v>0</v>
      </c>
      <c r="I1022" s="136">
        <v>0</v>
      </c>
      <c r="J1022" s="133" t="s">
        <v>402</v>
      </c>
      <c r="K1022" s="133">
        <v>0</v>
      </c>
      <c r="L1022" s="133" t="s">
        <v>402</v>
      </c>
      <c r="M1022" s="136">
        <v>0</v>
      </c>
      <c r="N1022" s="136">
        <v>0</v>
      </c>
    </row>
    <row r="1023" ht="14.25" spans="1:14">
      <c r="A1023" s="132"/>
      <c r="B1023" s="163">
        <v>1</v>
      </c>
      <c r="C1023" s="163" t="s">
        <v>930</v>
      </c>
      <c r="D1023" s="163"/>
      <c r="E1023" s="133">
        <v>0.075</v>
      </c>
      <c r="F1023" s="133">
        <v>-2.452</v>
      </c>
      <c r="G1023" s="133" t="s">
        <v>402</v>
      </c>
      <c r="H1023" s="136">
        <v>0.0109</v>
      </c>
      <c r="I1023" s="136">
        <v>0.126</v>
      </c>
      <c r="J1023" s="133" t="s">
        <v>402</v>
      </c>
      <c r="K1023" s="133">
        <v>-2.672</v>
      </c>
      <c r="L1023" s="133" t="s">
        <v>402</v>
      </c>
      <c r="M1023" s="136">
        <v>0.0096</v>
      </c>
      <c r="N1023" s="136">
        <v>0.1383</v>
      </c>
    </row>
    <row r="1024" ht="14.25" spans="1:14">
      <c r="A1024" s="132"/>
      <c r="B1024" s="163">
        <v>2</v>
      </c>
      <c r="C1024" s="163" t="s">
        <v>616</v>
      </c>
      <c r="D1024" s="163"/>
      <c r="E1024" s="133">
        <v>0.273</v>
      </c>
      <c r="F1024" s="133">
        <v>-1.037</v>
      </c>
      <c r="G1024" s="133" t="s">
        <v>402</v>
      </c>
      <c r="H1024" s="136">
        <v>0.0623</v>
      </c>
      <c r="I1024" s="136">
        <v>0.1757</v>
      </c>
      <c r="J1024" s="133" t="s">
        <v>402</v>
      </c>
      <c r="K1024" s="133">
        <v>-1.144</v>
      </c>
      <c r="L1024" s="133" t="s">
        <v>402</v>
      </c>
      <c r="M1024" s="136">
        <v>0.0595</v>
      </c>
      <c r="N1024" s="136">
        <v>0.1867</v>
      </c>
    </row>
    <row r="1025" ht="14.25" spans="1:14">
      <c r="A1025" s="132"/>
      <c r="B1025" s="163">
        <v>3</v>
      </c>
      <c r="C1025" s="163" t="s">
        <v>612</v>
      </c>
      <c r="D1025" s="163"/>
      <c r="E1025" s="133">
        <v>-0.046</v>
      </c>
      <c r="F1025" s="133">
        <v>0.283</v>
      </c>
      <c r="G1025" s="133" t="s">
        <v>402</v>
      </c>
      <c r="H1025" s="136">
        <v>0.9269</v>
      </c>
      <c r="I1025" s="136">
        <v>0.6983</v>
      </c>
      <c r="J1025" s="133" t="s">
        <v>402</v>
      </c>
      <c r="K1025" s="133">
        <v>0.321</v>
      </c>
      <c r="L1025" s="133" t="s">
        <v>402</v>
      </c>
      <c r="M1025" s="136">
        <v>0.931</v>
      </c>
      <c r="N1025" s="136">
        <v>0.675</v>
      </c>
    </row>
    <row r="1026" ht="14.25" spans="1:14">
      <c r="A1026" s="132"/>
      <c r="B1026" s="163">
        <v>4</v>
      </c>
      <c r="C1026" s="163" t="s">
        <v>668</v>
      </c>
      <c r="D1026" s="163"/>
      <c r="E1026" s="133">
        <v>0</v>
      </c>
      <c r="F1026" s="133"/>
      <c r="G1026" s="133"/>
      <c r="H1026" s="133"/>
      <c r="I1026" s="133"/>
      <c r="J1026" s="133"/>
      <c r="K1026" s="133"/>
      <c r="L1026" s="133"/>
      <c r="M1026" s="133"/>
      <c r="N1026" s="133"/>
    </row>
    <row r="1027" ht="14.25" spans="1:14">
      <c r="A1027" s="132"/>
      <c r="B1027" s="163"/>
      <c r="C1027" s="163"/>
      <c r="D1027" s="163"/>
      <c r="E1027" s="133"/>
      <c r="F1027" s="133"/>
      <c r="G1027" s="133"/>
      <c r="H1027" s="133"/>
      <c r="I1027" s="133"/>
      <c r="J1027" s="133"/>
      <c r="K1027" s="133"/>
      <c r="L1027" s="133"/>
      <c r="M1027" s="133"/>
      <c r="N1027" s="133"/>
    </row>
    <row r="1028" ht="14.25" spans="1:14">
      <c r="A1028" s="132" t="s">
        <v>417</v>
      </c>
      <c r="B1028" s="163"/>
      <c r="C1028" s="163" t="s">
        <v>980</v>
      </c>
      <c r="D1028" s="163"/>
      <c r="E1028" s="133"/>
      <c r="F1028" s="133"/>
      <c r="G1028" s="133">
        <v>0.008</v>
      </c>
      <c r="H1028" s="133"/>
      <c r="I1028" s="133"/>
      <c r="J1028" s="133"/>
      <c r="K1028" s="133"/>
      <c r="L1028" s="133" t="s">
        <v>402</v>
      </c>
      <c r="M1028" s="133"/>
      <c r="N1028" s="133"/>
    </row>
    <row r="1029" ht="14.25" spans="1:14">
      <c r="A1029" s="132"/>
      <c r="B1029" s="163">
        <v>0</v>
      </c>
      <c r="C1029" s="163" t="s">
        <v>659</v>
      </c>
      <c r="D1029" s="163"/>
      <c r="E1029" s="133">
        <v>0</v>
      </c>
      <c r="F1029" s="133">
        <v>0</v>
      </c>
      <c r="G1029" s="133" t="s">
        <v>402</v>
      </c>
      <c r="H1029" s="136">
        <v>0</v>
      </c>
      <c r="I1029" s="136">
        <v>0</v>
      </c>
      <c r="J1029" s="133" t="s">
        <v>402</v>
      </c>
      <c r="K1029" s="133">
        <v>0</v>
      </c>
      <c r="L1029" s="133" t="s">
        <v>402</v>
      </c>
      <c r="M1029" s="136">
        <v>0</v>
      </c>
      <c r="N1029" s="136">
        <v>0</v>
      </c>
    </row>
    <row r="1030" ht="14.25" spans="1:14">
      <c r="A1030" s="132"/>
      <c r="B1030" s="163">
        <v>1</v>
      </c>
      <c r="C1030" s="163" t="s">
        <v>981</v>
      </c>
      <c r="D1030" s="163"/>
      <c r="E1030" s="133">
        <v>-0.051</v>
      </c>
      <c r="F1030" s="133">
        <v>0.597</v>
      </c>
      <c r="G1030" s="133" t="s">
        <v>402</v>
      </c>
      <c r="H1030" s="136">
        <v>0.8594</v>
      </c>
      <c r="I1030" s="136">
        <v>0.4729</v>
      </c>
      <c r="J1030" s="133" t="s">
        <v>402</v>
      </c>
      <c r="K1030" s="133">
        <v>0.653</v>
      </c>
      <c r="L1030" s="133" t="s">
        <v>402</v>
      </c>
      <c r="M1030" s="136">
        <v>0.8711</v>
      </c>
      <c r="N1030" s="136">
        <v>0.4533</v>
      </c>
    </row>
    <row r="1031" ht="14.25" spans="1:14">
      <c r="A1031" s="132"/>
      <c r="B1031" s="163">
        <v>2</v>
      </c>
      <c r="C1031" s="163" t="s">
        <v>982</v>
      </c>
      <c r="D1031" s="163"/>
      <c r="E1031" s="133">
        <v>0.308</v>
      </c>
      <c r="F1031" s="133">
        <v>-0.035</v>
      </c>
      <c r="G1031" s="133" t="s">
        <v>402</v>
      </c>
      <c r="H1031" s="136">
        <v>0.0465</v>
      </c>
      <c r="I1031" s="136">
        <v>0.0482</v>
      </c>
      <c r="J1031" s="133" t="s">
        <v>402</v>
      </c>
      <c r="K1031" s="133">
        <v>-0.552</v>
      </c>
      <c r="L1031" s="133" t="s">
        <v>402</v>
      </c>
      <c r="M1031" s="136">
        <v>0.048</v>
      </c>
      <c r="N1031" s="136">
        <v>0.0833</v>
      </c>
    </row>
    <row r="1032" ht="14.25" spans="1:14">
      <c r="A1032" s="132"/>
      <c r="B1032" s="163">
        <v>3</v>
      </c>
      <c r="C1032" s="163" t="s">
        <v>983</v>
      </c>
      <c r="D1032" s="163"/>
      <c r="E1032" s="133">
        <v>-0.051</v>
      </c>
      <c r="F1032" s="133">
        <v>-1.225</v>
      </c>
      <c r="G1032" s="133" t="s">
        <v>402</v>
      </c>
      <c r="H1032" s="136">
        <v>0.0616</v>
      </c>
      <c r="I1032" s="136">
        <v>0.2098</v>
      </c>
      <c r="J1032" s="133" t="s">
        <v>402</v>
      </c>
      <c r="K1032" s="133">
        <v>-1.286</v>
      </c>
      <c r="L1032" s="133" t="s">
        <v>402</v>
      </c>
      <c r="M1032" s="136">
        <v>0.0525</v>
      </c>
      <c r="N1032" s="136">
        <v>0.19</v>
      </c>
    </row>
    <row r="1033" ht="14.25" spans="1:14">
      <c r="A1033" s="132"/>
      <c r="B1033" s="163">
        <v>4</v>
      </c>
      <c r="C1033" s="163" t="s">
        <v>984</v>
      </c>
      <c r="D1033" s="163"/>
      <c r="E1033" s="133">
        <v>0.175</v>
      </c>
      <c r="F1033" s="133">
        <v>-2.114</v>
      </c>
      <c r="G1033" s="133" t="s">
        <v>402</v>
      </c>
      <c r="H1033" s="136">
        <v>0.0325</v>
      </c>
      <c r="I1033" s="136">
        <v>0.2691</v>
      </c>
      <c r="J1033" s="133" t="s">
        <v>402</v>
      </c>
      <c r="K1033" s="133">
        <v>-2.266</v>
      </c>
      <c r="L1033" s="133" t="s">
        <v>402</v>
      </c>
      <c r="M1033" s="136">
        <v>0.0283</v>
      </c>
      <c r="N1033" s="136">
        <v>0.2733</v>
      </c>
    </row>
    <row r="1034" ht="14.25" spans="1:14">
      <c r="A1034" s="132"/>
      <c r="B1034" s="163">
        <v>5</v>
      </c>
      <c r="C1034" s="163" t="s">
        <v>668</v>
      </c>
      <c r="D1034" s="163"/>
      <c r="E1034" s="133">
        <v>0</v>
      </c>
      <c r="F1034" s="133"/>
      <c r="G1034" s="133"/>
      <c r="H1034" s="133"/>
      <c r="I1034" s="133"/>
      <c r="J1034" s="133"/>
      <c r="K1034" s="133"/>
      <c r="L1034" s="133"/>
      <c r="M1034" s="133"/>
      <c r="N1034" s="133"/>
    </row>
    <row r="1035" ht="14.25" spans="1:14">
      <c r="A1035" s="132"/>
      <c r="B1035" s="163"/>
      <c r="C1035" s="163"/>
      <c r="D1035" s="163"/>
      <c r="E1035" s="133"/>
      <c r="F1035" s="133"/>
      <c r="G1035" s="133"/>
      <c r="H1035" s="133"/>
      <c r="I1035" s="133"/>
      <c r="J1035" s="133"/>
      <c r="K1035" s="133"/>
      <c r="L1035" s="133"/>
      <c r="M1035" s="133"/>
      <c r="N1035" s="133"/>
    </row>
    <row r="1036" ht="14.25" spans="1:14">
      <c r="A1036" s="132" t="s">
        <v>417</v>
      </c>
      <c r="B1036" s="163"/>
      <c r="C1036" s="163" t="s">
        <v>985</v>
      </c>
      <c r="D1036" s="163"/>
      <c r="E1036" s="133"/>
      <c r="F1036" s="133"/>
      <c r="G1036" s="133">
        <v>0.008</v>
      </c>
      <c r="H1036" s="133"/>
      <c r="I1036" s="133"/>
      <c r="J1036" s="133"/>
      <c r="K1036" s="133"/>
      <c r="L1036" s="133" t="s">
        <v>402</v>
      </c>
      <c r="M1036" s="133"/>
      <c r="N1036" s="133"/>
    </row>
    <row r="1037" ht="56.25" spans="1:16">
      <c r="A1037" s="159" t="s">
        <v>437</v>
      </c>
      <c r="B1037" s="159"/>
      <c r="C1037" s="159"/>
      <c r="D1037" s="159"/>
      <c r="E1037" s="159"/>
      <c r="F1037" s="159"/>
      <c r="G1037" s="159"/>
      <c r="H1037" s="159"/>
      <c r="I1037" s="159"/>
      <c r="J1037" s="159"/>
      <c r="K1037" s="159"/>
      <c r="L1037" s="159"/>
      <c r="M1037" s="159"/>
      <c r="N1037" s="159"/>
      <c r="O1037" s="149" t="s">
        <v>438</v>
      </c>
      <c r="P1037" s="150">
        <v>22</v>
      </c>
    </row>
    <row r="1039" spans="1:16">
      <c r="A1039" s="151" t="s">
        <v>986</v>
      </c>
      <c r="B1039" s="151"/>
      <c r="C1039" s="151"/>
      <c r="D1039" s="151"/>
      <c r="E1039" s="151"/>
      <c r="F1039" s="151"/>
      <c r="G1039" s="151"/>
      <c r="H1039" s="151"/>
      <c r="I1039" s="151"/>
      <c r="J1039" s="151"/>
      <c r="K1039" s="151"/>
      <c r="L1039" s="151"/>
      <c r="M1039" s="151"/>
      <c r="N1039" s="151"/>
      <c r="O1039" s="152"/>
      <c r="P1039" s="150" t="s">
        <v>391</v>
      </c>
    </row>
    <row r="1040" spans="1:16">
      <c r="A1040" s="151"/>
      <c r="B1040" s="151"/>
      <c r="C1040" s="151"/>
      <c r="D1040" s="151"/>
      <c r="E1040" s="151"/>
      <c r="F1040" s="151"/>
      <c r="G1040" s="151"/>
      <c r="H1040" s="151"/>
      <c r="I1040" s="151"/>
      <c r="J1040" s="151"/>
      <c r="K1040" s="151"/>
      <c r="L1040" s="151"/>
      <c r="M1040" s="151"/>
      <c r="N1040" s="151"/>
      <c r="O1040" s="153"/>
      <c r="P1040" s="150"/>
    </row>
    <row r="1041" spans="1:16">
      <c r="A1041" s="151"/>
      <c r="B1041" s="151"/>
      <c r="C1041" s="151"/>
      <c r="D1041" s="151"/>
      <c r="E1041" s="151"/>
      <c r="F1041" s="151"/>
      <c r="G1041" s="151"/>
      <c r="H1041" s="151"/>
      <c r="I1041" s="151"/>
      <c r="J1041" s="151"/>
      <c r="K1041" s="151"/>
      <c r="L1041" s="151"/>
      <c r="M1041" s="151"/>
      <c r="N1041" s="151"/>
      <c r="O1041" s="153"/>
      <c r="P1041" s="150"/>
    </row>
    <row r="1042" spans="1:16">
      <c r="A1042" s="151"/>
      <c r="B1042" s="151"/>
      <c r="C1042" s="151"/>
      <c r="D1042" s="151"/>
      <c r="E1042" s="151"/>
      <c r="F1042" s="151"/>
      <c r="G1042" s="151"/>
      <c r="H1042" s="151"/>
      <c r="I1042" s="151"/>
      <c r="J1042" s="151"/>
      <c r="K1042" s="151"/>
      <c r="L1042" s="151"/>
      <c r="M1042" s="151"/>
      <c r="N1042" s="151"/>
      <c r="O1042" s="153"/>
      <c r="P1042" s="150"/>
    </row>
    <row r="1043" spans="1:14">
      <c r="A1043" s="119" t="s">
        <v>574</v>
      </c>
      <c r="B1043" s="119"/>
      <c r="C1043" s="119"/>
      <c r="D1043" s="119"/>
      <c r="E1043" s="119"/>
      <c r="F1043" s="119"/>
      <c r="G1043" s="119"/>
      <c r="H1043" s="119"/>
      <c r="I1043" s="119"/>
      <c r="J1043" s="119"/>
      <c r="K1043" s="119"/>
      <c r="L1043" s="119"/>
      <c r="M1043" s="119"/>
      <c r="N1043" s="119"/>
    </row>
    <row r="1044" spans="1:14">
      <c r="A1044" s="121" t="s">
        <v>362</v>
      </c>
      <c r="B1044" s="121"/>
      <c r="C1044" s="121"/>
      <c r="D1044" s="121"/>
      <c r="E1044" s="121"/>
      <c r="F1044" s="121"/>
      <c r="G1044" s="121"/>
      <c r="H1044" s="121"/>
      <c r="I1044" s="121"/>
      <c r="J1044" s="121"/>
      <c r="K1044" s="121"/>
      <c r="L1044" s="121"/>
      <c r="M1044" s="121"/>
      <c r="N1044" s="121"/>
    </row>
    <row r="1045" spans="1:14">
      <c r="A1045" s="121" t="s">
        <v>363</v>
      </c>
      <c r="B1045" s="121"/>
      <c r="C1045" s="121"/>
      <c r="D1045" s="121"/>
      <c r="E1045" s="121"/>
      <c r="F1045" s="121"/>
      <c r="G1045" s="121"/>
      <c r="H1045" s="121"/>
      <c r="I1045" s="121"/>
      <c r="J1045" s="121"/>
      <c r="K1045" s="121"/>
      <c r="L1045" s="121"/>
      <c r="M1045" s="121"/>
      <c r="N1045" s="121"/>
    </row>
    <row r="1046" spans="1:14">
      <c r="A1046" s="121" t="s">
        <v>393</v>
      </c>
      <c r="B1046" s="121"/>
      <c r="C1046" s="121"/>
      <c r="D1046" s="121"/>
      <c r="E1046" s="121"/>
      <c r="F1046" s="121"/>
      <c r="G1046" s="121"/>
      <c r="H1046" s="121"/>
      <c r="I1046" s="121"/>
      <c r="J1046" s="121"/>
      <c r="K1046" s="121"/>
      <c r="L1046" s="121"/>
      <c r="M1046" s="121"/>
      <c r="N1046" s="121"/>
    </row>
    <row r="1047" ht="14.25" spans="1:14">
      <c r="A1047" s="121"/>
      <c r="B1047" s="121"/>
      <c r="C1047" s="121"/>
      <c r="D1047" s="121"/>
      <c r="E1047" s="121"/>
      <c r="F1047" s="121"/>
      <c r="G1047" s="121"/>
      <c r="H1047" s="121"/>
      <c r="I1047" s="121"/>
      <c r="J1047" s="121"/>
      <c r="K1047" s="121"/>
      <c r="L1047" s="121"/>
      <c r="M1047" s="121"/>
      <c r="N1047" s="121"/>
    </row>
    <row r="1048" ht="14.25" spans="1:14">
      <c r="A1048" s="166" t="s">
        <v>575</v>
      </c>
      <c r="B1048" s="123"/>
      <c r="C1048" s="125"/>
      <c r="D1048" s="124"/>
      <c r="E1048" s="124" t="s">
        <v>576</v>
      </c>
      <c r="F1048" s="123" t="s">
        <v>577</v>
      </c>
      <c r="G1048" s="125"/>
      <c r="H1048" s="125"/>
      <c r="I1048" s="125"/>
      <c r="J1048" s="124"/>
      <c r="K1048" s="123" t="s">
        <v>578</v>
      </c>
      <c r="L1048" s="125"/>
      <c r="M1048" s="125"/>
      <c r="N1048" s="124"/>
    </row>
    <row r="1049" ht="14.25" spans="1:14">
      <c r="A1049" s="128" t="s">
        <v>579</v>
      </c>
      <c r="B1049" s="129" t="s">
        <v>580</v>
      </c>
      <c r="C1049" s="129" t="s">
        <v>581</v>
      </c>
      <c r="D1049" s="129" t="s">
        <v>582</v>
      </c>
      <c r="E1049" s="129" t="s">
        <v>583</v>
      </c>
      <c r="F1049" s="129" t="s">
        <v>584</v>
      </c>
      <c r="G1049" s="129" t="s">
        <v>401</v>
      </c>
      <c r="H1049" s="129" t="s">
        <v>585</v>
      </c>
      <c r="I1049" s="129" t="s">
        <v>586</v>
      </c>
      <c r="J1049" s="129" t="s">
        <v>587</v>
      </c>
      <c r="K1049" s="129" t="s">
        <v>584</v>
      </c>
      <c r="L1049" s="129" t="s">
        <v>401</v>
      </c>
      <c r="M1049" s="129" t="s">
        <v>585</v>
      </c>
      <c r="N1049" s="129" t="s">
        <v>586</v>
      </c>
    </row>
    <row r="1050" ht="14.25" spans="1:14">
      <c r="A1050" s="132"/>
      <c r="B1050" s="163">
        <v>0</v>
      </c>
      <c r="C1050" s="163" t="s">
        <v>659</v>
      </c>
      <c r="D1050" s="163"/>
      <c r="E1050" s="133">
        <v>0</v>
      </c>
      <c r="F1050" s="133">
        <v>0</v>
      </c>
      <c r="G1050" s="133" t="s">
        <v>402</v>
      </c>
      <c r="H1050" s="136">
        <v>0</v>
      </c>
      <c r="I1050" s="136">
        <v>0</v>
      </c>
      <c r="J1050" s="133" t="s">
        <v>402</v>
      </c>
      <c r="K1050" s="133">
        <v>0</v>
      </c>
      <c r="L1050" s="133" t="s">
        <v>402</v>
      </c>
      <c r="M1050" s="136">
        <v>0</v>
      </c>
      <c r="N1050" s="136">
        <v>0</v>
      </c>
    </row>
    <row r="1051" ht="14.25" spans="1:14">
      <c r="A1051" s="132"/>
      <c r="B1051" s="163">
        <v>1</v>
      </c>
      <c r="C1051" s="163" t="s">
        <v>987</v>
      </c>
      <c r="D1051" s="163"/>
      <c r="E1051" s="133">
        <v>0.007</v>
      </c>
      <c r="F1051" s="133">
        <v>-0.027</v>
      </c>
      <c r="G1051" s="133" t="s">
        <v>402</v>
      </c>
      <c r="H1051" s="136">
        <v>0.5455</v>
      </c>
      <c r="I1051" s="136">
        <v>0.5604</v>
      </c>
      <c r="J1051" s="133" t="s">
        <v>402</v>
      </c>
      <c r="K1051" s="133">
        <v>-0.046</v>
      </c>
      <c r="L1051" s="133" t="s">
        <v>402</v>
      </c>
      <c r="M1051" s="136">
        <v>0.5428</v>
      </c>
      <c r="N1051" s="136">
        <v>0.5683</v>
      </c>
    </row>
    <row r="1052" ht="14.25" spans="1:14">
      <c r="A1052" s="132"/>
      <c r="B1052" s="163">
        <v>2</v>
      </c>
      <c r="C1052" s="163" t="s">
        <v>988</v>
      </c>
      <c r="D1052" s="163"/>
      <c r="E1052" s="133">
        <v>0.307</v>
      </c>
      <c r="F1052" s="133">
        <v>0.223</v>
      </c>
      <c r="G1052" s="133" t="s">
        <v>402</v>
      </c>
      <c r="H1052" s="136">
        <v>0.0537</v>
      </c>
      <c r="I1052" s="136">
        <v>0.043</v>
      </c>
      <c r="J1052" s="133" t="s">
        <v>402</v>
      </c>
      <c r="K1052" s="133">
        <v>0.148</v>
      </c>
      <c r="L1052" s="133" t="s">
        <v>402</v>
      </c>
      <c r="M1052" s="136">
        <v>0.0503</v>
      </c>
      <c r="N1052" s="136">
        <v>0.0433</v>
      </c>
    </row>
    <row r="1053" ht="14.25" spans="1:14">
      <c r="A1053" s="132"/>
      <c r="B1053" s="163">
        <v>3</v>
      </c>
      <c r="C1053" s="163" t="s">
        <v>989</v>
      </c>
      <c r="D1053" s="163"/>
      <c r="E1053" s="133">
        <v>0.03</v>
      </c>
      <c r="F1053" s="133">
        <v>0.092</v>
      </c>
      <c r="G1053" s="133" t="s">
        <v>402</v>
      </c>
      <c r="H1053" s="136">
        <v>0.0512</v>
      </c>
      <c r="I1053" s="136">
        <v>0.0467</v>
      </c>
      <c r="J1053" s="133" t="s">
        <v>402</v>
      </c>
      <c r="K1053" s="133">
        <v>-0.035</v>
      </c>
      <c r="L1053" s="133" t="s">
        <v>402</v>
      </c>
      <c r="M1053" s="136">
        <v>0.0499</v>
      </c>
      <c r="N1053" s="136">
        <v>0.0517</v>
      </c>
    </row>
    <row r="1054" ht="14.25" spans="1:14">
      <c r="A1054" s="132"/>
      <c r="B1054" s="163">
        <v>4</v>
      </c>
      <c r="C1054" s="163" t="s">
        <v>990</v>
      </c>
      <c r="D1054" s="163"/>
      <c r="E1054" s="133">
        <v>0.045</v>
      </c>
      <c r="F1054" s="133">
        <v>0.173</v>
      </c>
      <c r="G1054" s="133" t="s">
        <v>402</v>
      </c>
      <c r="H1054" s="136">
        <v>0.104</v>
      </c>
      <c r="I1054" s="136">
        <v>0.0875</v>
      </c>
      <c r="J1054" s="133" t="s">
        <v>402</v>
      </c>
      <c r="K1054" s="133">
        <v>0.166</v>
      </c>
      <c r="L1054" s="133" t="s">
        <v>402</v>
      </c>
      <c r="M1054" s="136">
        <v>0.1063</v>
      </c>
      <c r="N1054" s="136">
        <v>0.09</v>
      </c>
    </row>
    <row r="1055" ht="14.25" spans="1:14">
      <c r="A1055" s="132"/>
      <c r="B1055" s="163">
        <v>5</v>
      </c>
      <c r="C1055" s="163" t="s">
        <v>991</v>
      </c>
      <c r="D1055" s="163"/>
      <c r="E1055" s="133">
        <v>-0.185</v>
      </c>
      <c r="F1055" s="133">
        <v>-0.055</v>
      </c>
      <c r="G1055" s="133" t="s">
        <v>402</v>
      </c>
      <c r="H1055" s="136">
        <v>0.0491</v>
      </c>
      <c r="I1055" s="136">
        <v>0.0519</v>
      </c>
      <c r="J1055" s="133" t="s">
        <v>402</v>
      </c>
      <c r="K1055" s="133">
        <v>0.161</v>
      </c>
      <c r="L1055" s="133" t="s">
        <v>402</v>
      </c>
      <c r="M1055" s="136">
        <v>0.0529</v>
      </c>
      <c r="N1055" s="136">
        <v>0.045</v>
      </c>
    </row>
    <row r="1056" ht="14.25" spans="1:14">
      <c r="A1056" s="132"/>
      <c r="B1056" s="163">
        <v>6</v>
      </c>
      <c r="C1056" s="163" t="s">
        <v>992</v>
      </c>
      <c r="D1056" s="163"/>
      <c r="E1056" s="133">
        <v>-0.085</v>
      </c>
      <c r="F1056" s="133">
        <v>0.178</v>
      </c>
      <c r="G1056" s="133" t="s">
        <v>402</v>
      </c>
      <c r="H1056" s="136">
        <v>0.0522</v>
      </c>
      <c r="I1056" s="136">
        <v>0.0437</v>
      </c>
      <c r="J1056" s="133" t="s">
        <v>402</v>
      </c>
      <c r="K1056" s="133">
        <v>0.258</v>
      </c>
      <c r="L1056" s="133" t="s">
        <v>402</v>
      </c>
      <c r="M1056" s="136">
        <v>0.0539</v>
      </c>
      <c r="N1056" s="136">
        <v>0.0417</v>
      </c>
    </row>
    <row r="1057" ht="14.25" spans="1:14">
      <c r="A1057" s="132"/>
      <c r="B1057" s="163">
        <v>7</v>
      </c>
      <c r="C1057" s="163" t="s">
        <v>993</v>
      </c>
      <c r="D1057" s="163"/>
      <c r="E1057" s="133">
        <v>-0.149</v>
      </c>
      <c r="F1057" s="133">
        <v>-0.081</v>
      </c>
      <c r="G1057" s="133" t="s">
        <v>402</v>
      </c>
      <c r="H1057" s="136">
        <v>0.0479</v>
      </c>
      <c r="I1057" s="136">
        <v>0.0519</v>
      </c>
      <c r="J1057" s="133" t="s">
        <v>402</v>
      </c>
      <c r="K1057" s="133">
        <v>0.106</v>
      </c>
      <c r="L1057" s="133" t="s">
        <v>402</v>
      </c>
      <c r="M1057" s="136">
        <v>0.0537</v>
      </c>
      <c r="N1057" s="136">
        <v>0.0483</v>
      </c>
    </row>
    <row r="1058" ht="14.25" spans="1:14">
      <c r="A1058" s="132"/>
      <c r="B1058" s="163">
        <v>8</v>
      </c>
      <c r="C1058" s="163" t="s">
        <v>994</v>
      </c>
      <c r="D1058" s="163"/>
      <c r="E1058" s="133">
        <v>-0.082</v>
      </c>
      <c r="F1058" s="133">
        <v>-0.253</v>
      </c>
      <c r="G1058" s="133" t="s">
        <v>402</v>
      </c>
      <c r="H1058" s="136">
        <v>0.0472</v>
      </c>
      <c r="I1058" s="136">
        <v>0.0608</v>
      </c>
      <c r="J1058" s="133" t="s">
        <v>402</v>
      </c>
      <c r="K1058" s="133">
        <v>-0.211</v>
      </c>
      <c r="L1058" s="133" t="s">
        <v>402</v>
      </c>
      <c r="M1058" s="136">
        <v>0.0445</v>
      </c>
      <c r="N1058" s="136">
        <v>0.055</v>
      </c>
    </row>
    <row r="1059" ht="14.25" spans="1:14">
      <c r="A1059" s="132"/>
      <c r="B1059" s="163">
        <v>9</v>
      </c>
      <c r="C1059" s="163" t="s">
        <v>995</v>
      </c>
      <c r="D1059" s="163"/>
      <c r="E1059" s="133">
        <v>0.02</v>
      </c>
      <c r="F1059" s="133">
        <v>-0.097</v>
      </c>
      <c r="G1059" s="133" t="s">
        <v>402</v>
      </c>
      <c r="H1059" s="136">
        <v>0.0491</v>
      </c>
      <c r="I1059" s="136">
        <v>0.0541</v>
      </c>
      <c r="J1059" s="133" t="s">
        <v>402</v>
      </c>
      <c r="K1059" s="133">
        <v>-0.214</v>
      </c>
      <c r="L1059" s="133" t="s">
        <v>402</v>
      </c>
      <c r="M1059" s="136">
        <v>0.0457</v>
      </c>
      <c r="N1059" s="136">
        <v>0.0567</v>
      </c>
    </row>
    <row r="1060" ht="14.25" spans="1:14">
      <c r="A1060" s="132"/>
      <c r="B1060" s="163">
        <v>10</v>
      </c>
      <c r="C1060" s="163" t="s">
        <v>668</v>
      </c>
      <c r="D1060" s="163"/>
      <c r="E1060" s="133">
        <v>0</v>
      </c>
      <c r="F1060" s="133"/>
      <c r="G1060" s="133"/>
      <c r="H1060" s="133"/>
      <c r="I1060" s="133"/>
      <c r="J1060" s="133"/>
      <c r="K1060" s="133"/>
      <c r="L1060" s="133"/>
      <c r="M1060" s="133"/>
      <c r="N1060" s="133"/>
    </row>
    <row r="1061" ht="14.25" spans="1:14">
      <c r="A1061" s="132"/>
      <c r="B1061" s="163"/>
      <c r="C1061" s="163"/>
      <c r="D1061" s="163"/>
      <c r="E1061" s="133"/>
      <c r="F1061" s="133"/>
      <c r="G1061" s="133"/>
      <c r="H1061" s="133"/>
      <c r="I1061" s="133"/>
      <c r="J1061" s="133"/>
      <c r="K1061" s="133"/>
      <c r="L1061" s="133"/>
      <c r="M1061" s="133"/>
      <c r="N1061" s="133"/>
    </row>
    <row r="1062" ht="14.25" spans="1:14">
      <c r="A1062" s="132" t="s">
        <v>417</v>
      </c>
      <c r="B1062" s="163"/>
      <c r="C1062" s="163" t="s">
        <v>996</v>
      </c>
      <c r="D1062" s="163"/>
      <c r="E1062" s="133"/>
      <c r="F1062" s="133"/>
      <c r="G1062" s="133">
        <v>0.008</v>
      </c>
      <c r="H1062" s="133"/>
      <c r="I1062" s="133"/>
      <c r="J1062" s="133"/>
      <c r="K1062" s="133"/>
      <c r="L1062" s="133" t="s">
        <v>402</v>
      </c>
      <c r="M1062" s="133"/>
      <c r="N1062" s="133"/>
    </row>
    <row r="1063" ht="14.25" spans="1:14">
      <c r="A1063" s="132"/>
      <c r="B1063" s="163">
        <v>0</v>
      </c>
      <c r="C1063" s="163" t="s">
        <v>659</v>
      </c>
      <c r="D1063" s="163"/>
      <c r="E1063" s="133">
        <v>0</v>
      </c>
      <c r="F1063" s="133">
        <v>0</v>
      </c>
      <c r="G1063" s="133" t="s">
        <v>402</v>
      </c>
      <c r="H1063" s="136">
        <v>0</v>
      </c>
      <c r="I1063" s="136">
        <v>0</v>
      </c>
      <c r="J1063" s="133" t="s">
        <v>402</v>
      </c>
      <c r="K1063" s="133">
        <v>0</v>
      </c>
      <c r="L1063" s="133" t="s">
        <v>402</v>
      </c>
      <c r="M1063" s="136">
        <v>0</v>
      </c>
      <c r="N1063" s="136">
        <v>0</v>
      </c>
    </row>
    <row r="1064" ht="14.25" spans="1:14">
      <c r="A1064" s="132"/>
      <c r="B1064" s="163">
        <v>1</v>
      </c>
      <c r="C1064" s="163" t="s">
        <v>930</v>
      </c>
      <c r="D1064" s="163"/>
      <c r="E1064" s="133">
        <v>0.088</v>
      </c>
      <c r="F1064" s="133">
        <v>-2.423</v>
      </c>
      <c r="G1064" s="133" t="s">
        <v>402</v>
      </c>
      <c r="H1064" s="136">
        <v>0.0102</v>
      </c>
      <c r="I1064" s="136">
        <v>0.1149</v>
      </c>
      <c r="J1064" s="133" t="s">
        <v>402</v>
      </c>
      <c r="K1064" s="133">
        <v>-2.679</v>
      </c>
      <c r="L1064" s="133" t="s">
        <v>402</v>
      </c>
      <c r="M1064" s="136">
        <v>0.0087</v>
      </c>
      <c r="N1064" s="136">
        <v>0.1267</v>
      </c>
    </row>
    <row r="1065" ht="14.25" spans="1:14">
      <c r="A1065" s="132"/>
      <c r="B1065" s="163">
        <v>2</v>
      </c>
      <c r="C1065" s="163" t="s">
        <v>616</v>
      </c>
      <c r="D1065" s="163"/>
      <c r="E1065" s="133">
        <v>0.306</v>
      </c>
      <c r="F1065" s="133">
        <v>-0.999</v>
      </c>
      <c r="G1065" s="133" t="s">
        <v>402</v>
      </c>
      <c r="H1065" s="136">
        <v>0.0475</v>
      </c>
      <c r="I1065" s="136">
        <v>0.129</v>
      </c>
      <c r="J1065" s="133" t="s">
        <v>402</v>
      </c>
      <c r="K1065" s="133">
        <v>-1.177</v>
      </c>
      <c r="L1065" s="133" t="s">
        <v>402</v>
      </c>
      <c r="M1065" s="136">
        <v>0.0442</v>
      </c>
      <c r="N1065" s="136">
        <v>0.1433</v>
      </c>
    </row>
    <row r="1066" ht="14.25" spans="1:14">
      <c r="A1066" s="132"/>
      <c r="B1066" s="163">
        <v>3</v>
      </c>
      <c r="C1066" s="163" t="s">
        <v>612</v>
      </c>
      <c r="D1066" s="163"/>
      <c r="E1066" s="133">
        <v>-0.038</v>
      </c>
      <c r="F1066" s="133">
        <v>0.22</v>
      </c>
      <c r="G1066" s="133" t="s">
        <v>402</v>
      </c>
      <c r="H1066" s="136">
        <v>0.9423</v>
      </c>
      <c r="I1066" s="136">
        <v>0.7561</v>
      </c>
      <c r="J1066" s="133" t="s">
        <v>402</v>
      </c>
      <c r="K1066" s="133">
        <v>0.26</v>
      </c>
      <c r="L1066" s="133" t="s">
        <v>402</v>
      </c>
      <c r="M1066" s="136">
        <v>0.9471</v>
      </c>
      <c r="N1066" s="136">
        <v>0.73</v>
      </c>
    </row>
    <row r="1067" ht="14.25" spans="1:14">
      <c r="A1067" s="132"/>
      <c r="B1067" s="163">
        <v>4</v>
      </c>
      <c r="C1067" s="163" t="s">
        <v>668</v>
      </c>
      <c r="D1067" s="163"/>
      <c r="E1067" s="133">
        <v>0</v>
      </c>
      <c r="F1067" s="133"/>
      <c r="G1067" s="133"/>
      <c r="H1067" s="133"/>
      <c r="I1067" s="133"/>
      <c r="J1067" s="133"/>
      <c r="K1067" s="133"/>
      <c r="L1067" s="133"/>
      <c r="M1067" s="133"/>
      <c r="N1067" s="133"/>
    </row>
    <row r="1068" ht="14.25" spans="1:14">
      <c r="A1068" s="132"/>
      <c r="B1068" s="163"/>
      <c r="C1068" s="163"/>
      <c r="D1068" s="163"/>
      <c r="E1068" s="133"/>
      <c r="F1068" s="133"/>
      <c r="G1068" s="133"/>
      <c r="H1068" s="133"/>
      <c r="I1068" s="133"/>
      <c r="J1068" s="133"/>
      <c r="K1068" s="133"/>
      <c r="L1068" s="133"/>
      <c r="M1068" s="133"/>
      <c r="N1068" s="133"/>
    </row>
    <row r="1069" ht="14.25" spans="1:14">
      <c r="A1069" s="132" t="s">
        <v>417</v>
      </c>
      <c r="B1069" s="163"/>
      <c r="C1069" s="163" t="s">
        <v>997</v>
      </c>
      <c r="D1069" s="163"/>
      <c r="E1069" s="133"/>
      <c r="F1069" s="133"/>
      <c r="G1069" s="133">
        <v>0.008</v>
      </c>
      <c r="H1069" s="133"/>
      <c r="I1069" s="133"/>
      <c r="J1069" s="133"/>
      <c r="K1069" s="133"/>
      <c r="L1069" s="133" t="s">
        <v>402</v>
      </c>
      <c r="M1069" s="133"/>
      <c r="N1069" s="133"/>
    </row>
    <row r="1070" ht="14.25" spans="1:14">
      <c r="A1070" s="132"/>
      <c r="B1070" s="163">
        <v>0</v>
      </c>
      <c r="C1070" s="163" t="s">
        <v>659</v>
      </c>
      <c r="D1070" s="163"/>
      <c r="E1070" s="133">
        <v>0</v>
      </c>
      <c r="F1070" s="133">
        <v>0</v>
      </c>
      <c r="G1070" s="133" t="s">
        <v>402</v>
      </c>
      <c r="H1070" s="136">
        <v>0</v>
      </c>
      <c r="I1070" s="136">
        <v>0</v>
      </c>
      <c r="J1070" s="133" t="s">
        <v>402</v>
      </c>
      <c r="K1070" s="133">
        <v>0</v>
      </c>
      <c r="L1070" s="133" t="s">
        <v>402</v>
      </c>
      <c r="M1070" s="136">
        <v>0</v>
      </c>
      <c r="N1070" s="136">
        <v>0</v>
      </c>
    </row>
    <row r="1071" ht="14.25" spans="1:14">
      <c r="A1071" s="132"/>
      <c r="B1071" s="163">
        <v>1</v>
      </c>
      <c r="C1071" s="163" t="s">
        <v>998</v>
      </c>
      <c r="D1071" s="163"/>
      <c r="E1071" s="133">
        <v>-0.16</v>
      </c>
      <c r="F1071" s="133">
        <v>-3.373</v>
      </c>
      <c r="G1071" s="133" t="s">
        <v>402</v>
      </c>
      <c r="H1071" s="136">
        <v>0.0029</v>
      </c>
      <c r="I1071" s="136">
        <v>0.0845</v>
      </c>
      <c r="J1071" s="133" t="s">
        <v>402</v>
      </c>
      <c r="K1071" s="133">
        <v>-3.294</v>
      </c>
      <c r="L1071" s="133" t="s">
        <v>402</v>
      </c>
      <c r="M1071" s="136">
        <v>0.0028</v>
      </c>
      <c r="N1071" s="136">
        <v>0.075</v>
      </c>
    </row>
    <row r="1072" ht="14.25" spans="1:14">
      <c r="A1072" s="132"/>
      <c r="B1072" s="163">
        <v>2</v>
      </c>
      <c r="C1072" s="163" t="s">
        <v>661</v>
      </c>
      <c r="D1072" s="163"/>
      <c r="E1072" s="133">
        <v>-0.166</v>
      </c>
      <c r="F1072" s="133">
        <v>-2.475</v>
      </c>
      <c r="G1072" s="133" t="s">
        <v>402</v>
      </c>
      <c r="H1072" s="136">
        <v>0.0097</v>
      </c>
      <c r="I1072" s="136">
        <v>0.1156</v>
      </c>
      <c r="J1072" s="133" t="s">
        <v>402</v>
      </c>
      <c r="K1072" s="133">
        <v>-2.401</v>
      </c>
      <c r="L1072" s="133" t="s">
        <v>402</v>
      </c>
      <c r="M1072" s="136">
        <v>0.0092</v>
      </c>
      <c r="N1072" s="136">
        <v>0.1017</v>
      </c>
    </row>
    <row r="1073" ht="14.25" spans="1:14">
      <c r="A1073" s="132"/>
      <c r="B1073" s="163">
        <v>3</v>
      </c>
      <c r="C1073" s="163" t="s">
        <v>615</v>
      </c>
      <c r="D1073" s="163"/>
      <c r="E1073" s="133">
        <v>-0.191</v>
      </c>
      <c r="F1073" s="133">
        <v>-1.732</v>
      </c>
      <c r="G1073" s="133" t="s">
        <v>402</v>
      </c>
      <c r="H1073" s="136">
        <v>0.0334</v>
      </c>
      <c r="I1073" s="136">
        <v>0.189</v>
      </c>
      <c r="J1073" s="133" t="s">
        <v>402</v>
      </c>
      <c r="K1073" s="133">
        <v>-2.004</v>
      </c>
      <c r="L1073" s="133" t="s">
        <v>402</v>
      </c>
      <c r="M1073" s="136">
        <v>0.0292</v>
      </c>
      <c r="N1073" s="136">
        <v>0.2167</v>
      </c>
    </row>
    <row r="1074" ht="14.25" spans="1:14">
      <c r="A1074" s="132"/>
      <c r="B1074" s="163">
        <v>4</v>
      </c>
      <c r="C1074" s="163" t="s">
        <v>616</v>
      </c>
      <c r="D1074" s="163"/>
      <c r="E1074" s="133">
        <v>0.122</v>
      </c>
      <c r="F1074" s="133">
        <v>-0.585</v>
      </c>
      <c r="G1074" s="133" t="s">
        <v>402</v>
      </c>
      <c r="H1074" s="136">
        <v>0.1458</v>
      </c>
      <c r="I1074" s="136">
        <v>0.2617</v>
      </c>
      <c r="J1074" s="133" t="s">
        <v>402</v>
      </c>
      <c r="K1074" s="133">
        <v>-0.593</v>
      </c>
      <c r="L1074" s="133" t="s">
        <v>402</v>
      </c>
      <c r="M1074" s="136">
        <v>0.1372</v>
      </c>
      <c r="N1074" s="136">
        <v>0.2483</v>
      </c>
    </row>
    <row r="1075" ht="14.25" spans="1:14">
      <c r="A1075" s="132"/>
      <c r="B1075" s="163">
        <v>5</v>
      </c>
      <c r="C1075" s="163" t="s">
        <v>612</v>
      </c>
      <c r="D1075" s="163"/>
      <c r="E1075" s="133">
        <v>0.024</v>
      </c>
      <c r="F1075" s="133">
        <v>0.839</v>
      </c>
      <c r="G1075" s="133" t="s">
        <v>402</v>
      </c>
      <c r="H1075" s="136">
        <v>0.8081</v>
      </c>
      <c r="I1075" s="136">
        <v>0.3491</v>
      </c>
      <c r="J1075" s="133" t="s">
        <v>402</v>
      </c>
      <c r="K1075" s="133">
        <v>0.83</v>
      </c>
      <c r="L1075" s="133" t="s">
        <v>402</v>
      </c>
      <c r="M1075" s="136">
        <v>0.8216</v>
      </c>
      <c r="N1075" s="136">
        <v>0.3583</v>
      </c>
    </row>
    <row r="1076" ht="14.25" spans="1:14">
      <c r="A1076" s="132"/>
      <c r="B1076" s="163">
        <v>6</v>
      </c>
      <c r="C1076" s="163" t="s">
        <v>668</v>
      </c>
      <c r="D1076" s="163"/>
      <c r="E1076" s="133">
        <v>0</v>
      </c>
      <c r="F1076" s="133"/>
      <c r="G1076" s="133"/>
      <c r="H1076" s="133"/>
      <c r="I1076" s="133"/>
      <c r="J1076" s="133"/>
      <c r="K1076" s="133"/>
      <c r="L1076" s="133"/>
      <c r="M1076" s="133"/>
      <c r="N1076" s="133"/>
    </row>
    <row r="1077" ht="14.25" spans="1:14">
      <c r="A1077" s="132"/>
      <c r="B1077" s="163"/>
      <c r="C1077" s="163"/>
      <c r="D1077" s="163"/>
      <c r="E1077" s="133"/>
      <c r="F1077" s="133"/>
      <c r="G1077" s="133"/>
      <c r="H1077" s="133"/>
      <c r="I1077" s="133"/>
      <c r="J1077" s="133"/>
      <c r="K1077" s="133"/>
      <c r="L1077" s="133"/>
      <c r="M1077" s="133"/>
      <c r="N1077" s="133"/>
    </row>
    <row r="1078" ht="14.25" spans="1:14">
      <c r="A1078" s="132" t="s">
        <v>417</v>
      </c>
      <c r="B1078" s="163"/>
      <c r="C1078" s="163" t="s">
        <v>999</v>
      </c>
      <c r="D1078" s="163"/>
      <c r="E1078" s="133"/>
      <c r="F1078" s="133"/>
      <c r="G1078" s="133">
        <v>0.008</v>
      </c>
      <c r="H1078" s="133"/>
      <c r="I1078" s="133"/>
      <c r="J1078" s="133"/>
      <c r="K1078" s="133"/>
      <c r="L1078" s="133" t="s">
        <v>402</v>
      </c>
      <c r="M1078" s="133"/>
      <c r="N1078" s="133"/>
    </row>
    <row r="1079" ht="14.25" spans="1:14">
      <c r="A1079" s="132"/>
      <c r="B1079" s="163">
        <v>0</v>
      </c>
      <c r="C1079" s="163" t="s">
        <v>659</v>
      </c>
      <c r="D1079" s="163"/>
      <c r="E1079" s="133">
        <v>0</v>
      </c>
      <c r="F1079" s="133">
        <v>0</v>
      </c>
      <c r="G1079" s="133" t="s">
        <v>402</v>
      </c>
      <c r="H1079" s="136">
        <v>0</v>
      </c>
      <c r="I1079" s="136">
        <v>0</v>
      </c>
      <c r="J1079" s="133" t="s">
        <v>402</v>
      </c>
      <c r="K1079" s="133">
        <v>0</v>
      </c>
      <c r="L1079" s="133" t="s">
        <v>402</v>
      </c>
      <c r="M1079" s="136">
        <v>0</v>
      </c>
      <c r="N1079" s="136">
        <v>0</v>
      </c>
    </row>
    <row r="1080" ht="14.25" spans="1:14">
      <c r="A1080" s="132"/>
      <c r="B1080" s="163">
        <v>1</v>
      </c>
      <c r="C1080" s="163" t="s">
        <v>623</v>
      </c>
      <c r="D1080" s="163"/>
      <c r="E1080" s="133">
        <v>0.024</v>
      </c>
      <c r="F1080" s="133">
        <v>0.839</v>
      </c>
      <c r="G1080" s="133" t="s">
        <v>402</v>
      </c>
      <c r="H1080" s="136">
        <v>0.8081</v>
      </c>
      <c r="I1080" s="136">
        <v>0.3491</v>
      </c>
      <c r="J1080" s="133" t="s">
        <v>402</v>
      </c>
      <c r="K1080" s="133">
        <v>0.83</v>
      </c>
      <c r="L1080" s="133" t="s">
        <v>402</v>
      </c>
      <c r="M1080" s="136">
        <v>0.8216</v>
      </c>
      <c r="N1080" s="136">
        <v>0.3583</v>
      </c>
    </row>
    <row r="1081" ht="14.25" spans="1:14">
      <c r="A1081" s="132"/>
      <c r="B1081" s="163">
        <v>2</v>
      </c>
      <c r="C1081" s="163" t="s">
        <v>624</v>
      </c>
      <c r="D1081" s="163"/>
      <c r="E1081" s="133">
        <v>0.122</v>
      </c>
      <c r="F1081" s="133">
        <v>-0.585</v>
      </c>
      <c r="G1081" s="133" t="s">
        <v>402</v>
      </c>
      <c r="H1081" s="136">
        <v>0.1458</v>
      </c>
      <c r="I1081" s="136">
        <v>0.2617</v>
      </c>
      <c r="J1081" s="133" t="s">
        <v>402</v>
      </c>
      <c r="K1081" s="133">
        <v>-0.593</v>
      </c>
      <c r="L1081" s="133" t="s">
        <v>402</v>
      </c>
      <c r="M1081" s="136">
        <v>0.1372</v>
      </c>
      <c r="N1081" s="136">
        <v>0.2483</v>
      </c>
    </row>
    <row r="1082" ht="14.25" spans="1:14">
      <c r="A1082" s="132"/>
      <c r="B1082" s="163">
        <v>3</v>
      </c>
      <c r="C1082" s="163" t="s">
        <v>670</v>
      </c>
      <c r="D1082" s="163"/>
      <c r="E1082" s="133">
        <v>-0.191</v>
      </c>
      <c r="F1082" s="133">
        <v>-1.732</v>
      </c>
      <c r="G1082" s="133" t="s">
        <v>402</v>
      </c>
      <c r="H1082" s="136">
        <v>0.0334</v>
      </c>
      <c r="I1082" s="136">
        <v>0.189</v>
      </c>
      <c r="J1082" s="133" t="s">
        <v>402</v>
      </c>
      <c r="K1082" s="133">
        <v>-2.004</v>
      </c>
      <c r="L1082" s="133" t="s">
        <v>402</v>
      </c>
      <c r="M1082" s="136">
        <v>0.0292</v>
      </c>
      <c r="N1082" s="136">
        <v>0.2167</v>
      </c>
    </row>
    <row r="1083" ht="56.25" spans="1:16">
      <c r="A1083" s="159" t="s">
        <v>437</v>
      </c>
      <c r="B1083" s="159"/>
      <c r="C1083" s="159"/>
      <c r="D1083" s="159"/>
      <c r="E1083" s="159"/>
      <c r="F1083" s="159"/>
      <c r="G1083" s="159"/>
      <c r="H1083" s="159"/>
      <c r="I1083" s="159"/>
      <c r="J1083" s="159"/>
      <c r="K1083" s="159"/>
      <c r="L1083" s="159"/>
      <c r="M1083" s="159"/>
      <c r="N1083" s="159"/>
      <c r="O1083" s="149" t="s">
        <v>438</v>
      </c>
      <c r="P1083" s="150">
        <v>23</v>
      </c>
    </row>
    <row r="1085" spans="1:16">
      <c r="A1085" s="151" t="s">
        <v>1000</v>
      </c>
      <c r="B1085" s="151"/>
      <c r="C1085" s="151"/>
      <c r="D1085" s="151"/>
      <c r="E1085" s="151"/>
      <c r="F1085" s="151"/>
      <c r="G1085" s="151"/>
      <c r="H1085" s="151"/>
      <c r="I1085" s="151"/>
      <c r="J1085" s="151"/>
      <c r="K1085" s="151"/>
      <c r="L1085" s="151"/>
      <c r="M1085" s="151"/>
      <c r="N1085" s="151"/>
      <c r="O1085" s="152"/>
      <c r="P1085" s="150" t="s">
        <v>391</v>
      </c>
    </row>
    <row r="1086" spans="1:16">
      <c r="A1086" s="151"/>
      <c r="B1086" s="151"/>
      <c r="C1086" s="151"/>
      <c r="D1086" s="151"/>
      <c r="E1086" s="151"/>
      <c r="F1086" s="151"/>
      <c r="G1086" s="151"/>
      <c r="H1086" s="151"/>
      <c r="I1086" s="151"/>
      <c r="J1086" s="151"/>
      <c r="K1086" s="151"/>
      <c r="L1086" s="151"/>
      <c r="M1086" s="151"/>
      <c r="N1086" s="151"/>
      <c r="O1086" s="153"/>
      <c r="P1086" s="150"/>
    </row>
    <row r="1087" spans="1:16">
      <c r="A1087" s="151"/>
      <c r="B1087" s="151"/>
      <c r="C1087" s="151"/>
      <c r="D1087" s="151"/>
      <c r="E1087" s="151"/>
      <c r="F1087" s="151"/>
      <c r="G1087" s="151"/>
      <c r="H1087" s="151"/>
      <c r="I1087" s="151"/>
      <c r="J1087" s="151"/>
      <c r="K1087" s="151"/>
      <c r="L1087" s="151"/>
      <c r="M1087" s="151"/>
      <c r="N1087" s="151"/>
      <c r="O1087" s="153"/>
      <c r="P1087" s="150"/>
    </row>
    <row r="1088" spans="1:16">
      <c r="A1088" s="151"/>
      <c r="B1088" s="151"/>
      <c r="C1088" s="151"/>
      <c r="D1088" s="151"/>
      <c r="E1088" s="151"/>
      <c r="F1088" s="151"/>
      <c r="G1088" s="151"/>
      <c r="H1088" s="151"/>
      <c r="I1088" s="151"/>
      <c r="J1088" s="151"/>
      <c r="K1088" s="151"/>
      <c r="L1088" s="151"/>
      <c r="M1088" s="151"/>
      <c r="N1088" s="151"/>
      <c r="O1088" s="153"/>
      <c r="P1088" s="150"/>
    </row>
    <row r="1089" spans="1:14">
      <c r="A1089" s="119" t="s">
        <v>574</v>
      </c>
      <c r="B1089" s="119"/>
      <c r="C1089" s="119"/>
      <c r="D1089" s="119"/>
      <c r="E1089" s="119"/>
      <c r="F1089" s="119"/>
      <c r="G1089" s="119"/>
      <c r="H1089" s="119"/>
      <c r="I1089" s="119"/>
      <c r="J1089" s="119"/>
      <c r="K1089" s="119"/>
      <c r="L1089" s="119"/>
      <c r="M1089" s="119"/>
      <c r="N1089" s="119"/>
    </row>
    <row r="1090" spans="1:14">
      <c r="A1090" s="121" t="s">
        <v>362</v>
      </c>
      <c r="B1090" s="121"/>
      <c r="C1090" s="121"/>
      <c r="D1090" s="121"/>
      <c r="E1090" s="121"/>
      <c r="F1090" s="121"/>
      <c r="G1090" s="121"/>
      <c r="H1090" s="121"/>
      <c r="I1090" s="121"/>
      <c r="J1090" s="121"/>
      <c r="K1090" s="121"/>
      <c r="L1090" s="121"/>
      <c r="M1090" s="121"/>
      <c r="N1090" s="121"/>
    </row>
    <row r="1091" spans="1:14">
      <c r="A1091" s="121" t="s">
        <v>363</v>
      </c>
      <c r="B1091" s="121"/>
      <c r="C1091" s="121"/>
      <c r="D1091" s="121"/>
      <c r="E1091" s="121"/>
      <c r="F1091" s="121"/>
      <c r="G1091" s="121"/>
      <c r="H1091" s="121"/>
      <c r="I1091" s="121"/>
      <c r="J1091" s="121"/>
      <c r="K1091" s="121"/>
      <c r="L1091" s="121"/>
      <c r="M1091" s="121"/>
      <c r="N1091" s="121"/>
    </row>
    <row r="1092" spans="1:14">
      <c r="A1092" s="121" t="s">
        <v>393</v>
      </c>
      <c r="B1092" s="121"/>
      <c r="C1092" s="121"/>
      <c r="D1092" s="121"/>
      <c r="E1092" s="121"/>
      <c r="F1092" s="121"/>
      <c r="G1092" s="121"/>
      <c r="H1092" s="121"/>
      <c r="I1092" s="121"/>
      <c r="J1092" s="121"/>
      <c r="K1092" s="121"/>
      <c r="L1092" s="121"/>
      <c r="M1092" s="121"/>
      <c r="N1092" s="121"/>
    </row>
    <row r="1093" ht="14.25" spans="1:14">
      <c r="A1093" s="121"/>
      <c r="B1093" s="121"/>
      <c r="C1093" s="121"/>
      <c r="D1093" s="121"/>
      <c r="E1093" s="121"/>
      <c r="F1093" s="121"/>
      <c r="G1093" s="121"/>
      <c r="H1093" s="121"/>
      <c r="I1093" s="121"/>
      <c r="J1093" s="121"/>
      <c r="K1093" s="121"/>
      <c r="L1093" s="121"/>
      <c r="M1093" s="121"/>
      <c r="N1093" s="121"/>
    </row>
    <row r="1094" ht="14.25" spans="1:14">
      <c r="A1094" s="166" t="s">
        <v>575</v>
      </c>
      <c r="B1094" s="123"/>
      <c r="C1094" s="125"/>
      <c r="D1094" s="124"/>
      <c r="E1094" s="124" t="s">
        <v>576</v>
      </c>
      <c r="F1094" s="123" t="s">
        <v>577</v>
      </c>
      <c r="G1094" s="125"/>
      <c r="H1094" s="125"/>
      <c r="I1094" s="125"/>
      <c r="J1094" s="124"/>
      <c r="K1094" s="123" t="s">
        <v>578</v>
      </c>
      <c r="L1094" s="125"/>
      <c r="M1094" s="125"/>
      <c r="N1094" s="124"/>
    </row>
    <row r="1095" ht="14.25" spans="1:14">
      <c r="A1095" s="128" t="s">
        <v>579</v>
      </c>
      <c r="B1095" s="129" t="s">
        <v>580</v>
      </c>
      <c r="C1095" s="129" t="s">
        <v>581</v>
      </c>
      <c r="D1095" s="129" t="s">
        <v>582</v>
      </c>
      <c r="E1095" s="129" t="s">
        <v>583</v>
      </c>
      <c r="F1095" s="129" t="s">
        <v>584</v>
      </c>
      <c r="G1095" s="129" t="s">
        <v>401</v>
      </c>
      <c r="H1095" s="129" t="s">
        <v>585</v>
      </c>
      <c r="I1095" s="129" t="s">
        <v>586</v>
      </c>
      <c r="J1095" s="129" t="s">
        <v>587</v>
      </c>
      <c r="K1095" s="129" t="s">
        <v>584</v>
      </c>
      <c r="L1095" s="129" t="s">
        <v>401</v>
      </c>
      <c r="M1095" s="129" t="s">
        <v>585</v>
      </c>
      <c r="N1095" s="129" t="s">
        <v>586</v>
      </c>
    </row>
    <row r="1096" ht="14.25" spans="1:14">
      <c r="A1096" s="132"/>
      <c r="B1096" s="163">
        <v>4</v>
      </c>
      <c r="C1096" s="163" t="s">
        <v>951</v>
      </c>
      <c r="D1096" s="163"/>
      <c r="E1096" s="133">
        <v>-0.164</v>
      </c>
      <c r="F1096" s="133">
        <v>-2.763</v>
      </c>
      <c r="G1096" s="133" t="s">
        <v>402</v>
      </c>
      <c r="H1096" s="136">
        <v>0.0126</v>
      </c>
      <c r="I1096" s="136">
        <v>0.2001</v>
      </c>
      <c r="J1096" s="133" t="s">
        <v>402</v>
      </c>
      <c r="K1096" s="133">
        <v>-2.689</v>
      </c>
      <c r="L1096" s="133" t="s">
        <v>402</v>
      </c>
      <c r="M1096" s="136">
        <v>0.012</v>
      </c>
      <c r="N1096" s="136">
        <v>0.1767</v>
      </c>
    </row>
    <row r="1097" ht="14.25" spans="1:14">
      <c r="A1097" s="132"/>
      <c r="B1097" s="163">
        <v>5</v>
      </c>
      <c r="C1097" s="163" t="s">
        <v>668</v>
      </c>
      <c r="D1097" s="163"/>
      <c r="E1097" s="133">
        <v>0</v>
      </c>
      <c r="F1097" s="133"/>
      <c r="G1097" s="133"/>
      <c r="H1097" s="133"/>
      <c r="I1097" s="133"/>
      <c r="J1097" s="133"/>
      <c r="K1097" s="133"/>
      <c r="L1097" s="133"/>
      <c r="M1097" s="133"/>
      <c r="N1097" s="133"/>
    </row>
    <row r="1098" ht="14.25" spans="1:14">
      <c r="A1098" s="132"/>
      <c r="B1098" s="163"/>
      <c r="C1098" s="163"/>
      <c r="D1098" s="163"/>
      <c r="E1098" s="133"/>
      <c r="F1098" s="133"/>
      <c r="G1098" s="133"/>
      <c r="H1098" s="133"/>
      <c r="I1098" s="133"/>
      <c r="J1098" s="133"/>
      <c r="K1098" s="133"/>
      <c r="L1098" s="133"/>
      <c r="M1098" s="133"/>
      <c r="N1098" s="133"/>
    </row>
    <row r="1099" ht="14.25" spans="1:14">
      <c r="A1099" s="132" t="s">
        <v>417</v>
      </c>
      <c r="B1099" s="163"/>
      <c r="C1099" s="163" t="s">
        <v>1001</v>
      </c>
      <c r="D1099" s="163"/>
      <c r="E1099" s="133"/>
      <c r="F1099" s="133"/>
      <c r="G1099" s="133">
        <v>0.008</v>
      </c>
      <c r="H1099" s="133"/>
      <c r="I1099" s="133"/>
      <c r="J1099" s="133"/>
      <c r="K1099" s="133"/>
      <c r="L1099" s="133" t="s">
        <v>402</v>
      </c>
      <c r="M1099" s="133"/>
      <c r="N1099" s="133"/>
    </row>
    <row r="1100" ht="14.25" spans="1:14">
      <c r="A1100" s="132"/>
      <c r="B1100" s="163">
        <v>0</v>
      </c>
      <c r="C1100" s="163" t="s">
        <v>659</v>
      </c>
      <c r="D1100" s="163"/>
      <c r="E1100" s="133">
        <v>0</v>
      </c>
      <c r="F1100" s="133">
        <v>0</v>
      </c>
      <c r="G1100" s="133" t="s">
        <v>402</v>
      </c>
      <c r="H1100" s="136">
        <v>0</v>
      </c>
      <c r="I1100" s="136">
        <v>0</v>
      </c>
      <c r="J1100" s="133" t="s">
        <v>402</v>
      </c>
      <c r="K1100" s="133">
        <v>0</v>
      </c>
      <c r="L1100" s="133" t="s">
        <v>402</v>
      </c>
      <c r="M1100" s="136">
        <v>0</v>
      </c>
      <c r="N1100" s="136">
        <v>0</v>
      </c>
    </row>
    <row r="1101" ht="14.25" spans="1:14">
      <c r="A1101" s="132"/>
      <c r="B1101" s="163">
        <v>1</v>
      </c>
      <c r="C1101" s="163" t="s">
        <v>623</v>
      </c>
      <c r="D1101" s="163"/>
      <c r="E1101" s="133">
        <v>-0.031</v>
      </c>
      <c r="F1101" s="133">
        <v>-0.024</v>
      </c>
      <c r="G1101" s="133" t="s">
        <v>402</v>
      </c>
      <c r="H1101" s="136">
        <v>0.7784</v>
      </c>
      <c r="I1101" s="136">
        <v>0.7969</v>
      </c>
      <c r="J1101" s="133" t="s">
        <v>402</v>
      </c>
      <c r="K1101" s="133">
        <v>-0.065</v>
      </c>
      <c r="L1101" s="133" t="s">
        <v>402</v>
      </c>
      <c r="M1101" s="136">
        <v>0.7743</v>
      </c>
      <c r="N1101" s="136">
        <v>0.8267</v>
      </c>
    </row>
    <row r="1102" ht="14.25" spans="1:14">
      <c r="A1102" s="132"/>
      <c r="B1102" s="163">
        <v>2</v>
      </c>
      <c r="C1102" s="163" t="s">
        <v>624</v>
      </c>
      <c r="D1102" s="163"/>
      <c r="E1102" s="133">
        <v>0.006</v>
      </c>
      <c r="F1102" s="133">
        <v>0.034</v>
      </c>
      <c r="G1102" s="133" t="s">
        <v>402</v>
      </c>
      <c r="H1102" s="136">
        <v>0.1381</v>
      </c>
      <c r="I1102" s="136">
        <v>0.1334</v>
      </c>
      <c r="J1102" s="133" t="s">
        <v>402</v>
      </c>
      <c r="K1102" s="133">
        <v>0.227</v>
      </c>
      <c r="L1102" s="133" t="s">
        <v>402</v>
      </c>
      <c r="M1102" s="136">
        <v>0.1443</v>
      </c>
      <c r="N1102" s="136">
        <v>0.115</v>
      </c>
    </row>
    <row r="1103" ht="14.25" spans="1:14">
      <c r="A1103" s="132"/>
      <c r="B1103" s="163">
        <v>3</v>
      </c>
      <c r="C1103" s="163" t="s">
        <v>625</v>
      </c>
      <c r="D1103" s="163"/>
      <c r="E1103" s="133">
        <v>0.311</v>
      </c>
      <c r="F1103" s="133">
        <v>0.181</v>
      </c>
      <c r="G1103" s="133" t="s">
        <v>402</v>
      </c>
      <c r="H1103" s="136">
        <v>0.0835</v>
      </c>
      <c r="I1103" s="136">
        <v>0.0697</v>
      </c>
      <c r="J1103" s="133" t="s">
        <v>402</v>
      </c>
      <c r="K1103" s="133">
        <v>0.333</v>
      </c>
      <c r="L1103" s="133" t="s">
        <v>402</v>
      </c>
      <c r="M1103" s="136">
        <v>0.0814</v>
      </c>
      <c r="N1103" s="136">
        <v>0.0583</v>
      </c>
    </row>
    <row r="1104" ht="14.25" spans="1:14">
      <c r="A1104" s="132"/>
      <c r="B1104" s="163">
        <v>4</v>
      </c>
      <c r="C1104" s="163" t="s">
        <v>668</v>
      </c>
      <c r="D1104" s="163"/>
      <c r="E1104" s="133">
        <v>0</v>
      </c>
      <c r="F1104" s="133"/>
      <c r="G1104" s="133"/>
      <c r="H1104" s="133"/>
      <c r="I1104" s="133"/>
      <c r="J1104" s="133"/>
      <c r="K1104" s="133"/>
      <c r="L1104" s="133"/>
      <c r="M1104" s="133"/>
      <c r="N1104" s="133"/>
    </row>
    <row r="1105" ht="14.25" spans="1:14">
      <c r="A1105" s="132"/>
      <c r="B1105" s="163"/>
      <c r="C1105" s="163"/>
      <c r="D1105" s="163"/>
      <c r="E1105" s="133"/>
      <c r="F1105" s="133"/>
      <c r="G1105" s="133"/>
      <c r="H1105" s="133"/>
      <c r="I1105" s="133"/>
      <c r="J1105" s="133"/>
      <c r="K1105" s="133"/>
      <c r="L1105" s="133"/>
      <c r="M1105" s="133"/>
      <c r="N1105" s="133"/>
    </row>
    <row r="1106" ht="14.25" spans="1:14">
      <c r="A1106" s="132" t="s">
        <v>417</v>
      </c>
      <c r="B1106" s="163"/>
      <c r="C1106" s="163" t="s">
        <v>1002</v>
      </c>
      <c r="D1106" s="163"/>
      <c r="E1106" s="133"/>
      <c r="F1106" s="133"/>
      <c r="G1106" s="133">
        <v>0.008</v>
      </c>
      <c r="H1106" s="133"/>
      <c r="I1106" s="133"/>
      <c r="J1106" s="133"/>
      <c r="K1106" s="133"/>
      <c r="L1106" s="133" t="s">
        <v>402</v>
      </c>
      <c r="M1106" s="133"/>
      <c r="N1106" s="133"/>
    </row>
    <row r="1107" ht="14.25" spans="1:14">
      <c r="A1107" s="132"/>
      <c r="B1107" s="163">
        <v>0</v>
      </c>
      <c r="C1107" s="163" t="s">
        <v>659</v>
      </c>
      <c r="D1107" s="163"/>
      <c r="E1107" s="133">
        <v>0</v>
      </c>
      <c r="F1107" s="133">
        <v>0</v>
      </c>
      <c r="G1107" s="133" t="s">
        <v>402</v>
      </c>
      <c r="H1107" s="136">
        <v>0</v>
      </c>
      <c r="I1107" s="136">
        <v>0</v>
      </c>
      <c r="J1107" s="133" t="s">
        <v>402</v>
      </c>
      <c r="K1107" s="133">
        <v>0</v>
      </c>
      <c r="L1107" s="133" t="s">
        <v>402</v>
      </c>
      <c r="M1107" s="136">
        <v>0</v>
      </c>
      <c r="N1107" s="136">
        <v>0</v>
      </c>
    </row>
    <row r="1108" ht="14.25" spans="1:14">
      <c r="A1108" s="132"/>
      <c r="B1108" s="163">
        <v>1</v>
      </c>
      <c r="C1108" s="163" t="s">
        <v>1003</v>
      </c>
      <c r="D1108" s="163"/>
      <c r="E1108" s="133">
        <v>-0.052</v>
      </c>
      <c r="F1108" s="133">
        <v>0.435</v>
      </c>
      <c r="G1108" s="133" t="s">
        <v>402</v>
      </c>
      <c r="H1108" s="136">
        <v>0.6629</v>
      </c>
      <c r="I1108" s="136">
        <v>0.4292</v>
      </c>
      <c r="J1108" s="133" t="s">
        <v>402</v>
      </c>
      <c r="K1108" s="133">
        <v>0.508</v>
      </c>
      <c r="L1108" s="133" t="s">
        <v>402</v>
      </c>
      <c r="M1108" s="136">
        <v>0.6816</v>
      </c>
      <c r="N1108" s="136">
        <v>0.41</v>
      </c>
    </row>
    <row r="1109" ht="14.25" spans="1:14">
      <c r="A1109" s="132"/>
      <c r="B1109" s="163">
        <v>2</v>
      </c>
      <c r="C1109" s="163" t="s">
        <v>1004</v>
      </c>
      <c r="D1109" s="163"/>
      <c r="E1109" s="133">
        <v>0.008</v>
      </c>
      <c r="F1109" s="133">
        <v>0.022</v>
      </c>
      <c r="G1109" s="133" t="s">
        <v>402</v>
      </c>
      <c r="H1109" s="136">
        <v>0.103</v>
      </c>
      <c r="I1109" s="136">
        <v>0.1008</v>
      </c>
      <c r="J1109" s="133" t="s">
        <v>402</v>
      </c>
      <c r="K1109" s="133">
        <v>0.039</v>
      </c>
      <c r="L1109" s="133" t="s">
        <v>402</v>
      </c>
      <c r="M1109" s="136">
        <v>0.1005</v>
      </c>
      <c r="N1109" s="136">
        <v>0.0967</v>
      </c>
    </row>
    <row r="1110" ht="14.25" spans="1:14">
      <c r="A1110" s="132"/>
      <c r="B1110" s="163">
        <v>3</v>
      </c>
      <c r="C1110" s="163" t="s">
        <v>1005</v>
      </c>
      <c r="D1110" s="163"/>
      <c r="E1110" s="133">
        <v>0.22</v>
      </c>
      <c r="F1110" s="133">
        <v>-0.175</v>
      </c>
      <c r="G1110" s="133" t="s">
        <v>402</v>
      </c>
      <c r="H1110" s="136">
        <v>0.0928</v>
      </c>
      <c r="I1110" s="136">
        <v>0.1105</v>
      </c>
      <c r="J1110" s="133" t="s">
        <v>402</v>
      </c>
      <c r="K1110" s="133">
        <v>-0.482</v>
      </c>
      <c r="L1110" s="133" t="s">
        <v>402</v>
      </c>
      <c r="M1110" s="136">
        <v>0.0875</v>
      </c>
      <c r="N1110" s="136">
        <v>0.1417</v>
      </c>
    </row>
    <row r="1111" ht="14.25" spans="1:14">
      <c r="A1111" s="132"/>
      <c r="B1111" s="163">
        <v>4</v>
      </c>
      <c r="C1111" s="163" t="s">
        <v>1006</v>
      </c>
      <c r="D1111" s="163"/>
      <c r="E1111" s="133">
        <v>0.184</v>
      </c>
      <c r="F1111" s="133">
        <v>-0.559</v>
      </c>
      <c r="G1111" s="133" t="s">
        <v>402</v>
      </c>
      <c r="H1111" s="136">
        <v>0.0411</v>
      </c>
      <c r="I1111" s="136">
        <v>0.0719</v>
      </c>
      <c r="J1111" s="133" t="s">
        <v>402</v>
      </c>
      <c r="K1111" s="133">
        <v>-0.731</v>
      </c>
      <c r="L1111" s="133" t="s">
        <v>402</v>
      </c>
      <c r="M1111" s="136">
        <v>0.0353</v>
      </c>
      <c r="N1111" s="136">
        <v>0.0733</v>
      </c>
    </row>
    <row r="1112" ht="14.25" spans="1:14">
      <c r="A1112" s="132"/>
      <c r="B1112" s="163">
        <v>5</v>
      </c>
      <c r="C1112" s="163" t="s">
        <v>1007</v>
      </c>
      <c r="D1112" s="163"/>
      <c r="E1112" s="133">
        <v>-0.025</v>
      </c>
      <c r="F1112" s="133">
        <v>-1.054</v>
      </c>
      <c r="G1112" s="133" t="s">
        <v>402</v>
      </c>
      <c r="H1112" s="136">
        <v>0.1003</v>
      </c>
      <c r="I1112" s="136">
        <v>0.2876</v>
      </c>
      <c r="J1112" s="133" t="s">
        <v>402</v>
      </c>
      <c r="K1112" s="133">
        <v>-1.074</v>
      </c>
      <c r="L1112" s="133" t="s">
        <v>402</v>
      </c>
      <c r="M1112" s="136">
        <v>0.0951</v>
      </c>
      <c r="N1112" s="136">
        <v>0.2783</v>
      </c>
    </row>
    <row r="1113" ht="14.25" spans="1:14">
      <c r="A1113" s="132"/>
      <c r="B1113" s="163">
        <v>6</v>
      </c>
      <c r="C1113" s="163" t="s">
        <v>668</v>
      </c>
      <c r="D1113" s="163"/>
      <c r="E1113" s="133">
        <v>0</v>
      </c>
      <c r="F1113" s="133"/>
      <c r="G1113" s="133"/>
      <c r="H1113" s="133"/>
      <c r="I1113" s="133"/>
      <c r="J1113" s="133"/>
      <c r="K1113" s="133"/>
      <c r="L1113" s="133"/>
      <c r="M1113" s="133"/>
      <c r="N1113" s="133"/>
    </row>
    <row r="1114" ht="14.25" spans="1:14">
      <c r="A1114" s="132"/>
      <c r="B1114" s="163"/>
      <c r="C1114" s="163"/>
      <c r="D1114" s="163"/>
      <c r="E1114" s="133"/>
      <c r="F1114" s="133"/>
      <c r="G1114" s="133"/>
      <c r="H1114" s="133"/>
      <c r="I1114" s="133"/>
      <c r="J1114" s="133"/>
      <c r="K1114" s="133"/>
      <c r="L1114" s="133"/>
      <c r="M1114" s="133"/>
      <c r="N1114" s="133"/>
    </row>
    <row r="1115" ht="14.25" spans="1:14">
      <c r="A1115" s="132" t="s">
        <v>417</v>
      </c>
      <c r="B1115" s="163"/>
      <c r="C1115" s="163" t="s">
        <v>1008</v>
      </c>
      <c r="D1115" s="163"/>
      <c r="E1115" s="133"/>
      <c r="F1115" s="133"/>
      <c r="G1115" s="133">
        <v>0.008</v>
      </c>
      <c r="H1115" s="133"/>
      <c r="I1115" s="133"/>
      <c r="J1115" s="133"/>
      <c r="K1115" s="133"/>
      <c r="L1115" s="133" t="s">
        <v>402</v>
      </c>
      <c r="M1115" s="133"/>
      <c r="N1115" s="133"/>
    </row>
    <row r="1116" ht="14.25" spans="1:14">
      <c r="A1116" s="132"/>
      <c r="B1116" s="163">
        <v>0</v>
      </c>
      <c r="C1116" s="163" t="s">
        <v>659</v>
      </c>
      <c r="D1116" s="163"/>
      <c r="E1116" s="133">
        <v>0</v>
      </c>
      <c r="F1116" s="133">
        <v>0</v>
      </c>
      <c r="G1116" s="133" t="s">
        <v>402</v>
      </c>
      <c r="H1116" s="136">
        <v>0</v>
      </c>
      <c r="I1116" s="136">
        <v>0</v>
      </c>
      <c r="J1116" s="133" t="s">
        <v>402</v>
      </c>
      <c r="K1116" s="133">
        <v>0</v>
      </c>
      <c r="L1116" s="133" t="s">
        <v>402</v>
      </c>
      <c r="M1116" s="136">
        <v>0</v>
      </c>
      <c r="N1116" s="136">
        <v>0</v>
      </c>
    </row>
    <row r="1117" ht="14.25" spans="1:14">
      <c r="A1117" s="132"/>
      <c r="B1117" s="163">
        <v>1</v>
      </c>
      <c r="C1117" s="163" t="s">
        <v>1009</v>
      </c>
      <c r="D1117" s="163"/>
      <c r="E1117" s="133">
        <v>0.063</v>
      </c>
      <c r="F1117" s="133">
        <v>0.346</v>
      </c>
      <c r="G1117" s="133" t="s">
        <v>402</v>
      </c>
      <c r="H1117" s="136">
        <v>0.1069</v>
      </c>
      <c r="I1117" s="136">
        <v>0.0756</v>
      </c>
      <c r="J1117" s="133" t="s">
        <v>402</v>
      </c>
      <c r="K1117" s="133">
        <v>0.517</v>
      </c>
      <c r="L1117" s="133" t="s">
        <v>402</v>
      </c>
      <c r="M1117" s="136">
        <v>0.109</v>
      </c>
      <c r="N1117" s="136">
        <v>0.065</v>
      </c>
    </row>
    <row r="1118" ht="14.25" spans="1:14">
      <c r="A1118" s="132"/>
      <c r="B1118" s="163">
        <v>2</v>
      </c>
      <c r="C1118" s="163" t="s">
        <v>1010</v>
      </c>
      <c r="D1118" s="163"/>
      <c r="E1118" s="133">
        <v>0.144</v>
      </c>
      <c r="F1118" s="133">
        <v>0.218</v>
      </c>
      <c r="G1118" s="133" t="s">
        <v>402</v>
      </c>
      <c r="H1118" s="136">
        <v>0.2149</v>
      </c>
      <c r="I1118" s="136">
        <v>0.1727</v>
      </c>
      <c r="J1118" s="133" t="s">
        <v>402</v>
      </c>
      <c r="K1118" s="133">
        <v>0.298</v>
      </c>
      <c r="L1118" s="133" t="s">
        <v>402</v>
      </c>
      <c r="M1118" s="136">
        <v>0.2155</v>
      </c>
      <c r="N1118" s="136">
        <v>0.16</v>
      </c>
    </row>
    <row r="1119" ht="14.25" spans="1:14">
      <c r="A1119" s="132"/>
      <c r="B1119" s="163">
        <v>3</v>
      </c>
      <c r="C1119" s="163" t="s">
        <v>1011</v>
      </c>
      <c r="D1119" s="163"/>
      <c r="E1119" s="133">
        <v>0.069</v>
      </c>
      <c r="F1119" s="133">
        <v>0.064</v>
      </c>
      <c r="G1119" s="133" t="s">
        <v>402</v>
      </c>
      <c r="H1119" s="136">
        <v>0.1012</v>
      </c>
      <c r="I1119" s="136">
        <v>0.0949</v>
      </c>
      <c r="J1119" s="133" t="s">
        <v>402</v>
      </c>
      <c r="K1119" s="133">
        <v>0.08</v>
      </c>
      <c r="L1119" s="133" t="s">
        <v>402</v>
      </c>
      <c r="M1119" s="136">
        <v>0.103</v>
      </c>
      <c r="N1119" s="136">
        <v>0.095</v>
      </c>
    </row>
    <row r="1120" ht="14.25" spans="1:14">
      <c r="A1120" s="132"/>
      <c r="B1120" s="163">
        <v>4</v>
      </c>
      <c r="C1120" s="163" t="s">
        <v>1012</v>
      </c>
      <c r="D1120" s="163"/>
      <c r="E1120" s="133">
        <v>-0.06</v>
      </c>
      <c r="F1120" s="133">
        <v>-0.108</v>
      </c>
      <c r="G1120" s="133" t="s">
        <v>402</v>
      </c>
      <c r="H1120" s="136">
        <v>0.2913</v>
      </c>
      <c r="I1120" s="136">
        <v>0.3247</v>
      </c>
      <c r="J1120" s="133" t="s">
        <v>402</v>
      </c>
      <c r="K1120" s="133">
        <v>0.022</v>
      </c>
      <c r="L1120" s="133" t="s">
        <v>402</v>
      </c>
      <c r="M1120" s="136">
        <v>0.2965</v>
      </c>
      <c r="N1120" s="136">
        <v>0.29</v>
      </c>
    </row>
    <row r="1121" ht="14.25" spans="1:14">
      <c r="A1121" s="132"/>
      <c r="B1121" s="163">
        <v>5</v>
      </c>
      <c r="C1121" s="163" t="s">
        <v>1013</v>
      </c>
      <c r="D1121" s="163"/>
      <c r="E1121" s="133">
        <v>-0.089</v>
      </c>
      <c r="F1121" s="133">
        <v>-0.185</v>
      </c>
      <c r="G1121" s="133" t="s">
        <v>402</v>
      </c>
      <c r="H1121" s="136">
        <v>0.2352</v>
      </c>
      <c r="I1121" s="136">
        <v>0.2832</v>
      </c>
      <c r="J1121" s="133" t="s">
        <v>402</v>
      </c>
      <c r="K1121" s="133">
        <v>-0.359</v>
      </c>
      <c r="L1121" s="133" t="s">
        <v>402</v>
      </c>
      <c r="M1121" s="136">
        <v>0.227</v>
      </c>
      <c r="N1121" s="136">
        <v>0.325</v>
      </c>
    </row>
    <row r="1122" ht="14.25" spans="1:14">
      <c r="A1122" s="132"/>
      <c r="B1122" s="163">
        <v>6</v>
      </c>
      <c r="C1122" s="163" t="s">
        <v>1014</v>
      </c>
      <c r="D1122" s="163"/>
      <c r="E1122" s="133">
        <v>0.025</v>
      </c>
      <c r="F1122" s="133">
        <v>0.032</v>
      </c>
      <c r="G1122" s="133" t="s">
        <v>402</v>
      </c>
      <c r="H1122" s="136">
        <v>0.0505</v>
      </c>
      <c r="I1122" s="136">
        <v>0.0489</v>
      </c>
      <c r="J1122" s="133" t="s">
        <v>402</v>
      </c>
      <c r="K1122" s="133">
        <v>-0.282</v>
      </c>
      <c r="L1122" s="133" t="s">
        <v>402</v>
      </c>
      <c r="M1122" s="136">
        <v>0.049</v>
      </c>
      <c r="N1122" s="136">
        <v>0.065</v>
      </c>
    </row>
    <row r="1123" ht="14.25" spans="1:14">
      <c r="A1123" s="132"/>
      <c r="B1123" s="163">
        <v>7</v>
      </c>
      <c r="C1123" s="163" t="s">
        <v>668</v>
      </c>
      <c r="D1123" s="163"/>
      <c r="E1123" s="133">
        <v>0</v>
      </c>
      <c r="F1123" s="133"/>
      <c r="G1123" s="133"/>
      <c r="H1123" s="133"/>
      <c r="I1123" s="133"/>
      <c r="J1123" s="133"/>
      <c r="K1123" s="133"/>
      <c r="L1123" s="133"/>
      <c r="M1123" s="133"/>
      <c r="N1123" s="133"/>
    </row>
    <row r="1124" ht="14.25" spans="1:14">
      <c r="A1124" s="132"/>
      <c r="B1124" s="163"/>
      <c r="C1124" s="163"/>
      <c r="D1124" s="163"/>
      <c r="E1124" s="133"/>
      <c r="F1124" s="133"/>
      <c r="G1124" s="133"/>
      <c r="H1124" s="133"/>
      <c r="I1124" s="133"/>
      <c r="J1124" s="133"/>
      <c r="K1124" s="133"/>
      <c r="L1124" s="133"/>
      <c r="M1124" s="133"/>
      <c r="N1124" s="133"/>
    </row>
    <row r="1125" ht="14.25" spans="1:14">
      <c r="A1125" s="132" t="s">
        <v>417</v>
      </c>
      <c r="B1125" s="163"/>
      <c r="C1125" s="163" t="s">
        <v>1015</v>
      </c>
      <c r="D1125" s="163"/>
      <c r="E1125" s="133"/>
      <c r="F1125" s="133"/>
      <c r="G1125" s="133">
        <v>0.008</v>
      </c>
      <c r="H1125" s="133"/>
      <c r="I1125" s="133"/>
      <c r="J1125" s="133"/>
      <c r="K1125" s="133"/>
      <c r="L1125" s="133" t="s">
        <v>402</v>
      </c>
      <c r="M1125" s="133"/>
      <c r="N1125" s="133"/>
    </row>
    <row r="1126" ht="14.25" spans="1:14">
      <c r="A1126" s="132"/>
      <c r="B1126" s="163">
        <v>0</v>
      </c>
      <c r="C1126" s="163" t="s">
        <v>659</v>
      </c>
      <c r="D1126" s="163"/>
      <c r="E1126" s="133">
        <v>0</v>
      </c>
      <c r="F1126" s="133">
        <v>0</v>
      </c>
      <c r="G1126" s="133" t="s">
        <v>402</v>
      </c>
      <c r="H1126" s="136">
        <v>0</v>
      </c>
      <c r="I1126" s="136">
        <v>0</v>
      </c>
      <c r="J1126" s="133" t="s">
        <v>402</v>
      </c>
      <c r="K1126" s="133">
        <v>0</v>
      </c>
      <c r="L1126" s="133" t="s">
        <v>402</v>
      </c>
      <c r="M1126" s="136">
        <v>0</v>
      </c>
      <c r="N1126" s="136">
        <v>0</v>
      </c>
    </row>
    <row r="1127" ht="14.25" spans="1:14">
      <c r="A1127" s="132"/>
      <c r="B1127" s="163">
        <v>1</v>
      </c>
      <c r="C1127" s="163" t="s">
        <v>1016</v>
      </c>
      <c r="D1127" s="163"/>
      <c r="E1127" s="133">
        <v>0.164</v>
      </c>
      <c r="F1127" s="133">
        <v>0.356</v>
      </c>
      <c r="G1127" s="133" t="s">
        <v>402</v>
      </c>
      <c r="H1127" s="136">
        <v>0.0529</v>
      </c>
      <c r="I1127" s="136">
        <v>0.0371</v>
      </c>
      <c r="J1127" s="133" t="s">
        <v>402</v>
      </c>
      <c r="K1127" s="133">
        <v>0.147</v>
      </c>
      <c r="L1127" s="133" t="s">
        <v>402</v>
      </c>
      <c r="M1127" s="136">
        <v>0.056</v>
      </c>
      <c r="N1127" s="136">
        <v>0.0483</v>
      </c>
    </row>
    <row r="1128" ht="14.25" spans="1:14">
      <c r="A1128" s="132"/>
      <c r="B1128" s="163">
        <v>2</v>
      </c>
      <c r="C1128" s="163" t="s">
        <v>1017</v>
      </c>
      <c r="D1128" s="163"/>
      <c r="E1128" s="133">
        <v>0.314</v>
      </c>
      <c r="F1128" s="133">
        <v>0.352</v>
      </c>
      <c r="G1128" s="133" t="s">
        <v>402</v>
      </c>
      <c r="H1128" s="136">
        <v>0.0517</v>
      </c>
      <c r="I1128" s="136">
        <v>0.0363</v>
      </c>
      <c r="J1128" s="133" t="s">
        <v>402</v>
      </c>
      <c r="K1128" s="133">
        <v>-0.331</v>
      </c>
      <c r="L1128" s="133" t="s">
        <v>402</v>
      </c>
      <c r="M1128" s="136">
        <v>0.0503</v>
      </c>
      <c r="N1128" s="136">
        <v>0.07</v>
      </c>
    </row>
    <row r="1129" ht="56.25" spans="1:16">
      <c r="A1129" s="159" t="s">
        <v>437</v>
      </c>
      <c r="B1129" s="159"/>
      <c r="C1129" s="159"/>
      <c r="D1129" s="159"/>
      <c r="E1129" s="159"/>
      <c r="F1129" s="159"/>
      <c r="G1129" s="159"/>
      <c r="H1129" s="159"/>
      <c r="I1129" s="159"/>
      <c r="J1129" s="159"/>
      <c r="K1129" s="159"/>
      <c r="L1129" s="159"/>
      <c r="M1129" s="159"/>
      <c r="N1129" s="159"/>
      <c r="O1129" s="149" t="s">
        <v>438</v>
      </c>
      <c r="P1129" s="150">
        <v>24</v>
      </c>
    </row>
    <row r="1131" spans="1:16">
      <c r="A1131" s="151" t="s">
        <v>1018</v>
      </c>
      <c r="B1131" s="151"/>
      <c r="C1131" s="151"/>
      <c r="D1131" s="151"/>
      <c r="E1131" s="151"/>
      <c r="F1131" s="151"/>
      <c r="G1131" s="151"/>
      <c r="H1131" s="151"/>
      <c r="I1131" s="151"/>
      <c r="J1131" s="151"/>
      <c r="K1131" s="151"/>
      <c r="L1131" s="151"/>
      <c r="M1131" s="151"/>
      <c r="N1131" s="151"/>
      <c r="O1131" s="152"/>
      <c r="P1131" s="150" t="s">
        <v>391</v>
      </c>
    </row>
    <row r="1132" spans="1:16">
      <c r="A1132" s="151"/>
      <c r="B1132" s="151"/>
      <c r="C1132" s="151"/>
      <c r="D1132" s="151"/>
      <c r="E1132" s="151"/>
      <c r="F1132" s="151"/>
      <c r="G1132" s="151"/>
      <c r="H1132" s="151"/>
      <c r="I1132" s="151"/>
      <c r="J1132" s="151"/>
      <c r="K1132" s="151"/>
      <c r="L1132" s="151"/>
      <c r="M1132" s="151"/>
      <c r="N1132" s="151"/>
      <c r="O1132" s="153"/>
      <c r="P1132" s="150"/>
    </row>
    <row r="1133" spans="1:16">
      <c r="A1133" s="151"/>
      <c r="B1133" s="151"/>
      <c r="C1133" s="151"/>
      <c r="D1133" s="151"/>
      <c r="E1133" s="151"/>
      <c r="F1133" s="151"/>
      <c r="G1133" s="151"/>
      <c r="H1133" s="151"/>
      <c r="I1133" s="151"/>
      <c r="J1133" s="151"/>
      <c r="K1133" s="151"/>
      <c r="L1133" s="151"/>
      <c r="M1133" s="151"/>
      <c r="N1133" s="151"/>
      <c r="O1133" s="153"/>
      <c r="P1133" s="150"/>
    </row>
    <row r="1134" spans="1:16">
      <c r="A1134" s="151"/>
      <c r="B1134" s="151"/>
      <c r="C1134" s="151"/>
      <c r="D1134" s="151"/>
      <c r="E1134" s="151"/>
      <c r="F1134" s="151"/>
      <c r="G1134" s="151"/>
      <c r="H1134" s="151"/>
      <c r="I1134" s="151"/>
      <c r="J1134" s="151"/>
      <c r="K1134" s="151"/>
      <c r="L1134" s="151"/>
      <c r="M1134" s="151"/>
      <c r="N1134" s="151"/>
      <c r="O1134" s="153"/>
      <c r="P1134" s="150"/>
    </row>
    <row r="1135" spans="1:14">
      <c r="A1135" s="119" t="s">
        <v>574</v>
      </c>
      <c r="B1135" s="119"/>
      <c r="C1135" s="119"/>
      <c r="D1135" s="119"/>
      <c r="E1135" s="119"/>
      <c r="F1135" s="119"/>
      <c r="G1135" s="119"/>
      <c r="H1135" s="119"/>
      <c r="I1135" s="119"/>
      <c r="J1135" s="119"/>
      <c r="K1135" s="119"/>
      <c r="L1135" s="119"/>
      <c r="M1135" s="119"/>
      <c r="N1135" s="119"/>
    </row>
    <row r="1136" spans="1:14">
      <c r="A1136" s="121" t="s">
        <v>362</v>
      </c>
      <c r="B1136" s="121"/>
      <c r="C1136" s="121"/>
      <c r="D1136" s="121"/>
      <c r="E1136" s="121"/>
      <c r="F1136" s="121"/>
      <c r="G1136" s="121"/>
      <c r="H1136" s="121"/>
      <c r="I1136" s="121"/>
      <c r="J1136" s="121"/>
      <c r="K1136" s="121"/>
      <c r="L1136" s="121"/>
      <c r="M1136" s="121"/>
      <c r="N1136" s="121"/>
    </row>
    <row r="1137" spans="1:14">
      <c r="A1137" s="121" t="s">
        <v>363</v>
      </c>
      <c r="B1137" s="121"/>
      <c r="C1137" s="121"/>
      <c r="D1137" s="121"/>
      <c r="E1137" s="121"/>
      <c r="F1137" s="121"/>
      <c r="G1137" s="121"/>
      <c r="H1137" s="121"/>
      <c r="I1137" s="121"/>
      <c r="J1137" s="121"/>
      <c r="K1137" s="121"/>
      <c r="L1137" s="121"/>
      <c r="M1137" s="121"/>
      <c r="N1137" s="121"/>
    </row>
    <row r="1138" spans="1:14">
      <c r="A1138" s="121" t="s">
        <v>393</v>
      </c>
      <c r="B1138" s="121"/>
      <c r="C1138" s="121"/>
      <c r="D1138" s="121"/>
      <c r="E1138" s="121"/>
      <c r="F1138" s="121"/>
      <c r="G1138" s="121"/>
      <c r="H1138" s="121"/>
      <c r="I1138" s="121"/>
      <c r="J1138" s="121"/>
      <c r="K1138" s="121"/>
      <c r="L1138" s="121"/>
      <c r="M1138" s="121"/>
      <c r="N1138" s="121"/>
    </row>
    <row r="1139" ht="14.25" spans="1:14">
      <c r="A1139" s="121"/>
      <c r="B1139" s="121"/>
      <c r="C1139" s="121"/>
      <c r="D1139" s="121"/>
      <c r="E1139" s="121"/>
      <c r="F1139" s="121"/>
      <c r="G1139" s="121"/>
      <c r="H1139" s="121"/>
      <c r="I1139" s="121"/>
      <c r="J1139" s="121"/>
      <c r="K1139" s="121"/>
      <c r="L1139" s="121"/>
      <c r="M1139" s="121"/>
      <c r="N1139" s="121"/>
    </row>
    <row r="1140" ht="14.25" spans="1:14">
      <c r="A1140" s="166" t="s">
        <v>575</v>
      </c>
      <c r="B1140" s="123"/>
      <c r="C1140" s="125"/>
      <c r="D1140" s="124"/>
      <c r="E1140" s="124" t="s">
        <v>576</v>
      </c>
      <c r="F1140" s="123" t="s">
        <v>577</v>
      </c>
      <c r="G1140" s="125"/>
      <c r="H1140" s="125"/>
      <c r="I1140" s="125"/>
      <c r="J1140" s="124"/>
      <c r="K1140" s="123" t="s">
        <v>578</v>
      </c>
      <c r="L1140" s="125"/>
      <c r="M1140" s="125"/>
      <c r="N1140" s="124"/>
    </row>
    <row r="1141" ht="14.25" spans="1:14">
      <c r="A1141" s="128" t="s">
        <v>579</v>
      </c>
      <c r="B1141" s="129" t="s">
        <v>580</v>
      </c>
      <c r="C1141" s="129" t="s">
        <v>581</v>
      </c>
      <c r="D1141" s="129" t="s">
        <v>582</v>
      </c>
      <c r="E1141" s="129" t="s">
        <v>583</v>
      </c>
      <c r="F1141" s="129" t="s">
        <v>584</v>
      </c>
      <c r="G1141" s="129" t="s">
        <v>401</v>
      </c>
      <c r="H1141" s="129" t="s">
        <v>585</v>
      </c>
      <c r="I1141" s="129" t="s">
        <v>586</v>
      </c>
      <c r="J1141" s="129" t="s">
        <v>587</v>
      </c>
      <c r="K1141" s="129" t="s">
        <v>584</v>
      </c>
      <c r="L1141" s="129" t="s">
        <v>401</v>
      </c>
      <c r="M1141" s="129" t="s">
        <v>585</v>
      </c>
      <c r="N1141" s="129" t="s">
        <v>586</v>
      </c>
    </row>
    <row r="1142" ht="14.25" spans="1:14">
      <c r="A1142" s="132"/>
      <c r="B1142" s="163">
        <v>3</v>
      </c>
      <c r="C1142" s="163" t="s">
        <v>1019</v>
      </c>
      <c r="D1142" s="163"/>
      <c r="E1142" s="133">
        <v>-0.02</v>
      </c>
      <c r="F1142" s="133">
        <v>0.595</v>
      </c>
      <c r="G1142" s="133" t="s">
        <v>402</v>
      </c>
      <c r="H1142" s="136">
        <v>0.0592</v>
      </c>
      <c r="I1142" s="136">
        <v>0.0326</v>
      </c>
      <c r="J1142" s="133" t="s">
        <v>402</v>
      </c>
      <c r="K1142" s="133">
        <v>0.25</v>
      </c>
      <c r="L1142" s="133" t="s">
        <v>402</v>
      </c>
      <c r="M1142" s="136">
        <v>0.0492</v>
      </c>
      <c r="N1142" s="136">
        <v>0.0383</v>
      </c>
    </row>
    <row r="1143" ht="14.25" spans="1:14">
      <c r="A1143" s="132"/>
      <c r="B1143" s="163">
        <v>4</v>
      </c>
      <c r="C1143" s="163" t="s">
        <v>1020</v>
      </c>
      <c r="D1143" s="163"/>
      <c r="E1143" s="133">
        <v>-0.003</v>
      </c>
      <c r="F1143" s="133">
        <v>0.272</v>
      </c>
      <c r="G1143" s="133" t="s">
        <v>402</v>
      </c>
      <c r="H1143" s="136">
        <v>0.1625</v>
      </c>
      <c r="I1143" s="136">
        <v>0.1238</v>
      </c>
      <c r="J1143" s="133" t="s">
        <v>402</v>
      </c>
      <c r="K1143" s="133">
        <v>0.409</v>
      </c>
      <c r="L1143" s="133" t="s">
        <v>402</v>
      </c>
      <c r="M1143" s="136">
        <v>0.1631</v>
      </c>
      <c r="N1143" s="136">
        <v>0.1083</v>
      </c>
    </row>
    <row r="1144" ht="14.25" spans="1:14">
      <c r="A1144" s="132"/>
      <c r="B1144" s="163">
        <v>5</v>
      </c>
      <c r="C1144" s="163" t="s">
        <v>1021</v>
      </c>
      <c r="D1144" s="163"/>
      <c r="E1144" s="133">
        <v>0.018</v>
      </c>
      <c r="F1144" s="133">
        <v>0.036</v>
      </c>
      <c r="G1144" s="133" t="s">
        <v>402</v>
      </c>
      <c r="H1144" s="136">
        <v>0.3012</v>
      </c>
      <c r="I1144" s="136">
        <v>0.2906</v>
      </c>
      <c r="J1144" s="133" t="s">
        <v>402</v>
      </c>
      <c r="K1144" s="133">
        <v>0.117</v>
      </c>
      <c r="L1144" s="133" t="s">
        <v>402</v>
      </c>
      <c r="M1144" s="136">
        <v>0.3148</v>
      </c>
      <c r="N1144" s="136">
        <v>0.28</v>
      </c>
    </row>
    <row r="1145" ht="14.25" spans="1:14">
      <c r="A1145" s="132"/>
      <c r="B1145" s="163">
        <v>6</v>
      </c>
      <c r="C1145" s="163" t="s">
        <v>1022</v>
      </c>
      <c r="D1145" s="163"/>
      <c r="E1145" s="133">
        <v>-0.096</v>
      </c>
      <c r="F1145" s="133">
        <v>-0.179</v>
      </c>
      <c r="G1145" s="133" t="s">
        <v>402</v>
      </c>
      <c r="H1145" s="136">
        <v>0.14</v>
      </c>
      <c r="I1145" s="136">
        <v>0.1675</v>
      </c>
      <c r="J1145" s="133" t="s">
        <v>402</v>
      </c>
      <c r="K1145" s="133">
        <v>-0.135</v>
      </c>
      <c r="L1145" s="133" t="s">
        <v>402</v>
      </c>
      <c r="M1145" s="136">
        <v>0.1485</v>
      </c>
      <c r="N1145" s="136">
        <v>0.17</v>
      </c>
    </row>
    <row r="1146" ht="14.25" spans="1:14">
      <c r="A1146" s="132"/>
      <c r="B1146" s="163">
        <v>7</v>
      </c>
      <c r="C1146" s="163" t="s">
        <v>1023</v>
      </c>
      <c r="D1146" s="163"/>
      <c r="E1146" s="133">
        <v>0.023</v>
      </c>
      <c r="F1146" s="133">
        <v>-0.007</v>
      </c>
      <c r="G1146" s="133" t="s">
        <v>402</v>
      </c>
      <c r="H1146" s="136">
        <v>0.0522</v>
      </c>
      <c r="I1146" s="136">
        <v>0.0526</v>
      </c>
      <c r="J1146" s="133" t="s">
        <v>402</v>
      </c>
      <c r="K1146" s="133">
        <v>0.266</v>
      </c>
      <c r="L1146" s="133" t="s">
        <v>402</v>
      </c>
      <c r="M1146" s="136">
        <v>0.0478</v>
      </c>
      <c r="N1146" s="136">
        <v>0.0367</v>
      </c>
    </row>
    <row r="1147" ht="14.25" spans="1:14">
      <c r="A1147" s="132"/>
      <c r="B1147" s="163">
        <v>8</v>
      </c>
      <c r="C1147" s="163" t="s">
        <v>1024</v>
      </c>
      <c r="D1147" s="163"/>
      <c r="E1147" s="133">
        <v>-0.036</v>
      </c>
      <c r="F1147" s="133">
        <v>-0.332</v>
      </c>
      <c r="G1147" s="133" t="s">
        <v>402</v>
      </c>
      <c r="H1147" s="136">
        <v>0.0942</v>
      </c>
      <c r="I1147" s="136">
        <v>0.1312</v>
      </c>
      <c r="J1147" s="133" t="s">
        <v>402</v>
      </c>
      <c r="K1147" s="133">
        <v>-0.022</v>
      </c>
      <c r="L1147" s="133" t="s">
        <v>402</v>
      </c>
      <c r="M1147" s="136">
        <v>0.088</v>
      </c>
      <c r="N1147" s="136">
        <v>0.09</v>
      </c>
    </row>
    <row r="1148" ht="14.25" spans="1:14">
      <c r="A1148" s="132"/>
      <c r="B1148" s="163">
        <v>9</v>
      </c>
      <c r="C1148" s="163" t="s">
        <v>1025</v>
      </c>
      <c r="D1148" s="163"/>
      <c r="E1148" s="133">
        <v>-0.07</v>
      </c>
      <c r="F1148" s="133">
        <v>-0.398</v>
      </c>
      <c r="G1148" s="133" t="s">
        <v>402</v>
      </c>
      <c r="H1148" s="136">
        <v>0.0861</v>
      </c>
      <c r="I1148" s="136">
        <v>0.1282</v>
      </c>
      <c r="J1148" s="133" t="s">
        <v>402</v>
      </c>
      <c r="K1148" s="133">
        <v>-0.655</v>
      </c>
      <c r="L1148" s="133" t="s">
        <v>402</v>
      </c>
      <c r="M1148" s="136">
        <v>0.0823</v>
      </c>
      <c r="N1148" s="136">
        <v>0.1583</v>
      </c>
    </row>
    <row r="1149" ht="14.25" spans="1:14">
      <c r="A1149" s="132"/>
      <c r="B1149" s="163">
        <v>10</v>
      </c>
      <c r="C1149" s="163" t="s">
        <v>668</v>
      </c>
      <c r="D1149" s="163"/>
      <c r="E1149" s="133">
        <v>0</v>
      </c>
      <c r="F1149" s="133"/>
      <c r="G1149" s="133"/>
      <c r="H1149" s="133"/>
      <c r="I1149" s="133"/>
      <c r="J1149" s="133"/>
      <c r="K1149" s="133"/>
      <c r="L1149" s="133"/>
      <c r="M1149" s="133"/>
      <c r="N1149" s="133"/>
    </row>
    <row r="1150" ht="14.25" spans="1:14">
      <c r="A1150" s="132"/>
      <c r="B1150" s="163"/>
      <c r="C1150" s="163"/>
      <c r="D1150" s="163"/>
      <c r="E1150" s="133"/>
      <c r="F1150" s="133"/>
      <c r="G1150" s="133"/>
      <c r="H1150" s="133"/>
      <c r="I1150" s="133"/>
      <c r="J1150" s="133"/>
      <c r="K1150" s="133"/>
      <c r="L1150" s="133"/>
      <c r="M1150" s="133"/>
      <c r="N1150" s="133"/>
    </row>
    <row r="1151" ht="14.25" spans="1:14">
      <c r="A1151" s="132" t="s">
        <v>417</v>
      </c>
      <c r="B1151" s="163"/>
      <c r="C1151" s="163" t="s">
        <v>1026</v>
      </c>
      <c r="D1151" s="163"/>
      <c r="E1151" s="133"/>
      <c r="F1151" s="133"/>
      <c r="G1151" s="133">
        <v>0.008</v>
      </c>
      <c r="H1151" s="133"/>
      <c r="I1151" s="133"/>
      <c r="J1151" s="133"/>
      <c r="K1151" s="133"/>
      <c r="L1151" s="133" t="s">
        <v>402</v>
      </c>
      <c r="M1151" s="133"/>
      <c r="N1151" s="133"/>
    </row>
    <row r="1152" ht="14.25" spans="1:14">
      <c r="A1152" s="132"/>
      <c r="B1152" s="163">
        <v>0</v>
      </c>
      <c r="C1152" s="163" t="s">
        <v>659</v>
      </c>
      <c r="D1152" s="163"/>
      <c r="E1152" s="133">
        <v>0</v>
      </c>
      <c r="F1152" s="133">
        <v>0</v>
      </c>
      <c r="G1152" s="133" t="s">
        <v>402</v>
      </c>
      <c r="H1152" s="136">
        <v>0</v>
      </c>
      <c r="I1152" s="136">
        <v>0</v>
      </c>
      <c r="J1152" s="133" t="s">
        <v>402</v>
      </c>
      <c r="K1152" s="133">
        <v>0</v>
      </c>
      <c r="L1152" s="133" t="s">
        <v>402</v>
      </c>
      <c r="M1152" s="136">
        <v>0</v>
      </c>
      <c r="N1152" s="136">
        <v>0</v>
      </c>
    </row>
    <row r="1153" ht="14.25" spans="1:14">
      <c r="A1153" s="132"/>
      <c r="B1153" s="163">
        <v>1</v>
      </c>
      <c r="C1153" s="163" t="s">
        <v>1027</v>
      </c>
      <c r="D1153" s="163"/>
      <c r="E1153" s="133">
        <v>0.014</v>
      </c>
      <c r="F1153" s="133">
        <v>0.431</v>
      </c>
      <c r="G1153" s="133" t="s">
        <v>402</v>
      </c>
      <c r="H1153" s="136">
        <v>0.0525</v>
      </c>
      <c r="I1153" s="136">
        <v>0.0341</v>
      </c>
      <c r="J1153" s="133" t="s">
        <v>402</v>
      </c>
      <c r="K1153" s="133">
        <v>0.036</v>
      </c>
      <c r="L1153" s="133" t="s">
        <v>402</v>
      </c>
      <c r="M1153" s="136">
        <v>0.0553</v>
      </c>
      <c r="N1153" s="136">
        <v>0.0533</v>
      </c>
    </row>
    <row r="1154" ht="14.25" spans="1:14">
      <c r="A1154" s="132"/>
      <c r="B1154" s="163">
        <v>2</v>
      </c>
      <c r="C1154" s="163" t="s">
        <v>1028</v>
      </c>
      <c r="D1154" s="163"/>
      <c r="E1154" s="133">
        <v>0.23</v>
      </c>
      <c r="F1154" s="133">
        <v>0.475</v>
      </c>
      <c r="G1154" s="133" t="s">
        <v>402</v>
      </c>
      <c r="H1154" s="136">
        <v>0.056</v>
      </c>
      <c r="I1154" s="136">
        <v>0.0348</v>
      </c>
      <c r="J1154" s="133" t="s">
        <v>402</v>
      </c>
      <c r="K1154" s="133">
        <v>0.367</v>
      </c>
      <c r="L1154" s="133" t="s">
        <v>402</v>
      </c>
      <c r="M1154" s="136">
        <v>0.0553</v>
      </c>
      <c r="N1154" s="136">
        <v>0.0383</v>
      </c>
    </row>
    <row r="1155" ht="14.25" spans="1:14">
      <c r="A1155" s="132"/>
      <c r="B1155" s="163">
        <v>3</v>
      </c>
      <c r="C1155" s="163" t="s">
        <v>1029</v>
      </c>
      <c r="D1155" s="163"/>
      <c r="E1155" s="133">
        <v>0.06</v>
      </c>
      <c r="F1155" s="133">
        <v>0.2</v>
      </c>
      <c r="G1155" s="133" t="s">
        <v>402</v>
      </c>
      <c r="H1155" s="136">
        <v>0.0534</v>
      </c>
      <c r="I1155" s="136">
        <v>0.0437</v>
      </c>
      <c r="J1155" s="133" t="s">
        <v>402</v>
      </c>
      <c r="K1155" s="133">
        <v>0.085</v>
      </c>
      <c r="L1155" s="133" t="s">
        <v>402</v>
      </c>
      <c r="M1155" s="136">
        <v>0.0508</v>
      </c>
      <c r="N1155" s="136">
        <v>0.0467</v>
      </c>
    </row>
    <row r="1156" ht="14.25" spans="1:14">
      <c r="A1156" s="132"/>
      <c r="B1156" s="163">
        <v>4</v>
      </c>
      <c r="C1156" s="163" t="s">
        <v>1030</v>
      </c>
      <c r="D1156" s="163"/>
      <c r="E1156" s="133">
        <v>-0.14</v>
      </c>
      <c r="F1156" s="133">
        <v>-0.106</v>
      </c>
      <c r="G1156" s="133" t="s">
        <v>402</v>
      </c>
      <c r="H1156" s="136">
        <v>0.0487</v>
      </c>
      <c r="I1156" s="136">
        <v>0.0541</v>
      </c>
      <c r="J1156" s="133" t="s">
        <v>402</v>
      </c>
      <c r="K1156" s="133">
        <v>-0.098</v>
      </c>
      <c r="L1156" s="133" t="s">
        <v>402</v>
      </c>
      <c r="M1156" s="136">
        <v>0.0483</v>
      </c>
      <c r="N1156" s="136">
        <v>0.0533</v>
      </c>
    </row>
    <row r="1157" ht="14.25" spans="1:14">
      <c r="A1157" s="132"/>
      <c r="B1157" s="163">
        <v>5</v>
      </c>
      <c r="C1157" s="163" t="s">
        <v>1031</v>
      </c>
      <c r="D1157" s="163"/>
      <c r="E1157" s="133">
        <v>0.056</v>
      </c>
      <c r="F1157" s="133">
        <v>0.071</v>
      </c>
      <c r="G1157" s="133" t="s">
        <v>402</v>
      </c>
      <c r="H1157" s="136">
        <v>0.2548</v>
      </c>
      <c r="I1157" s="136">
        <v>0.2372</v>
      </c>
      <c r="J1157" s="133" t="s">
        <v>402</v>
      </c>
      <c r="K1157" s="133">
        <v>0.097</v>
      </c>
      <c r="L1157" s="133" t="s">
        <v>402</v>
      </c>
      <c r="M1157" s="136">
        <v>0.2572</v>
      </c>
      <c r="N1157" s="136">
        <v>0.2333</v>
      </c>
    </row>
    <row r="1158" ht="14.25" spans="1:14">
      <c r="A1158" s="132"/>
      <c r="B1158" s="163">
        <v>6</v>
      </c>
      <c r="C1158" s="163" t="s">
        <v>1032</v>
      </c>
      <c r="D1158" s="163"/>
      <c r="E1158" s="133">
        <v>-0.091</v>
      </c>
      <c r="F1158" s="133">
        <v>-0.128</v>
      </c>
      <c r="G1158" s="133" t="s">
        <v>402</v>
      </c>
      <c r="H1158" s="136">
        <v>0.1448</v>
      </c>
      <c r="I1158" s="136">
        <v>0.1646</v>
      </c>
      <c r="J1158" s="133" t="s">
        <v>402</v>
      </c>
      <c r="K1158" s="133">
        <v>-0.007</v>
      </c>
      <c r="L1158" s="133" t="s">
        <v>402</v>
      </c>
      <c r="M1158" s="136">
        <v>0.1473</v>
      </c>
      <c r="N1158" s="136">
        <v>0.1483</v>
      </c>
    </row>
    <row r="1159" ht="14.25" spans="1:14">
      <c r="A1159" s="132"/>
      <c r="B1159" s="163">
        <v>7</v>
      </c>
      <c r="C1159" s="163" t="s">
        <v>1033</v>
      </c>
      <c r="D1159" s="163"/>
      <c r="E1159" s="133">
        <v>-0.057</v>
      </c>
      <c r="F1159" s="133">
        <v>-0.049</v>
      </c>
      <c r="G1159" s="133" t="s">
        <v>402</v>
      </c>
      <c r="H1159" s="136">
        <v>0.0494</v>
      </c>
      <c r="I1159" s="136">
        <v>0.0519</v>
      </c>
      <c r="J1159" s="133" t="s">
        <v>402</v>
      </c>
      <c r="K1159" s="133">
        <v>0.174</v>
      </c>
      <c r="L1159" s="133" t="s">
        <v>402</v>
      </c>
      <c r="M1159" s="136">
        <v>0.0536</v>
      </c>
      <c r="N1159" s="136">
        <v>0.045</v>
      </c>
    </row>
    <row r="1160" ht="14.25" spans="1:14">
      <c r="A1160" s="132"/>
      <c r="B1160" s="163">
        <v>8</v>
      </c>
      <c r="C1160" s="163" t="s">
        <v>1034</v>
      </c>
      <c r="D1160" s="163"/>
      <c r="E1160" s="133">
        <v>0.072</v>
      </c>
      <c r="F1160" s="133">
        <v>0.221</v>
      </c>
      <c r="G1160" s="133" t="s">
        <v>402</v>
      </c>
      <c r="H1160" s="136">
        <v>0.0527</v>
      </c>
      <c r="I1160" s="136">
        <v>0.0423</v>
      </c>
      <c r="J1160" s="133" t="s">
        <v>402</v>
      </c>
      <c r="K1160" s="133">
        <v>0.261</v>
      </c>
      <c r="L1160" s="133" t="s">
        <v>402</v>
      </c>
      <c r="M1160" s="136">
        <v>0.0541</v>
      </c>
      <c r="N1160" s="136">
        <v>0.0417</v>
      </c>
    </row>
    <row r="1161" ht="14.25" spans="1:14">
      <c r="A1161" s="132"/>
      <c r="B1161" s="163">
        <v>9</v>
      </c>
      <c r="C1161" s="163" t="s">
        <v>1035</v>
      </c>
      <c r="D1161" s="163"/>
      <c r="E1161" s="133">
        <v>0.029</v>
      </c>
      <c r="F1161" s="133">
        <v>0.02</v>
      </c>
      <c r="G1161" s="133" t="s">
        <v>402</v>
      </c>
      <c r="H1161" s="136">
        <v>0.0507</v>
      </c>
      <c r="I1161" s="136">
        <v>0.0497</v>
      </c>
      <c r="J1161" s="133" t="s">
        <v>402</v>
      </c>
      <c r="K1161" s="133">
        <v>-0.012</v>
      </c>
      <c r="L1161" s="133" t="s">
        <v>402</v>
      </c>
      <c r="M1161" s="136">
        <v>0.0494</v>
      </c>
      <c r="N1161" s="136">
        <v>0.05</v>
      </c>
    </row>
    <row r="1162" ht="14.25" spans="1:14">
      <c r="A1162" s="132"/>
      <c r="B1162" s="163">
        <v>10</v>
      </c>
      <c r="C1162" s="163" t="s">
        <v>1036</v>
      </c>
      <c r="D1162" s="163"/>
      <c r="E1162" s="133">
        <v>0.013</v>
      </c>
      <c r="F1162" s="133">
        <v>-0.024</v>
      </c>
      <c r="G1162" s="133" t="s">
        <v>402</v>
      </c>
      <c r="H1162" s="136">
        <v>0.0492</v>
      </c>
      <c r="I1162" s="136">
        <v>0.0504</v>
      </c>
      <c r="J1162" s="133" t="s">
        <v>402</v>
      </c>
      <c r="K1162" s="133">
        <v>-0.333</v>
      </c>
      <c r="L1162" s="133" t="s">
        <v>402</v>
      </c>
      <c r="M1162" s="136">
        <v>0.0454</v>
      </c>
      <c r="N1162" s="136">
        <v>0.0633</v>
      </c>
    </row>
    <row r="1163" ht="14.25" spans="1:14">
      <c r="A1163" s="132"/>
      <c r="B1163" s="163">
        <v>11</v>
      </c>
      <c r="C1163" s="163" t="s">
        <v>1037</v>
      </c>
      <c r="D1163" s="163"/>
      <c r="E1163" s="133">
        <v>-0.161</v>
      </c>
      <c r="F1163" s="133">
        <v>-0.266</v>
      </c>
      <c r="G1163" s="133" t="s">
        <v>402</v>
      </c>
      <c r="H1163" s="136">
        <v>0.046</v>
      </c>
      <c r="I1163" s="136">
        <v>0.06</v>
      </c>
      <c r="J1163" s="133" t="s">
        <v>402</v>
      </c>
      <c r="K1163" s="133">
        <v>-0.181</v>
      </c>
      <c r="L1163" s="133" t="s">
        <v>402</v>
      </c>
      <c r="M1163" s="136">
        <v>0.0473</v>
      </c>
      <c r="N1163" s="136">
        <v>0.0567</v>
      </c>
    </row>
    <row r="1164" ht="14.25" spans="1:14">
      <c r="A1164" s="132"/>
      <c r="B1164" s="163">
        <v>12</v>
      </c>
      <c r="C1164" s="163" t="s">
        <v>1038</v>
      </c>
      <c r="D1164" s="163"/>
      <c r="E1164" s="133">
        <v>-0.046</v>
      </c>
      <c r="F1164" s="133">
        <v>-0.369</v>
      </c>
      <c r="G1164" s="133" t="s">
        <v>402</v>
      </c>
      <c r="H1164" s="136">
        <v>0.0456</v>
      </c>
      <c r="I1164" s="136">
        <v>0.066</v>
      </c>
      <c r="J1164" s="133" t="s">
        <v>402</v>
      </c>
      <c r="K1164" s="133">
        <v>-0.375</v>
      </c>
      <c r="L1164" s="133" t="s">
        <v>402</v>
      </c>
      <c r="M1164" s="136">
        <v>0.0412</v>
      </c>
      <c r="N1164" s="136">
        <v>0.06</v>
      </c>
    </row>
    <row r="1165" ht="14.25" spans="1:14">
      <c r="A1165" s="132"/>
      <c r="B1165" s="163">
        <v>13</v>
      </c>
      <c r="C1165" s="163" t="s">
        <v>1039</v>
      </c>
      <c r="D1165" s="163"/>
      <c r="E1165" s="133">
        <v>0.019</v>
      </c>
      <c r="F1165" s="133">
        <v>-0.145</v>
      </c>
      <c r="G1165" s="133" t="s">
        <v>402</v>
      </c>
      <c r="H1165" s="136">
        <v>0.0962</v>
      </c>
      <c r="I1165" s="136">
        <v>0.1112</v>
      </c>
      <c r="J1165" s="133" t="s">
        <v>402</v>
      </c>
      <c r="K1165" s="133">
        <v>-0.149</v>
      </c>
      <c r="L1165" s="133" t="s">
        <v>402</v>
      </c>
      <c r="M1165" s="136">
        <v>0.0948</v>
      </c>
      <c r="N1165" s="136">
        <v>0.11</v>
      </c>
    </row>
    <row r="1166" ht="14.25" spans="1:14">
      <c r="A1166" s="132"/>
      <c r="B1166" s="163">
        <v>14</v>
      </c>
      <c r="C1166" s="163" t="s">
        <v>668</v>
      </c>
      <c r="D1166" s="163"/>
      <c r="E1166" s="133">
        <v>0</v>
      </c>
      <c r="F1166" s="133"/>
      <c r="G1166" s="133"/>
      <c r="H1166" s="133"/>
      <c r="I1166" s="133"/>
      <c r="J1166" s="133"/>
      <c r="K1166" s="133"/>
      <c r="L1166" s="133"/>
      <c r="M1166" s="133"/>
      <c r="N1166" s="133"/>
    </row>
    <row r="1167" ht="14.25" spans="1:14">
      <c r="A1167" s="132"/>
      <c r="B1167" s="163"/>
      <c r="C1167" s="163"/>
      <c r="D1167" s="163"/>
      <c r="E1167" s="133"/>
      <c r="F1167" s="133"/>
      <c r="G1167" s="133"/>
      <c r="H1167" s="133"/>
      <c r="I1167" s="133"/>
      <c r="J1167" s="133"/>
      <c r="K1167" s="133"/>
      <c r="L1167" s="133"/>
      <c r="M1167" s="133"/>
      <c r="N1167" s="133"/>
    </row>
    <row r="1168" ht="14.25" spans="1:14">
      <c r="A1168" s="132" t="s">
        <v>417</v>
      </c>
      <c r="B1168" s="163"/>
      <c r="C1168" s="163" t="s">
        <v>1040</v>
      </c>
      <c r="D1168" s="163"/>
      <c r="E1168" s="133"/>
      <c r="F1168" s="133"/>
      <c r="G1168" s="133">
        <v>0.008</v>
      </c>
      <c r="H1168" s="133"/>
      <c r="I1168" s="133"/>
      <c r="J1168" s="133"/>
      <c r="K1168" s="133"/>
      <c r="L1168" s="133" t="s">
        <v>402</v>
      </c>
      <c r="M1168" s="133"/>
      <c r="N1168" s="133"/>
    </row>
    <row r="1169" ht="14.25" spans="1:14">
      <c r="A1169" s="132"/>
      <c r="B1169" s="163">
        <v>0</v>
      </c>
      <c r="C1169" s="163" t="s">
        <v>659</v>
      </c>
      <c r="D1169" s="163"/>
      <c r="E1169" s="133">
        <v>0</v>
      </c>
      <c r="F1169" s="133">
        <v>0</v>
      </c>
      <c r="G1169" s="133" t="s">
        <v>402</v>
      </c>
      <c r="H1169" s="136">
        <v>0</v>
      </c>
      <c r="I1169" s="136">
        <v>0</v>
      </c>
      <c r="J1169" s="133" t="s">
        <v>402</v>
      </c>
      <c r="K1169" s="133">
        <v>0</v>
      </c>
      <c r="L1169" s="133" t="s">
        <v>402</v>
      </c>
      <c r="M1169" s="136">
        <v>0</v>
      </c>
      <c r="N1169" s="136">
        <v>0</v>
      </c>
    </row>
    <row r="1170" ht="14.25" spans="1:14">
      <c r="A1170" s="132"/>
      <c r="B1170" s="163">
        <v>1</v>
      </c>
      <c r="C1170" s="163" t="s">
        <v>1041</v>
      </c>
      <c r="D1170" s="163"/>
      <c r="E1170" s="133">
        <v>0.123</v>
      </c>
      <c r="F1170" s="133">
        <v>0.456</v>
      </c>
      <c r="G1170" s="133" t="s">
        <v>402</v>
      </c>
      <c r="H1170" s="136">
        <v>0.1087</v>
      </c>
      <c r="I1170" s="136">
        <v>0.0689</v>
      </c>
      <c r="J1170" s="133" t="s">
        <v>402</v>
      </c>
      <c r="K1170" s="133">
        <v>0.199</v>
      </c>
      <c r="L1170" s="133" t="s">
        <v>402</v>
      </c>
      <c r="M1170" s="136">
        <v>0.1118</v>
      </c>
      <c r="N1170" s="136">
        <v>0.0917</v>
      </c>
    </row>
    <row r="1171" ht="14.25" spans="1:14">
      <c r="A1171" s="132"/>
      <c r="B1171" s="163">
        <v>2</v>
      </c>
      <c r="C1171" s="163" t="s">
        <v>1042</v>
      </c>
      <c r="D1171" s="163"/>
      <c r="E1171" s="133">
        <v>0.096</v>
      </c>
      <c r="F1171" s="133">
        <v>0.257</v>
      </c>
      <c r="G1171" s="133" t="s">
        <v>402</v>
      </c>
      <c r="H1171" s="136">
        <v>0.0537</v>
      </c>
      <c r="I1171" s="136">
        <v>0.0415</v>
      </c>
      <c r="J1171" s="133" t="s">
        <v>402</v>
      </c>
      <c r="K1171" s="133">
        <v>0.186</v>
      </c>
      <c r="L1171" s="133" t="s">
        <v>402</v>
      </c>
      <c r="M1171" s="136">
        <v>0.0522</v>
      </c>
      <c r="N1171" s="136">
        <v>0.0433</v>
      </c>
    </row>
    <row r="1172" ht="14.25" spans="1:14">
      <c r="A1172" s="132"/>
      <c r="B1172" s="163">
        <v>3</v>
      </c>
      <c r="C1172" s="163" t="s">
        <v>1043</v>
      </c>
      <c r="D1172" s="163"/>
      <c r="E1172" s="133">
        <v>0.016</v>
      </c>
      <c r="F1172" s="133">
        <v>0.043</v>
      </c>
      <c r="G1172" s="133" t="s">
        <v>402</v>
      </c>
      <c r="H1172" s="136">
        <v>0.1014</v>
      </c>
      <c r="I1172" s="136">
        <v>0.0971</v>
      </c>
      <c r="J1172" s="133" t="s">
        <v>402</v>
      </c>
      <c r="K1172" s="133">
        <v>-0.015</v>
      </c>
      <c r="L1172" s="133" t="s">
        <v>402</v>
      </c>
      <c r="M1172" s="136">
        <v>0.0969</v>
      </c>
      <c r="N1172" s="136">
        <v>0.0983</v>
      </c>
    </row>
    <row r="1173" ht="14.25" spans="1:14">
      <c r="A1173" s="132"/>
      <c r="B1173" s="163">
        <v>4</v>
      </c>
      <c r="C1173" s="163" t="s">
        <v>1044</v>
      </c>
      <c r="D1173" s="163"/>
      <c r="E1173" s="133">
        <v>0.073</v>
      </c>
      <c r="F1173" s="133">
        <v>0.071</v>
      </c>
      <c r="G1173" s="133" t="s">
        <v>402</v>
      </c>
      <c r="H1173" s="136">
        <v>0.2062</v>
      </c>
      <c r="I1173" s="136">
        <v>0.192</v>
      </c>
      <c r="J1173" s="133" t="s">
        <v>402</v>
      </c>
      <c r="K1173" s="133">
        <v>0.202</v>
      </c>
      <c r="L1173" s="133" t="s">
        <v>402</v>
      </c>
      <c r="M1173" s="136">
        <v>0.208</v>
      </c>
      <c r="N1173" s="136">
        <v>0.17</v>
      </c>
    </row>
    <row r="1174" ht="14.25" spans="1:14">
      <c r="A1174" s="132"/>
      <c r="B1174" s="163">
        <v>5</v>
      </c>
      <c r="C1174" s="163" t="s">
        <v>1045</v>
      </c>
      <c r="D1174" s="163"/>
      <c r="E1174" s="133">
        <v>-0.165</v>
      </c>
      <c r="F1174" s="133">
        <v>-0.149</v>
      </c>
      <c r="G1174" s="133" t="s">
        <v>402</v>
      </c>
      <c r="H1174" s="136">
        <v>0.1425</v>
      </c>
      <c r="I1174" s="136">
        <v>0.1653</v>
      </c>
      <c r="J1174" s="133" t="s">
        <v>402</v>
      </c>
      <c r="K1174" s="133">
        <v>-0.079</v>
      </c>
      <c r="L1174" s="133" t="s">
        <v>402</v>
      </c>
      <c r="M1174" s="136">
        <v>0.1494</v>
      </c>
      <c r="N1174" s="136">
        <v>0.1617</v>
      </c>
    </row>
    <row r="1175" ht="56.25" spans="1:16">
      <c r="A1175" s="159" t="s">
        <v>437</v>
      </c>
      <c r="B1175" s="159"/>
      <c r="C1175" s="159"/>
      <c r="D1175" s="159"/>
      <c r="E1175" s="159"/>
      <c r="F1175" s="159"/>
      <c r="G1175" s="159"/>
      <c r="H1175" s="159"/>
      <c r="I1175" s="159"/>
      <c r="J1175" s="159"/>
      <c r="K1175" s="159"/>
      <c r="L1175" s="159"/>
      <c r="M1175" s="159"/>
      <c r="N1175" s="159"/>
      <c r="O1175" s="149" t="s">
        <v>438</v>
      </c>
      <c r="P1175" s="150">
        <v>25</v>
      </c>
    </row>
    <row r="1177" spans="1:16">
      <c r="A1177" s="151" t="s">
        <v>1046</v>
      </c>
      <c r="B1177" s="151"/>
      <c r="C1177" s="151"/>
      <c r="D1177" s="151"/>
      <c r="E1177" s="151"/>
      <c r="F1177" s="151"/>
      <c r="G1177" s="151"/>
      <c r="H1177" s="151"/>
      <c r="I1177" s="151"/>
      <c r="J1177" s="151"/>
      <c r="K1177" s="151"/>
      <c r="L1177" s="151"/>
      <c r="M1177" s="151"/>
      <c r="N1177" s="151"/>
      <c r="O1177" s="152"/>
      <c r="P1177" s="150" t="s">
        <v>391</v>
      </c>
    </row>
    <row r="1178" spans="1:16">
      <c r="A1178" s="151"/>
      <c r="B1178" s="151"/>
      <c r="C1178" s="151"/>
      <c r="D1178" s="151"/>
      <c r="E1178" s="151"/>
      <c r="F1178" s="151"/>
      <c r="G1178" s="151"/>
      <c r="H1178" s="151"/>
      <c r="I1178" s="151"/>
      <c r="J1178" s="151"/>
      <c r="K1178" s="151"/>
      <c r="L1178" s="151"/>
      <c r="M1178" s="151"/>
      <c r="N1178" s="151"/>
      <c r="O1178" s="153"/>
      <c r="P1178" s="150"/>
    </row>
    <row r="1179" spans="1:16">
      <c r="A1179" s="151"/>
      <c r="B1179" s="151"/>
      <c r="C1179" s="151"/>
      <c r="D1179" s="151"/>
      <c r="E1179" s="151"/>
      <c r="F1179" s="151"/>
      <c r="G1179" s="151"/>
      <c r="H1179" s="151"/>
      <c r="I1179" s="151"/>
      <c r="J1179" s="151"/>
      <c r="K1179" s="151"/>
      <c r="L1179" s="151"/>
      <c r="M1179" s="151"/>
      <c r="N1179" s="151"/>
      <c r="O1179" s="153"/>
      <c r="P1179" s="150"/>
    </row>
    <row r="1180" spans="1:16">
      <c r="A1180" s="151"/>
      <c r="B1180" s="151"/>
      <c r="C1180" s="151"/>
      <c r="D1180" s="151"/>
      <c r="E1180" s="151"/>
      <c r="F1180" s="151"/>
      <c r="G1180" s="151"/>
      <c r="H1180" s="151"/>
      <c r="I1180" s="151"/>
      <c r="J1180" s="151"/>
      <c r="K1180" s="151"/>
      <c r="L1180" s="151"/>
      <c r="M1180" s="151"/>
      <c r="N1180" s="151"/>
      <c r="O1180" s="153"/>
      <c r="P1180" s="150"/>
    </row>
    <row r="1181" spans="1:14">
      <c r="A1181" s="119" t="s">
        <v>574</v>
      </c>
      <c r="B1181" s="119"/>
      <c r="C1181" s="119"/>
      <c r="D1181" s="119"/>
      <c r="E1181" s="119"/>
      <c r="F1181" s="119"/>
      <c r="G1181" s="119"/>
      <c r="H1181" s="119"/>
      <c r="I1181" s="119"/>
      <c r="J1181" s="119"/>
      <c r="K1181" s="119"/>
      <c r="L1181" s="119"/>
      <c r="M1181" s="119"/>
      <c r="N1181" s="119"/>
    </row>
    <row r="1182" spans="1:14">
      <c r="A1182" s="121" t="s">
        <v>362</v>
      </c>
      <c r="B1182" s="121"/>
      <c r="C1182" s="121"/>
      <c r="D1182" s="121"/>
      <c r="E1182" s="121"/>
      <c r="F1182" s="121"/>
      <c r="G1182" s="121"/>
      <c r="H1182" s="121"/>
      <c r="I1182" s="121"/>
      <c r="J1182" s="121"/>
      <c r="K1182" s="121"/>
      <c r="L1182" s="121"/>
      <c r="M1182" s="121"/>
      <c r="N1182" s="121"/>
    </row>
    <row r="1183" spans="1:14">
      <c r="A1183" s="121" t="s">
        <v>363</v>
      </c>
      <c r="B1183" s="121"/>
      <c r="C1183" s="121"/>
      <c r="D1183" s="121"/>
      <c r="E1183" s="121"/>
      <c r="F1183" s="121"/>
      <c r="G1183" s="121"/>
      <c r="H1183" s="121"/>
      <c r="I1183" s="121"/>
      <c r="J1183" s="121"/>
      <c r="K1183" s="121"/>
      <c r="L1183" s="121"/>
      <c r="M1183" s="121"/>
      <c r="N1183" s="121"/>
    </row>
    <row r="1184" spans="1:14">
      <c r="A1184" s="121" t="s">
        <v>393</v>
      </c>
      <c r="B1184" s="121"/>
      <c r="C1184" s="121"/>
      <c r="D1184" s="121"/>
      <c r="E1184" s="121"/>
      <c r="F1184" s="121"/>
      <c r="G1184" s="121"/>
      <c r="H1184" s="121"/>
      <c r="I1184" s="121"/>
      <c r="J1184" s="121"/>
      <c r="K1184" s="121"/>
      <c r="L1184" s="121"/>
      <c r="M1184" s="121"/>
      <c r="N1184" s="121"/>
    </row>
    <row r="1185" ht="14.25" spans="1:14">
      <c r="A1185" s="121"/>
      <c r="B1185" s="121"/>
      <c r="C1185" s="121"/>
      <c r="D1185" s="121"/>
      <c r="E1185" s="121"/>
      <c r="F1185" s="121"/>
      <c r="G1185" s="121"/>
      <c r="H1185" s="121"/>
      <c r="I1185" s="121"/>
      <c r="J1185" s="121"/>
      <c r="K1185" s="121"/>
      <c r="L1185" s="121"/>
      <c r="M1185" s="121"/>
      <c r="N1185" s="121"/>
    </row>
    <row r="1186" ht="14.25" spans="1:14">
      <c r="A1186" s="166" t="s">
        <v>575</v>
      </c>
      <c r="B1186" s="123"/>
      <c r="C1186" s="125"/>
      <c r="D1186" s="124"/>
      <c r="E1186" s="124" t="s">
        <v>576</v>
      </c>
      <c r="F1186" s="123" t="s">
        <v>577</v>
      </c>
      <c r="G1186" s="125"/>
      <c r="H1186" s="125"/>
      <c r="I1186" s="125"/>
      <c r="J1186" s="124"/>
      <c r="K1186" s="123" t="s">
        <v>578</v>
      </c>
      <c r="L1186" s="125"/>
      <c r="M1186" s="125"/>
      <c r="N1186" s="124"/>
    </row>
    <row r="1187" ht="14.25" spans="1:14">
      <c r="A1187" s="128" t="s">
        <v>579</v>
      </c>
      <c r="B1187" s="129" t="s">
        <v>580</v>
      </c>
      <c r="C1187" s="129" t="s">
        <v>581</v>
      </c>
      <c r="D1187" s="129" t="s">
        <v>582</v>
      </c>
      <c r="E1187" s="129" t="s">
        <v>583</v>
      </c>
      <c r="F1187" s="129" t="s">
        <v>584</v>
      </c>
      <c r="G1187" s="129" t="s">
        <v>401</v>
      </c>
      <c r="H1187" s="129" t="s">
        <v>585</v>
      </c>
      <c r="I1187" s="129" t="s">
        <v>586</v>
      </c>
      <c r="J1187" s="129" t="s">
        <v>587</v>
      </c>
      <c r="K1187" s="129" t="s">
        <v>584</v>
      </c>
      <c r="L1187" s="129" t="s">
        <v>401</v>
      </c>
      <c r="M1187" s="129" t="s">
        <v>585</v>
      </c>
      <c r="N1187" s="129" t="s">
        <v>586</v>
      </c>
    </row>
    <row r="1188" ht="14.25" spans="1:14">
      <c r="A1188" s="132"/>
      <c r="B1188" s="163">
        <v>6</v>
      </c>
      <c r="C1188" s="163" t="s">
        <v>1047</v>
      </c>
      <c r="D1188" s="163"/>
      <c r="E1188" s="133">
        <v>0.046</v>
      </c>
      <c r="F1188" s="133">
        <v>0.129</v>
      </c>
      <c r="G1188" s="133" t="s">
        <v>402</v>
      </c>
      <c r="H1188" s="136">
        <v>0.1029</v>
      </c>
      <c r="I1188" s="136">
        <v>0.0904</v>
      </c>
      <c r="J1188" s="133" t="s">
        <v>402</v>
      </c>
      <c r="K1188" s="133">
        <v>0.244</v>
      </c>
      <c r="L1188" s="133" t="s">
        <v>402</v>
      </c>
      <c r="M1188" s="136">
        <v>0.1085</v>
      </c>
      <c r="N1188" s="136">
        <v>0.085</v>
      </c>
    </row>
    <row r="1189" ht="14.25" spans="1:14">
      <c r="A1189" s="132"/>
      <c r="B1189" s="163">
        <v>7</v>
      </c>
      <c r="C1189" s="163" t="s">
        <v>1048</v>
      </c>
      <c r="D1189" s="163"/>
      <c r="E1189" s="133">
        <v>-0.037</v>
      </c>
      <c r="F1189" s="133">
        <v>0.003</v>
      </c>
      <c r="G1189" s="133" t="s">
        <v>402</v>
      </c>
      <c r="H1189" s="136">
        <v>0.1012</v>
      </c>
      <c r="I1189" s="136">
        <v>0.1008</v>
      </c>
      <c r="J1189" s="133" t="s">
        <v>402</v>
      </c>
      <c r="K1189" s="133">
        <v>-0.086</v>
      </c>
      <c r="L1189" s="133" t="s">
        <v>402</v>
      </c>
      <c r="M1189" s="136">
        <v>0.0948</v>
      </c>
      <c r="N1189" s="136">
        <v>0.1033</v>
      </c>
    </row>
    <row r="1190" ht="14.25" spans="1:14">
      <c r="A1190" s="132"/>
      <c r="B1190" s="163">
        <v>8</v>
      </c>
      <c r="C1190" s="163" t="s">
        <v>1049</v>
      </c>
      <c r="D1190" s="163"/>
      <c r="E1190" s="133">
        <v>-0.031</v>
      </c>
      <c r="F1190" s="133">
        <v>-0.3</v>
      </c>
      <c r="G1190" s="133" t="s">
        <v>402</v>
      </c>
      <c r="H1190" s="136">
        <v>0.0901</v>
      </c>
      <c r="I1190" s="136">
        <v>0.1216</v>
      </c>
      <c r="J1190" s="133" t="s">
        <v>402</v>
      </c>
      <c r="K1190" s="133">
        <v>-0.46</v>
      </c>
      <c r="L1190" s="133" t="s">
        <v>402</v>
      </c>
      <c r="M1190" s="136">
        <v>0.0873</v>
      </c>
      <c r="N1190" s="136">
        <v>0.1383</v>
      </c>
    </row>
    <row r="1191" ht="14.25" spans="1:14">
      <c r="A1191" s="132"/>
      <c r="B1191" s="163">
        <v>9</v>
      </c>
      <c r="C1191" s="163" t="s">
        <v>1050</v>
      </c>
      <c r="D1191" s="163"/>
      <c r="E1191" s="133">
        <v>-0.033</v>
      </c>
      <c r="F1191" s="133">
        <v>-0.269</v>
      </c>
      <c r="G1191" s="133" t="s">
        <v>402</v>
      </c>
      <c r="H1191" s="136">
        <v>0.0935</v>
      </c>
      <c r="I1191" s="136">
        <v>0.1223</v>
      </c>
      <c r="J1191" s="133" t="s">
        <v>402</v>
      </c>
      <c r="K1191" s="133">
        <v>-0.173</v>
      </c>
      <c r="L1191" s="133" t="s">
        <v>402</v>
      </c>
      <c r="M1191" s="136">
        <v>0.0911</v>
      </c>
      <c r="N1191" s="136">
        <v>0.1083</v>
      </c>
    </row>
    <row r="1192" ht="14.25" spans="1:14">
      <c r="A1192" s="132"/>
      <c r="B1192" s="163">
        <v>10</v>
      </c>
      <c r="C1192" s="163" t="s">
        <v>668</v>
      </c>
      <c r="D1192" s="163"/>
      <c r="E1192" s="133">
        <v>0</v>
      </c>
      <c r="F1192" s="133"/>
      <c r="G1192" s="133"/>
      <c r="H1192" s="133"/>
      <c r="I1192" s="133"/>
      <c r="J1192" s="133"/>
      <c r="K1192" s="133"/>
      <c r="L1192" s="133"/>
      <c r="M1192" s="133"/>
      <c r="N1192" s="133"/>
    </row>
    <row r="1193" ht="14.25" spans="1:14">
      <c r="A1193" s="132"/>
      <c r="B1193" s="163"/>
      <c r="C1193" s="163"/>
      <c r="D1193" s="163"/>
      <c r="E1193" s="133"/>
      <c r="F1193" s="133"/>
      <c r="G1193" s="133"/>
      <c r="H1193" s="133"/>
      <c r="I1193" s="133"/>
      <c r="J1193" s="133"/>
      <c r="K1193" s="133"/>
      <c r="L1193" s="133"/>
      <c r="M1193" s="133"/>
      <c r="N1193" s="133"/>
    </row>
    <row r="1194" ht="14.25" spans="1:14">
      <c r="A1194" s="132" t="s">
        <v>417</v>
      </c>
      <c r="B1194" s="163"/>
      <c r="C1194" s="163" t="s">
        <v>1051</v>
      </c>
      <c r="D1194" s="163"/>
      <c r="E1194" s="133"/>
      <c r="F1194" s="133"/>
      <c r="G1194" s="133">
        <v>0.007</v>
      </c>
      <c r="H1194" s="133"/>
      <c r="I1194" s="133"/>
      <c r="J1194" s="133"/>
      <c r="K1194" s="133"/>
      <c r="L1194" s="133" t="s">
        <v>402</v>
      </c>
      <c r="M1194" s="133"/>
      <c r="N1194" s="133"/>
    </row>
    <row r="1195" ht="14.25" spans="1:14">
      <c r="A1195" s="132"/>
      <c r="B1195" s="163">
        <v>0</v>
      </c>
      <c r="C1195" s="163" t="s">
        <v>1052</v>
      </c>
      <c r="D1195" s="163"/>
      <c r="E1195" s="133">
        <v>0.152</v>
      </c>
      <c r="F1195" s="133">
        <v>0.501</v>
      </c>
      <c r="G1195" s="133" t="s">
        <v>402</v>
      </c>
      <c r="H1195" s="136">
        <v>0.1651</v>
      </c>
      <c r="I1195" s="136">
        <v>0.1001</v>
      </c>
      <c r="J1195" s="133" t="s">
        <v>402</v>
      </c>
      <c r="K1195" s="133">
        <v>0.167</v>
      </c>
      <c r="L1195" s="133" t="s">
        <v>402</v>
      </c>
      <c r="M1195" s="136">
        <v>0.1654</v>
      </c>
      <c r="N1195" s="136">
        <v>0.14</v>
      </c>
    </row>
    <row r="1196" ht="14.25" spans="1:14">
      <c r="A1196" s="132"/>
      <c r="B1196" s="163">
        <v>1</v>
      </c>
      <c r="C1196" s="163" t="s">
        <v>1053</v>
      </c>
      <c r="D1196" s="163" t="s">
        <v>591</v>
      </c>
      <c r="E1196" s="133">
        <v>0.07</v>
      </c>
      <c r="F1196" s="133">
        <v>0.081</v>
      </c>
      <c r="G1196" s="133" t="s">
        <v>402</v>
      </c>
      <c r="H1196" s="136">
        <v>0.3087</v>
      </c>
      <c r="I1196" s="136">
        <v>0.2847</v>
      </c>
      <c r="J1196" s="133" t="s">
        <v>402</v>
      </c>
      <c r="K1196" s="133">
        <v>0.21</v>
      </c>
      <c r="L1196" s="133" t="s">
        <v>402</v>
      </c>
      <c r="M1196" s="136">
        <v>0.3125</v>
      </c>
      <c r="N1196" s="136">
        <v>0.2533</v>
      </c>
    </row>
    <row r="1197" ht="14.25" spans="1:14">
      <c r="A1197" s="132"/>
      <c r="B1197" s="163">
        <v>2</v>
      </c>
      <c r="C1197" s="163" t="s">
        <v>1054</v>
      </c>
      <c r="D1197" s="163" t="s">
        <v>593</v>
      </c>
      <c r="E1197" s="133">
        <v>-0.064</v>
      </c>
      <c r="F1197" s="133">
        <v>-0.017</v>
      </c>
      <c r="G1197" s="133" t="s">
        <v>402</v>
      </c>
      <c r="H1197" s="136">
        <v>0.2968</v>
      </c>
      <c r="I1197" s="136">
        <v>0.3017</v>
      </c>
      <c r="J1197" s="133" t="s">
        <v>402</v>
      </c>
      <c r="K1197" s="133">
        <v>-0.002</v>
      </c>
      <c r="L1197" s="133" t="s">
        <v>402</v>
      </c>
      <c r="M1197" s="136">
        <v>0.3043</v>
      </c>
      <c r="N1197" s="136">
        <v>0.305</v>
      </c>
    </row>
    <row r="1198" ht="14.25" spans="1:14">
      <c r="A1198" s="132"/>
      <c r="B1198" s="163">
        <v>3</v>
      </c>
      <c r="C1198" s="163" t="s">
        <v>1055</v>
      </c>
      <c r="D1198" s="163" t="s">
        <v>595</v>
      </c>
      <c r="E1198" s="133">
        <v>-0.081</v>
      </c>
      <c r="F1198" s="133">
        <v>-0.313</v>
      </c>
      <c r="G1198" s="133" t="s">
        <v>402</v>
      </c>
      <c r="H1198" s="136">
        <v>0.2294</v>
      </c>
      <c r="I1198" s="136">
        <v>0.3136</v>
      </c>
      <c r="J1198" s="133" t="s">
        <v>402</v>
      </c>
      <c r="K1198" s="133">
        <v>-0.326</v>
      </c>
      <c r="L1198" s="133" t="s">
        <v>402</v>
      </c>
      <c r="M1198" s="136">
        <v>0.2177</v>
      </c>
      <c r="N1198" s="136">
        <v>0.3017</v>
      </c>
    </row>
    <row r="1199" ht="14.25" spans="1:14">
      <c r="A1199" s="132"/>
      <c r="B1199" s="163">
        <v>4</v>
      </c>
      <c r="C1199" s="163" t="s">
        <v>596</v>
      </c>
      <c r="D1199" s="163"/>
      <c r="E1199" s="133">
        <v>0</v>
      </c>
      <c r="F1199" s="133">
        <v>0</v>
      </c>
      <c r="G1199" s="133" t="s">
        <v>402</v>
      </c>
      <c r="H1199" s="136">
        <v>0</v>
      </c>
      <c r="I1199" s="136">
        <v>0</v>
      </c>
      <c r="J1199" s="133" t="s">
        <v>402</v>
      </c>
      <c r="K1199" s="133">
        <v>0</v>
      </c>
      <c r="L1199" s="133" t="s">
        <v>402</v>
      </c>
      <c r="M1199" s="136">
        <v>0</v>
      </c>
      <c r="N1199" s="136">
        <v>0</v>
      </c>
    </row>
    <row r="1200" ht="14.25" spans="1:14">
      <c r="A1200" s="132"/>
      <c r="B1200" s="163"/>
      <c r="C1200" s="163"/>
      <c r="D1200" s="163"/>
      <c r="E1200" s="133"/>
      <c r="F1200" s="133"/>
      <c r="G1200" s="133"/>
      <c r="H1200" s="133"/>
      <c r="I1200" s="133"/>
      <c r="J1200" s="133"/>
      <c r="K1200" s="133"/>
      <c r="L1200" s="133"/>
      <c r="M1200" s="133"/>
      <c r="N1200" s="133"/>
    </row>
    <row r="1201" ht="14.25" spans="1:14">
      <c r="A1201" s="132" t="s">
        <v>417</v>
      </c>
      <c r="B1201" s="163"/>
      <c r="C1201" s="163" t="s">
        <v>1056</v>
      </c>
      <c r="D1201" s="163"/>
      <c r="E1201" s="133"/>
      <c r="F1201" s="133"/>
      <c r="G1201" s="133">
        <v>0.007</v>
      </c>
      <c r="H1201" s="133"/>
      <c r="I1201" s="133"/>
      <c r="J1201" s="133"/>
      <c r="K1201" s="133"/>
      <c r="L1201" s="133" t="s">
        <v>402</v>
      </c>
      <c r="M1201" s="133"/>
      <c r="N1201" s="133"/>
    </row>
    <row r="1202" ht="14.25" spans="1:14">
      <c r="A1202" s="132"/>
      <c r="B1202" s="163">
        <v>0</v>
      </c>
      <c r="C1202" s="163" t="s">
        <v>659</v>
      </c>
      <c r="D1202" s="163"/>
      <c r="E1202" s="133">
        <v>0</v>
      </c>
      <c r="F1202" s="133">
        <v>0</v>
      </c>
      <c r="G1202" s="133" t="s">
        <v>402</v>
      </c>
      <c r="H1202" s="136">
        <v>0</v>
      </c>
      <c r="I1202" s="136">
        <v>0</v>
      </c>
      <c r="J1202" s="133" t="s">
        <v>402</v>
      </c>
      <c r="K1202" s="133">
        <v>0</v>
      </c>
      <c r="L1202" s="133" t="s">
        <v>402</v>
      </c>
      <c r="M1202" s="136">
        <v>0</v>
      </c>
      <c r="N1202" s="136">
        <v>0</v>
      </c>
    </row>
    <row r="1203" ht="14.25" spans="1:14">
      <c r="A1203" s="132"/>
      <c r="B1203" s="163">
        <v>1</v>
      </c>
      <c r="C1203" s="163" t="s">
        <v>1057</v>
      </c>
      <c r="D1203" s="163"/>
      <c r="E1203" s="133">
        <v>-0.018</v>
      </c>
      <c r="F1203" s="133">
        <v>-0.048</v>
      </c>
      <c r="G1203" s="133" t="s">
        <v>402</v>
      </c>
      <c r="H1203" s="136">
        <v>0.445</v>
      </c>
      <c r="I1203" s="136">
        <v>0.467</v>
      </c>
      <c r="J1203" s="133" t="s">
        <v>402</v>
      </c>
      <c r="K1203" s="133">
        <v>-0.031</v>
      </c>
      <c r="L1203" s="133" t="s">
        <v>402</v>
      </c>
      <c r="M1203" s="136">
        <v>0.4428</v>
      </c>
      <c r="N1203" s="136">
        <v>0.4567</v>
      </c>
    </row>
    <row r="1204" ht="14.25" spans="1:14">
      <c r="A1204" s="132"/>
      <c r="B1204" s="163">
        <v>2</v>
      </c>
      <c r="C1204" s="163" t="s">
        <v>1058</v>
      </c>
      <c r="D1204" s="163"/>
      <c r="E1204" s="133">
        <v>0.098</v>
      </c>
      <c r="F1204" s="133">
        <v>0.302</v>
      </c>
      <c r="G1204" s="133" t="s">
        <v>402</v>
      </c>
      <c r="H1204" s="136">
        <v>0.0531</v>
      </c>
      <c r="I1204" s="136">
        <v>0.0393</v>
      </c>
      <c r="J1204" s="133" t="s">
        <v>402</v>
      </c>
      <c r="K1204" s="133">
        <v>-0.042</v>
      </c>
      <c r="L1204" s="133" t="s">
        <v>402</v>
      </c>
      <c r="M1204" s="136">
        <v>0.0511</v>
      </c>
      <c r="N1204" s="136">
        <v>0.0533</v>
      </c>
    </row>
    <row r="1205" ht="14.25" spans="1:14">
      <c r="A1205" s="132"/>
      <c r="B1205" s="163">
        <v>3</v>
      </c>
      <c r="C1205" s="163" t="s">
        <v>1059</v>
      </c>
      <c r="D1205" s="163"/>
      <c r="E1205" s="133">
        <v>0.154</v>
      </c>
      <c r="F1205" s="133">
        <v>0.394</v>
      </c>
      <c r="G1205" s="133" t="s">
        <v>402</v>
      </c>
      <c r="H1205" s="136">
        <v>0.221</v>
      </c>
      <c r="I1205" s="136">
        <v>0.149</v>
      </c>
      <c r="J1205" s="133" t="s">
        <v>402</v>
      </c>
      <c r="K1205" s="133">
        <v>0.258</v>
      </c>
      <c r="L1205" s="133" t="s">
        <v>402</v>
      </c>
      <c r="M1205" s="136">
        <v>0.2136</v>
      </c>
      <c r="N1205" s="136">
        <v>0.165</v>
      </c>
    </row>
    <row r="1206" ht="14.25" spans="1:14">
      <c r="A1206" s="132"/>
      <c r="B1206" s="163">
        <v>4</v>
      </c>
      <c r="C1206" s="163" t="s">
        <v>1060</v>
      </c>
      <c r="D1206" s="163"/>
      <c r="E1206" s="133">
        <v>-0.087</v>
      </c>
      <c r="F1206" s="133">
        <v>-0.036</v>
      </c>
      <c r="G1206" s="133" t="s">
        <v>402</v>
      </c>
      <c r="H1206" s="136">
        <v>0.1952</v>
      </c>
      <c r="I1206" s="136">
        <v>0.2024</v>
      </c>
      <c r="J1206" s="133" t="s">
        <v>402</v>
      </c>
      <c r="K1206" s="133">
        <v>0.057</v>
      </c>
      <c r="L1206" s="133" t="s">
        <v>402</v>
      </c>
      <c r="M1206" s="136">
        <v>0.2099</v>
      </c>
      <c r="N1206" s="136">
        <v>0.1983</v>
      </c>
    </row>
    <row r="1207" ht="14.25" spans="1:14">
      <c r="A1207" s="132"/>
      <c r="B1207" s="163">
        <v>5</v>
      </c>
      <c r="C1207" s="163" t="s">
        <v>1061</v>
      </c>
      <c r="D1207" s="163"/>
      <c r="E1207" s="133">
        <v>-0.018</v>
      </c>
      <c r="F1207" s="133">
        <v>-0.434</v>
      </c>
      <c r="G1207" s="133" t="s">
        <v>402</v>
      </c>
      <c r="H1207" s="136">
        <v>0.0456</v>
      </c>
      <c r="I1207" s="136">
        <v>0.0704</v>
      </c>
      <c r="J1207" s="133" t="s">
        <v>402</v>
      </c>
      <c r="K1207" s="133">
        <v>-0.147</v>
      </c>
      <c r="L1207" s="133" t="s">
        <v>402</v>
      </c>
      <c r="M1207" s="136">
        <v>0.0417</v>
      </c>
      <c r="N1207" s="136">
        <v>0.0483</v>
      </c>
    </row>
    <row r="1208" ht="14.25" spans="1:14">
      <c r="A1208" s="132"/>
      <c r="B1208" s="163">
        <v>6</v>
      </c>
      <c r="C1208" s="163" t="s">
        <v>1062</v>
      </c>
      <c r="D1208" s="163"/>
      <c r="E1208" s="133">
        <v>-0.116</v>
      </c>
      <c r="F1208" s="133">
        <v>-0.583</v>
      </c>
      <c r="G1208" s="133" t="s">
        <v>402</v>
      </c>
      <c r="H1208" s="136">
        <v>0.0401</v>
      </c>
      <c r="I1208" s="136">
        <v>0.0719</v>
      </c>
      <c r="J1208" s="133" t="s">
        <v>402</v>
      </c>
      <c r="K1208" s="133">
        <v>-0.651</v>
      </c>
      <c r="L1208" s="133" t="s">
        <v>402</v>
      </c>
      <c r="M1208" s="136">
        <v>0.0409</v>
      </c>
      <c r="N1208" s="136">
        <v>0.0783</v>
      </c>
    </row>
    <row r="1209" ht="14.25" spans="1:14">
      <c r="A1209" s="132"/>
      <c r="B1209" s="163">
        <v>7</v>
      </c>
      <c r="C1209" s="163" t="s">
        <v>668</v>
      </c>
      <c r="D1209" s="163"/>
      <c r="E1209" s="133">
        <v>0</v>
      </c>
      <c r="F1209" s="133"/>
      <c r="G1209" s="133"/>
      <c r="H1209" s="133"/>
      <c r="I1209" s="133"/>
      <c r="J1209" s="133"/>
      <c r="K1209" s="133"/>
      <c r="L1209" s="133"/>
      <c r="M1209" s="133"/>
      <c r="N1209" s="133"/>
    </row>
    <row r="1210" ht="14.25" spans="1:14">
      <c r="A1210" s="132"/>
      <c r="B1210" s="163"/>
      <c r="C1210" s="163"/>
      <c r="D1210" s="163"/>
      <c r="E1210" s="133"/>
      <c r="F1210" s="133"/>
      <c r="G1210" s="133"/>
      <c r="H1210" s="133"/>
      <c r="I1210" s="133"/>
      <c r="J1210" s="133"/>
      <c r="K1210" s="133"/>
      <c r="L1210" s="133"/>
      <c r="M1210" s="133"/>
      <c r="N1210" s="133"/>
    </row>
    <row r="1211" ht="14.25" spans="1:14">
      <c r="A1211" s="132" t="s">
        <v>417</v>
      </c>
      <c r="B1211" s="163"/>
      <c r="C1211" s="163" t="s">
        <v>1063</v>
      </c>
      <c r="D1211" s="163"/>
      <c r="E1211" s="133"/>
      <c r="F1211" s="133"/>
      <c r="G1211" s="133">
        <v>0.006</v>
      </c>
      <c r="H1211" s="133"/>
      <c r="I1211" s="133"/>
      <c r="J1211" s="133"/>
      <c r="K1211" s="133"/>
      <c r="L1211" s="133" t="s">
        <v>402</v>
      </c>
      <c r="M1211" s="133"/>
      <c r="N1211" s="133"/>
    </row>
    <row r="1212" ht="14.25" spans="1:14">
      <c r="A1212" s="132"/>
      <c r="B1212" s="163">
        <v>0</v>
      </c>
      <c r="C1212" s="163" t="s">
        <v>659</v>
      </c>
      <c r="D1212" s="163"/>
      <c r="E1212" s="133">
        <v>0</v>
      </c>
      <c r="F1212" s="133">
        <v>0</v>
      </c>
      <c r="G1212" s="133" t="s">
        <v>402</v>
      </c>
      <c r="H1212" s="136">
        <v>0</v>
      </c>
      <c r="I1212" s="136">
        <v>0</v>
      </c>
      <c r="J1212" s="133" t="s">
        <v>402</v>
      </c>
      <c r="K1212" s="133">
        <v>0</v>
      </c>
      <c r="L1212" s="133" t="s">
        <v>402</v>
      </c>
      <c r="M1212" s="136">
        <v>0</v>
      </c>
      <c r="N1212" s="136">
        <v>0</v>
      </c>
    </row>
    <row r="1213" ht="14.25" spans="1:14">
      <c r="A1213" s="132"/>
      <c r="B1213" s="163">
        <v>1</v>
      </c>
      <c r="C1213" s="163" t="s">
        <v>1064</v>
      </c>
      <c r="D1213" s="163"/>
      <c r="E1213" s="133">
        <v>0.041</v>
      </c>
      <c r="F1213" s="133">
        <v>0.282</v>
      </c>
      <c r="G1213" s="133" t="s">
        <v>402</v>
      </c>
      <c r="H1213" s="136">
        <v>0.8065</v>
      </c>
      <c r="I1213" s="136">
        <v>0.6086</v>
      </c>
      <c r="J1213" s="133" t="s">
        <v>402</v>
      </c>
      <c r="K1213" s="133">
        <v>0.316</v>
      </c>
      <c r="L1213" s="133" t="s">
        <v>402</v>
      </c>
      <c r="M1213" s="136">
        <v>0.8089</v>
      </c>
      <c r="N1213" s="136">
        <v>0.59</v>
      </c>
    </row>
    <row r="1214" ht="14.25" spans="1:14">
      <c r="A1214" s="132"/>
      <c r="B1214" s="163">
        <v>2</v>
      </c>
      <c r="C1214" s="163" t="s">
        <v>1065</v>
      </c>
      <c r="D1214" s="163"/>
      <c r="E1214" s="133">
        <v>-0.002</v>
      </c>
      <c r="F1214" s="133">
        <v>-0.348</v>
      </c>
      <c r="G1214" s="133" t="s">
        <v>402</v>
      </c>
      <c r="H1214" s="136">
        <v>0.133</v>
      </c>
      <c r="I1214" s="136">
        <v>0.1883</v>
      </c>
      <c r="J1214" s="133" t="s">
        <v>402</v>
      </c>
      <c r="K1214" s="133">
        <v>-0.473</v>
      </c>
      <c r="L1214" s="133" t="s">
        <v>402</v>
      </c>
      <c r="M1214" s="136">
        <v>0.1329</v>
      </c>
      <c r="N1214" s="136">
        <v>0.2133</v>
      </c>
    </row>
    <row r="1215" ht="14.25" spans="1:14">
      <c r="A1215" s="132"/>
      <c r="B1215" s="163">
        <v>3</v>
      </c>
      <c r="C1215" s="163" t="s">
        <v>1066</v>
      </c>
      <c r="D1215" s="163"/>
      <c r="E1215" s="133">
        <v>-0.217</v>
      </c>
      <c r="F1215" s="133">
        <v>-1.21</v>
      </c>
      <c r="G1215" s="133" t="s">
        <v>402</v>
      </c>
      <c r="H1215" s="136">
        <v>0.0606</v>
      </c>
      <c r="I1215" s="136">
        <v>0.2031</v>
      </c>
      <c r="J1215" s="133" t="s">
        <v>402</v>
      </c>
      <c r="K1215" s="133">
        <v>-1.217</v>
      </c>
      <c r="L1215" s="133" t="s">
        <v>402</v>
      </c>
      <c r="M1215" s="136">
        <v>0.0583</v>
      </c>
      <c r="N1215" s="136">
        <v>0.1967</v>
      </c>
    </row>
    <row r="1216" ht="14.25" spans="1:14">
      <c r="A1216" s="132"/>
      <c r="B1216" s="163">
        <v>4</v>
      </c>
      <c r="C1216" s="163" t="s">
        <v>668</v>
      </c>
      <c r="D1216" s="163"/>
      <c r="E1216" s="133">
        <v>0</v>
      </c>
      <c r="F1216" s="133"/>
      <c r="G1216" s="133"/>
      <c r="H1216" s="133"/>
      <c r="I1216" s="133"/>
      <c r="J1216" s="133"/>
      <c r="K1216" s="133"/>
      <c r="L1216" s="133"/>
      <c r="M1216" s="133"/>
      <c r="N1216" s="133"/>
    </row>
    <row r="1217" ht="14.25" spans="1:14">
      <c r="A1217" s="132"/>
      <c r="B1217" s="163"/>
      <c r="C1217" s="163"/>
      <c r="D1217" s="163"/>
      <c r="E1217" s="133"/>
      <c r="F1217" s="133"/>
      <c r="G1217" s="133"/>
      <c r="H1217" s="133"/>
      <c r="I1217" s="133"/>
      <c r="J1217" s="133"/>
      <c r="K1217" s="133"/>
      <c r="L1217" s="133"/>
      <c r="M1217" s="133"/>
      <c r="N1217" s="133"/>
    </row>
    <row r="1218" ht="14.25" spans="1:14">
      <c r="A1218" s="132" t="s">
        <v>417</v>
      </c>
      <c r="B1218" s="163"/>
      <c r="C1218" s="163" t="s">
        <v>1067</v>
      </c>
      <c r="D1218" s="163"/>
      <c r="E1218" s="133"/>
      <c r="F1218" s="133"/>
      <c r="G1218" s="133">
        <v>0.006</v>
      </c>
      <c r="H1218" s="133"/>
      <c r="I1218" s="133"/>
      <c r="J1218" s="133"/>
      <c r="K1218" s="133"/>
      <c r="L1218" s="133" t="s">
        <v>402</v>
      </c>
      <c r="M1218" s="133"/>
      <c r="N1218" s="133"/>
    </row>
    <row r="1219" ht="14.25" spans="1:14">
      <c r="A1219" s="132"/>
      <c r="B1219" s="163">
        <v>0</v>
      </c>
      <c r="C1219" s="163" t="s">
        <v>659</v>
      </c>
      <c r="D1219" s="163"/>
      <c r="E1219" s="133">
        <v>0</v>
      </c>
      <c r="F1219" s="133">
        <v>0</v>
      </c>
      <c r="G1219" s="133" t="s">
        <v>402</v>
      </c>
      <c r="H1219" s="136">
        <v>0</v>
      </c>
      <c r="I1219" s="136">
        <v>0</v>
      </c>
      <c r="J1219" s="133" t="s">
        <v>402</v>
      </c>
      <c r="K1219" s="133">
        <v>0</v>
      </c>
      <c r="L1219" s="133" t="s">
        <v>402</v>
      </c>
      <c r="M1219" s="136">
        <v>0</v>
      </c>
      <c r="N1219" s="136">
        <v>0</v>
      </c>
    </row>
    <row r="1220" ht="14.25" spans="1:14">
      <c r="A1220" s="132"/>
      <c r="B1220" s="163">
        <v>1</v>
      </c>
      <c r="C1220" s="163" t="s">
        <v>1068</v>
      </c>
      <c r="D1220" s="163"/>
      <c r="E1220" s="133">
        <v>-0.019</v>
      </c>
      <c r="F1220" s="133">
        <v>-0.146</v>
      </c>
      <c r="G1220" s="133" t="s">
        <v>402</v>
      </c>
      <c r="H1220" s="136">
        <v>0.526</v>
      </c>
      <c r="I1220" s="136">
        <v>0.6086</v>
      </c>
      <c r="J1220" s="133" t="s">
        <v>402</v>
      </c>
      <c r="K1220" s="133">
        <v>-0.135</v>
      </c>
      <c r="L1220" s="133" t="s">
        <v>402</v>
      </c>
      <c r="M1220" s="136">
        <v>0.524</v>
      </c>
      <c r="N1220" s="136">
        <v>0.6</v>
      </c>
    </row>
    <row r="1221" ht="56.25" spans="1:16">
      <c r="A1221" s="159" t="s">
        <v>437</v>
      </c>
      <c r="B1221" s="159"/>
      <c r="C1221" s="159"/>
      <c r="D1221" s="159"/>
      <c r="E1221" s="159"/>
      <c r="F1221" s="159"/>
      <c r="G1221" s="159"/>
      <c r="H1221" s="159"/>
      <c r="I1221" s="159"/>
      <c r="J1221" s="159"/>
      <c r="K1221" s="159"/>
      <c r="L1221" s="159"/>
      <c r="M1221" s="159"/>
      <c r="N1221" s="159"/>
      <c r="O1221" s="149" t="s">
        <v>438</v>
      </c>
      <c r="P1221" s="150">
        <v>26</v>
      </c>
    </row>
    <row r="1223" spans="1:16">
      <c r="A1223" s="151" t="s">
        <v>1069</v>
      </c>
      <c r="B1223" s="151"/>
      <c r="C1223" s="151"/>
      <c r="D1223" s="151"/>
      <c r="E1223" s="151"/>
      <c r="F1223" s="151"/>
      <c r="G1223" s="151"/>
      <c r="H1223" s="151"/>
      <c r="I1223" s="151"/>
      <c r="J1223" s="151"/>
      <c r="K1223" s="151"/>
      <c r="L1223" s="151"/>
      <c r="M1223" s="151"/>
      <c r="N1223" s="151"/>
      <c r="O1223" s="152"/>
      <c r="P1223" s="150" t="s">
        <v>391</v>
      </c>
    </row>
    <row r="1224" spans="1:16">
      <c r="A1224" s="151"/>
      <c r="B1224" s="151"/>
      <c r="C1224" s="151"/>
      <c r="D1224" s="151"/>
      <c r="E1224" s="151"/>
      <c r="F1224" s="151"/>
      <c r="G1224" s="151"/>
      <c r="H1224" s="151"/>
      <c r="I1224" s="151"/>
      <c r="J1224" s="151"/>
      <c r="K1224" s="151"/>
      <c r="L1224" s="151"/>
      <c r="M1224" s="151"/>
      <c r="N1224" s="151"/>
      <c r="O1224" s="153"/>
      <c r="P1224" s="150"/>
    </row>
    <row r="1225" spans="1:16">
      <c r="A1225" s="151"/>
      <c r="B1225" s="151"/>
      <c r="C1225" s="151"/>
      <c r="D1225" s="151"/>
      <c r="E1225" s="151"/>
      <c r="F1225" s="151"/>
      <c r="G1225" s="151"/>
      <c r="H1225" s="151"/>
      <c r="I1225" s="151"/>
      <c r="J1225" s="151"/>
      <c r="K1225" s="151"/>
      <c r="L1225" s="151"/>
      <c r="M1225" s="151"/>
      <c r="N1225" s="151"/>
      <c r="O1225" s="153"/>
      <c r="P1225" s="150"/>
    </row>
    <row r="1226" spans="1:16">
      <c r="A1226" s="151"/>
      <c r="B1226" s="151"/>
      <c r="C1226" s="151"/>
      <c r="D1226" s="151"/>
      <c r="E1226" s="151"/>
      <c r="F1226" s="151"/>
      <c r="G1226" s="151"/>
      <c r="H1226" s="151"/>
      <c r="I1226" s="151"/>
      <c r="J1226" s="151"/>
      <c r="K1226" s="151"/>
      <c r="L1226" s="151"/>
      <c r="M1226" s="151"/>
      <c r="N1226" s="151"/>
      <c r="O1226" s="153"/>
      <c r="P1226" s="150"/>
    </row>
    <row r="1227" spans="1:14">
      <c r="A1227" s="119" t="s">
        <v>574</v>
      </c>
      <c r="B1227" s="119"/>
      <c r="C1227" s="119"/>
      <c r="D1227" s="119"/>
      <c r="E1227" s="119"/>
      <c r="F1227" s="119"/>
      <c r="G1227" s="119"/>
      <c r="H1227" s="119"/>
      <c r="I1227" s="119"/>
      <c r="J1227" s="119"/>
      <c r="K1227" s="119"/>
      <c r="L1227" s="119"/>
      <c r="M1227" s="119"/>
      <c r="N1227" s="119"/>
    </row>
    <row r="1228" spans="1:14">
      <c r="A1228" s="121" t="s">
        <v>362</v>
      </c>
      <c r="B1228" s="121"/>
      <c r="C1228" s="121"/>
      <c r="D1228" s="121"/>
      <c r="E1228" s="121"/>
      <c r="F1228" s="121"/>
      <c r="G1228" s="121"/>
      <c r="H1228" s="121"/>
      <c r="I1228" s="121"/>
      <c r="J1228" s="121"/>
      <c r="K1228" s="121"/>
      <c r="L1228" s="121"/>
      <c r="M1228" s="121"/>
      <c r="N1228" s="121"/>
    </row>
    <row r="1229" spans="1:14">
      <c r="A1229" s="121" t="s">
        <v>363</v>
      </c>
      <c r="B1229" s="121"/>
      <c r="C1229" s="121"/>
      <c r="D1229" s="121"/>
      <c r="E1229" s="121"/>
      <c r="F1229" s="121"/>
      <c r="G1229" s="121"/>
      <c r="H1229" s="121"/>
      <c r="I1229" s="121"/>
      <c r="J1229" s="121"/>
      <c r="K1229" s="121"/>
      <c r="L1229" s="121"/>
      <c r="M1229" s="121"/>
      <c r="N1229" s="121"/>
    </row>
    <row r="1230" spans="1:14">
      <c r="A1230" s="121" t="s">
        <v>393</v>
      </c>
      <c r="B1230" s="121"/>
      <c r="C1230" s="121"/>
      <c r="D1230" s="121"/>
      <c r="E1230" s="121"/>
      <c r="F1230" s="121"/>
      <c r="G1230" s="121"/>
      <c r="H1230" s="121"/>
      <c r="I1230" s="121"/>
      <c r="J1230" s="121"/>
      <c r="K1230" s="121"/>
      <c r="L1230" s="121"/>
      <c r="M1230" s="121"/>
      <c r="N1230" s="121"/>
    </row>
    <row r="1231" ht="14.25" spans="1:14">
      <c r="A1231" s="121"/>
      <c r="B1231" s="121"/>
      <c r="C1231" s="121"/>
      <c r="D1231" s="121"/>
      <c r="E1231" s="121"/>
      <c r="F1231" s="121"/>
      <c r="G1231" s="121"/>
      <c r="H1231" s="121"/>
      <c r="I1231" s="121"/>
      <c r="J1231" s="121"/>
      <c r="K1231" s="121"/>
      <c r="L1231" s="121"/>
      <c r="M1231" s="121"/>
      <c r="N1231" s="121"/>
    </row>
    <row r="1232" ht="14.25" spans="1:14">
      <c r="A1232" s="166" t="s">
        <v>575</v>
      </c>
      <c r="B1232" s="123"/>
      <c r="C1232" s="125"/>
      <c r="D1232" s="124"/>
      <c r="E1232" s="124" t="s">
        <v>576</v>
      </c>
      <c r="F1232" s="123" t="s">
        <v>577</v>
      </c>
      <c r="G1232" s="125"/>
      <c r="H1232" s="125"/>
      <c r="I1232" s="125"/>
      <c r="J1232" s="124"/>
      <c r="K1232" s="123" t="s">
        <v>578</v>
      </c>
      <c r="L1232" s="125"/>
      <c r="M1232" s="125"/>
      <c r="N1232" s="124"/>
    </row>
    <row r="1233" ht="14.25" spans="1:14">
      <c r="A1233" s="128" t="s">
        <v>579</v>
      </c>
      <c r="B1233" s="129" t="s">
        <v>580</v>
      </c>
      <c r="C1233" s="129" t="s">
        <v>581</v>
      </c>
      <c r="D1233" s="129" t="s">
        <v>582</v>
      </c>
      <c r="E1233" s="129" t="s">
        <v>583</v>
      </c>
      <c r="F1233" s="129" t="s">
        <v>584</v>
      </c>
      <c r="G1233" s="129" t="s">
        <v>401</v>
      </c>
      <c r="H1233" s="129" t="s">
        <v>585</v>
      </c>
      <c r="I1233" s="129" t="s">
        <v>586</v>
      </c>
      <c r="J1233" s="129" t="s">
        <v>587</v>
      </c>
      <c r="K1233" s="129" t="s">
        <v>584</v>
      </c>
      <c r="L1233" s="129" t="s">
        <v>401</v>
      </c>
      <c r="M1233" s="129" t="s">
        <v>585</v>
      </c>
      <c r="N1233" s="129" t="s">
        <v>586</v>
      </c>
    </row>
    <row r="1234" ht="14.25" spans="1:14">
      <c r="A1234" s="132"/>
      <c r="B1234" s="163">
        <v>2</v>
      </c>
      <c r="C1234" s="163" t="s">
        <v>1070</v>
      </c>
      <c r="D1234" s="163"/>
      <c r="E1234" s="133">
        <v>-0.141</v>
      </c>
      <c r="F1234" s="133">
        <v>-0.541</v>
      </c>
      <c r="G1234" s="133" t="s">
        <v>402</v>
      </c>
      <c r="H1234" s="136">
        <v>0.0354</v>
      </c>
      <c r="I1234" s="136">
        <v>0.0608</v>
      </c>
      <c r="J1234" s="133" t="s">
        <v>402</v>
      </c>
      <c r="K1234" s="133">
        <v>-0.73</v>
      </c>
      <c r="L1234" s="133" t="s">
        <v>402</v>
      </c>
      <c r="M1234" s="136">
        <v>0.0337</v>
      </c>
      <c r="N1234" s="136">
        <v>0.07</v>
      </c>
    </row>
    <row r="1235" ht="14.25" spans="1:14">
      <c r="A1235" s="132"/>
      <c r="B1235" s="163">
        <v>3</v>
      </c>
      <c r="C1235" s="163" t="s">
        <v>1071</v>
      </c>
      <c r="D1235" s="163"/>
      <c r="E1235" s="133">
        <v>0.027</v>
      </c>
      <c r="F1235" s="133">
        <v>-0.182</v>
      </c>
      <c r="G1235" s="133" t="s">
        <v>402</v>
      </c>
      <c r="H1235" s="136">
        <v>0.0507</v>
      </c>
      <c r="I1235" s="136">
        <v>0.0608</v>
      </c>
      <c r="J1235" s="133" t="s">
        <v>402</v>
      </c>
      <c r="K1235" s="133">
        <v>-0.392</v>
      </c>
      <c r="L1235" s="133" t="s">
        <v>402</v>
      </c>
      <c r="M1235" s="136">
        <v>0.0496</v>
      </c>
      <c r="N1235" s="136">
        <v>0.0733</v>
      </c>
    </row>
    <row r="1236" ht="14.25" spans="1:14">
      <c r="A1236" s="132"/>
      <c r="B1236" s="163">
        <v>4</v>
      </c>
      <c r="C1236" s="163" t="s">
        <v>1072</v>
      </c>
      <c r="D1236" s="163"/>
      <c r="E1236" s="133">
        <v>-0.069</v>
      </c>
      <c r="F1236" s="133">
        <v>-0.012</v>
      </c>
      <c r="G1236" s="133" t="s">
        <v>402</v>
      </c>
      <c r="H1236" s="136">
        <v>0.1003</v>
      </c>
      <c r="I1236" s="136">
        <v>0.1016</v>
      </c>
      <c r="J1236" s="133" t="s">
        <v>402</v>
      </c>
      <c r="K1236" s="133">
        <v>-0.031</v>
      </c>
      <c r="L1236" s="133" t="s">
        <v>402</v>
      </c>
      <c r="M1236" s="136">
        <v>0.0986</v>
      </c>
      <c r="N1236" s="136">
        <v>0.1017</v>
      </c>
    </row>
    <row r="1237" ht="14.25" spans="1:14">
      <c r="A1237" s="132"/>
      <c r="B1237" s="163">
        <v>5</v>
      </c>
      <c r="C1237" s="163" t="s">
        <v>1073</v>
      </c>
      <c r="D1237" s="163"/>
      <c r="E1237" s="133">
        <v>0.285</v>
      </c>
      <c r="F1237" s="133">
        <v>0.282</v>
      </c>
      <c r="G1237" s="133" t="s">
        <v>402</v>
      </c>
      <c r="H1237" s="136">
        <v>0.0531</v>
      </c>
      <c r="I1237" s="136">
        <v>0.04</v>
      </c>
      <c r="J1237" s="133" t="s">
        <v>402</v>
      </c>
      <c r="K1237" s="133">
        <v>0.141</v>
      </c>
      <c r="L1237" s="133" t="s">
        <v>402</v>
      </c>
      <c r="M1237" s="136">
        <v>0.0518</v>
      </c>
      <c r="N1237" s="136">
        <v>0.045</v>
      </c>
    </row>
    <row r="1238" ht="14.25" spans="1:14">
      <c r="A1238" s="132"/>
      <c r="B1238" s="163">
        <v>6</v>
      </c>
      <c r="C1238" s="163" t="s">
        <v>1074</v>
      </c>
      <c r="D1238" s="163"/>
      <c r="E1238" s="133">
        <v>0.029</v>
      </c>
      <c r="F1238" s="133">
        <v>0.4</v>
      </c>
      <c r="G1238" s="133" t="s">
        <v>402</v>
      </c>
      <c r="H1238" s="136">
        <v>0.1117</v>
      </c>
      <c r="I1238" s="136">
        <v>0.0749</v>
      </c>
      <c r="J1238" s="133" t="s">
        <v>402</v>
      </c>
      <c r="K1238" s="133">
        <v>0.556</v>
      </c>
      <c r="L1238" s="133" t="s">
        <v>402</v>
      </c>
      <c r="M1238" s="136">
        <v>0.1191</v>
      </c>
      <c r="N1238" s="136">
        <v>0.0683</v>
      </c>
    </row>
    <row r="1239" ht="14.25" spans="1:14">
      <c r="A1239" s="132"/>
      <c r="B1239" s="163">
        <v>7</v>
      </c>
      <c r="C1239" s="163" t="s">
        <v>1075</v>
      </c>
      <c r="D1239" s="163"/>
      <c r="E1239" s="133">
        <v>0.079</v>
      </c>
      <c r="F1239" s="133">
        <v>0.833</v>
      </c>
      <c r="G1239" s="133" t="s">
        <v>402</v>
      </c>
      <c r="H1239" s="136">
        <v>0.1228</v>
      </c>
      <c r="I1239" s="136">
        <v>0.0534</v>
      </c>
      <c r="J1239" s="133" t="s">
        <v>402</v>
      </c>
      <c r="K1239" s="133">
        <v>1.084</v>
      </c>
      <c r="L1239" s="133" t="s">
        <v>402</v>
      </c>
      <c r="M1239" s="136">
        <v>0.1231</v>
      </c>
      <c r="N1239" s="136">
        <v>0.0417</v>
      </c>
    </row>
    <row r="1240" ht="14.25" spans="1:14">
      <c r="A1240" s="132"/>
      <c r="B1240" s="163">
        <v>8</v>
      </c>
      <c r="C1240" s="163" t="s">
        <v>668</v>
      </c>
      <c r="D1240" s="163"/>
      <c r="E1240" s="133">
        <v>0</v>
      </c>
      <c r="F1240" s="133"/>
      <c r="G1240" s="133"/>
      <c r="H1240" s="133"/>
      <c r="I1240" s="133"/>
      <c r="J1240" s="133"/>
      <c r="K1240" s="133"/>
      <c r="L1240" s="133"/>
      <c r="M1240" s="133"/>
      <c r="N1240" s="133"/>
    </row>
    <row r="1241" ht="14.25" spans="1:14">
      <c r="A1241" s="132"/>
      <c r="B1241" s="163"/>
      <c r="C1241" s="163"/>
      <c r="D1241" s="163"/>
      <c r="E1241" s="133"/>
      <c r="F1241" s="133"/>
      <c r="G1241" s="133"/>
      <c r="H1241" s="133"/>
      <c r="I1241" s="133"/>
      <c r="J1241" s="133"/>
      <c r="K1241" s="133"/>
      <c r="L1241" s="133"/>
      <c r="M1241" s="133"/>
      <c r="N1241" s="133"/>
    </row>
    <row r="1242" ht="14.25" spans="1:14">
      <c r="A1242" s="132" t="s">
        <v>417</v>
      </c>
      <c r="B1242" s="163"/>
      <c r="C1242" s="163" t="s">
        <v>1076</v>
      </c>
      <c r="D1242" s="163"/>
      <c r="E1242" s="133"/>
      <c r="F1242" s="133"/>
      <c r="G1242" s="133">
        <v>0.006</v>
      </c>
      <c r="H1242" s="133"/>
      <c r="I1242" s="133"/>
      <c r="J1242" s="133"/>
      <c r="K1242" s="133"/>
      <c r="L1242" s="133" t="s">
        <v>402</v>
      </c>
      <c r="M1242" s="133"/>
      <c r="N1242" s="133"/>
    </row>
    <row r="1243" ht="14.25" spans="1:14">
      <c r="A1243" s="132"/>
      <c r="B1243" s="163">
        <v>0</v>
      </c>
      <c r="C1243" s="163" t="s">
        <v>659</v>
      </c>
      <c r="D1243" s="163"/>
      <c r="E1243" s="133">
        <v>0</v>
      </c>
      <c r="F1243" s="133">
        <v>0</v>
      </c>
      <c r="G1243" s="133" t="s">
        <v>402</v>
      </c>
      <c r="H1243" s="136">
        <v>0</v>
      </c>
      <c r="I1243" s="136">
        <v>0</v>
      </c>
      <c r="J1243" s="133" t="s">
        <v>402</v>
      </c>
      <c r="K1243" s="133">
        <v>0</v>
      </c>
      <c r="L1243" s="133" t="s">
        <v>402</v>
      </c>
      <c r="M1243" s="136">
        <v>0</v>
      </c>
      <c r="N1243" s="136">
        <v>0</v>
      </c>
    </row>
    <row r="1244" ht="14.25" spans="1:14">
      <c r="A1244" s="132"/>
      <c r="B1244" s="163">
        <v>1</v>
      </c>
      <c r="C1244" s="163" t="s">
        <v>1077</v>
      </c>
      <c r="D1244" s="163"/>
      <c r="E1244" s="133">
        <v>0.044</v>
      </c>
      <c r="F1244" s="133">
        <v>0.28</v>
      </c>
      <c r="G1244" s="133" t="s">
        <v>402</v>
      </c>
      <c r="H1244" s="136">
        <v>0.8084</v>
      </c>
      <c r="I1244" s="136">
        <v>0.6108</v>
      </c>
      <c r="J1244" s="133" t="s">
        <v>402</v>
      </c>
      <c r="K1244" s="133">
        <v>0.309</v>
      </c>
      <c r="L1244" s="133" t="s">
        <v>402</v>
      </c>
      <c r="M1244" s="136">
        <v>0.8101</v>
      </c>
      <c r="N1244" s="136">
        <v>0.595</v>
      </c>
    </row>
    <row r="1245" ht="14.25" spans="1:14">
      <c r="A1245" s="132"/>
      <c r="B1245" s="163">
        <v>2</v>
      </c>
      <c r="C1245" s="163" t="s">
        <v>1078</v>
      </c>
      <c r="D1245" s="163"/>
      <c r="E1245" s="133">
        <v>-0.04</v>
      </c>
      <c r="F1245" s="133">
        <v>-0.445</v>
      </c>
      <c r="G1245" s="133" t="s">
        <v>402</v>
      </c>
      <c r="H1245" s="136">
        <v>0.1268</v>
      </c>
      <c r="I1245" s="136">
        <v>0.1979</v>
      </c>
      <c r="J1245" s="133" t="s">
        <v>402</v>
      </c>
      <c r="K1245" s="133">
        <v>-0.495</v>
      </c>
      <c r="L1245" s="133" t="s">
        <v>402</v>
      </c>
      <c r="M1245" s="136">
        <v>0.128</v>
      </c>
      <c r="N1245" s="136">
        <v>0.21</v>
      </c>
    </row>
    <row r="1246" ht="14.25" spans="1:14">
      <c r="A1246" s="132"/>
      <c r="B1246" s="163">
        <v>3</v>
      </c>
      <c r="C1246" s="163" t="s">
        <v>1079</v>
      </c>
      <c r="D1246" s="163"/>
      <c r="E1246" s="133">
        <v>-0.193</v>
      </c>
      <c r="F1246" s="133">
        <v>-1.082</v>
      </c>
      <c r="G1246" s="133" t="s">
        <v>402</v>
      </c>
      <c r="H1246" s="136">
        <v>0.0648</v>
      </c>
      <c r="I1246" s="136">
        <v>0.1913</v>
      </c>
      <c r="J1246" s="133" t="s">
        <v>402</v>
      </c>
      <c r="K1246" s="133">
        <v>-1.147</v>
      </c>
      <c r="L1246" s="133" t="s">
        <v>402</v>
      </c>
      <c r="M1246" s="136">
        <v>0.0619</v>
      </c>
      <c r="N1246" s="136">
        <v>0.195</v>
      </c>
    </row>
    <row r="1247" ht="14.25" spans="1:14">
      <c r="A1247" s="132"/>
      <c r="B1247" s="163">
        <v>4</v>
      </c>
      <c r="C1247" s="163" t="s">
        <v>668</v>
      </c>
      <c r="D1247" s="163"/>
      <c r="E1247" s="133">
        <v>0</v>
      </c>
      <c r="F1247" s="133"/>
      <c r="G1247" s="133"/>
      <c r="H1247" s="133"/>
      <c r="I1247" s="133"/>
      <c r="J1247" s="133"/>
      <c r="K1247" s="133"/>
      <c r="L1247" s="133"/>
      <c r="M1247" s="133"/>
      <c r="N1247" s="133"/>
    </row>
    <row r="1248" ht="14.25" spans="1:14">
      <c r="A1248" s="132"/>
      <c r="B1248" s="163"/>
      <c r="C1248" s="163"/>
      <c r="D1248" s="163"/>
      <c r="E1248" s="133"/>
      <c r="F1248" s="133"/>
      <c r="G1248" s="133"/>
      <c r="H1248" s="133"/>
      <c r="I1248" s="133"/>
      <c r="J1248" s="133"/>
      <c r="K1248" s="133"/>
      <c r="L1248" s="133"/>
      <c r="M1248" s="133"/>
      <c r="N1248" s="133"/>
    </row>
    <row r="1249" ht="14.25" spans="1:14">
      <c r="A1249" s="132" t="s">
        <v>417</v>
      </c>
      <c r="B1249" s="163"/>
      <c r="C1249" s="163" t="s">
        <v>1080</v>
      </c>
      <c r="D1249" s="163"/>
      <c r="E1249" s="133"/>
      <c r="F1249" s="133"/>
      <c r="G1249" s="133">
        <v>0.005</v>
      </c>
      <c r="H1249" s="133"/>
      <c r="I1249" s="133"/>
      <c r="J1249" s="133"/>
      <c r="K1249" s="133"/>
      <c r="L1249" s="133" t="s">
        <v>402</v>
      </c>
      <c r="M1249" s="133"/>
      <c r="N1249" s="133"/>
    </row>
    <row r="1250" ht="14.25" spans="1:14">
      <c r="A1250" s="132"/>
      <c r="B1250" s="163">
        <v>0</v>
      </c>
      <c r="C1250" s="163" t="s">
        <v>659</v>
      </c>
      <c r="D1250" s="163"/>
      <c r="E1250" s="133">
        <v>0</v>
      </c>
      <c r="F1250" s="133">
        <v>0</v>
      </c>
      <c r="G1250" s="133" t="s">
        <v>402</v>
      </c>
      <c r="H1250" s="136">
        <v>0</v>
      </c>
      <c r="I1250" s="136">
        <v>0</v>
      </c>
      <c r="J1250" s="133" t="s">
        <v>402</v>
      </c>
      <c r="K1250" s="133">
        <v>0</v>
      </c>
      <c r="L1250" s="133" t="s">
        <v>402</v>
      </c>
      <c r="M1250" s="136">
        <v>0</v>
      </c>
      <c r="N1250" s="136">
        <v>0</v>
      </c>
    </row>
    <row r="1251" ht="14.25" spans="1:14">
      <c r="A1251" s="132"/>
      <c r="B1251" s="163">
        <v>1</v>
      </c>
      <c r="C1251" s="163" t="s">
        <v>1064</v>
      </c>
      <c r="D1251" s="163"/>
      <c r="E1251" s="133">
        <v>0.04</v>
      </c>
      <c r="F1251" s="133">
        <v>0.28</v>
      </c>
      <c r="G1251" s="133" t="s">
        <v>402</v>
      </c>
      <c r="H1251" s="136">
        <v>0.8065</v>
      </c>
      <c r="I1251" s="136">
        <v>0.6093</v>
      </c>
      <c r="J1251" s="133" t="s">
        <v>402</v>
      </c>
      <c r="K1251" s="133">
        <v>0.312</v>
      </c>
      <c r="L1251" s="133" t="s">
        <v>402</v>
      </c>
      <c r="M1251" s="136">
        <v>0.8087</v>
      </c>
      <c r="N1251" s="136">
        <v>0.5917</v>
      </c>
    </row>
    <row r="1252" ht="14.25" spans="1:14">
      <c r="A1252" s="132"/>
      <c r="B1252" s="163">
        <v>2</v>
      </c>
      <c r="C1252" s="163" t="s">
        <v>1081</v>
      </c>
      <c r="D1252" s="163"/>
      <c r="E1252" s="133">
        <v>-0.013</v>
      </c>
      <c r="F1252" s="133">
        <v>-0.366</v>
      </c>
      <c r="G1252" s="133" t="s">
        <v>402</v>
      </c>
      <c r="H1252" s="136">
        <v>0.131</v>
      </c>
      <c r="I1252" s="136">
        <v>0.189</v>
      </c>
      <c r="J1252" s="133" t="s">
        <v>402</v>
      </c>
      <c r="K1252" s="133">
        <v>-0.475</v>
      </c>
      <c r="L1252" s="133" t="s">
        <v>402</v>
      </c>
      <c r="M1252" s="136">
        <v>0.1306</v>
      </c>
      <c r="N1252" s="136">
        <v>0.21</v>
      </c>
    </row>
    <row r="1253" ht="14.25" spans="1:14">
      <c r="A1253" s="132"/>
      <c r="B1253" s="163">
        <v>3</v>
      </c>
      <c r="C1253" s="163" t="s">
        <v>1082</v>
      </c>
      <c r="D1253" s="163"/>
      <c r="E1253" s="133">
        <v>-0.21</v>
      </c>
      <c r="F1253" s="133">
        <v>-1.034</v>
      </c>
      <c r="G1253" s="133" t="s">
        <v>402</v>
      </c>
      <c r="H1253" s="136">
        <v>0.0337</v>
      </c>
      <c r="I1253" s="136">
        <v>0.0949</v>
      </c>
      <c r="J1253" s="133" t="s">
        <v>402</v>
      </c>
      <c r="K1253" s="133">
        <v>-0.975</v>
      </c>
      <c r="L1253" s="133" t="s">
        <v>402</v>
      </c>
      <c r="M1253" s="136">
        <v>0.0327</v>
      </c>
      <c r="N1253" s="136">
        <v>0.0867</v>
      </c>
    </row>
    <row r="1254" ht="14.25" spans="1:14">
      <c r="A1254" s="132"/>
      <c r="B1254" s="163">
        <v>4</v>
      </c>
      <c r="C1254" s="163" t="s">
        <v>1083</v>
      </c>
      <c r="D1254" s="163"/>
      <c r="E1254" s="133">
        <v>-0.185</v>
      </c>
      <c r="F1254" s="133">
        <v>-1.314</v>
      </c>
      <c r="G1254" s="133" t="s">
        <v>402</v>
      </c>
      <c r="H1254" s="136">
        <v>0.0287</v>
      </c>
      <c r="I1254" s="136">
        <v>0.1067</v>
      </c>
      <c r="J1254" s="133" t="s">
        <v>402</v>
      </c>
      <c r="K1254" s="133">
        <v>-1.383</v>
      </c>
      <c r="L1254" s="133" t="s">
        <v>402</v>
      </c>
      <c r="M1254" s="136">
        <v>0.028</v>
      </c>
      <c r="N1254" s="136">
        <v>0.1117</v>
      </c>
    </row>
    <row r="1255" ht="14.25" spans="1:14">
      <c r="A1255" s="132"/>
      <c r="B1255" s="163">
        <v>5</v>
      </c>
      <c r="C1255" s="163" t="s">
        <v>668</v>
      </c>
      <c r="D1255" s="163"/>
      <c r="E1255" s="133">
        <v>0</v>
      </c>
      <c r="F1255" s="133"/>
      <c r="G1255" s="133"/>
      <c r="H1255" s="133"/>
      <c r="I1255" s="133"/>
      <c r="J1255" s="133"/>
      <c r="K1255" s="133"/>
      <c r="L1255" s="133"/>
      <c r="M1255" s="133"/>
      <c r="N1255" s="133"/>
    </row>
    <row r="1256" ht="14.25" spans="1:14">
      <c r="A1256" s="132"/>
      <c r="B1256" s="163"/>
      <c r="C1256" s="163"/>
      <c r="D1256" s="163"/>
      <c r="E1256" s="133"/>
      <c r="F1256" s="133"/>
      <c r="G1256" s="133"/>
      <c r="H1256" s="133"/>
      <c r="I1256" s="133"/>
      <c r="J1256" s="133"/>
      <c r="K1256" s="133"/>
      <c r="L1256" s="133"/>
      <c r="M1256" s="133"/>
      <c r="N1256" s="133"/>
    </row>
    <row r="1257" ht="14.25" spans="1:14">
      <c r="A1257" s="132" t="s">
        <v>417</v>
      </c>
      <c r="B1257" s="163"/>
      <c r="C1257" s="163" t="s">
        <v>1084</v>
      </c>
      <c r="D1257" s="163"/>
      <c r="E1257" s="133"/>
      <c r="F1257" s="133"/>
      <c r="G1257" s="133">
        <v>0.005</v>
      </c>
      <c r="H1257" s="133"/>
      <c r="I1257" s="133"/>
      <c r="J1257" s="133"/>
      <c r="K1257" s="133"/>
      <c r="L1257" s="133" t="s">
        <v>402</v>
      </c>
      <c r="M1257" s="133"/>
      <c r="N1257" s="133"/>
    </row>
    <row r="1258" ht="14.25" spans="1:14">
      <c r="A1258" s="132"/>
      <c r="B1258" s="163">
        <v>0</v>
      </c>
      <c r="C1258" s="163" t="s">
        <v>659</v>
      </c>
      <c r="D1258" s="163"/>
      <c r="E1258" s="133">
        <v>0</v>
      </c>
      <c r="F1258" s="133">
        <v>0</v>
      </c>
      <c r="G1258" s="133" t="s">
        <v>402</v>
      </c>
      <c r="H1258" s="136">
        <v>0</v>
      </c>
      <c r="I1258" s="136">
        <v>0</v>
      </c>
      <c r="J1258" s="133" t="s">
        <v>402</v>
      </c>
      <c r="K1258" s="133">
        <v>0</v>
      </c>
      <c r="L1258" s="133" t="s">
        <v>402</v>
      </c>
      <c r="M1258" s="136">
        <v>0</v>
      </c>
      <c r="N1258" s="136">
        <v>0</v>
      </c>
    </row>
    <row r="1259" ht="14.25" spans="1:14">
      <c r="A1259" s="132"/>
      <c r="B1259" s="163">
        <v>1</v>
      </c>
      <c r="C1259" s="163" t="s">
        <v>1085</v>
      </c>
      <c r="D1259" s="163"/>
      <c r="E1259" s="133">
        <v>-0.03</v>
      </c>
      <c r="F1259" s="133">
        <v>-0.141</v>
      </c>
      <c r="G1259" s="133" t="s">
        <v>402</v>
      </c>
      <c r="H1259" s="136">
        <v>0.5279</v>
      </c>
      <c r="I1259" s="136">
        <v>0.6079</v>
      </c>
      <c r="J1259" s="133" t="s">
        <v>402</v>
      </c>
      <c r="K1259" s="133">
        <v>-0.136</v>
      </c>
      <c r="L1259" s="133" t="s">
        <v>402</v>
      </c>
      <c r="M1259" s="136">
        <v>0.5252</v>
      </c>
      <c r="N1259" s="136">
        <v>0.6017</v>
      </c>
    </row>
    <row r="1260" ht="14.25" spans="1:14">
      <c r="A1260" s="132"/>
      <c r="B1260" s="163">
        <v>2</v>
      </c>
      <c r="C1260" s="163" t="s">
        <v>1086</v>
      </c>
      <c r="D1260" s="163"/>
      <c r="E1260" s="133">
        <v>0.157</v>
      </c>
      <c r="F1260" s="133">
        <v>0.511</v>
      </c>
      <c r="G1260" s="133" t="s">
        <v>402</v>
      </c>
      <c r="H1260" s="136">
        <v>0.2261</v>
      </c>
      <c r="I1260" s="136">
        <v>0.1357</v>
      </c>
      <c r="J1260" s="133" t="s">
        <v>402</v>
      </c>
      <c r="K1260" s="133">
        <v>0.357</v>
      </c>
      <c r="L1260" s="133" t="s">
        <v>402</v>
      </c>
      <c r="M1260" s="136">
        <v>0.2191</v>
      </c>
      <c r="N1260" s="136">
        <v>0.1533</v>
      </c>
    </row>
    <row r="1261" ht="14.25" spans="1:14">
      <c r="A1261" s="132"/>
      <c r="B1261" s="163">
        <v>3</v>
      </c>
      <c r="C1261" s="163" t="s">
        <v>1087</v>
      </c>
      <c r="D1261" s="163"/>
      <c r="E1261" s="133">
        <v>-0.031</v>
      </c>
      <c r="F1261" s="133">
        <v>0.24</v>
      </c>
      <c r="G1261" s="133" t="s">
        <v>402</v>
      </c>
      <c r="H1261" s="136">
        <v>0.1037</v>
      </c>
      <c r="I1261" s="136">
        <v>0.0815</v>
      </c>
      <c r="J1261" s="133" t="s">
        <v>402</v>
      </c>
      <c r="K1261" s="133">
        <v>0.228</v>
      </c>
      <c r="L1261" s="133" t="s">
        <v>402</v>
      </c>
      <c r="M1261" s="136">
        <v>0.113</v>
      </c>
      <c r="N1261" s="136">
        <v>0.09</v>
      </c>
    </row>
    <row r="1262" ht="14.25" spans="1:14">
      <c r="A1262" s="132"/>
      <c r="B1262" s="163">
        <v>4</v>
      </c>
      <c r="C1262" s="163" t="s">
        <v>1088</v>
      </c>
      <c r="D1262" s="163"/>
      <c r="E1262" s="133">
        <v>-0.057</v>
      </c>
      <c r="F1262" s="133">
        <v>-0.011</v>
      </c>
      <c r="G1262" s="133" t="s">
        <v>402</v>
      </c>
      <c r="H1262" s="136">
        <v>0.0506</v>
      </c>
      <c r="I1262" s="136">
        <v>0.0511</v>
      </c>
      <c r="J1262" s="133" t="s">
        <v>402</v>
      </c>
      <c r="K1262" s="133">
        <v>0.302</v>
      </c>
      <c r="L1262" s="133" t="s">
        <v>402</v>
      </c>
      <c r="M1262" s="136">
        <v>0.0518</v>
      </c>
      <c r="N1262" s="136">
        <v>0.0383</v>
      </c>
    </row>
    <row r="1263" ht="14.25" spans="1:14">
      <c r="A1263" s="132"/>
      <c r="B1263" s="163">
        <v>5</v>
      </c>
      <c r="C1263" s="163" t="s">
        <v>1089</v>
      </c>
      <c r="D1263" s="163"/>
      <c r="E1263" s="133">
        <v>-0.033</v>
      </c>
      <c r="F1263" s="133">
        <v>-0.268</v>
      </c>
      <c r="G1263" s="133" t="s">
        <v>402</v>
      </c>
      <c r="H1263" s="136">
        <v>0.0476</v>
      </c>
      <c r="I1263" s="136">
        <v>0.0623</v>
      </c>
      <c r="J1263" s="133" t="s">
        <v>402</v>
      </c>
      <c r="K1263" s="133">
        <v>0.138</v>
      </c>
      <c r="L1263" s="133" t="s">
        <v>402</v>
      </c>
      <c r="M1263" s="136">
        <v>0.0478</v>
      </c>
      <c r="N1263" s="136">
        <v>0.0417</v>
      </c>
    </row>
    <row r="1264" ht="14.25" spans="1:14">
      <c r="A1264" s="132"/>
      <c r="B1264" s="163">
        <v>6</v>
      </c>
      <c r="C1264" s="163" t="s">
        <v>1090</v>
      </c>
      <c r="D1264" s="163"/>
      <c r="E1264" s="133">
        <v>-0.065</v>
      </c>
      <c r="F1264" s="133">
        <v>-0.334</v>
      </c>
      <c r="G1264" s="133" t="s">
        <v>402</v>
      </c>
      <c r="H1264" s="136">
        <v>0.0441</v>
      </c>
      <c r="I1264" s="136">
        <v>0.0615</v>
      </c>
      <c r="J1264" s="133" t="s">
        <v>402</v>
      </c>
      <c r="K1264" s="133">
        <v>-0.557</v>
      </c>
      <c r="L1264" s="133" t="s">
        <v>402</v>
      </c>
      <c r="M1264" s="136">
        <v>0.043</v>
      </c>
      <c r="N1264" s="136">
        <v>0.075</v>
      </c>
    </row>
    <row r="1265" ht="14.25" spans="1:14">
      <c r="A1265" s="132"/>
      <c r="B1265" s="163">
        <v>7</v>
      </c>
      <c r="C1265" s="163" t="s">
        <v>668</v>
      </c>
      <c r="D1265" s="163"/>
      <c r="E1265" s="133">
        <v>0</v>
      </c>
      <c r="F1265" s="133"/>
      <c r="G1265" s="133"/>
      <c r="H1265" s="133"/>
      <c r="I1265" s="133"/>
      <c r="J1265" s="133"/>
      <c r="K1265" s="133"/>
      <c r="L1265" s="133"/>
      <c r="M1265" s="133"/>
      <c r="N1265" s="133"/>
    </row>
    <row r="1266" ht="14.25" spans="1:14">
      <c r="A1266" s="132"/>
      <c r="B1266" s="163"/>
      <c r="C1266" s="163"/>
      <c r="D1266" s="163"/>
      <c r="E1266" s="133"/>
      <c r="F1266" s="133"/>
      <c r="G1266" s="133"/>
      <c r="H1266" s="133"/>
      <c r="I1266" s="133"/>
      <c r="J1266" s="133"/>
      <c r="K1266" s="133"/>
      <c r="L1266" s="133"/>
      <c r="M1266" s="133"/>
      <c r="N1266" s="133"/>
    </row>
    <row r="1267" ht="56.25" spans="1:16">
      <c r="A1267" s="159" t="s">
        <v>437</v>
      </c>
      <c r="B1267" s="159"/>
      <c r="C1267" s="159"/>
      <c r="D1267" s="159"/>
      <c r="E1267" s="159"/>
      <c r="F1267" s="159"/>
      <c r="G1267" s="159"/>
      <c r="H1267" s="159"/>
      <c r="I1267" s="159"/>
      <c r="J1267" s="159"/>
      <c r="K1267" s="159"/>
      <c r="L1267" s="159"/>
      <c r="M1267" s="159"/>
      <c r="N1267" s="159"/>
      <c r="O1267" s="149" t="s">
        <v>438</v>
      </c>
      <c r="P1267" s="150">
        <v>27</v>
      </c>
    </row>
    <row r="1269" spans="1:16">
      <c r="A1269" s="151" t="s">
        <v>1091</v>
      </c>
      <c r="B1269" s="151"/>
      <c r="C1269" s="151"/>
      <c r="D1269" s="151"/>
      <c r="E1269" s="151"/>
      <c r="F1269" s="151"/>
      <c r="G1269" s="151"/>
      <c r="H1269" s="151"/>
      <c r="I1269" s="151"/>
      <c r="J1269" s="151"/>
      <c r="K1269" s="151"/>
      <c r="L1269" s="151"/>
      <c r="M1269" s="151"/>
      <c r="N1269" s="151"/>
      <c r="O1269" s="152"/>
      <c r="P1269" s="150" t="s">
        <v>391</v>
      </c>
    </row>
    <row r="1270" spans="1:16">
      <c r="A1270" s="151"/>
      <c r="B1270" s="151"/>
      <c r="C1270" s="151"/>
      <c r="D1270" s="151"/>
      <c r="E1270" s="151"/>
      <c r="F1270" s="151"/>
      <c r="G1270" s="151"/>
      <c r="H1270" s="151"/>
      <c r="I1270" s="151"/>
      <c r="J1270" s="151"/>
      <c r="K1270" s="151"/>
      <c r="L1270" s="151"/>
      <c r="M1270" s="151"/>
      <c r="N1270" s="151"/>
      <c r="O1270" s="153"/>
      <c r="P1270" s="150"/>
    </row>
    <row r="1271" spans="1:16">
      <c r="A1271" s="151"/>
      <c r="B1271" s="151"/>
      <c r="C1271" s="151"/>
      <c r="D1271" s="151"/>
      <c r="E1271" s="151"/>
      <c r="F1271" s="151"/>
      <c r="G1271" s="151"/>
      <c r="H1271" s="151"/>
      <c r="I1271" s="151"/>
      <c r="J1271" s="151"/>
      <c r="K1271" s="151"/>
      <c r="L1271" s="151"/>
      <c r="M1271" s="151"/>
      <c r="N1271" s="151"/>
      <c r="O1271" s="153"/>
      <c r="P1271" s="150"/>
    </row>
    <row r="1272" spans="1:16">
      <c r="A1272" s="151"/>
      <c r="B1272" s="151"/>
      <c r="C1272" s="151"/>
      <c r="D1272" s="151"/>
      <c r="E1272" s="151"/>
      <c r="F1272" s="151"/>
      <c r="G1272" s="151"/>
      <c r="H1272" s="151"/>
      <c r="I1272" s="151"/>
      <c r="J1272" s="151"/>
      <c r="K1272" s="151"/>
      <c r="L1272" s="151"/>
      <c r="M1272" s="151"/>
      <c r="N1272" s="151"/>
      <c r="O1272" s="153"/>
      <c r="P1272" s="150"/>
    </row>
    <row r="1273" spans="1:14">
      <c r="A1273" s="119" t="s">
        <v>574</v>
      </c>
      <c r="B1273" s="119"/>
      <c r="C1273" s="119"/>
      <c r="D1273" s="119"/>
      <c r="E1273" s="119"/>
      <c r="F1273" s="119"/>
      <c r="G1273" s="119"/>
      <c r="H1273" s="119"/>
      <c r="I1273" s="119"/>
      <c r="J1273" s="119"/>
      <c r="K1273" s="119"/>
      <c r="L1273" s="119"/>
      <c r="M1273" s="119"/>
      <c r="N1273" s="119"/>
    </row>
    <row r="1274" spans="1:14">
      <c r="A1274" s="121" t="s">
        <v>362</v>
      </c>
      <c r="B1274" s="121"/>
      <c r="C1274" s="121"/>
      <c r="D1274" s="121"/>
      <c r="E1274" s="121"/>
      <c r="F1274" s="121"/>
      <c r="G1274" s="121"/>
      <c r="H1274" s="121"/>
      <c r="I1274" s="121"/>
      <c r="J1274" s="121"/>
      <c r="K1274" s="121"/>
      <c r="L1274" s="121"/>
      <c r="M1274" s="121"/>
      <c r="N1274" s="121"/>
    </row>
    <row r="1275" spans="1:14">
      <c r="A1275" s="121" t="s">
        <v>363</v>
      </c>
      <c r="B1275" s="121"/>
      <c r="C1275" s="121"/>
      <c r="D1275" s="121"/>
      <c r="E1275" s="121"/>
      <c r="F1275" s="121"/>
      <c r="G1275" s="121"/>
      <c r="H1275" s="121"/>
      <c r="I1275" s="121"/>
      <c r="J1275" s="121"/>
      <c r="K1275" s="121"/>
      <c r="L1275" s="121"/>
      <c r="M1275" s="121"/>
      <c r="N1275" s="121"/>
    </row>
    <row r="1276" spans="1:14">
      <c r="A1276" s="121" t="s">
        <v>393</v>
      </c>
      <c r="B1276" s="121"/>
      <c r="C1276" s="121"/>
      <c r="D1276" s="121"/>
      <c r="E1276" s="121"/>
      <c r="F1276" s="121"/>
      <c r="G1276" s="121"/>
      <c r="H1276" s="121"/>
      <c r="I1276" s="121"/>
      <c r="J1276" s="121"/>
      <c r="K1276" s="121"/>
      <c r="L1276" s="121"/>
      <c r="M1276" s="121"/>
      <c r="N1276" s="121"/>
    </row>
    <row r="1277" ht="14.25" spans="1:14">
      <c r="A1277" s="121"/>
      <c r="B1277" s="121"/>
      <c r="C1277" s="121"/>
      <c r="D1277" s="121"/>
      <c r="E1277" s="121"/>
      <c r="F1277" s="121"/>
      <c r="G1277" s="121"/>
      <c r="H1277" s="121"/>
      <c r="I1277" s="121"/>
      <c r="J1277" s="121"/>
      <c r="K1277" s="121"/>
      <c r="L1277" s="121"/>
      <c r="M1277" s="121"/>
      <c r="N1277" s="121"/>
    </row>
    <row r="1278" ht="14.25" spans="1:14">
      <c r="A1278" s="166" t="s">
        <v>575</v>
      </c>
      <c r="B1278" s="123"/>
      <c r="C1278" s="125"/>
      <c r="D1278" s="124"/>
      <c r="E1278" s="124" t="s">
        <v>576</v>
      </c>
      <c r="F1278" s="123" t="s">
        <v>577</v>
      </c>
      <c r="G1278" s="125"/>
      <c r="H1278" s="125"/>
      <c r="I1278" s="125"/>
      <c r="J1278" s="124"/>
      <c r="K1278" s="123" t="s">
        <v>578</v>
      </c>
      <c r="L1278" s="125"/>
      <c r="M1278" s="125"/>
      <c r="N1278" s="124"/>
    </row>
    <row r="1279" ht="14.25" spans="1:14">
      <c r="A1279" s="128" t="s">
        <v>579</v>
      </c>
      <c r="B1279" s="129" t="s">
        <v>580</v>
      </c>
      <c r="C1279" s="129" t="s">
        <v>581</v>
      </c>
      <c r="D1279" s="129" t="s">
        <v>582</v>
      </c>
      <c r="E1279" s="129" t="s">
        <v>583</v>
      </c>
      <c r="F1279" s="129" t="s">
        <v>584</v>
      </c>
      <c r="G1279" s="129" t="s">
        <v>401</v>
      </c>
      <c r="H1279" s="129" t="s">
        <v>585</v>
      </c>
      <c r="I1279" s="129" t="s">
        <v>586</v>
      </c>
      <c r="J1279" s="129" t="s">
        <v>587</v>
      </c>
      <c r="K1279" s="129" t="s">
        <v>584</v>
      </c>
      <c r="L1279" s="129" t="s">
        <v>401</v>
      </c>
      <c r="M1279" s="129" t="s">
        <v>585</v>
      </c>
      <c r="N1279" s="129" t="s">
        <v>586</v>
      </c>
    </row>
    <row r="1280" ht="14.25" spans="1:14">
      <c r="A1280" s="132" t="s">
        <v>417</v>
      </c>
      <c r="B1280" s="163"/>
      <c r="C1280" s="163" t="s">
        <v>1092</v>
      </c>
      <c r="D1280" s="163"/>
      <c r="E1280" s="133"/>
      <c r="F1280" s="133"/>
      <c r="G1280" s="133">
        <v>0.005</v>
      </c>
      <c r="H1280" s="133"/>
      <c r="I1280" s="133"/>
      <c r="J1280" s="133"/>
      <c r="K1280" s="133"/>
      <c r="L1280" s="133" t="s">
        <v>402</v>
      </c>
      <c r="M1280" s="133"/>
      <c r="N1280" s="133"/>
    </row>
    <row r="1281" ht="14.25" spans="1:14">
      <c r="A1281" s="132"/>
      <c r="B1281" s="163">
        <v>0</v>
      </c>
      <c r="C1281" s="163" t="s">
        <v>659</v>
      </c>
      <c r="D1281" s="163"/>
      <c r="E1281" s="133">
        <v>0</v>
      </c>
      <c r="F1281" s="133">
        <v>0</v>
      </c>
      <c r="G1281" s="133" t="s">
        <v>402</v>
      </c>
      <c r="H1281" s="136">
        <v>0</v>
      </c>
      <c r="I1281" s="136">
        <v>0</v>
      </c>
      <c r="J1281" s="133" t="s">
        <v>402</v>
      </c>
      <c r="K1281" s="133">
        <v>0</v>
      </c>
      <c r="L1281" s="133" t="s">
        <v>402</v>
      </c>
      <c r="M1281" s="136">
        <v>0</v>
      </c>
      <c r="N1281" s="136">
        <v>0</v>
      </c>
    </row>
    <row r="1282" ht="14.25" spans="1:14">
      <c r="A1282" s="132"/>
      <c r="B1282" s="163">
        <v>1</v>
      </c>
      <c r="C1282" s="163" t="s">
        <v>1093</v>
      </c>
      <c r="D1282" s="163"/>
      <c r="E1282" s="133">
        <v>0.018</v>
      </c>
      <c r="F1282" s="133">
        <v>0.019</v>
      </c>
      <c r="G1282" s="133" t="s">
        <v>402</v>
      </c>
      <c r="H1282" s="136">
        <v>0.9502</v>
      </c>
      <c r="I1282" s="136">
        <v>0.9325</v>
      </c>
      <c r="J1282" s="133" t="s">
        <v>402</v>
      </c>
      <c r="K1282" s="133">
        <v>0.002</v>
      </c>
      <c r="L1282" s="133" t="s">
        <v>402</v>
      </c>
      <c r="M1282" s="136">
        <v>0.9501</v>
      </c>
      <c r="N1282" s="136">
        <v>0.9483</v>
      </c>
    </row>
    <row r="1283" ht="14.25" spans="1:14">
      <c r="A1283" s="132"/>
      <c r="B1283" s="163">
        <v>2</v>
      </c>
      <c r="C1283" s="163" t="s">
        <v>1094</v>
      </c>
      <c r="D1283" s="163"/>
      <c r="E1283" s="133">
        <v>-0.292</v>
      </c>
      <c r="F1283" s="133">
        <v>-0.304</v>
      </c>
      <c r="G1283" s="133" t="s">
        <v>402</v>
      </c>
      <c r="H1283" s="136">
        <v>0.0498</v>
      </c>
      <c r="I1283" s="136">
        <v>0.0675</v>
      </c>
      <c r="J1283" s="133" t="s">
        <v>402</v>
      </c>
      <c r="K1283" s="133">
        <v>-0.035</v>
      </c>
      <c r="L1283" s="133" t="s">
        <v>402</v>
      </c>
      <c r="M1283" s="136">
        <v>0.0499</v>
      </c>
      <c r="N1283" s="136">
        <v>0.0517</v>
      </c>
    </row>
    <row r="1284" ht="14.25" spans="1:14">
      <c r="A1284" s="132"/>
      <c r="B1284" s="163">
        <v>3</v>
      </c>
      <c r="C1284" s="163" t="s">
        <v>668</v>
      </c>
      <c r="D1284" s="163"/>
      <c r="E1284" s="133">
        <v>0</v>
      </c>
      <c r="F1284" s="133"/>
      <c r="G1284" s="133"/>
      <c r="H1284" s="133"/>
      <c r="I1284" s="133"/>
      <c r="J1284" s="133"/>
      <c r="K1284" s="133"/>
      <c r="L1284" s="133"/>
      <c r="M1284" s="133"/>
      <c r="N1284" s="133"/>
    </row>
    <row r="1285" ht="14.25" spans="1:14">
      <c r="A1285" s="132"/>
      <c r="B1285" s="163"/>
      <c r="C1285" s="163"/>
      <c r="D1285" s="163"/>
      <c r="E1285" s="133"/>
      <c r="F1285" s="133"/>
      <c r="G1285" s="133"/>
      <c r="H1285" s="133"/>
      <c r="I1285" s="133"/>
      <c r="J1285" s="133"/>
      <c r="K1285" s="133"/>
      <c r="L1285" s="133"/>
      <c r="M1285" s="133"/>
      <c r="N1285" s="133"/>
    </row>
    <row r="1286" ht="14.25" spans="1:14">
      <c r="A1286" s="132" t="s">
        <v>417</v>
      </c>
      <c r="B1286" s="163"/>
      <c r="C1286" s="163" t="s">
        <v>1095</v>
      </c>
      <c r="D1286" s="163"/>
      <c r="E1286" s="133"/>
      <c r="F1286" s="133"/>
      <c r="G1286" s="133">
        <v>0.005</v>
      </c>
      <c r="H1286" s="133"/>
      <c r="I1286" s="133"/>
      <c r="J1286" s="133"/>
      <c r="K1286" s="133"/>
      <c r="L1286" s="133" t="s">
        <v>402</v>
      </c>
      <c r="M1286" s="133"/>
      <c r="N1286" s="133"/>
    </row>
    <row r="1287" ht="14.25" spans="1:14">
      <c r="A1287" s="132"/>
      <c r="B1287" s="163">
        <v>0</v>
      </c>
      <c r="C1287" s="163" t="s">
        <v>659</v>
      </c>
      <c r="D1287" s="163"/>
      <c r="E1287" s="133">
        <v>0</v>
      </c>
      <c r="F1287" s="133">
        <v>0</v>
      </c>
      <c r="G1287" s="133" t="s">
        <v>402</v>
      </c>
      <c r="H1287" s="136">
        <v>0</v>
      </c>
      <c r="I1287" s="136">
        <v>0</v>
      </c>
      <c r="J1287" s="133" t="s">
        <v>402</v>
      </c>
      <c r="K1287" s="133">
        <v>0</v>
      </c>
      <c r="L1287" s="133" t="s">
        <v>402</v>
      </c>
      <c r="M1287" s="136">
        <v>0</v>
      </c>
      <c r="N1287" s="136">
        <v>0</v>
      </c>
    </row>
    <row r="1288" ht="14.25" spans="1:14">
      <c r="A1288" s="132"/>
      <c r="B1288" s="163">
        <v>1</v>
      </c>
      <c r="C1288" s="163" t="s">
        <v>1096</v>
      </c>
      <c r="D1288" s="163"/>
      <c r="E1288" s="133">
        <v>-0.03</v>
      </c>
      <c r="F1288" s="133">
        <v>-0.158</v>
      </c>
      <c r="G1288" s="133" t="s">
        <v>402</v>
      </c>
      <c r="H1288" s="136">
        <v>0.5256</v>
      </c>
      <c r="I1288" s="136">
        <v>0.6153</v>
      </c>
      <c r="J1288" s="133" t="s">
        <v>402</v>
      </c>
      <c r="K1288" s="133">
        <v>-0.151</v>
      </c>
      <c r="L1288" s="133" t="s">
        <v>402</v>
      </c>
      <c r="M1288" s="136">
        <v>0.5216</v>
      </c>
      <c r="N1288" s="136">
        <v>0.6067</v>
      </c>
    </row>
    <row r="1289" ht="14.25" spans="1:14">
      <c r="A1289" s="132"/>
      <c r="B1289" s="163">
        <v>2</v>
      </c>
      <c r="C1289" s="163" t="s">
        <v>1097</v>
      </c>
      <c r="D1289" s="163"/>
      <c r="E1289" s="133">
        <v>0.196</v>
      </c>
      <c r="F1289" s="133">
        <v>-0.239</v>
      </c>
      <c r="G1289" s="133" t="s">
        <v>402</v>
      </c>
      <c r="H1289" s="136">
        <v>0.0893</v>
      </c>
      <c r="I1289" s="136">
        <v>0.1134</v>
      </c>
      <c r="J1289" s="133" t="s">
        <v>402</v>
      </c>
      <c r="K1289" s="133">
        <v>-0.414</v>
      </c>
      <c r="L1289" s="133" t="s">
        <v>402</v>
      </c>
      <c r="M1289" s="136">
        <v>0.0948</v>
      </c>
      <c r="N1289" s="136">
        <v>0.1433</v>
      </c>
    </row>
    <row r="1290" ht="14.25" spans="1:14">
      <c r="A1290" s="132"/>
      <c r="B1290" s="163">
        <v>3</v>
      </c>
      <c r="C1290" s="163" t="s">
        <v>1098</v>
      </c>
      <c r="D1290" s="163"/>
      <c r="E1290" s="133">
        <v>-0.014</v>
      </c>
      <c r="F1290" s="133">
        <v>-0.117</v>
      </c>
      <c r="G1290" s="133" t="s">
        <v>402</v>
      </c>
      <c r="H1290" s="136">
        <v>0.0976</v>
      </c>
      <c r="I1290" s="136">
        <v>0.1097</v>
      </c>
      <c r="J1290" s="133" t="s">
        <v>402</v>
      </c>
      <c r="K1290" s="133">
        <v>-0.129</v>
      </c>
      <c r="L1290" s="133" t="s">
        <v>402</v>
      </c>
      <c r="M1290" s="136">
        <v>0.0937</v>
      </c>
      <c r="N1290" s="136">
        <v>0.1067</v>
      </c>
    </row>
    <row r="1291" ht="14.25" spans="1:14">
      <c r="A1291" s="132"/>
      <c r="B1291" s="163">
        <v>4</v>
      </c>
      <c r="C1291" s="163" t="s">
        <v>1099</v>
      </c>
      <c r="D1291" s="163"/>
      <c r="E1291" s="133">
        <v>-0.094</v>
      </c>
      <c r="F1291" s="133">
        <v>0.032</v>
      </c>
      <c r="G1291" s="133" t="s">
        <v>402</v>
      </c>
      <c r="H1291" s="136">
        <v>0.052</v>
      </c>
      <c r="I1291" s="136">
        <v>0.0504</v>
      </c>
      <c r="J1291" s="133" t="s">
        <v>402</v>
      </c>
      <c r="K1291" s="133">
        <v>0.428</v>
      </c>
      <c r="L1291" s="133" t="s">
        <v>402</v>
      </c>
      <c r="M1291" s="136">
        <v>0.0511</v>
      </c>
      <c r="N1291" s="136">
        <v>0.0333</v>
      </c>
    </row>
    <row r="1292" ht="14.25" spans="1:14">
      <c r="A1292" s="132"/>
      <c r="B1292" s="163">
        <v>5</v>
      </c>
      <c r="C1292" s="163" t="s">
        <v>1100</v>
      </c>
      <c r="D1292" s="163"/>
      <c r="E1292" s="133">
        <v>0.035</v>
      </c>
      <c r="F1292" s="133">
        <v>0.485</v>
      </c>
      <c r="G1292" s="133" t="s">
        <v>402</v>
      </c>
      <c r="H1292" s="136">
        <v>0.112</v>
      </c>
      <c r="I1292" s="136">
        <v>0.0689</v>
      </c>
      <c r="J1292" s="133" t="s">
        <v>402</v>
      </c>
      <c r="K1292" s="133">
        <v>0.488</v>
      </c>
      <c r="L1292" s="133" t="s">
        <v>402</v>
      </c>
      <c r="M1292" s="136">
        <v>0.1141</v>
      </c>
      <c r="N1292" s="136">
        <v>0.07</v>
      </c>
    </row>
    <row r="1293" ht="14.25" spans="1:14">
      <c r="A1293" s="132"/>
      <c r="B1293" s="163">
        <v>6</v>
      </c>
      <c r="C1293" s="163" t="s">
        <v>1101</v>
      </c>
      <c r="D1293" s="163"/>
      <c r="E1293" s="133">
        <v>0.006</v>
      </c>
      <c r="F1293" s="133">
        <v>1.072</v>
      </c>
      <c r="G1293" s="133" t="s">
        <v>402</v>
      </c>
      <c r="H1293" s="136">
        <v>0.1234</v>
      </c>
      <c r="I1293" s="136">
        <v>0.0423</v>
      </c>
      <c r="J1293" s="133" t="s">
        <v>402</v>
      </c>
      <c r="K1293" s="133">
        <v>1.137</v>
      </c>
      <c r="L1293" s="133" t="s">
        <v>402</v>
      </c>
      <c r="M1293" s="136">
        <v>0.1247</v>
      </c>
      <c r="N1293" s="136">
        <v>0.04</v>
      </c>
    </row>
    <row r="1294" ht="14.25" spans="1:14">
      <c r="A1294" s="132"/>
      <c r="B1294" s="163">
        <v>7</v>
      </c>
      <c r="C1294" s="163" t="s">
        <v>668</v>
      </c>
      <c r="D1294" s="163"/>
      <c r="E1294" s="133">
        <v>0</v>
      </c>
      <c r="F1294" s="133"/>
      <c r="G1294" s="133"/>
      <c r="H1294" s="133"/>
      <c r="I1294" s="133"/>
      <c r="J1294" s="133"/>
      <c r="K1294" s="133"/>
      <c r="L1294" s="133"/>
      <c r="M1294" s="133"/>
      <c r="N1294" s="133"/>
    </row>
    <row r="1295" ht="14.25" spans="1:14">
      <c r="A1295" s="132"/>
      <c r="B1295" s="163"/>
      <c r="C1295" s="163"/>
      <c r="D1295" s="163"/>
      <c r="E1295" s="133"/>
      <c r="F1295" s="133"/>
      <c r="G1295" s="133"/>
      <c r="H1295" s="133"/>
      <c r="I1295" s="133"/>
      <c r="J1295" s="133"/>
      <c r="K1295" s="133"/>
      <c r="L1295" s="133"/>
      <c r="M1295" s="133"/>
      <c r="N1295" s="133"/>
    </row>
    <row r="1296" ht="14.25" spans="1:14">
      <c r="A1296" s="132" t="s">
        <v>417</v>
      </c>
      <c r="B1296" s="163"/>
      <c r="C1296" s="163" t="s">
        <v>1102</v>
      </c>
      <c r="D1296" s="163"/>
      <c r="E1296" s="133"/>
      <c r="F1296" s="133"/>
      <c r="G1296" s="133">
        <v>0.005</v>
      </c>
      <c r="H1296" s="133"/>
      <c r="I1296" s="133"/>
      <c r="J1296" s="133"/>
      <c r="K1296" s="133"/>
      <c r="L1296" s="133" t="s">
        <v>402</v>
      </c>
      <c r="M1296" s="133"/>
      <c r="N1296" s="133"/>
    </row>
    <row r="1297" ht="14.25" spans="1:14">
      <c r="A1297" s="132"/>
      <c r="B1297" s="163">
        <v>0</v>
      </c>
      <c r="C1297" s="163" t="s">
        <v>659</v>
      </c>
      <c r="D1297" s="163"/>
      <c r="E1297" s="133">
        <v>0</v>
      </c>
      <c r="F1297" s="133">
        <v>0</v>
      </c>
      <c r="G1297" s="133" t="s">
        <v>402</v>
      </c>
      <c r="H1297" s="136">
        <v>0</v>
      </c>
      <c r="I1297" s="136">
        <v>0</v>
      </c>
      <c r="J1297" s="133" t="s">
        <v>402</v>
      </c>
      <c r="K1297" s="133">
        <v>0</v>
      </c>
      <c r="L1297" s="133" t="s">
        <v>402</v>
      </c>
      <c r="M1297" s="136">
        <v>0</v>
      </c>
      <c r="N1297" s="136">
        <v>0</v>
      </c>
    </row>
    <row r="1298" ht="14.25" spans="1:14">
      <c r="A1298" s="132"/>
      <c r="B1298" s="163">
        <v>1</v>
      </c>
      <c r="C1298" s="163" t="s">
        <v>623</v>
      </c>
      <c r="D1298" s="163"/>
      <c r="E1298" s="133">
        <v>0.025</v>
      </c>
      <c r="F1298" s="133">
        <v>0.166</v>
      </c>
      <c r="G1298" s="133" t="s">
        <v>402</v>
      </c>
      <c r="H1298" s="136">
        <v>0.9801</v>
      </c>
      <c r="I1298" s="136">
        <v>0.8302</v>
      </c>
      <c r="J1298" s="133" t="s">
        <v>402</v>
      </c>
      <c r="K1298" s="133">
        <v>0.149</v>
      </c>
      <c r="L1298" s="133" t="s">
        <v>402</v>
      </c>
      <c r="M1298" s="136">
        <v>0.9847</v>
      </c>
      <c r="N1298" s="136">
        <v>0.8483</v>
      </c>
    </row>
    <row r="1299" ht="14.25" spans="1:14">
      <c r="A1299" s="132"/>
      <c r="B1299" s="163">
        <v>2</v>
      </c>
      <c r="C1299" s="163" t="s">
        <v>647</v>
      </c>
      <c r="D1299" s="163"/>
      <c r="E1299" s="133">
        <v>-0.239</v>
      </c>
      <c r="F1299" s="133">
        <v>-2.143</v>
      </c>
      <c r="G1299" s="133" t="s">
        <v>402</v>
      </c>
      <c r="H1299" s="136">
        <v>0.0199</v>
      </c>
      <c r="I1299" s="136">
        <v>0.1698</v>
      </c>
      <c r="J1299" s="133" t="s">
        <v>402</v>
      </c>
      <c r="K1299" s="133">
        <v>-2.294</v>
      </c>
      <c r="L1299" s="133" t="s">
        <v>402</v>
      </c>
      <c r="M1299" s="136">
        <v>0.0153</v>
      </c>
      <c r="N1299" s="136">
        <v>0.1517</v>
      </c>
    </row>
    <row r="1300" ht="14.25" spans="1:14">
      <c r="A1300" s="132"/>
      <c r="B1300" s="163">
        <v>3</v>
      </c>
      <c r="C1300" s="163" t="s">
        <v>668</v>
      </c>
      <c r="D1300" s="163"/>
      <c r="E1300" s="133">
        <v>0</v>
      </c>
      <c r="F1300" s="133"/>
      <c r="G1300" s="133"/>
      <c r="H1300" s="133"/>
      <c r="I1300" s="133"/>
      <c r="J1300" s="133"/>
      <c r="K1300" s="133"/>
      <c r="L1300" s="133"/>
      <c r="M1300" s="133"/>
      <c r="N1300" s="133"/>
    </row>
    <row r="1301" ht="14.25" spans="1:14">
      <c r="A1301" s="132"/>
      <c r="B1301" s="163"/>
      <c r="C1301" s="163"/>
      <c r="D1301" s="163"/>
      <c r="E1301" s="133"/>
      <c r="F1301" s="133"/>
      <c r="G1301" s="133"/>
      <c r="H1301" s="133"/>
      <c r="I1301" s="133"/>
      <c r="J1301" s="133"/>
      <c r="K1301" s="133"/>
      <c r="L1301" s="133"/>
      <c r="M1301" s="133"/>
      <c r="N1301" s="133"/>
    </row>
    <row r="1302" ht="14.25" spans="1:14">
      <c r="A1302" s="132" t="s">
        <v>417</v>
      </c>
      <c r="B1302" s="163"/>
      <c r="C1302" s="163" t="s">
        <v>1103</v>
      </c>
      <c r="D1302" s="163"/>
      <c r="E1302" s="133"/>
      <c r="F1302" s="133"/>
      <c r="G1302" s="133">
        <v>0.005</v>
      </c>
      <c r="H1302" s="133"/>
      <c r="I1302" s="133"/>
      <c r="J1302" s="133"/>
      <c r="K1302" s="133"/>
      <c r="L1302" s="133" t="s">
        <v>402</v>
      </c>
      <c r="M1302" s="133"/>
      <c r="N1302" s="133"/>
    </row>
    <row r="1303" ht="14.25" spans="1:14">
      <c r="A1303" s="132"/>
      <c r="B1303" s="163">
        <v>0</v>
      </c>
      <c r="C1303" s="163" t="s">
        <v>659</v>
      </c>
      <c r="D1303" s="163"/>
      <c r="E1303" s="133">
        <v>0</v>
      </c>
      <c r="F1303" s="133">
        <v>0</v>
      </c>
      <c r="G1303" s="133" t="s">
        <v>402</v>
      </c>
      <c r="H1303" s="136">
        <v>0</v>
      </c>
      <c r="I1303" s="136">
        <v>0</v>
      </c>
      <c r="J1303" s="133" t="s">
        <v>402</v>
      </c>
      <c r="K1303" s="133">
        <v>0</v>
      </c>
      <c r="L1303" s="133" t="s">
        <v>402</v>
      </c>
      <c r="M1303" s="136">
        <v>0</v>
      </c>
      <c r="N1303" s="136">
        <v>0</v>
      </c>
    </row>
    <row r="1304" ht="14.25" spans="1:14">
      <c r="A1304" s="132"/>
      <c r="B1304" s="163">
        <v>1</v>
      </c>
      <c r="C1304" s="163" t="s">
        <v>1104</v>
      </c>
      <c r="D1304" s="163"/>
      <c r="E1304" s="133">
        <v>-0.006</v>
      </c>
      <c r="F1304" s="133">
        <v>0.012</v>
      </c>
      <c r="G1304" s="133" t="s">
        <v>402</v>
      </c>
      <c r="H1304" s="136">
        <v>0.9026</v>
      </c>
      <c r="I1304" s="136">
        <v>0.8918</v>
      </c>
      <c r="J1304" s="133" t="s">
        <v>402</v>
      </c>
      <c r="K1304" s="133">
        <v>0.015</v>
      </c>
      <c r="L1304" s="133" t="s">
        <v>402</v>
      </c>
      <c r="M1304" s="136">
        <v>0.905</v>
      </c>
      <c r="N1304" s="136">
        <v>0.8917</v>
      </c>
    </row>
    <row r="1305" ht="14.25" spans="1:14">
      <c r="A1305" s="132"/>
      <c r="B1305" s="163">
        <v>2</v>
      </c>
      <c r="C1305" s="163" t="s">
        <v>1105</v>
      </c>
      <c r="D1305" s="163"/>
      <c r="E1305" s="133">
        <v>0.276</v>
      </c>
      <c r="F1305" s="133">
        <v>0.16</v>
      </c>
      <c r="G1305" s="133" t="s">
        <v>402</v>
      </c>
      <c r="H1305" s="136">
        <v>0.0522</v>
      </c>
      <c r="I1305" s="136">
        <v>0.0445</v>
      </c>
      <c r="J1305" s="133" t="s">
        <v>402</v>
      </c>
      <c r="K1305" s="133">
        <v>0.138</v>
      </c>
      <c r="L1305" s="133" t="s">
        <v>402</v>
      </c>
      <c r="M1305" s="136">
        <v>0.0517</v>
      </c>
      <c r="N1305" s="136">
        <v>0.045</v>
      </c>
    </row>
    <row r="1306" ht="14.25" spans="1:14">
      <c r="A1306" s="132"/>
      <c r="B1306" s="163">
        <v>3</v>
      </c>
      <c r="C1306" s="163" t="s">
        <v>1106</v>
      </c>
      <c r="D1306" s="163"/>
      <c r="E1306" s="133">
        <v>-0.154</v>
      </c>
      <c r="F1306" s="133">
        <v>-0.343</v>
      </c>
      <c r="G1306" s="133" t="s">
        <v>402</v>
      </c>
      <c r="H1306" s="136">
        <v>0.0453</v>
      </c>
      <c r="I1306" s="136">
        <v>0.0638</v>
      </c>
      <c r="J1306" s="133" t="s">
        <v>402</v>
      </c>
      <c r="K1306" s="133">
        <v>-0.38</v>
      </c>
      <c r="L1306" s="133" t="s">
        <v>402</v>
      </c>
      <c r="M1306" s="136">
        <v>0.0433</v>
      </c>
      <c r="N1306" s="136">
        <v>0.0633</v>
      </c>
    </row>
    <row r="1307" ht="14.25" spans="1:14">
      <c r="A1307" s="132"/>
      <c r="B1307" s="163">
        <v>4</v>
      </c>
      <c r="C1307" s="163" t="s">
        <v>668</v>
      </c>
      <c r="D1307" s="163"/>
      <c r="E1307" s="133">
        <v>0</v>
      </c>
      <c r="F1307" s="133"/>
      <c r="G1307" s="133"/>
      <c r="H1307" s="133"/>
      <c r="I1307" s="133"/>
      <c r="J1307" s="133"/>
      <c r="K1307" s="133"/>
      <c r="L1307" s="133"/>
      <c r="M1307" s="133"/>
      <c r="N1307" s="133"/>
    </row>
    <row r="1308" ht="14.25" spans="1:14">
      <c r="A1308" s="132"/>
      <c r="B1308" s="163"/>
      <c r="C1308" s="163"/>
      <c r="D1308" s="163"/>
      <c r="E1308" s="133"/>
      <c r="F1308" s="133"/>
      <c r="G1308" s="133"/>
      <c r="H1308" s="133"/>
      <c r="I1308" s="133"/>
      <c r="J1308" s="133"/>
      <c r="K1308" s="133"/>
      <c r="L1308" s="133"/>
      <c r="M1308" s="133"/>
      <c r="N1308" s="133"/>
    </row>
    <row r="1309" ht="14.25" spans="1:14">
      <c r="A1309" s="132" t="s">
        <v>417</v>
      </c>
      <c r="B1309" s="163"/>
      <c r="C1309" s="163" t="s">
        <v>1107</v>
      </c>
      <c r="D1309" s="163"/>
      <c r="E1309" s="133"/>
      <c r="F1309" s="133"/>
      <c r="G1309" s="133">
        <v>0.005</v>
      </c>
      <c r="H1309" s="133"/>
      <c r="I1309" s="133"/>
      <c r="J1309" s="133"/>
      <c r="K1309" s="133"/>
      <c r="L1309" s="133" t="s">
        <v>402</v>
      </c>
      <c r="M1309" s="133"/>
      <c r="N1309" s="133"/>
    </row>
    <row r="1310" ht="14.25" spans="1:14">
      <c r="A1310" s="132"/>
      <c r="B1310" s="163">
        <v>0</v>
      </c>
      <c r="C1310" s="163" t="s">
        <v>659</v>
      </c>
      <c r="D1310" s="163"/>
      <c r="E1310" s="133">
        <v>0</v>
      </c>
      <c r="F1310" s="133">
        <v>0</v>
      </c>
      <c r="G1310" s="133" t="s">
        <v>402</v>
      </c>
      <c r="H1310" s="136">
        <v>0</v>
      </c>
      <c r="I1310" s="136">
        <v>0</v>
      </c>
      <c r="J1310" s="133" t="s">
        <v>402</v>
      </c>
      <c r="K1310" s="133">
        <v>0</v>
      </c>
      <c r="L1310" s="133" t="s">
        <v>402</v>
      </c>
      <c r="M1310" s="136">
        <v>0</v>
      </c>
      <c r="N1310" s="136">
        <v>0</v>
      </c>
    </row>
    <row r="1311" ht="14.25" spans="1:14">
      <c r="A1311" s="132"/>
      <c r="B1311" s="163">
        <v>1</v>
      </c>
      <c r="C1311" s="163" t="s">
        <v>930</v>
      </c>
      <c r="D1311" s="163"/>
      <c r="E1311" s="133">
        <v>0.026</v>
      </c>
      <c r="F1311" s="133">
        <v>0.195</v>
      </c>
      <c r="G1311" s="133" t="s">
        <v>402</v>
      </c>
      <c r="H1311" s="136">
        <v>0.8427</v>
      </c>
      <c r="I1311" s="136">
        <v>0.6931</v>
      </c>
      <c r="J1311" s="133" t="s">
        <v>402</v>
      </c>
      <c r="K1311" s="133">
        <v>0.218</v>
      </c>
      <c r="L1311" s="133" t="s">
        <v>402</v>
      </c>
      <c r="M1311" s="136">
        <v>0.8456</v>
      </c>
      <c r="N1311" s="136">
        <v>0.68</v>
      </c>
    </row>
    <row r="1312" ht="14.25" spans="1:14">
      <c r="A1312" s="132"/>
      <c r="B1312" s="163">
        <v>2</v>
      </c>
      <c r="C1312" s="163" t="s">
        <v>1108</v>
      </c>
      <c r="D1312" s="163"/>
      <c r="E1312" s="133">
        <v>-0.016</v>
      </c>
      <c r="F1312" s="133">
        <v>-0.483</v>
      </c>
      <c r="G1312" s="133" t="s">
        <v>402</v>
      </c>
      <c r="H1312" s="136">
        <v>0.1262</v>
      </c>
      <c r="I1312" s="136">
        <v>0.2046</v>
      </c>
      <c r="J1312" s="133" t="s">
        <v>402</v>
      </c>
      <c r="K1312" s="133">
        <v>-0.572</v>
      </c>
      <c r="L1312" s="133" t="s">
        <v>402</v>
      </c>
      <c r="M1312" s="136">
        <v>0.1242</v>
      </c>
      <c r="N1312" s="136">
        <v>0.22</v>
      </c>
    </row>
    <row r="1313" ht="56.25" spans="1:16">
      <c r="A1313" s="159" t="s">
        <v>437</v>
      </c>
      <c r="B1313" s="159"/>
      <c r="C1313" s="159"/>
      <c r="D1313" s="159"/>
      <c r="E1313" s="159"/>
      <c r="F1313" s="159"/>
      <c r="G1313" s="159"/>
      <c r="H1313" s="159"/>
      <c r="I1313" s="159"/>
      <c r="J1313" s="159"/>
      <c r="K1313" s="159"/>
      <c r="L1313" s="159"/>
      <c r="M1313" s="159"/>
      <c r="N1313" s="159"/>
      <c r="O1313" s="149" t="s">
        <v>438</v>
      </c>
      <c r="P1313" s="150">
        <v>28</v>
      </c>
    </row>
    <row r="1315" spans="1:16">
      <c r="A1315" s="151" t="s">
        <v>1109</v>
      </c>
      <c r="B1315" s="151"/>
      <c r="C1315" s="151"/>
      <c r="D1315" s="151"/>
      <c r="E1315" s="151"/>
      <c r="F1315" s="151"/>
      <c r="G1315" s="151"/>
      <c r="H1315" s="151"/>
      <c r="I1315" s="151"/>
      <c r="J1315" s="151"/>
      <c r="K1315" s="151"/>
      <c r="L1315" s="151"/>
      <c r="M1315" s="151"/>
      <c r="N1315" s="151"/>
      <c r="O1315" s="152"/>
      <c r="P1315" s="150" t="s">
        <v>391</v>
      </c>
    </row>
    <row r="1316" spans="1:16">
      <c r="A1316" s="151"/>
      <c r="B1316" s="151"/>
      <c r="C1316" s="151"/>
      <c r="D1316" s="151"/>
      <c r="E1316" s="151"/>
      <c r="F1316" s="151"/>
      <c r="G1316" s="151"/>
      <c r="H1316" s="151"/>
      <c r="I1316" s="151"/>
      <c r="J1316" s="151"/>
      <c r="K1316" s="151"/>
      <c r="L1316" s="151"/>
      <c r="M1316" s="151"/>
      <c r="N1316" s="151"/>
      <c r="O1316" s="153"/>
      <c r="P1316" s="150"/>
    </row>
    <row r="1317" spans="1:16">
      <c r="A1317" s="151"/>
      <c r="B1317" s="151"/>
      <c r="C1317" s="151"/>
      <c r="D1317" s="151"/>
      <c r="E1317" s="151"/>
      <c r="F1317" s="151"/>
      <c r="G1317" s="151"/>
      <c r="H1317" s="151"/>
      <c r="I1317" s="151"/>
      <c r="J1317" s="151"/>
      <c r="K1317" s="151"/>
      <c r="L1317" s="151"/>
      <c r="M1317" s="151"/>
      <c r="N1317" s="151"/>
      <c r="O1317" s="153"/>
      <c r="P1317" s="150"/>
    </row>
    <row r="1318" spans="1:16">
      <c r="A1318" s="151"/>
      <c r="B1318" s="151"/>
      <c r="C1318" s="151"/>
      <c r="D1318" s="151"/>
      <c r="E1318" s="151"/>
      <c r="F1318" s="151"/>
      <c r="G1318" s="151"/>
      <c r="H1318" s="151"/>
      <c r="I1318" s="151"/>
      <c r="J1318" s="151"/>
      <c r="K1318" s="151"/>
      <c r="L1318" s="151"/>
      <c r="M1318" s="151"/>
      <c r="N1318" s="151"/>
      <c r="O1318" s="153"/>
      <c r="P1318" s="150"/>
    </row>
    <row r="1319" spans="1:14">
      <c r="A1319" s="119" t="s">
        <v>574</v>
      </c>
      <c r="B1319" s="119"/>
      <c r="C1319" s="119"/>
      <c r="D1319" s="119"/>
      <c r="E1319" s="119"/>
      <c r="F1319" s="119"/>
      <c r="G1319" s="119"/>
      <c r="H1319" s="119"/>
      <c r="I1319" s="119"/>
      <c r="J1319" s="119"/>
      <c r="K1319" s="119"/>
      <c r="L1319" s="119"/>
      <c r="M1319" s="119"/>
      <c r="N1319" s="119"/>
    </row>
    <row r="1320" spans="1:14">
      <c r="A1320" s="121" t="s">
        <v>362</v>
      </c>
      <c r="B1320" s="121"/>
      <c r="C1320" s="121"/>
      <c r="D1320" s="121"/>
      <c r="E1320" s="121"/>
      <c r="F1320" s="121"/>
      <c r="G1320" s="121"/>
      <c r="H1320" s="121"/>
      <c r="I1320" s="121"/>
      <c r="J1320" s="121"/>
      <c r="K1320" s="121"/>
      <c r="L1320" s="121"/>
      <c r="M1320" s="121"/>
      <c r="N1320" s="121"/>
    </row>
    <row r="1321" spans="1:14">
      <c r="A1321" s="121" t="s">
        <v>363</v>
      </c>
      <c r="B1321" s="121"/>
      <c r="C1321" s="121"/>
      <c r="D1321" s="121"/>
      <c r="E1321" s="121"/>
      <c r="F1321" s="121"/>
      <c r="G1321" s="121"/>
      <c r="H1321" s="121"/>
      <c r="I1321" s="121"/>
      <c r="J1321" s="121"/>
      <c r="K1321" s="121"/>
      <c r="L1321" s="121"/>
      <c r="M1321" s="121"/>
      <c r="N1321" s="121"/>
    </row>
    <row r="1322" spans="1:14">
      <c r="A1322" s="121" t="s">
        <v>393</v>
      </c>
      <c r="B1322" s="121"/>
      <c r="C1322" s="121"/>
      <c r="D1322" s="121"/>
      <c r="E1322" s="121"/>
      <c r="F1322" s="121"/>
      <c r="G1322" s="121"/>
      <c r="H1322" s="121"/>
      <c r="I1322" s="121"/>
      <c r="J1322" s="121"/>
      <c r="K1322" s="121"/>
      <c r="L1322" s="121"/>
      <c r="M1322" s="121"/>
      <c r="N1322" s="121"/>
    </row>
    <row r="1323" ht="14.25" spans="1:14">
      <c r="A1323" s="121"/>
      <c r="B1323" s="121"/>
      <c r="C1323" s="121"/>
      <c r="D1323" s="121"/>
      <c r="E1323" s="121"/>
      <c r="F1323" s="121"/>
      <c r="G1323" s="121"/>
      <c r="H1323" s="121"/>
      <c r="I1323" s="121"/>
      <c r="J1323" s="121"/>
      <c r="K1323" s="121"/>
      <c r="L1323" s="121"/>
      <c r="M1323" s="121"/>
      <c r="N1323" s="121"/>
    </row>
    <row r="1324" ht="14.25" spans="1:14">
      <c r="A1324" s="166" t="s">
        <v>575</v>
      </c>
      <c r="B1324" s="123"/>
      <c r="C1324" s="125"/>
      <c r="D1324" s="124"/>
      <c r="E1324" s="124" t="s">
        <v>576</v>
      </c>
      <c r="F1324" s="123" t="s">
        <v>577</v>
      </c>
      <c r="G1324" s="125"/>
      <c r="H1324" s="125"/>
      <c r="I1324" s="125"/>
      <c r="J1324" s="124"/>
      <c r="K1324" s="123" t="s">
        <v>578</v>
      </c>
      <c r="L1324" s="125"/>
      <c r="M1324" s="125"/>
      <c r="N1324" s="124"/>
    </row>
    <row r="1325" ht="14.25" spans="1:14">
      <c r="A1325" s="128" t="s">
        <v>579</v>
      </c>
      <c r="B1325" s="129" t="s">
        <v>580</v>
      </c>
      <c r="C1325" s="129" t="s">
        <v>581</v>
      </c>
      <c r="D1325" s="129" t="s">
        <v>582</v>
      </c>
      <c r="E1325" s="129" t="s">
        <v>583</v>
      </c>
      <c r="F1325" s="129" t="s">
        <v>584</v>
      </c>
      <c r="G1325" s="129" t="s">
        <v>401</v>
      </c>
      <c r="H1325" s="129" t="s">
        <v>585</v>
      </c>
      <c r="I1325" s="129" t="s">
        <v>586</v>
      </c>
      <c r="J1325" s="129" t="s">
        <v>587</v>
      </c>
      <c r="K1325" s="129" t="s">
        <v>584</v>
      </c>
      <c r="L1325" s="129" t="s">
        <v>401</v>
      </c>
      <c r="M1325" s="129" t="s">
        <v>585</v>
      </c>
      <c r="N1325" s="129" t="s">
        <v>586</v>
      </c>
    </row>
    <row r="1326" ht="14.25" spans="1:14">
      <c r="A1326" s="132"/>
      <c r="B1326" s="163">
        <v>3</v>
      </c>
      <c r="C1326" s="163" t="s">
        <v>1110</v>
      </c>
      <c r="D1326" s="163"/>
      <c r="E1326" s="133">
        <v>-0.255</v>
      </c>
      <c r="F1326" s="133">
        <v>-1.189</v>
      </c>
      <c r="G1326" s="133" t="s">
        <v>402</v>
      </c>
      <c r="H1326" s="136">
        <v>0.0311</v>
      </c>
      <c r="I1326" s="136">
        <v>0.1023</v>
      </c>
      <c r="J1326" s="133" t="s">
        <v>402</v>
      </c>
      <c r="K1326" s="133">
        <v>-1.195</v>
      </c>
      <c r="L1326" s="133" t="s">
        <v>402</v>
      </c>
      <c r="M1326" s="136">
        <v>0.0303</v>
      </c>
      <c r="N1326" s="136">
        <v>0.1</v>
      </c>
    </row>
    <row r="1327" ht="14.25" spans="1:14">
      <c r="A1327" s="132"/>
      <c r="B1327" s="163">
        <v>4</v>
      </c>
      <c r="C1327" s="163" t="s">
        <v>668</v>
      </c>
      <c r="D1327" s="163"/>
      <c r="E1327" s="133">
        <v>0</v>
      </c>
      <c r="F1327" s="133"/>
      <c r="G1327" s="133"/>
      <c r="H1327" s="133"/>
      <c r="I1327" s="133"/>
      <c r="J1327" s="133"/>
      <c r="K1327" s="133"/>
      <c r="L1327" s="133"/>
      <c r="M1327" s="133"/>
      <c r="N1327" s="133"/>
    </row>
    <row r="1328" ht="14.25" spans="1:14">
      <c r="A1328" s="132"/>
      <c r="B1328" s="163"/>
      <c r="C1328" s="163"/>
      <c r="D1328" s="163"/>
      <c r="E1328" s="133"/>
      <c r="F1328" s="133"/>
      <c r="G1328" s="133"/>
      <c r="H1328" s="133"/>
      <c r="I1328" s="133"/>
      <c r="J1328" s="133"/>
      <c r="K1328" s="133"/>
      <c r="L1328" s="133"/>
      <c r="M1328" s="133"/>
      <c r="N1328" s="133"/>
    </row>
    <row r="1329" ht="14.25" spans="1:14">
      <c r="A1329" s="132" t="s">
        <v>417</v>
      </c>
      <c r="B1329" s="163"/>
      <c r="C1329" s="163" t="s">
        <v>1111</v>
      </c>
      <c r="D1329" s="163"/>
      <c r="E1329" s="133"/>
      <c r="F1329" s="133"/>
      <c r="G1329" s="133">
        <v>0.004</v>
      </c>
      <c r="H1329" s="133"/>
      <c r="I1329" s="133"/>
      <c r="J1329" s="133"/>
      <c r="K1329" s="133"/>
      <c r="L1329" s="133" t="s">
        <v>402</v>
      </c>
      <c r="M1329" s="133"/>
      <c r="N1329" s="133"/>
    </row>
    <row r="1330" ht="14.25" spans="1:14">
      <c r="A1330" s="132"/>
      <c r="B1330" s="163">
        <v>0</v>
      </c>
      <c r="C1330" s="163" t="s">
        <v>659</v>
      </c>
      <c r="D1330" s="163"/>
      <c r="E1330" s="133">
        <v>0</v>
      </c>
      <c r="F1330" s="133">
        <v>0</v>
      </c>
      <c r="G1330" s="133" t="s">
        <v>402</v>
      </c>
      <c r="H1330" s="136">
        <v>0</v>
      </c>
      <c r="I1330" s="136">
        <v>0</v>
      </c>
      <c r="J1330" s="133" t="s">
        <v>402</v>
      </c>
      <c r="K1330" s="133">
        <v>0</v>
      </c>
      <c r="L1330" s="133" t="s">
        <v>402</v>
      </c>
      <c r="M1330" s="136">
        <v>0</v>
      </c>
      <c r="N1330" s="136">
        <v>0</v>
      </c>
    </row>
    <row r="1331" ht="14.25" spans="1:14">
      <c r="A1331" s="132"/>
      <c r="B1331" s="163">
        <v>1</v>
      </c>
      <c r="C1331" s="163" t="s">
        <v>1112</v>
      </c>
      <c r="D1331" s="163"/>
      <c r="E1331" s="133">
        <v>-0.06</v>
      </c>
      <c r="F1331" s="133">
        <v>-0.789</v>
      </c>
      <c r="G1331" s="133" t="s">
        <v>402</v>
      </c>
      <c r="H1331" s="136">
        <v>0.2112</v>
      </c>
      <c r="I1331" s="136">
        <v>0.4648</v>
      </c>
      <c r="J1331" s="133" t="s">
        <v>402</v>
      </c>
      <c r="K1331" s="133">
        <v>-0.818</v>
      </c>
      <c r="L1331" s="133" t="s">
        <v>402</v>
      </c>
      <c r="M1331" s="136">
        <v>0.2125</v>
      </c>
      <c r="N1331" s="136">
        <v>0.4817</v>
      </c>
    </row>
    <row r="1332" ht="14.25" spans="1:14">
      <c r="A1332" s="132"/>
      <c r="B1332" s="163">
        <v>2</v>
      </c>
      <c r="C1332" s="163" t="s">
        <v>1113</v>
      </c>
      <c r="D1332" s="163"/>
      <c r="E1332" s="133">
        <v>0.186</v>
      </c>
      <c r="F1332" s="133">
        <v>0.359</v>
      </c>
      <c r="G1332" s="133" t="s">
        <v>402</v>
      </c>
      <c r="H1332" s="136">
        <v>0.0637</v>
      </c>
      <c r="I1332" s="136">
        <v>0.0445</v>
      </c>
      <c r="J1332" s="133" t="s">
        <v>402</v>
      </c>
      <c r="K1332" s="133">
        <v>0.31</v>
      </c>
      <c r="L1332" s="133" t="s">
        <v>402</v>
      </c>
      <c r="M1332" s="136">
        <v>0.0659</v>
      </c>
      <c r="N1332" s="136">
        <v>0.0483</v>
      </c>
    </row>
    <row r="1333" ht="14.25" spans="1:14">
      <c r="A1333" s="132"/>
      <c r="B1333" s="163">
        <v>3</v>
      </c>
      <c r="C1333" s="163" t="s">
        <v>1114</v>
      </c>
      <c r="D1333" s="163"/>
      <c r="E1333" s="133">
        <v>-0.049</v>
      </c>
      <c r="F1333" s="133">
        <v>-0.025</v>
      </c>
      <c r="G1333" s="133" t="s">
        <v>402</v>
      </c>
      <c r="H1333" s="136">
        <v>0.0954</v>
      </c>
      <c r="I1333" s="136">
        <v>0.0979</v>
      </c>
      <c r="J1333" s="133" t="s">
        <v>402</v>
      </c>
      <c r="K1333" s="133">
        <v>-0.142</v>
      </c>
      <c r="L1333" s="133" t="s">
        <v>402</v>
      </c>
      <c r="M1333" s="136">
        <v>0.0925</v>
      </c>
      <c r="N1333" s="136">
        <v>0.1067</v>
      </c>
    </row>
    <row r="1334" ht="14.25" spans="1:14">
      <c r="A1334" s="132"/>
      <c r="B1334" s="163">
        <v>4</v>
      </c>
      <c r="C1334" s="163" t="s">
        <v>1115</v>
      </c>
      <c r="D1334" s="163"/>
      <c r="E1334" s="133">
        <v>-0.01</v>
      </c>
      <c r="F1334" s="133">
        <v>0.168</v>
      </c>
      <c r="G1334" s="133" t="s">
        <v>402</v>
      </c>
      <c r="H1334" s="136">
        <v>0.2719</v>
      </c>
      <c r="I1334" s="136">
        <v>0.2298</v>
      </c>
      <c r="J1334" s="133" t="s">
        <v>402</v>
      </c>
      <c r="K1334" s="133">
        <v>0.265</v>
      </c>
      <c r="L1334" s="133" t="s">
        <v>402</v>
      </c>
      <c r="M1334" s="136">
        <v>0.2694</v>
      </c>
      <c r="N1334" s="136">
        <v>0.2067</v>
      </c>
    </row>
    <row r="1335" ht="14.25" spans="1:14">
      <c r="A1335" s="132"/>
      <c r="B1335" s="163">
        <v>5</v>
      </c>
      <c r="C1335" s="163" t="s">
        <v>1116</v>
      </c>
      <c r="D1335" s="163"/>
      <c r="E1335" s="133">
        <v>0.076</v>
      </c>
      <c r="F1335" s="133">
        <v>0.737</v>
      </c>
      <c r="G1335" s="133" t="s">
        <v>402</v>
      </c>
      <c r="H1335" s="136">
        <v>0.2944</v>
      </c>
      <c r="I1335" s="136">
        <v>0.1408</v>
      </c>
      <c r="J1335" s="133" t="s">
        <v>402</v>
      </c>
      <c r="K1335" s="133">
        <v>0.757</v>
      </c>
      <c r="L1335" s="133" t="s">
        <v>402</v>
      </c>
      <c r="M1335" s="136">
        <v>0.2948</v>
      </c>
      <c r="N1335" s="136">
        <v>0.1383</v>
      </c>
    </row>
    <row r="1336" ht="14.25" spans="1:14">
      <c r="A1336" s="132"/>
      <c r="B1336" s="163">
        <v>6</v>
      </c>
      <c r="C1336" s="163" t="s">
        <v>1117</v>
      </c>
      <c r="D1336" s="163"/>
      <c r="E1336" s="133">
        <v>0.02</v>
      </c>
      <c r="F1336" s="133">
        <v>1.048</v>
      </c>
      <c r="G1336" s="133" t="s">
        <v>402</v>
      </c>
      <c r="H1336" s="136">
        <v>0.0634</v>
      </c>
      <c r="I1336" s="136">
        <v>0.0222</v>
      </c>
      <c r="J1336" s="133" t="s">
        <v>402</v>
      </c>
      <c r="K1336" s="133">
        <v>1.264</v>
      </c>
      <c r="L1336" s="133" t="s">
        <v>402</v>
      </c>
      <c r="M1336" s="136">
        <v>0.0649</v>
      </c>
      <c r="N1336" s="136">
        <v>0.0183</v>
      </c>
    </row>
    <row r="1337" ht="14.25" spans="1:14">
      <c r="A1337" s="132"/>
      <c r="B1337" s="163">
        <v>7</v>
      </c>
      <c r="C1337" s="163" t="s">
        <v>668</v>
      </c>
      <c r="D1337" s="163"/>
      <c r="E1337" s="133">
        <v>0</v>
      </c>
      <c r="F1337" s="133"/>
      <c r="G1337" s="133"/>
      <c r="H1337" s="133"/>
      <c r="I1337" s="133"/>
      <c r="J1337" s="133"/>
      <c r="K1337" s="133"/>
      <c r="L1337" s="133"/>
      <c r="M1337" s="133"/>
      <c r="N1337" s="133"/>
    </row>
    <row r="1338" ht="14.25" spans="1:14">
      <c r="A1338" s="132"/>
      <c r="B1338" s="163"/>
      <c r="C1338" s="163"/>
      <c r="D1338" s="163"/>
      <c r="E1338" s="133"/>
      <c r="F1338" s="133"/>
      <c r="G1338" s="133"/>
      <c r="H1338" s="133"/>
      <c r="I1338" s="133"/>
      <c r="J1338" s="133"/>
      <c r="K1338" s="133"/>
      <c r="L1338" s="133"/>
      <c r="M1338" s="133"/>
      <c r="N1338" s="133"/>
    </row>
    <row r="1339" ht="14.25" spans="1:14">
      <c r="A1339" s="132" t="s">
        <v>417</v>
      </c>
      <c r="B1339" s="163"/>
      <c r="C1339" s="163" t="s">
        <v>1118</v>
      </c>
      <c r="D1339" s="163"/>
      <c r="E1339" s="133"/>
      <c r="F1339" s="133"/>
      <c r="G1339" s="133">
        <v>0.004</v>
      </c>
      <c r="H1339" s="133"/>
      <c r="I1339" s="133"/>
      <c r="J1339" s="133"/>
      <c r="K1339" s="133"/>
      <c r="L1339" s="133" t="s">
        <v>402</v>
      </c>
      <c r="M1339" s="133"/>
      <c r="N1339" s="133"/>
    </row>
    <row r="1340" ht="14.25" spans="1:14">
      <c r="A1340" s="132"/>
      <c r="B1340" s="163">
        <v>0</v>
      </c>
      <c r="C1340" s="163" t="s">
        <v>659</v>
      </c>
      <c r="D1340" s="163"/>
      <c r="E1340" s="133">
        <v>0</v>
      </c>
      <c r="F1340" s="133">
        <v>0</v>
      </c>
      <c r="G1340" s="133" t="s">
        <v>402</v>
      </c>
      <c r="H1340" s="136">
        <v>0</v>
      </c>
      <c r="I1340" s="136">
        <v>0</v>
      </c>
      <c r="J1340" s="133" t="s">
        <v>402</v>
      </c>
      <c r="K1340" s="133">
        <v>0</v>
      </c>
      <c r="L1340" s="133" t="s">
        <v>402</v>
      </c>
      <c r="M1340" s="136">
        <v>0</v>
      </c>
      <c r="N1340" s="136">
        <v>0</v>
      </c>
    </row>
    <row r="1341" ht="14.25" spans="1:14">
      <c r="A1341" s="132"/>
      <c r="B1341" s="163">
        <v>1</v>
      </c>
      <c r="C1341" s="163" t="s">
        <v>1119</v>
      </c>
      <c r="D1341" s="163"/>
      <c r="E1341" s="133">
        <v>0.015</v>
      </c>
      <c r="F1341" s="133">
        <v>0.016</v>
      </c>
      <c r="G1341" s="133" t="s">
        <v>402</v>
      </c>
      <c r="H1341" s="136">
        <v>0.953</v>
      </c>
      <c r="I1341" s="136">
        <v>0.9377</v>
      </c>
      <c r="J1341" s="133" t="s">
        <v>402</v>
      </c>
      <c r="K1341" s="133">
        <v>-0.001</v>
      </c>
      <c r="L1341" s="133" t="s">
        <v>402</v>
      </c>
      <c r="M1341" s="136">
        <v>0.9525</v>
      </c>
      <c r="N1341" s="136">
        <v>0.9533</v>
      </c>
    </row>
    <row r="1342" ht="14.25" spans="1:14">
      <c r="A1342" s="132"/>
      <c r="B1342" s="163">
        <v>2</v>
      </c>
      <c r="C1342" s="163" t="s">
        <v>1120</v>
      </c>
      <c r="D1342" s="163"/>
      <c r="E1342" s="133">
        <v>-0.261</v>
      </c>
      <c r="F1342" s="133">
        <v>-0.282</v>
      </c>
      <c r="G1342" s="133" t="s">
        <v>402</v>
      </c>
      <c r="H1342" s="136">
        <v>0.047</v>
      </c>
      <c r="I1342" s="136">
        <v>0.0623</v>
      </c>
      <c r="J1342" s="133" t="s">
        <v>402</v>
      </c>
      <c r="K1342" s="133">
        <v>0.017</v>
      </c>
      <c r="L1342" s="133" t="s">
        <v>402</v>
      </c>
      <c r="M1342" s="136">
        <v>0.0475</v>
      </c>
      <c r="N1342" s="136">
        <v>0.0467</v>
      </c>
    </row>
    <row r="1343" ht="14.25" spans="1:14">
      <c r="A1343" s="132"/>
      <c r="B1343" s="163">
        <v>3</v>
      </c>
      <c r="C1343" s="163" t="s">
        <v>668</v>
      </c>
      <c r="D1343" s="163"/>
      <c r="E1343" s="133">
        <v>0</v>
      </c>
      <c r="F1343" s="133"/>
      <c r="G1343" s="133"/>
      <c r="H1343" s="133"/>
      <c r="I1343" s="133"/>
      <c r="J1343" s="133"/>
      <c r="K1343" s="133"/>
      <c r="L1343" s="133"/>
      <c r="M1343" s="133"/>
      <c r="N1343" s="133"/>
    </row>
    <row r="1344" ht="14.25" spans="1:14">
      <c r="A1344" s="132"/>
      <c r="B1344" s="163"/>
      <c r="C1344" s="163"/>
      <c r="D1344" s="163"/>
      <c r="E1344" s="133"/>
      <c r="F1344" s="133"/>
      <c r="G1344" s="133"/>
      <c r="H1344" s="133"/>
      <c r="I1344" s="133"/>
      <c r="J1344" s="133"/>
      <c r="K1344" s="133"/>
      <c r="L1344" s="133"/>
      <c r="M1344" s="133"/>
      <c r="N1344" s="133"/>
    </row>
    <row r="1345" ht="14.25" spans="1:14">
      <c r="A1345" s="132" t="s">
        <v>417</v>
      </c>
      <c r="B1345" s="163"/>
      <c r="C1345" s="163" t="s">
        <v>1121</v>
      </c>
      <c r="D1345" s="163"/>
      <c r="E1345" s="133"/>
      <c r="F1345" s="133"/>
      <c r="G1345" s="133">
        <v>0.004</v>
      </c>
      <c r="H1345" s="133"/>
      <c r="I1345" s="133"/>
      <c r="J1345" s="133"/>
      <c r="K1345" s="133"/>
      <c r="L1345" s="133" t="s">
        <v>402</v>
      </c>
      <c r="M1345" s="133"/>
      <c r="N1345" s="133"/>
    </row>
    <row r="1346" ht="14.25" spans="1:14">
      <c r="A1346" s="132"/>
      <c r="B1346" s="163">
        <v>0</v>
      </c>
      <c r="C1346" s="163" t="s">
        <v>659</v>
      </c>
      <c r="D1346" s="163"/>
      <c r="E1346" s="133">
        <v>0</v>
      </c>
      <c r="F1346" s="133">
        <v>0</v>
      </c>
      <c r="G1346" s="133" t="s">
        <v>402</v>
      </c>
      <c r="H1346" s="136">
        <v>0</v>
      </c>
      <c r="I1346" s="136">
        <v>0</v>
      </c>
      <c r="J1346" s="133" t="s">
        <v>402</v>
      </c>
      <c r="K1346" s="133">
        <v>0</v>
      </c>
      <c r="L1346" s="133" t="s">
        <v>402</v>
      </c>
      <c r="M1346" s="136">
        <v>0</v>
      </c>
      <c r="N1346" s="136">
        <v>0</v>
      </c>
    </row>
    <row r="1347" ht="14.25" spans="1:14">
      <c r="A1347" s="132"/>
      <c r="B1347" s="163">
        <v>1</v>
      </c>
      <c r="C1347" s="163" t="s">
        <v>1122</v>
      </c>
      <c r="D1347" s="163"/>
      <c r="E1347" s="133">
        <v>0.042</v>
      </c>
      <c r="F1347" s="133">
        <v>0.705</v>
      </c>
      <c r="G1347" s="133" t="s">
        <v>402</v>
      </c>
      <c r="H1347" s="136">
        <v>0.4019</v>
      </c>
      <c r="I1347" s="136">
        <v>0.1987</v>
      </c>
      <c r="J1347" s="133" t="s">
        <v>402</v>
      </c>
      <c r="K1347" s="133">
        <v>0.629</v>
      </c>
      <c r="L1347" s="133" t="s">
        <v>402</v>
      </c>
      <c r="M1347" s="136">
        <v>0.4094</v>
      </c>
      <c r="N1347" s="136">
        <v>0.2183</v>
      </c>
    </row>
    <row r="1348" ht="14.25" spans="1:14">
      <c r="A1348" s="132"/>
      <c r="B1348" s="163">
        <v>2</v>
      </c>
      <c r="C1348" s="163" t="s">
        <v>1123</v>
      </c>
      <c r="D1348" s="163"/>
      <c r="E1348" s="133">
        <v>-0.061</v>
      </c>
      <c r="F1348" s="133">
        <v>0.386</v>
      </c>
      <c r="G1348" s="133" t="s">
        <v>402</v>
      </c>
      <c r="H1348" s="136">
        <v>0.2247</v>
      </c>
      <c r="I1348" s="136">
        <v>0.1527</v>
      </c>
      <c r="J1348" s="133" t="s">
        <v>402</v>
      </c>
      <c r="K1348" s="133">
        <v>0.63</v>
      </c>
      <c r="L1348" s="133" t="s">
        <v>402</v>
      </c>
      <c r="M1348" s="136">
        <v>0.2315</v>
      </c>
      <c r="N1348" s="136">
        <v>0.1233</v>
      </c>
    </row>
    <row r="1349" ht="14.25" spans="1:14">
      <c r="A1349" s="132"/>
      <c r="B1349" s="163">
        <v>3</v>
      </c>
      <c r="C1349" s="163" t="s">
        <v>1124</v>
      </c>
      <c r="D1349" s="163"/>
      <c r="E1349" s="133">
        <v>0.003</v>
      </c>
      <c r="F1349" s="133">
        <v>0.049</v>
      </c>
      <c r="G1349" s="133" t="s">
        <v>402</v>
      </c>
      <c r="H1349" s="136">
        <v>0.1511</v>
      </c>
      <c r="I1349" s="136">
        <v>0.1438</v>
      </c>
      <c r="J1349" s="133" t="s">
        <v>402</v>
      </c>
      <c r="K1349" s="133">
        <v>0.066</v>
      </c>
      <c r="L1349" s="133" t="s">
        <v>402</v>
      </c>
      <c r="M1349" s="136">
        <v>0.1496</v>
      </c>
      <c r="N1349" s="136">
        <v>0.14</v>
      </c>
    </row>
    <row r="1350" ht="14.25" spans="1:14">
      <c r="A1350" s="132"/>
      <c r="B1350" s="163">
        <v>4</v>
      </c>
      <c r="C1350" s="163" t="s">
        <v>1125</v>
      </c>
      <c r="D1350" s="163"/>
      <c r="E1350" s="133">
        <v>0.125</v>
      </c>
      <c r="F1350" s="133">
        <v>-0.292</v>
      </c>
      <c r="G1350" s="133" t="s">
        <v>402</v>
      </c>
      <c r="H1350" s="136">
        <v>0.0902</v>
      </c>
      <c r="I1350" s="136">
        <v>0.1208</v>
      </c>
      <c r="J1350" s="133" t="s">
        <v>402</v>
      </c>
      <c r="K1350" s="133">
        <v>-0.58</v>
      </c>
      <c r="L1350" s="133" t="s">
        <v>402</v>
      </c>
      <c r="M1350" s="136">
        <v>0.0821</v>
      </c>
      <c r="N1350" s="136">
        <v>0.1467</v>
      </c>
    </row>
    <row r="1351" ht="14.25" spans="1:14">
      <c r="A1351" s="132"/>
      <c r="B1351" s="163">
        <v>5</v>
      </c>
      <c r="C1351" s="163" t="s">
        <v>1126</v>
      </c>
      <c r="D1351" s="163"/>
      <c r="E1351" s="133">
        <v>-0.088</v>
      </c>
      <c r="F1351" s="133">
        <v>-0.738</v>
      </c>
      <c r="G1351" s="133" t="s">
        <v>402</v>
      </c>
      <c r="H1351" s="136">
        <v>0.0386</v>
      </c>
      <c r="I1351" s="136">
        <v>0.0808</v>
      </c>
      <c r="J1351" s="133" t="s">
        <v>402</v>
      </c>
      <c r="K1351" s="133">
        <v>-0.928</v>
      </c>
      <c r="L1351" s="133" t="s">
        <v>402</v>
      </c>
      <c r="M1351" s="136">
        <v>0.0343</v>
      </c>
      <c r="N1351" s="136">
        <v>0.0867</v>
      </c>
    </row>
    <row r="1352" ht="14.25" spans="1:14">
      <c r="A1352" s="132"/>
      <c r="B1352" s="163">
        <v>6</v>
      </c>
      <c r="C1352" s="163" t="s">
        <v>1127</v>
      </c>
      <c r="D1352" s="163"/>
      <c r="E1352" s="133">
        <v>-0.048</v>
      </c>
      <c r="F1352" s="133">
        <v>-1.178</v>
      </c>
      <c r="G1352" s="133" t="s">
        <v>402</v>
      </c>
      <c r="H1352" s="136">
        <v>0.0933</v>
      </c>
      <c r="I1352" s="136">
        <v>0.3032</v>
      </c>
      <c r="J1352" s="133" t="s">
        <v>402</v>
      </c>
      <c r="K1352" s="133">
        <v>-1.118</v>
      </c>
      <c r="L1352" s="133" t="s">
        <v>402</v>
      </c>
      <c r="M1352" s="136">
        <v>0.0932</v>
      </c>
      <c r="N1352" s="136">
        <v>0.285</v>
      </c>
    </row>
    <row r="1353" ht="14.25" spans="1:14">
      <c r="A1353" s="132"/>
      <c r="B1353" s="163">
        <v>7</v>
      </c>
      <c r="C1353" s="163" t="s">
        <v>668</v>
      </c>
      <c r="D1353" s="163"/>
      <c r="E1353" s="133">
        <v>0</v>
      </c>
      <c r="F1353" s="133"/>
      <c r="G1353" s="133"/>
      <c r="H1353" s="133"/>
      <c r="I1353" s="133"/>
      <c r="J1353" s="133"/>
      <c r="K1353" s="133"/>
      <c r="L1353" s="133"/>
      <c r="M1353" s="133"/>
      <c r="N1353" s="133"/>
    </row>
    <row r="1354" ht="14.25" spans="1:14">
      <c r="A1354" s="132"/>
      <c r="B1354" s="163"/>
      <c r="C1354" s="163"/>
      <c r="D1354" s="163"/>
      <c r="E1354" s="133"/>
      <c r="F1354" s="133"/>
      <c r="G1354" s="133"/>
      <c r="H1354" s="133"/>
      <c r="I1354" s="133"/>
      <c r="J1354" s="133"/>
      <c r="K1354" s="133"/>
      <c r="L1354" s="133"/>
      <c r="M1354" s="133"/>
      <c r="N1354" s="133"/>
    </row>
    <row r="1355" ht="14.25" spans="1:14">
      <c r="A1355" s="132" t="s">
        <v>417</v>
      </c>
      <c r="B1355" s="163"/>
      <c r="C1355" s="163" t="s">
        <v>1128</v>
      </c>
      <c r="D1355" s="163"/>
      <c r="E1355" s="133"/>
      <c r="F1355" s="133"/>
      <c r="G1355" s="133">
        <v>0.004</v>
      </c>
      <c r="H1355" s="133"/>
      <c r="I1355" s="133"/>
      <c r="J1355" s="133"/>
      <c r="K1355" s="133"/>
      <c r="L1355" s="133" t="s">
        <v>402</v>
      </c>
      <c r="M1355" s="133"/>
      <c r="N1355" s="133"/>
    </row>
    <row r="1356" ht="14.25" spans="1:14">
      <c r="A1356" s="132"/>
      <c r="B1356" s="163">
        <v>0</v>
      </c>
      <c r="C1356" s="163" t="s">
        <v>659</v>
      </c>
      <c r="D1356" s="163"/>
      <c r="E1356" s="133">
        <v>0</v>
      </c>
      <c r="F1356" s="133">
        <v>0</v>
      </c>
      <c r="G1356" s="133" t="s">
        <v>402</v>
      </c>
      <c r="H1356" s="136">
        <v>0</v>
      </c>
      <c r="I1356" s="136">
        <v>0</v>
      </c>
      <c r="J1356" s="133" t="s">
        <v>402</v>
      </c>
      <c r="K1356" s="133">
        <v>0</v>
      </c>
      <c r="L1356" s="133" t="s">
        <v>402</v>
      </c>
      <c r="M1356" s="136">
        <v>0</v>
      </c>
      <c r="N1356" s="136">
        <v>0</v>
      </c>
    </row>
    <row r="1357" ht="14.25" spans="1:14">
      <c r="A1357" s="132"/>
      <c r="B1357" s="163">
        <v>1</v>
      </c>
      <c r="C1357" s="163" t="s">
        <v>998</v>
      </c>
      <c r="D1357" s="163"/>
      <c r="E1357" s="133">
        <v>-0.075</v>
      </c>
      <c r="F1357" s="133">
        <v>-3.42</v>
      </c>
      <c r="G1357" s="133" t="s">
        <v>402</v>
      </c>
      <c r="H1357" s="136">
        <v>0.0023</v>
      </c>
      <c r="I1357" s="136">
        <v>0.0704</v>
      </c>
      <c r="J1357" s="133" t="s">
        <v>402</v>
      </c>
      <c r="K1357" s="133">
        <v>-3.216</v>
      </c>
      <c r="L1357" s="133" t="s">
        <v>402</v>
      </c>
      <c r="M1357" s="136">
        <v>0.0026</v>
      </c>
      <c r="N1357" s="136">
        <v>0.065</v>
      </c>
    </row>
    <row r="1358" ht="14.25" spans="1:14">
      <c r="A1358" s="132"/>
      <c r="B1358" s="163">
        <v>2</v>
      </c>
      <c r="C1358" s="163" t="s">
        <v>661</v>
      </c>
      <c r="D1358" s="163"/>
      <c r="E1358" s="133">
        <v>-0.101</v>
      </c>
      <c r="F1358" s="133">
        <v>-2.508</v>
      </c>
      <c r="G1358" s="133" t="s">
        <v>402</v>
      </c>
      <c r="H1358" s="136">
        <v>0.009</v>
      </c>
      <c r="I1358" s="136">
        <v>0.1105</v>
      </c>
      <c r="J1358" s="133" t="s">
        <v>402</v>
      </c>
      <c r="K1358" s="133">
        <v>-2.576</v>
      </c>
      <c r="L1358" s="133" t="s">
        <v>402</v>
      </c>
      <c r="M1358" s="136">
        <v>0.0075</v>
      </c>
      <c r="N1358" s="136">
        <v>0.0983</v>
      </c>
    </row>
    <row r="1359" ht="56.25" spans="1:16">
      <c r="A1359" s="159" t="s">
        <v>437</v>
      </c>
      <c r="B1359" s="159"/>
      <c r="C1359" s="159"/>
      <c r="D1359" s="159"/>
      <c r="E1359" s="159"/>
      <c r="F1359" s="159"/>
      <c r="G1359" s="159"/>
      <c r="H1359" s="159"/>
      <c r="I1359" s="159"/>
      <c r="J1359" s="159"/>
      <c r="K1359" s="159"/>
      <c r="L1359" s="159"/>
      <c r="M1359" s="159"/>
      <c r="N1359" s="159"/>
      <c r="O1359" s="149" t="s">
        <v>438</v>
      </c>
      <c r="P1359" s="150">
        <v>29</v>
      </c>
    </row>
    <row r="1361" spans="1:16">
      <c r="A1361" s="151" t="s">
        <v>1129</v>
      </c>
      <c r="B1361" s="151"/>
      <c r="C1361" s="151"/>
      <c r="D1361" s="151"/>
      <c r="E1361" s="151"/>
      <c r="F1361" s="151"/>
      <c r="G1361" s="151"/>
      <c r="H1361" s="151"/>
      <c r="I1361" s="151"/>
      <c r="J1361" s="151"/>
      <c r="K1361" s="151"/>
      <c r="L1361" s="151"/>
      <c r="M1361" s="151"/>
      <c r="N1361" s="151"/>
      <c r="O1361" s="152"/>
      <c r="P1361" s="150" t="s">
        <v>391</v>
      </c>
    </row>
    <row r="1362" spans="1:16">
      <c r="A1362" s="151"/>
      <c r="B1362" s="151"/>
      <c r="C1362" s="151"/>
      <c r="D1362" s="151"/>
      <c r="E1362" s="151"/>
      <c r="F1362" s="151"/>
      <c r="G1362" s="151"/>
      <c r="H1362" s="151"/>
      <c r="I1362" s="151"/>
      <c r="J1362" s="151"/>
      <c r="K1362" s="151"/>
      <c r="L1362" s="151"/>
      <c r="M1362" s="151"/>
      <c r="N1362" s="151"/>
      <c r="O1362" s="153"/>
      <c r="P1362" s="150"/>
    </row>
    <row r="1363" spans="1:16">
      <c r="A1363" s="151"/>
      <c r="B1363" s="151"/>
      <c r="C1363" s="151"/>
      <c r="D1363" s="151"/>
      <c r="E1363" s="151"/>
      <c r="F1363" s="151"/>
      <c r="G1363" s="151"/>
      <c r="H1363" s="151"/>
      <c r="I1363" s="151"/>
      <c r="J1363" s="151"/>
      <c r="K1363" s="151"/>
      <c r="L1363" s="151"/>
      <c r="M1363" s="151"/>
      <c r="N1363" s="151"/>
      <c r="O1363" s="153"/>
      <c r="P1363" s="150"/>
    </row>
    <row r="1364" spans="1:16">
      <c r="A1364" s="151"/>
      <c r="B1364" s="151"/>
      <c r="C1364" s="151"/>
      <c r="D1364" s="151"/>
      <c r="E1364" s="151"/>
      <c r="F1364" s="151"/>
      <c r="G1364" s="151"/>
      <c r="H1364" s="151"/>
      <c r="I1364" s="151"/>
      <c r="J1364" s="151"/>
      <c r="K1364" s="151"/>
      <c r="L1364" s="151"/>
      <c r="M1364" s="151"/>
      <c r="N1364" s="151"/>
      <c r="O1364" s="153"/>
      <c r="P1364" s="150"/>
    </row>
    <row r="1365" spans="1:14">
      <c r="A1365" s="119" t="s">
        <v>574</v>
      </c>
      <c r="B1365" s="119"/>
      <c r="C1365" s="119"/>
      <c r="D1365" s="119"/>
      <c r="E1365" s="119"/>
      <c r="F1365" s="119"/>
      <c r="G1365" s="119"/>
      <c r="H1365" s="119"/>
      <c r="I1365" s="119"/>
      <c r="J1365" s="119"/>
      <c r="K1365" s="119"/>
      <c r="L1365" s="119"/>
      <c r="M1365" s="119"/>
      <c r="N1365" s="119"/>
    </row>
    <row r="1366" spans="1:14">
      <c r="A1366" s="121" t="s">
        <v>362</v>
      </c>
      <c r="B1366" s="121"/>
      <c r="C1366" s="121"/>
      <c r="D1366" s="121"/>
      <c r="E1366" s="121"/>
      <c r="F1366" s="121"/>
      <c r="G1366" s="121"/>
      <c r="H1366" s="121"/>
      <c r="I1366" s="121"/>
      <c r="J1366" s="121"/>
      <c r="K1366" s="121"/>
      <c r="L1366" s="121"/>
      <c r="M1366" s="121"/>
      <c r="N1366" s="121"/>
    </row>
    <row r="1367" spans="1:14">
      <c r="A1367" s="121" t="s">
        <v>363</v>
      </c>
      <c r="B1367" s="121"/>
      <c r="C1367" s="121"/>
      <c r="D1367" s="121"/>
      <c r="E1367" s="121"/>
      <c r="F1367" s="121"/>
      <c r="G1367" s="121"/>
      <c r="H1367" s="121"/>
      <c r="I1367" s="121"/>
      <c r="J1367" s="121"/>
      <c r="K1367" s="121"/>
      <c r="L1367" s="121"/>
      <c r="M1367" s="121"/>
      <c r="N1367" s="121"/>
    </row>
    <row r="1368" spans="1:14">
      <c r="A1368" s="121" t="s">
        <v>393</v>
      </c>
      <c r="B1368" s="121"/>
      <c r="C1368" s="121"/>
      <c r="D1368" s="121"/>
      <c r="E1368" s="121"/>
      <c r="F1368" s="121"/>
      <c r="G1368" s="121"/>
      <c r="H1368" s="121"/>
      <c r="I1368" s="121"/>
      <c r="J1368" s="121"/>
      <c r="K1368" s="121"/>
      <c r="L1368" s="121"/>
      <c r="M1368" s="121"/>
      <c r="N1368" s="121"/>
    </row>
    <row r="1369" ht="14.25" spans="1:14">
      <c r="A1369" s="121"/>
      <c r="B1369" s="121"/>
      <c r="C1369" s="121"/>
      <c r="D1369" s="121"/>
      <c r="E1369" s="121"/>
      <c r="F1369" s="121"/>
      <c r="G1369" s="121"/>
      <c r="H1369" s="121"/>
      <c r="I1369" s="121"/>
      <c r="J1369" s="121"/>
      <c r="K1369" s="121"/>
      <c r="L1369" s="121"/>
      <c r="M1369" s="121"/>
      <c r="N1369" s="121"/>
    </row>
    <row r="1370" ht="14.25" spans="1:14">
      <c r="A1370" s="166" t="s">
        <v>575</v>
      </c>
      <c r="B1370" s="123"/>
      <c r="C1370" s="125"/>
      <c r="D1370" s="124"/>
      <c r="E1370" s="124" t="s">
        <v>576</v>
      </c>
      <c r="F1370" s="123" t="s">
        <v>577</v>
      </c>
      <c r="G1370" s="125"/>
      <c r="H1370" s="125"/>
      <c r="I1370" s="125"/>
      <c r="J1370" s="124"/>
      <c r="K1370" s="123" t="s">
        <v>578</v>
      </c>
      <c r="L1370" s="125"/>
      <c r="M1370" s="125"/>
      <c r="N1370" s="124"/>
    </row>
    <row r="1371" ht="14.25" spans="1:14">
      <c r="A1371" s="128" t="s">
        <v>579</v>
      </c>
      <c r="B1371" s="129" t="s">
        <v>580</v>
      </c>
      <c r="C1371" s="129" t="s">
        <v>581</v>
      </c>
      <c r="D1371" s="129" t="s">
        <v>582</v>
      </c>
      <c r="E1371" s="129" t="s">
        <v>583</v>
      </c>
      <c r="F1371" s="129" t="s">
        <v>584</v>
      </c>
      <c r="G1371" s="129" t="s">
        <v>401</v>
      </c>
      <c r="H1371" s="129" t="s">
        <v>585</v>
      </c>
      <c r="I1371" s="129" t="s">
        <v>586</v>
      </c>
      <c r="J1371" s="129" t="s">
        <v>587</v>
      </c>
      <c r="K1371" s="129" t="s">
        <v>584</v>
      </c>
      <c r="L1371" s="129" t="s">
        <v>401</v>
      </c>
      <c r="M1371" s="129" t="s">
        <v>585</v>
      </c>
      <c r="N1371" s="129" t="s">
        <v>586</v>
      </c>
    </row>
    <row r="1372" ht="14.25" spans="1:14">
      <c r="A1372" s="132"/>
      <c r="B1372" s="163">
        <v>3</v>
      </c>
      <c r="C1372" s="163" t="s">
        <v>615</v>
      </c>
      <c r="D1372" s="163"/>
      <c r="E1372" s="133">
        <v>-0.125</v>
      </c>
      <c r="F1372" s="133">
        <v>-1.741</v>
      </c>
      <c r="G1372" s="133" t="s">
        <v>402</v>
      </c>
      <c r="H1372" s="136">
        <v>0.0311</v>
      </c>
      <c r="I1372" s="136">
        <v>0.1772</v>
      </c>
      <c r="J1372" s="133" t="s">
        <v>402</v>
      </c>
      <c r="K1372" s="133">
        <v>-2.03</v>
      </c>
      <c r="L1372" s="133" t="s">
        <v>402</v>
      </c>
      <c r="M1372" s="136">
        <v>0.0263</v>
      </c>
      <c r="N1372" s="136">
        <v>0.2</v>
      </c>
    </row>
    <row r="1373" ht="14.25" spans="1:14">
      <c r="A1373" s="132"/>
      <c r="B1373" s="163">
        <v>4</v>
      </c>
      <c r="C1373" s="163" t="s">
        <v>616</v>
      </c>
      <c r="D1373" s="163"/>
      <c r="E1373" s="133">
        <v>0.085</v>
      </c>
      <c r="F1373" s="133">
        <v>-0.672</v>
      </c>
      <c r="G1373" s="133" t="s">
        <v>402</v>
      </c>
      <c r="H1373" s="136">
        <v>0.1495</v>
      </c>
      <c r="I1373" s="136">
        <v>0.2928</v>
      </c>
      <c r="J1373" s="133" t="s">
        <v>402</v>
      </c>
      <c r="K1373" s="133">
        <v>-0.672</v>
      </c>
      <c r="L1373" s="133" t="s">
        <v>402</v>
      </c>
      <c r="M1373" s="136">
        <v>0.1421</v>
      </c>
      <c r="N1373" s="136">
        <v>0.2783</v>
      </c>
    </row>
    <row r="1374" ht="14.25" spans="1:14">
      <c r="A1374" s="132"/>
      <c r="B1374" s="163">
        <v>5</v>
      </c>
      <c r="C1374" s="163" t="s">
        <v>612</v>
      </c>
      <c r="D1374" s="163"/>
      <c r="E1374" s="133">
        <v>0.005</v>
      </c>
      <c r="F1374" s="133">
        <v>0.839</v>
      </c>
      <c r="G1374" s="133" t="s">
        <v>402</v>
      </c>
      <c r="H1374" s="136">
        <v>0.8081</v>
      </c>
      <c r="I1374" s="136">
        <v>0.3491</v>
      </c>
      <c r="J1374" s="133" t="s">
        <v>402</v>
      </c>
      <c r="K1374" s="133">
        <v>0.83</v>
      </c>
      <c r="L1374" s="133" t="s">
        <v>402</v>
      </c>
      <c r="M1374" s="136">
        <v>0.8216</v>
      </c>
      <c r="N1374" s="136">
        <v>0.3583</v>
      </c>
    </row>
    <row r="1375" ht="14.25" spans="1:14">
      <c r="A1375" s="132"/>
      <c r="B1375" s="163">
        <v>6</v>
      </c>
      <c r="C1375" s="163" t="s">
        <v>668</v>
      </c>
      <c r="D1375" s="163"/>
      <c r="E1375" s="133">
        <v>0</v>
      </c>
      <c r="F1375" s="133"/>
      <c r="G1375" s="133"/>
      <c r="H1375" s="133"/>
      <c r="I1375" s="133"/>
      <c r="J1375" s="133"/>
      <c r="K1375" s="133"/>
      <c r="L1375" s="133"/>
      <c r="M1375" s="133"/>
      <c r="N1375" s="133"/>
    </row>
    <row r="1376" ht="14.25" spans="1:14">
      <c r="A1376" s="132"/>
      <c r="B1376" s="163"/>
      <c r="C1376" s="163"/>
      <c r="D1376" s="163"/>
      <c r="E1376" s="133"/>
      <c r="F1376" s="133"/>
      <c r="G1376" s="133"/>
      <c r="H1376" s="133"/>
      <c r="I1376" s="133"/>
      <c r="J1376" s="133"/>
      <c r="K1376" s="133"/>
      <c r="L1376" s="133"/>
      <c r="M1376" s="133"/>
      <c r="N1376" s="133"/>
    </row>
    <row r="1377" ht="14.25" spans="1:14">
      <c r="A1377" s="132" t="s">
        <v>417</v>
      </c>
      <c r="B1377" s="163"/>
      <c r="C1377" s="163" t="s">
        <v>1130</v>
      </c>
      <c r="D1377" s="163"/>
      <c r="E1377" s="133"/>
      <c r="F1377" s="133"/>
      <c r="G1377" s="133">
        <v>0.003</v>
      </c>
      <c r="H1377" s="133"/>
      <c r="I1377" s="133"/>
      <c r="J1377" s="133"/>
      <c r="K1377" s="133"/>
      <c r="L1377" s="133" t="s">
        <v>402</v>
      </c>
      <c r="M1377" s="133"/>
      <c r="N1377" s="133"/>
    </row>
    <row r="1378" ht="14.25" spans="1:14">
      <c r="A1378" s="132"/>
      <c r="B1378" s="163">
        <v>0</v>
      </c>
      <c r="C1378" s="163" t="s">
        <v>659</v>
      </c>
      <c r="D1378" s="163"/>
      <c r="E1378" s="133">
        <v>0</v>
      </c>
      <c r="F1378" s="133">
        <v>0</v>
      </c>
      <c r="G1378" s="133" t="s">
        <v>402</v>
      </c>
      <c r="H1378" s="136">
        <v>0</v>
      </c>
      <c r="I1378" s="136">
        <v>0</v>
      </c>
      <c r="J1378" s="133" t="s">
        <v>402</v>
      </c>
      <c r="K1378" s="133">
        <v>0</v>
      </c>
      <c r="L1378" s="133" t="s">
        <v>402</v>
      </c>
      <c r="M1378" s="136">
        <v>0</v>
      </c>
      <c r="N1378" s="136">
        <v>0</v>
      </c>
    </row>
    <row r="1379" ht="14.25" spans="1:14">
      <c r="A1379" s="132"/>
      <c r="B1379" s="163">
        <v>1</v>
      </c>
      <c r="C1379" s="163" t="s">
        <v>998</v>
      </c>
      <c r="D1379" s="163"/>
      <c r="E1379" s="133">
        <v>0.027</v>
      </c>
      <c r="F1379" s="133">
        <v>-3.332</v>
      </c>
      <c r="G1379" s="133" t="s">
        <v>402</v>
      </c>
      <c r="H1379" s="136">
        <v>0.0023</v>
      </c>
      <c r="I1379" s="136">
        <v>0.0645</v>
      </c>
      <c r="J1379" s="133" t="s">
        <v>402</v>
      </c>
      <c r="K1379" s="133">
        <v>-3.19</v>
      </c>
      <c r="L1379" s="133" t="s">
        <v>402</v>
      </c>
      <c r="M1379" s="136">
        <v>0.0026</v>
      </c>
      <c r="N1379" s="136">
        <v>0.0633</v>
      </c>
    </row>
    <row r="1380" ht="14.25" spans="1:14">
      <c r="A1380" s="132"/>
      <c r="B1380" s="163">
        <v>2</v>
      </c>
      <c r="C1380" s="163" t="s">
        <v>661</v>
      </c>
      <c r="D1380" s="163"/>
      <c r="E1380" s="133">
        <v>0.014</v>
      </c>
      <c r="F1380" s="133">
        <v>-2.416</v>
      </c>
      <c r="G1380" s="133" t="s">
        <v>402</v>
      </c>
      <c r="H1380" s="136">
        <v>0.0085</v>
      </c>
      <c r="I1380" s="136">
        <v>0.0949</v>
      </c>
      <c r="J1380" s="133" t="s">
        <v>402</v>
      </c>
      <c r="K1380" s="133">
        <v>-2.438</v>
      </c>
      <c r="L1380" s="133" t="s">
        <v>402</v>
      </c>
      <c r="M1380" s="136">
        <v>0.0071</v>
      </c>
      <c r="N1380" s="136">
        <v>0.0817</v>
      </c>
    </row>
    <row r="1381" ht="14.25" spans="1:14">
      <c r="A1381" s="132"/>
      <c r="B1381" s="163">
        <v>3</v>
      </c>
      <c r="C1381" s="163" t="s">
        <v>615</v>
      </c>
      <c r="D1381" s="163"/>
      <c r="E1381" s="133">
        <v>-0.028</v>
      </c>
      <c r="F1381" s="133">
        <v>-1.692</v>
      </c>
      <c r="G1381" s="133" t="s">
        <v>402</v>
      </c>
      <c r="H1381" s="136">
        <v>0.0292</v>
      </c>
      <c r="I1381" s="136">
        <v>0.1586</v>
      </c>
      <c r="J1381" s="133" t="s">
        <v>402</v>
      </c>
      <c r="K1381" s="133">
        <v>-2.052</v>
      </c>
      <c r="L1381" s="133" t="s">
        <v>402</v>
      </c>
      <c r="M1381" s="136">
        <v>0.0231</v>
      </c>
      <c r="N1381" s="136">
        <v>0.18</v>
      </c>
    </row>
    <row r="1382" ht="14.25" spans="1:14">
      <c r="A1382" s="132"/>
      <c r="B1382" s="163">
        <v>4</v>
      </c>
      <c r="C1382" s="163" t="s">
        <v>616</v>
      </c>
      <c r="D1382" s="163"/>
      <c r="E1382" s="133">
        <v>0.135</v>
      </c>
      <c r="F1382" s="133">
        <v>-0.633</v>
      </c>
      <c r="G1382" s="133" t="s">
        <v>402</v>
      </c>
      <c r="H1382" s="136">
        <v>0.1224</v>
      </c>
      <c r="I1382" s="136">
        <v>0.2305</v>
      </c>
      <c r="J1382" s="133" t="s">
        <v>402</v>
      </c>
      <c r="K1382" s="133">
        <v>-0.728</v>
      </c>
      <c r="L1382" s="133" t="s">
        <v>402</v>
      </c>
      <c r="M1382" s="136">
        <v>0.1151</v>
      </c>
      <c r="N1382" s="136">
        <v>0.2383</v>
      </c>
    </row>
    <row r="1383" ht="14.25" spans="1:14">
      <c r="A1383" s="132"/>
      <c r="B1383" s="163">
        <v>5</v>
      </c>
      <c r="C1383" s="163" t="s">
        <v>612</v>
      </c>
      <c r="D1383" s="163"/>
      <c r="E1383" s="133">
        <v>-0.035</v>
      </c>
      <c r="F1383" s="133">
        <v>0.618</v>
      </c>
      <c r="G1383" s="133" t="s">
        <v>402</v>
      </c>
      <c r="H1383" s="136">
        <v>0.8376</v>
      </c>
      <c r="I1383" s="136">
        <v>0.4514</v>
      </c>
      <c r="J1383" s="133" t="s">
        <v>402</v>
      </c>
      <c r="K1383" s="133">
        <v>0.668</v>
      </c>
      <c r="L1383" s="133" t="s">
        <v>402</v>
      </c>
      <c r="M1383" s="136">
        <v>0.852</v>
      </c>
      <c r="N1383" s="136">
        <v>0.4367</v>
      </c>
    </row>
    <row r="1384" ht="14.25" spans="1:14">
      <c r="A1384" s="132"/>
      <c r="B1384" s="163">
        <v>6</v>
      </c>
      <c r="C1384" s="163" t="s">
        <v>668</v>
      </c>
      <c r="D1384" s="163"/>
      <c r="E1384" s="133">
        <v>0</v>
      </c>
      <c r="F1384" s="133"/>
      <c r="G1384" s="133"/>
      <c r="H1384" s="133"/>
      <c r="I1384" s="133"/>
      <c r="J1384" s="133"/>
      <c r="K1384" s="133"/>
      <c r="L1384" s="133"/>
      <c r="M1384" s="133"/>
      <c r="N1384" s="133"/>
    </row>
    <row r="1385" ht="14.25" spans="1:14">
      <c r="A1385" s="132"/>
      <c r="B1385" s="163"/>
      <c r="C1385" s="163"/>
      <c r="D1385" s="163"/>
      <c r="E1385" s="133"/>
      <c r="F1385" s="133"/>
      <c r="G1385" s="133"/>
      <c r="H1385" s="133"/>
      <c r="I1385" s="133"/>
      <c r="J1385" s="133"/>
      <c r="K1385" s="133"/>
      <c r="L1385" s="133"/>
      <c r="M1385" s="133"/>
      <c r="N1385" s="133"/>
    </row>
    <row r="1386" ht="14.25" spans="1:14">
      <c r="A1386" s="132" t="s">
        <v>417</v>
      </c>
      <c r="B1386" s="163"/>
      <c r="C1386" s="163" t="s">
        <v>1131</v>
      </c>
      <c r="D1386" s="163"/>
      <c r="E1386" s="133"/>
      <c r="F1386" s="133"/>
      <c r="G1386" s="133">
        <v>0.003</v>
      </c>
      <c r="H1386" s="133"/>
      <c r="I1386" s="133"/>
      <c r="J1386" s="133"/>
      <c r="K1386" s="133"/>
      <c r="L1386" s="133" t="s">
        <v>402</v>
      </c>
      <c r="M1386" s="133"/>
      <c r="N1386" s="133"/>
    </row>
    <row r="1387" ht="14.25" spans="1:14">
      <c r="A1387" s="132"/>
      <c r="B1387" s="163">
        <v>0</v>
      </c>
      <c r="C1387" s="163" t="s">
        <v>659</v>
      </c>
      <c r="D1387" s="163"/>
      <c r="E1387" s="133">
        <v>0</v>
      </c>
      <c r="F1387" s="133">
        <v>0</v>
      </c>
      <c r="G1387" s="133" t="s">
        <v>402</v>
      </c>
      <c r="H1387" s="136">
        <v>0</v>
      </c>
      <c r="I1387" s="136">
        <v>0</v>
      </c>
      <c r="J1387" s="133" t="s">
        <v>402</v>
      </c>
      <c r="K1387" s="133">
        <v>0</v>
      </c>
      <c r="L1387" s="133" t="s">
        <v>402</v>
      </c>
      <c r="M1387" s="136">
        <v>0</v>
      </c>
      <c r="N1387" s="136">
        <v>0</v>
      </c>
    </row>
    <row r="1388" ht="14.25" spans="1:14">
      <c r="A1388" s="132"/>
      <c r="B1388" s="163">
        <v>1</v>
      </c>
      <c r="C1388" s="163" t="s">
        <v>623</v>
      </c>
      <c r="D1388" s="163"/>
      <c r="E1388" s="133">
        <v>-0.035</v>
      </c>
      <c r="F1388" s="133">
        <v>0.618</v>
      </c>
      <c r="G1388" s="133" t="s">
        <v>402</v>
      </c>
      <c r="H1388" s="136">
        <v>0.8376</v>
      </c>
      <c r="I1388" s="136">
        <v>0.4514</v>
      </c>
      <c r="J1388" s="133" t="s">
        <v>402</v>
      </c>
      <c r="K1388" s="133">
        <v>0.668</v>
      </c>
      <c r="L1388" s="133" t="s">
        <v>402</v>
      </c>
      <c r="M1388" s="136">
        <v>0.852</v>
      </c>
      <c r="N1388" s="136">
        <v>0.4367</v>
      </c>
    </row>
    <row r="1389" ht="14.25" spans="1:14">
      <c r="A1389" s="132"/>
      <c r="B1389" s="163">
        <v>2</v>
      </c>
      <c r="C1389" s="163" t="s">
        <v>624</v>
      </c>
      <c r="D1389" s="163"/>
      <c r="E1389" s="133">
        <v>0.135</v>
      </c>
      <c r="F1389" s="133">
        <v>-0.633</v>
      </c>
      <c r="G1389" s="133" t="s">
        <v>402</v>
      </c>
      <c r="H1389" s="136">
        <v>0.1224</v>
      </c>
      <c r="I1389" s="136">
        <v>0.2305</v>
      </c>
      <c r="J1389" s="133" t="s">
        <v>402</v>
      </c>
      <c r="K1389" s="133">
        <v>-0.728</v>
      </c>
      <c r="L1389" s="133" t="s">
        <v>402</v>
      </c>
      <c r="M1389" s="136">
        <v>0.1151</v>
      </c>
      <c r="N1389" s="136">
        <v>0.2383</v>
      </c>
    </row>
    <row r="1390" ht="14.25" spans="1:14">
      <c r="A1390" s="132"/>
      <c r="B1390" s="163">
        <v>3</v>
      </c>
      <c r="C1390" s="163" t="s">
        <v>670</v>
      </c>
      <c r="D1390" s="163"/>
      <c r="E1390" s="133">
        <v>-0.028</v>
      </c>
      <c r="F1390" s="133">
        <v>-1.692</v>
      </c>
      <c r="G1390" s="133" t="s">
        <v>402</v>
      </c>
      <c r="H1390" s="136">
        <v>0.0292</v>
      </c>
      <c r="I1390" s="136">
        <v>0.1586</v>
      </c>
      <c r="J1390" s="133" t="s">
        <v>402</v>
      </c>
      <c r="K1390" s="133">
        <v>-2.052</v>
      </c>
      <c r="L1390" s="133" t="s">
        <v>402</v>
      </c>
      <c r="M1390" s="136">
        <v>0.0231</v>
      </c>
      <c r="N1390" s="136">
        <v>0.18</v>
      </c>
    </row>
    <row r="1391" ht="14.25" spans="1:14">
      <c r="A1391" s="132"/>
      <c r="B1391" s="163">
        <v>4</v>
      </c>
      <c r="C1391" s="163" t="s">
        <v>951</v>
      </c>
      <c r="D1391" s="163"/>
      <c r="E1391" s="133">
        <v>0.019</v>
      </c>
      <c r="F1391" s="133">
        <v>-2.694</v>
      </c>
      <c r="G1391" s="133" t="s">
        <v>402</v>
      </c>
      <c r="H1391" s="136">
        <v>0.0108</v>
      </c>
      <c r="I1391" s="136">
        <v>0.1594</v>
      </c>
      <c r="J1391" s="133" t="s">
        <v>402</v>
      </c>
      <c r="K1391" s="133">
        <v>-2.701</v>
      </c>
      <c r="L1391" s="133" t="s">
        <v>402</v>
      </c>
      <c r="M1391" s="136">
        <v>0.0097</v>
      </c>
      <c r="N1391" s="136">
        <v>0.145</v>
      </c>
    </row>
    <row r="1392" ht="14.25" spans="1:14">
      <c r="A1392" s="132"/>
      <c r="B1392" s="163">
        <v>5</v>
      </c>
      <c r="C1392" s="163" t="s">
        <v>668</v>
      </c>
      <c r="D1392" s="163"/>
      <c r="E1392" s="133">
        <v>0</v>
      </c>
      <c r="F1392" s="133"/>
      <c r="G1392" s="133"/>
      <c r="H1392" s="133"/>
      <c r="I1392" s="133"/>
      <c r="J1392" s="133"/>
      <c r="K1392" s="133"/>
      <c r="L1392" s="133"/>
      <c r="M1392" s="133"/>
      <c r="N1392" s="133"/>
    </row>
    <row r="1393" ht="14.25" spans="1:14">
      <c r="A1393" s="132"/>
      <c r="B1393" s="163"/>
      <c r="C1393" s="163"/>
      <c r="D1393" s="163"/>
      <c r="E1393" s="133"/>
      <c r="F1393" s="133"/>
      <c r="G1393" s="133"/>
      <c r="H1393" s="133"/>
      <c r="I1393" s="133"/>
      <c r="J1393" s="133"/>
      <c r="K1393" s="133"/>
      <c r="L1393" s="133"/>
      <c r="M1393" s="133"/>
      <c r="N1393" s="133"/>
    </row>
    <row r="1394" ht="14.25" spans="1:14">
      <c r="A1394" s="132" t="s">
        <v>417</v>
      </c>
      <c r="B1394" s="163"/>
      <c r="C1394" s="163" t="s">
        <v>1132</v>
      </c>
      <c r="D1394" s="163"/>
      <c r="E1394" s="133"/>
      <c r="F1394" s="133"/>
      <c r="G1394" s="133">
        <v>0.003</v>
      </c>
      <c r="H1394" s="133"/>
      <c r="I1394" s="133"/>
      <c r="J1394" s="133"/>
      <c r="K1394" s="133"/>
      <c r="L1394" s="133" t="s">
        <v>402</v>
      </c>
      <c r="M1394" s="133"/>
      <c r="N1394" s="133"/>
    </row>
    <row r="1395" ht="14.25" spans="1:14">
      <c r="A1395" s="132"/>
      <c r="B1395" s="163">
        <v>0</v>
      </c>
      <c r="C1395" s="163" t="s">
        <v>659</v>
      </c>
      <c r="D1395" s="163"/>
      <c r="E1395" s="133">
        <v>0</v>
      </c>
      <c r="F1395" s="133">
        <v>0</v>
      </c>
      <c r="G1395" s="133" t="s">
        <v>402</v>
      </c>
      <c r="H1395" s="136">
        <v>0</v>
      </c>
      <c r="I1395" s="136">
        <v>0</v>
      </c>
      <c r="J1395" s="133" t="s">
        <v>402</v>
      </c>
      <c r="K1395" s="133">
        <v>0</v>
      </c>
      <c r="L1395" s="133" t="s">
        <v>402</v>
      </c>
      <c r="M1395" s="136">
        <v>0</v>
      </c>
      <c r="N1395" s="136">
        <v>0</v>
      </c>
    </row>
    <row r="1396" ht="14.25" spans="1:14">
      <c r="A1396" s="132"/>
      <c r="B1396" s="163">
        <v>1</v>
      </c>
      <c r="C1396" s="163" t="s">
        <v>1133</v>
      </c>
      <c r="D1396" s="163"/>
      <c r="E1396" s="133">
        <v>0.005</v>
      </c>
      <c r="F1396" s="133">
        <v>0.026</v>
      </c>
      <c r="G1396" s="133" t="s">
        <v>402</v>
      </c>
      <c r="H1396" s="136">
        <v>0.8989</v>
      </c>
      <c r="I1396" s="136">
        <v>0.8755</v>
      </c>
      <c r="J1396" s="133" t="s">
        <v>402</v>
      </c>
      <c r="K1396" s="133">
        <v>0.016</v>
      </c>
      <c r="L1396" s="133" t="s">
        <v>402</v>
      </c>
      <c r="M1396" s="136">
        <v>0.9005</v>
      </c>
      <c r="N1396" s="136">
        <v>0.8867</v>
      </c>
    </row>
    <row r="1397" ht="14.25" spans="1:14">
      <c r="A1397" s="132"/>
      <c r="B1397" s="163">
        <v>2</v>
      </c>
      <c r="C1397" s="163" t="s">
        <v>1134</v>
      </c>
      <c r="D1397" s="163"/>
      <c r="E1397" s="133">
        <v>0.135</v>
      </c>
      <c r="F1397" s="133">
        <v>-0.081</v>
      </c>
      <c r="G1397" s="133" t="s">
        <v>402</v>
      </c>
      <c r="H1397" s="136">
        <v>0.052</v>
      </c>
      <c r="I1397" s="136">
        <v>0.0563</v>
      </c>
      <c r="J1397" s="133" t="s">
        <v>402</v>
      </c>
      <c r="K1397" s="133">
        <v>-0.153</v>
      </c>
      <c r="L1397" s="133" t="s">
        <v>402</v>
      </c>
      <c r="M1397" s="136">
        <v>0.0515</v>
      </c>
      <c r="N1397" s="136">
        <v>0.06</v>
      </c>
    </row>
    <row r="1398" ht="14.25" spans="1:14">
      <c r="A1398" s="132"/>
      <c r="B1398" s="163">
        <v>3</v>
      </c>
      <c r="C1398" s="163" t="s">
        <v>1135</v>
      </c>
      <c r="D1398" s="163"/>
      <c r="E1398" s="133">
        <v>-0.198</v>
      </c>
      <c r="F1398" s="133">
        <v>-0.328</v>
      </c>
      <c r="G1398" s="133" t="s">
        <v>402</v>
      </c>
      <c r="H1398" s="136">
        <v>0.0491</v>
      </c>
      <c r="I1398" s="136">
        <v>0.0682</v>
      </c>
      <c r="J1398" s="133" t="s">
        <v>402</v>
      </c>
      <c r="K1398" s="133">
        <v>-0.105</v>
      </c>
      <c r="L1398" s="133" t="s">
        <v>402</v>
      </c>
      <c r="M1398" s="136">
        <v>0.048</v>
      </c>
      <c r="N1398" s="136">
        <v>0.0533</v>
      </c>
    </row>
    <row r="1399" ht="14.25" spans="1:14">
      <c r="A1399" s="132"/>
      <c r="B1399" s="163">
        <v>4</v>
      </c>
      <c r="C1399" s="163" t="s">
        <v>668</v>
      </c>
      <c r="D1399" s="163"/>
      <c r="E1399" s="133">
        <v>0</v>
      </c>
      <c r="F1399" s="133"/>
      <c r="G1399" s="133"/>
      <c r="H1399" s="133"/>
      <c r="I1399" s="133"/>
      <c r="J1399" s="133"/>
      <c r="K1399" s="133"/>
      <c r="L1399" s="133"/>
      <c r="M1399" s="133"/>
      <c r="N1399" s="133"/>
    </row>
    <row r="1400" ht="14.25" spans="1:14">
      <c r="A1400" s="132"/>
      <c r="B1400" s="163"/>
      <c r="C1400" s="163"/>
      <c r="D1400" s="163"/>
      <c r="E1400" s="133"/>
      <c r="F1400" s="133"/>
      <c r="G1400" s="133"/>
      <c r="H1400" s="133"/>
      <c r="I1400" s="133"/>
      <c r="J1400" s="133"/>
      <c r="K1400" s="133"/>
      <c r="L1400" s="133"/>
      <c r="M1400" s="133"/>
      <c r="N1400" s="133"/>
    </row>
    <row r="1401" ht="14.25" spans="1:14">
      <c r="A1401" s="132" t="s">
        <v>417</v>
      </c>
      <c r="B1401" s="163"/>
      <c r="C1401" s="163" t="s">
        <v>1136</v>
      </c>
      <c r="D1401" s="163"/>
      <c r="E1401" s="133"/>
      <c r="F1401" s="133"/>
      <c r="G1401" s="133">
        <v>0.003</v>
      </c>
      <c r="H1401" s="133"/>
      <c r="I1401" s="133"/>
      <c r="J1401" s="133"/>
      <c r="K1401" s="133"/>
      <c r="L1401" s="133" t="s">
        <v>402</v>
      </c>
      <c r="M1401" s="133"/>
      <c r="N1401" s="133"/>
    </row>
    <row r="1402" ht="14.25" spans="1:14">
      <c r="A1402" s="132"/>
      <c r="B1402" s="163">
        <v>0</v>
      </c>
      <c r="C1402" s="163" t="s">
        <v>659</v>
      </c>
      <c r="D1402" s="163"/>
      <c r="E1402" s="133">
        <v>0</v>
      </c>
      <c r="F1402" s="133">
        <v>0</v>
      </c>
      <c r="G1402" s="133" t="s">
        <v>402</v>
      </c>
      <c r="H1402" s="136">
        <v>0</v>
      </c>
      <c r="I1402" s="136">
        <v>0</v>
      </c>
      <c r="J1402" s="133" t="s">
        <v>402</v>
      </c>
      <c r="K1402" s="133">
        <v>0</v>
      </c>
      <c r="L1402" s="133" t="s">
        <v>402</v>
      </c>
      <c r="M1402" s="136">
        <v>0</v>
      </c>
      <c r="N1402" s="136">
        <v>0</v>
      </c>
    </row>
    <row r="1403" ht="14.25" spans="1:14">
      <c r="A1403" s="132"/>
      <c r="B1403" s="163">
        <v>1</v>
      </c>
      <c r="C1403" s="163" t="s">
        <v>981</v>
      </c>
      <c r="D1403" s="163"/>
      <c r="E1403" s="133">
        <v>-0.006</v>
      </c>
      <c r="F1403" s="133">
        <v>0.374</v>
      </c>
      <c r="G1403" s="133" t="s">
        <v>402</v>
      </c>
      <c r="H1403" s="136">
        <v>0.933</v>
      </c>
      <c r="I1403" s="136">
        <v>0.642</v>
      </c>
      <c r="J1403" s="133" t="s">
        <v>402</v>
      </c>
      <c r="K1403" s="133">
        <v>0.382</v>
      </c>
      <c r="L1403" s="133" t="s">
        <v>402</v>
      </c>
      <c r="M1403" s="136">
        <v>0.9357</v>
      </c>
      <c r="N1403" s="136">
        <v>0.6383</v>
      </c>
    </row>
    <row r="1404" ht="14.25" spans="1:14">
      <c r="A1404" s="132"/>
      <c r="B1404" s="163">
        <v>2</v>
      </c>
      <c r="C1404" s="163" t="s">
        <v>1137</v>
      </c>
      <c r="D1404" s="163"/>
      <c r="E1404" s="133">
        <v>-0.165</v>
      </c>
      <c r="F1404" s="133">
        <v>-0.989</v>
      </c>
      <c r="G1404" s="133" t="s">
        <v>402</v>
      </c>
      <c r="H1404" s="136">
        <v>0.0331</v>
      </c>
      <c r="I1404" s="136">
        <v>0.089</v>
      </c>
      <c r="J1404" s="133" t="s">
        <v>402</v>
      </c>
      <c r="K1404" s="133">
        <v>-0.958</v>
      </c>
      <c r="L1404" s="133" t="s">
        <v>402</v>
      </c>
      <c r="M1404" s="136">
        <v>0.0358</v>
      </c>
      <c r="N1404" s="136">
        <v>0.0933</v>
      </c>
    </row>
    <row r="1405" ht="56.25" spans="1:16">
      <c r="A1405" s="159" t="s">
        <v>437</v>
      </c>
      <c r="B1405" s="159"/>
      <c r="C1405" s="159"/>
      <c r="D1405" s="159"/>
      <c r="E1405" s="159"/>
      <c r="F1405" s="159"/>
      <c r="G1405" s="159"/>
      <c r="H1405" s="159"/>
      <c r="I1405" s="159"/>
      <c r="J1405" s="159"/>
      <c r="K1405" s="159"/>
      <c r="L1405" s="159"/>
      <c r="M1405" s="159"/>
      <c r="N1405" s="159"/>
      <c r="O1405" s="149" t="s">
        <v>438</v>
      </c>
      <c r="P1405" s="150">
        <v>30</v>
      </c>
    </row>
    <row r="1407" spans="1:16">
      <c r="A1407" s="151" t="s">
        <v>1138</v>
      </c>
      <c r="B1407" s="151"/>
      <c r="C1407" s="151"/>
      <c r="D1407" s="151"/>
      <c r="E1407" s="151"/>
      <c r="F1407" s="151"/>
      <c r="G1407" s="151"/>
      <c r="H1407" s="151"/>
      <c r="I1407" s="151"/>
      <c r="J1407" s="151"/>
      <c r="K1407" s="151"/>
      <c r="L1407" s="151"/>
      <c r="M1407" s="151"/>
      <c r="N1407" s="151"/>
      <c r="O1407" s="152"/>
      <c r="P1407" s="150" t="s">
        <v>391</v>
      </c>
    </row>
    <row r="1408" spans="1:16">
      <c r="A1408" s="151"/>
      <c r="B1408" s="151"/>
      <c r="C1408" s="151"/>
      <c r="D1408" s="151"/>
      <c r="E1408" s="151"/>
      <c r="F1408" s="151"/>
      <c r="G1408" s="151"/>
      <c r="H1408" s="151"/>
      <c r="I1408" s="151"/>
      <c r="J1408" s="151"/>
      <c r="K1408" s="151"/>
      <c r="L1408" s="151"/>
      <c r="M1408" s="151"/>
      <c r="N1408" s="151"/>
      <c r="O1408" s="153"/>
      <c r="P1408" s="150"/>
    </row>
    <row r="1409" spans="1:16">
      <c r="A1409" s="151"/>
      <c r="B1409" s="151"/>
      <c r="C1409" s="151"/>
      <c r="D1409" s="151"/>
      <c r="E1409" s="151"/>
      <c r="F1409" s="151"/>
      <c r="G1409" s="151"/>
      <c r="H1409" s="151"/>
      <c r="I1409" s="151"/>
      <c r="J1409" s="151"/>
      <c r="K1409" s="151"/>
      <c r="L1409" s="151"/>
      <c r="M1409" s="151"/>
      <c r="N1409" s="151"/>
      <c r="O1409" s="153"/>
      <c r="P1409" s="150"/>
    </row>
    <row r="1410" spans="1:16">
      <c r="A1410" s="151"/>
      <c r="B1410" s="151"/>
      <c r="C1410" s="151"/>
      <c r="D1410" s="151"/>
      <c r="E1410" s="151"/>
      <c r="F1410" s="151"/>
      <c r="G1410" s="151"/>
      <c r="H1410" s="151"/>
      <c r="I1410" s="151"/>
      <c r="J1410" s="151"/>
      <c r="K1410" s="151"/>
      <c r="L1410" s="151"/>
      <c r="M1410" s="151"/>
      <c r="N1410" s="151"/>
      <c r="O1410" s="153"/>
      <c r="P1410" s="150"/>
    </row>
    <row r="1411" spans="1:14">
      <c r="A1411" s="119" t="s">
        <v>574</v>
      </c>
      <c r="B1411" s="119"/>
      <c r="C1411" s="119"/>
      <c r="D1411" s="119"/>
      <c r="E1411" s="119"/>
      <c r="F1411" s="119"/>
      <c r="G1411" s="119"/>
      <c r="H1411" s="119"/>
      <c r="I1411" s="119"/>
      <c r="J1411" s="119"/>
      <c r="K1411" s="119"/>
      <c r="L1411" s="119"/>
      <c r="M1411" s="119"/>
      <c r="N1411" s="119"/>
    </row>
    <row r="1412" spans="1:14">
      <c r="A1412" s="121" t="s">
        <v>362</v>
      </c>
      <c r="B1412" s="121"/>
      <c r="C1412" s="121"/>
      <c r="D1412" s="121"/>
      <c r="E1412" s="121"/>
      <c r="F1412" s="121"/>
      <c r="G1412" s="121"/>
      <c r="H1412" s="121"/>
      <c r="I1412" s="121"/>
      <c r="J1412" s="121"/>
      <c r="K1412" s="121"/>
      <c r="L1412" s="121"/>
      <c r="M1412" s="121"/>
      <c r="N1412" s="121"/>
    </row>
    <row r="1413" spans="1:14">
      <c r="A1413" s="121" t="s">
        <v>363</v>
      </c>
      <c r="B1413" s="121"/>
      <c r="C1413" s="121"/>
      <c r="D1413" s="121"/>
      <c r="E1413" s="121"/>
      <c r="F1413" s="121"/>
      <c r="G1413" s="121"/>
      <c r="H1413" s="121"/>
      <c r="I1413" s="121"/>
      <c r="J1413" s="121"/>
      <c r="K1413" s="121"/>
      <c r="L1413" s="121"/>
      <c r="M1413" s="121"/>
      <c r="N1413" s="121"/>
    </row>
    <row r="1414" spans="1:14">
      <c r="A1414" s="121" t="s">
        <v>393</v>
      </c>
      <c r="B1414" s="121"/>
      <c r="C1414" s="121"/>
      <c r="D1414" s="121"/>
      <c r="E1414" s="121"/>
      <c r="F1414" s="121"/>
      <c r="G1414" s="121"/>
      <c r="H1414" s="121"/>
      <c r="I1414" s="121"/>
      <c r="J1414" s="121"/>
      <c r="K1414" s="121"/>
      <c r="L1414" s="121"/>
      <c r="M1414" s="121"/>
      <c r="N1414" s="121"/>
    </row>
    <row r="1415" ht="14.25" spans="1:14">
      <c r="A1415" s="121"/>
      <c r="B1415" s="121"/>
      <c r="C1415" s="121"/>
      <c r="D1415" s="121"/>
      <c r="E1415" s="121"/>
      <c r="F1415" s="121"/>
      <c r="G1415" s="121"/>
      <c r="H1415" s="121"/>
      <c r="I1415" s="121"/>
      <c r="J1415" s="121"/>
      <c r="K1415" s="121"/>
      <c r="L1415" s="121"/>
      <c r="M1415" s="121"/>
      <c r="N1415" s="121"/>
    </row>
    <row r="1416" ht="14.25" spans="1:14">
      <c r="A1416" s="166" t="s">
        <v>575</v>
      </c>
      <c r="B1416" s="123"/>
      <c r="C1416" s="125"/>
      <c r="D1416" s="124"/>
      <c r="E1416" s="124" t="s">
        <v>576</v>
      </c>
      <c r="F1416" s="123" t="s">
        <v>577</v>
      </c>
      <c r="G1416" s="125"/>
      <c r="H1416" s="125"/>
      <c r="I1416" s="125"/>
      <c r="J1416" s="124"/>
      <c r="K1416" s="123" t="s">
        <v>578</v>
      </c>
      <c r="L1416" s="125"/>
      <c r="M1416" s="125"/>
      <c r="N1416" s="124"/>
    </row>
    <row r="1417" ht="14.25" spans="1:14">
      <c r="A1417" s="128" t="s">
        <v>579</v>
      </c>
      <c r="B1417" s="129" t="s">
        <v>580</v>
      </c>
      <c r="C1417" s="129" t="s">
        <v>581</v>
      </c>
      <c r="D1417" s="129" t="s">
        <v>582</v>
      </c>
      <c r="E1417" s="129" t="s">
        <v>583</v>
      </c>
      <c r="F1417" s="129" t="s">
        <v>584</v>
      </c>
      <c r="G1417" s="129" t="s">
        <v>401</v>
      </c>
      <c r="H1417" s="129" t="s">
        <v>585</v>
      </c>
      <c r="I1417" s="129" t="s">
        <v>586</v>
      </c>
      <c r="J1417" s="129" t="s">
        <v>587</v>
      </c>
      <c r="K1417" s="129" t="s">
        <v>584</v>
      </c>
      <c r="L1417" s="129" t="s">
        <v>401</v>
      </c>
      <c r="M1417" s="129" t="s">
        <v>585</v>
      </c>
      <c r="N1417" s="129" t="s">
        <v>586</v>
      </c>
    </row>
    <row r="1418" ht="14.25" spans="1:14">
      <c r="A1418" s="132"/>
      <c r="B1418" s="163">
        <v>3</v>
      </c>
      <c r="C1418" s="163" t="s">
        <v>1139</v>
      </c>
      <c r="D1418" s="163"/>
      <c r="E1418" s="133">
        <v>0.047</v>
      </c>
      <c r="F1418" s="133">
        <v>-1.748</v>
      </c>
      <c r="G1418" s="133" t="s">
        <v>402</v>
      </c>
      <c r="H1418" s="136">
        <v>0.0216</v>
      </c>
      <c r="I1418" s="136">
        <v>0.1238</v>
      </c>
      <c r="J1418" s="133" t="s">
        <v>402</v>
      </c>
      <c r="K1418" s="133">
        <v>-1.832</v>
      </c>
      <c r="L1418" s="133" t="s">
        <v>402</v>
      </c>
      <c r="M1418" s="136">
        <v>0.0195</v>
      </c>
      <c r="N1418" s="136">
        <v>0.1217</v>
      </c>
    </row>
    <row r="1419" ht="14.25" spans="1:14">
      <c r="A1419" s="132"/>
      <c r="B1419" s="163">
        <v>4</v>
      </c>
      <c r="C1419" s="163" t="s">
        <v>1140</v>
      </c>
      <c r="D1419" s="163"/>
      <c r="E1419" s="133">
        <v>0.146</v>
      </c>
      <c r="F1419" s="133">
        <v>-2.466</v>
      </c>
      <c r="G1419" s="133" t="s">
        <v>402</v>
      </c>
      <c r="H1419" s="136">
        <v>0.0123</v>
      </c>
      <c r="I1419" s="136">
        <v>0.1453</v>
      </c>
      <c r="J1419" s="133" t="s">
        <v>402</v>
      </c>
      <c r="K1419" s="133">
        <v>-2.786</v>
      </c>
      <c r="L1419" s="133" t="s">
        <v>402</v>
      </c>
      <c r="M1419" s="136">
        <v>0.009</v>
      </c>
      <c r="N1419" s="136">
        <v>0.1467</v>
      </c>
    </row>
    <row r="1420" ht="14.25" spans="1:14">
      <c r="A1420" s="132"/>
      <c r="B1420" s="163">
        <v>5</v>
      </c>
      <c r="C1420" s="163" t="s">
        <v>668</v>
      </c>
      <c r="D1420" s="163"/>
      <c r="E1420" s="133">
        <v>0</v>
      </c>
      <c r="F1420" s="133"/>
      <c r="G1420" s="133"/>
      <c r="H1420" s="133"/>
      <c r="I1420" s="133"/>
      <c r="J1420" s="133"/>
      <c r="K1420" s="133"/>
      <c r="L1420" s="133"/>
      <c r="M1420" s="133"/>
      <c r="N1420" s="133"/>
    </row>
    <row r="1421" ht="14.25" spans="1:14">
      <c r="A1421" s="132"/>
      <c r="B1421" s="163"/>
      <c r="C1421" s="163"/>
      <c r="D1421" s="163"/>
      <c r="E1421" s="133"/>
      <c r="F1421" s="133"/>
      <c r="G1421" s="133"/>
      <c r="H1421" s="133"/>
      <c r="I1421" s="133"/>
      <c r="J1421" s="133"/>
      <c r="K1421" s="133"/>
      <c r="L1421" s="133"/>
      <c r="M1421" s="133"/>
      <c r="N1421" s="133"/>
    </row>
    <row r="1422" ht="14.25" spans="1:14">
      <c r="A1422" s="132" t="s">
        <v>417</v>
      </c>
      <c r="B1422" s="163"/>
      <c r="C1422" s="163" t="s">
        <v>1141</v>
      </c>
      <c r="D1422" s="163"/>
      <c r="E1422" s="133"/>
      <c r="F1422" s="133"/>
      <c r="G1422" s="133">
        <v>0.003</v>
      </c>
      <c r="H1422" s="133"/>
      <c r="I1422" s="133"/>
      <c r="J1422" s="133"/>
      <c r="K1422" s="133"/>
      <c r="L1422" s="133" t="s">
        <v>402</v>
      </c>
      <c r="M1422" s="133"/>
      <c r="N1422" s="133"/>
    </row>
    <row r="1423" ht="14.25" spans="1:14">
      <c r="A1423" s="132"/>
      <c r="B1423" s="163">
        <v>0</v>
      </c>
      <c r="C1423" s="163" t="s">
        <v>659</v>
      </c>
      <c r="D1423" s="163"/>
      <c r="E1423" s="133">
        <v>0</v>
      </c>
      <c r="F1423" s="133">
        <v>0</v>
      </c>
      <c r="G1423" s="133" t="s">
        <v>402</v>
      </c>
      <c r="H1423" s="136">
        <v>0</v>
      </c>
      <c r="I1423" s="136">
        <v>0</v>
      </c>
      <c r="J1423" s="133" t="s">
        <v>402</v>
      </c>
      <c r="K1423" s="133">
        <v>0</v>
      </c>
      <c r="L1423" s="133" t="s">
        <v>402</v>
      </c>
      <c r="M1423" s="136">
        <v>0</v>
      </c>
      <c r="N1423" s="136">
        <v>0</v>
      </c>
    </row>
    <row r="1424" ht="14.25" spans="1:14">
      <c r="A1424" s="132"/>
      <c r="B1424" s="163">
        <v>1</v>
      </c>
      <c r="C1424" s="163" t="s">
        <v>1142</v>
      </c>
      <c r="D1424" s="163"/>
      <c r="E1424" s="133">
        <v>-0.014</v>
      </c>
      <c r="F1424" s="133">
        <v>-0.036</v>
      </c>
      <c r="G1424" s="133" t="s">
        <v>402</v>
      </c>
      <c r="H1424" s="136">
        <v>0.446</v>
      </c>
      <c r="I1424" s="136">
        <v>0.4626</v>
      </c>
      <c r="J1424" s="133" t="s">
        <v>402</v>
      </c>
      <c r="K1424" s="133">
        <v>-0.032</v>
      </c>
      <c r="L1424" s="133" t="s">
        <v>402</v>
      </c>
      <c r="M1424" s="136">
        <v>0.444</v>
      </c>
      <c r="N1424" s="136">
        <v>0.4583</v>
      </c>
    </row>
    <row r="1425" ht="14.25" spans="1:14">
      <c r="A1425" s="132"/>
      <c r="B1425" s="163">
        <v>2</v>
      </c>
      <c r="C1425" s="163" t="s">
        <v>1143</v>
      </c>
      <c r="D1425" s="163"/>
      <c r="E1425" s="133">
        <v>0.127</v>
      </c>
      <c r="F1425" s="133">
        <v>-0.495</v>
      </c>
      <c r="G1425" s="133" t="s">
        <v>402</v>
      </c>
      <c r="H1425" s="136">
        <v>0.0845</v>
      </c>
      <c r="I1425" s="136">
        <v>0.1386</v>
      </c>
      <c r="J1425" s="133" t="s">
        <v>402</v>
      </c>
      <c r="K1425" s="133">
        <v>-0.562</v>
      </c>
      <c r="L1425" s="133" t="s">
        <v>402</v>
      </c>
      <c r="M1425" s="136">
        <v>0.0817</v>
      </c>
      <c r="N1425" s="136">
        <v>0.1433</v>
      </c>
    </row>
    <row r="1426" ht="14.25" spans="1:14">
      <c r="A1426" s="132"/>
      <c r="B1426" s="163">
        <v>3</v>
      </c>
      <c r="C1426" s="163" t="s">
        <v>1144</v>
      </c>
      <c r="D1426" s="163"/>
      <c r="E1426" s="133">
        <v>-0.032</v>
      </c>
      <c r="F1426" s="133">
        <v>-0.328</v>
      </c>
      <c r="G1426" s="133" t="s">
        <v>402</v>
      </c>
      <c r="H1426" s="136">
        <v>0.0881</v>
      </c>
      <c r="I1426" s="136">
        <v>0.1223</v>
      </c>
      <c r="J1426" s="133" t="s">
        <v>402</v>
      </c>
      <c r="K1426" s="133">
        <v>-0.279</v>
      </c>
      <c r="L1426" s="133" t="s">
        <v>402</v>
      </c>
      <c r="M1426" s="136">
        <v>0.0958</v>
      </c>
      <c r="N1426" s="136">
        <v>0.1267</v>
      </c>
    </row>
    <row r="1427" ht="14.25" spans="1:14">
      <c r="A1427" s="132"/>
      <c r="B1427" s="163">
        <v>4</v>
      </c>
      <c r="C1427" s="163" t="s">
        <v>1145</v>
      </c>
      <c r="D1427" s="163"/>
      <c r="E1427" s="133">
        <v>-0.096</v>
      </c>
      <c r="F1427" s="133">
        <v>-0.138</v>
      </c>
      <c r="G1427" s="133" t="s">
        <v>402</v>
      </c>
      <c r="H1427" s="136">
        <v>0.091</v>
      </c>
      <c r="I1427" s="136">
        <v>0.1045</v>
      </c>
      <c r="J1427" s="133" t="s">
        <v>402</v>
      </c>
      <c r="K1427" s="133">
        <v>-0.092</v>
      </c>
      <c r="L1427" s="133" t="s">
        <v>402</v>
      </c>
      <c r="M1427" s="136">
        <v>0.0866</v>
      </c>
      <c r="N1427" s="136">
        <v>0.095</v>
      </c>
    </row>
    <row r="1428" ht="14.25" spans="1:14">
      <c r="A1428" s="132"/>
      <c r="B1428" s="163">
        <v>5</v>
      </c>
      <c r="C1428" s="163" t="s">
        <v>1146</v>
      </c>
      <c r="D1428" s="163"/>
      <c r="E1428" s="133">
        <v>-0.002</v>
      </c>
      <c r="F1428" s="133">
        <v>0.331</v>
      </c>
      <c r="G1428" s="133" t="s">
        <v>402</v>
      </c>
      <c r="H1428" s="136">
        <v>0.1703</v>
      </c>
      <c r="I1428" s="136">
        <v>0.1223</v>
      </c>
      <c r="J1428" s="133" t="s">
        <v>402</v>
      </c>
      <c r="K1428" s="133">
        <v>0.347</v>
      </c>
      <c r="L1428" s="133" t="s">
        <v>402</v>
      </c>
      <c r="M1428" s="136">
        <v>0.1722</v>
      </c>
      <c r="N1428" s="136">
        <v>0.1217</v>
      </c>
    </row>
    <row r="1429" ht="14.25" spans="1:14">
      <c r="A1429" s="132"/>
      <c r="B1429" s="163">
        <v>6</v>
      </c>
      <c r="C1429" s="163" t="s">
        <v>1147</v>
      </c>
      <c r="D1429" s="163"/>
      <c r="E1429" s="133">
        <v>0.062</v>
      </c>
      <c r="F1429" s="133">
        <v>0.882</v>
      </c>
      <c r="G1429" s="133" t="s">
        <v>402</v>
      </c>
      <c r="H1429" s="136">
        <v>0.12</v>
      </c>
      <c r="I1429" s="136">
        <v>0.0497</v>
      </c>
      <c r="J1429" s="133" t="s">
        <v>402</v>
      </c>
      <c r="K1429" s="133">
        <v>0.777</v>
      </c>
      <c r="L1429" s="133" t="s">
        <v>402</v>
      </c>
      <c r="M1429" s="136">
        <v>0.1197</v>
      </c>
      <c r="N1429" s="136">
        <v>0.055</v>
      </c>
    </row>
    <row r="1430" ht="14.25" spans="1:14">
      <c r="A1430" s="132"/>
      <c r="B1430" s="163">
        <v>7</v>
      </c>
      <c r="C1430" s="163" t="s">
        <v>668</v>
      </c>
      <c r="D1430" s="163"/>
      <c r="E1430" s="133">
        <v>0</v>
      </c>
      <c r="F1430" s="133"/>
      <c r="G1430" s="133"/>
      <c r="H1430" s="133"/>
      <c r="I1430" s="133"/>
      <c r="J1430" s="133"/>
      <c r="K1430" s="133"/>
      <c r="L1430" s="133"/>
      <c r="M1430" s="133"/>
      <c r="N1430" s="133"/>
    </row>
    <row r="1431" ht="14.25" spans="1:14">
      <c r="A1431" s="132"/>
      <c r="B1431" s="163"/>
      <c r="C1431" s="163"/>
      <c r="D1431" s="163"/>
      <c r="E1431" s="133"/>
      <c r="F1431" s="133"/>
      <c r="G1431" s="133"/>
      <c r="H1431" s="133"/>
      <c r="I1431" s="133"/>
      <c r="J1431" s="133"/>
      <c r="K1431" s="133"/>
      <c r="L1431" s="133"/>
      <c r="M1431" s="133"/>
      <c r="N1431" s="133"/>
    </row>
    <row r="1432" ht="14.25" spans="1:14">
      <c r="A1432" s="132" t="s">
        <v>417</v>
      </c>
      <c r="B1432" s="163"/>
      <c r="C1432" s="163" t="s">
        <v>1148</v>
      </c>
      <c r="D1432" s="163"/>
      <c r="E1432" s="133"/>
      <c r="F1432" s="133"/>
      <c r="G1432" s="133">
        <v>0.003</v>
      </c>
      <c r="H1432" s="133"/>
      <c r="I1432" s="133"/>
      <c r="J1432" s="133"/>
      <c r="K1432" s="133"/>
      <c r="L1432" s="133" t="s">
        <v>402</v>
      </c>
      <c r="M1432" s="133"/>
      <c r="N1432" s="133"/>
    </row>
    <row r="1433" ht="14.25" spans="1:14">
      <c r="A1433" s="132"/>
      <c r="B1433" s="163">
        <v>0</v>
      </c>
      <c r="C1433" s="163" t="s">
        <v>659</v>
      </c>
      <c r="D1433" s="163"/>
      <c r="E1433" s="133">
        <v>0</v>
      </c>
      <c r="F1433" s="133">
        <v>0</v>
      </c>
      <c r="G1433" s="133" t="s">
        <v>402</v>
      </c>
      <c r="H1433" s="136">
        <v>0</v>
      </c>
      <c r="I1433" s="136">
        <v>0</v>
      </c>
      <c r="J1433" s="133" t="s">
        <v>402</v>
      </c>
      <c r="K1433" s="133">
        <v>0</v>
      </c>
      <c r="L1433" s="133" t="s">
        <v>402</v>
      </c>
      <c r="M1433" s="136">
        <v>0</v>
      </c>
      <c r="N1433" s="136">
        <v>0</v>
      </c>
    </row>
    <row r="1434" ht="14.25" spans="1:14">
      <c r="A1434" s="132"/>
      <c r="B1434" s="163">
        <v>1</v>
      </c>
      <c r="C1434" s="163" t="s">
        <v>623</v>
      </c>
      <c r="D1434" s="163"/>
      <c r="E1434" s="133">
        <v>-0.039</v>
      </c>
      <c r="F1434" s="133">
        <v>0.486</v>
      </c>
      <c r="G1434" s="133" t="s">
        <v>402</v>
      </c>
      <c r="H1434" s="136">
        <v>0.8259</v>
      </c>
      <c r="I1434" s="136">
        <v>0.5078</v>
      </c>
      <c r="J1434" s="133" t="s">
        <v>402</v>
      </c>
      <c r="K1434" s="133">
        <v>0.492</v>
      </c>
      <c r="L1434" s="133" t="s">
        <v>402</v>
      </c>
      <c r="M1434" s="136">
        <v>0.8365</v>
      </c>
      <c r="N1434" s="136">
        <v>0.5117</v>
      </c>
    </row>
    <row r="1435" ht="14.25" spans="1:14">
      <c r="A1435" s="132"/>
      <c r="B1435" s="163">
        <v>2</v>
      </c>
      <c r="C1435" s="163" t="s">
        <v>624</v>
      </c>
      <c r="D1435" s="163"/>
      <c r="E1435" s="133">
        <v>0.107</v>
      </c>
      <c r="F1435" s="133">
        <v>-0.824</v>
      </c>
      <c r="G1435" s="133" t="s">
        <v>402</v>
      </c>
      <c r="H1435" s="136">
        <v>0.1474</v>
      </c>
      <c r="I1435" s="136">
        <v>0.3358</v>
      </c>
      <c r="J1435" s="133" t="s">
        <v>402</v>
      </c>
      <c r="K1435" s="133">
        <v>-0.792</v>
      </c>
      <c r="L1435" s="133" t="s">
        <v>402</v>
      </c>
      <c r="M1435" s="136">
        <v>0.139</v>
      </c>
      <c r="N1435" s="136">
        <v>0.3067</v>
      </c>
    </row>
    <row r="1436" ht="14.25" spans="1:14">
      <c r="A1436" s="132"/>
      <c r="B1436" s="163">
        <v>3</v>
      </c>
      <c r="C1436" s="163" t="s">
        <v>625</v>
      </c>
      <c r="D1436" s="163"/>
      <c r="E1436" s="133">
        <v>0.002</v>
      </c>
      <c r="F1436" s="133">
        <v>-1.769</v>
      </c>
      <c r="G1436" s="133" t="s">
        <v>402</v>
      </c>
      <c r="H1436" s="136">
        <v>0.0267</v>
      </c>
      <c r="I1436" s="136">
        <v>0.1564</v>
      </c>
      <c r="J1436" s="133" t="s">
        <v>402</v>
      </c>
      <c r="K1436" s="133">
        <v>-2.003</v>
      </c>
      <c r="L1436" s="133" t="s">
        <v>402</v>
      </c>
      <c r="M1436" s="136">
        <v>0.0245</v>
      </c>
      <c r="N1436" s="136">
        <v>0.1817</v>
      </c>
    </row>
    <row r="1437" ht="14.25" spans="1:14">
      <c r="A1437" s="132"/>
      <c r="B1437" s="163">
        <v>4</v>
      </c>
      <c r="C1437" s="163" t="s">
        <v>668</v>
      </c>
      <c r="D1437" s="163"/>
      <c r="E1437" s="133">
        <v>0</v>
      </c>
      <c r="F1437" s="133"/>
      <c r="G1437" s="133"/>
      <c r="H1437" s="133"/>
      <c r="I1437" s="133"/>
      <c r="J1437" s="133"/>
      <c r="K1437" s="133"/>
      <c r="L1437" s="133"/>
      <c r="M1437" s="133"/>
      <c r="N1437" s="133"/>
    </row>
    <row r="1438" ht="14.25" spans="1:14">
      <c r="A1438" s="132"/>
      <c r="B1438" s="163"/>
      <c r="C1438" s="163"/>
      <c r="D1438" s="163"/>
      <c r="E1438" s="133"/>
      <c r="F1438" s="133"/>
      <c r="G1438" s="133"/>
      <c r="H1438" s="133"/>
      <c r="I1438" s="133"/>
      <c r="J1438" s="133"/>
      <c r="K1438" s="133"/>
      <c r="L1438" s="133"/>
      <c r="M1438" s="133"/>
      <c r="N1438" s="133"/>
    </row>
    <row r="1439" ht="14.25" spans="1:14">
      <c r="A1439" s="132" t="s">
        <v>417</v>
      </c>
      <c r="B1439" s="163"/>
      <c r="C1439" s="163" t="s">
        <v>1149</v>
      </c>
      <c r="D1439" s="163"/>
      <c r="E1439" s="133"/>
      <c r="F1439" s="133"/>
      <c r="G1439" s="133">
        <v>0.003</v>
      </c>
      <c r="H1439" s="133"/>
      <c r="I1439" s="133"/>
      <c r="J1439" s="133"/>
      <c r="K1439" s="133"/>
      <c r="L1439" s="133" t="s">
        <v>402</v>
      </c>
      <c r="M1439" s="133"/>
      <c r="N1439" s="133"/>
    </row>
    <row r="1440" ht="14.25" spans="1:14">
      <c r="A1440" s="132"/>
      <c r="B1440" s="163">
        <v>0</v>
      </c>
      <c r="C1440" s="163" t="s">
        <v>659</v>
      </c>
      <c r="D1440" s="163"/>
      <c r="E1440" s="133">
        <v>0</v>
      </c>
      <c r="F1440" s="133">
        <v>0</v>
      </c>
      <c r="G1440" s="133" t="s">
        <v>402</v>
      </c>
      <c r="H1440" s="136">
        <v>0</v>
      </c>
      <c r="I1440" s="136">
        <v>0</v>
      </c>
      <c r="J1440" s="133" t="s">
        <v>402</v>
      </c>
      <c r="K1440" s="133">
        <v>0</v>
      </c>
      <c r="L1440" s="133" t="s">
        <v>402</v>
      </c>
      <c r="M1440" s="136">
        <v>0</v>
      </c>
      <c r="N1440" s="136">
        <v>0</v>
      </c>
    </row>
    <row r="1441" ht="14.25" spans="1:14">
      <c r="A1441" s="132"/>
      <c r="B1441" s="163">
        <v>1</v>
      </c>
      <c r="C1441" s="163" t="s">
        <v>623</v>
      </c>
      <c r="D1441" s="163"/>
      <c r="E1441" s="133">
        <v>0.032</v>
      </c>
      <c r="F1441" s="133">
        <v>0.51</v>
      </c>
      <c r="G1441" s="133" t="s">
        <v>402</v>
      </c>
      <c r="H1441" s="136">
        <v>0.9119</v>
      </c>
      <c r="I1441" s="136">
        <v>0.5478</v>
      </c>
      <c r="J1441" s="133" t="s">
        <v>402</v>
      </c>
      <c r="K1441" s="133">
        <v>0.514</v>
      </c>
      <c r="L1441" s="133" t="s">
        <v>402</v>
      </c>
      <c r="M1441" s="136">
        <v>0.9108</v>
      </c>
      <c r="N1441" s="136">
        <v>0.545</v>
      </c>
    </row>
    <row r="1442" ht="14.25" spans="1:14">
      <c r="A1442" s="132"/>
      <c r="B1442" s="163">
        <v>2</v>
      </c>
      <c r="C1442" s="163" t="s">
        <v>624</v>
      </c>
      <c r="D1442" s="163"/>
      <c r="E1442" s="133">
        <v>-0.034</v>
      </c>
      <c r="F1442" s="133">
        <v>-1.336</v>
      </c>
      <c r="G1442" s="133" t="s">
        <v>402</v>
      </c>
      <c r="H1442" s="136">
        <v>0.0783</v>
      </c>
      <c r="I1442" s="136">
        <v>0.298</v>
      </c>
      <c r="J1442" s="133" t="s">
        <v>402</v>
      </c>
      <c r="K1442" s="133">
        <v>-1.32</v>
      </c>
      <c r="L1442" s="133" t="s">
        <v>402</v>
      </c>
      <c r="M1442" s="136">
        <v>0.0802</v>
      </c>
      <c r="N1442" s="136">
        <v>0.3</v>
      </c>
    </row>
    <row r="1443" ht="14.25" spans="1:14">
      <c r="A1443" s="132"/>
      <c r="B1443" s="163">
        <v>3</v>
      </c>
      <c r="C1443" s="163" t="s">
        <v>625</v>
      </c>
      <c r="D1443" s="163"/>
      <c r="E1443" s="133">
        <v>-0.209</v>
      </c>
      <c r="F1443" s="133">
        <v>-2.762</v>
      </c>
      <c r="G1443" s="133" t="s">
        <v>402</v>
      </c>
      <c r="H1443" s="136">
        <v>0.0097</v>
      </c>
      <c r="I1443" s="136">
        <v>0.1542</v>
      </c>
      <c r="J1443" s="133" t="s">
        <v>402</v>
      </c>
      <c r="K1443" s="133">
        <v>-2.841</v>
      </c>
      <c r="L1443" s="133" t="s">
        <v>402</v>
      </c>
      <c r="M1443" s="136">
        <v>0.009</v>
      </c>
      <c r="N1443" s="136">
        <v>0.155</v>
      </c>
    </row>
    <row r="1444" ht="14.25" spans="1:14">
      <c r="A1444" s="132"/>
      <c r="B1444" s="163">
        <v>4</v>
      </c>
      <c r="C1444" s="163" t="s">
        <v>668</v>
      </c>
      <c r="D1444" s="163"/>
      <c r="E1444" s="133">
        <v>0</v>
      </c>
      <c r="F1444" s="133"/>
      <c r="G1444" s="133"/>
      <c r="H1444" s="133"/>
      <c r="I1444" s="133"/>
      <c r="J1444" s="133"/>
      <c r="K1444" s="133"/>
      <c r="L1444" s="133"/>
      <c r="M1444" s="133"/>
      <c r="N1444" s="133"/>
    </row>
    <row r="1445" ht="14.25" spans="1:14">
      <c r="A1445" s="132"/>
      <c r="B1445" s="163"/>
      <c r="C1445" s="163"/>
      <c r="D1445" s="163"/>
      <c r="E1445" s="133"/>
      <c r="F1445" s="133"/>
      <c r="G1445" s="133"/>
      <c r="H1445" s="133"/>
      <c r="I1445" s="133"/>
      <c r="J1445" s="133"/>
      <c r="K1445" s="133"/>
      <c r="L1445" s="133"/>
      <c r="M1445" s="133"/>
      <c r="N1445" s="133"/>
    </row>
    <row r="1446" ht="14.25" spans="1:14">
      <c r="A1446" s="132" t="s">
        <v>417</v>
      </c>
      <c r="B1446" s="163"/>
      <c r="C1446" s="163" t="s">
        <v>1150</v>
      </c>
      <c r="D1446" s="163"/>
      <c r="E1446" s="133"/>
      <c r="F1446" s="133"/>
      <c r="G1446" s="133">
        <v>0.003</v>
      </c>
      <c r="H1446" s="133"/>
      <c r="I1446" s="133"/>
      <c r="J1446" s="133"/>
      <c r="K1446" s="133"/>
      <c r="L1446" s="133" t="s">
        <v>402</v>
      </c>
      <c r="M1446" s="133"/>
      <c r="N1446" s="133"/>
    </row>
    <row r="1447" ht="14.25" spans="1:14">
      <c r="A1447" s="132"/>
      <c r="B1447" s="163">
        <v>0</v>
      </c>
      <c r="C1447" s="163" t="s">
        <v>659</v>
      </c>
      <c r="D1447" s="163"/>
      <c r="E1447" s="133">
        <v>0</v>
      </c>
      <c r="F1447" s="133">
        <v>0</v>
      </c>
      <c r="G1447" s="133" t="s">
        <v>402</v>
      </c>
      <c r="H1447" s="136">
        <v>0</v>
      </c>
      <c r="I1447" s="136">
        <v>0</v>
      </c>
      <c r="J1447" s="133" t="s">
        <v>402</v>
      </c>
      <c r="K1447" s="133">
        <v>0</v>
      </c>
      <c r="L1447" s="133" t="s">
        <v>402</v>
      </c>
      <c r="M1447" s="136">
        <v>0</v>
      </c>
      <c r="N1447" s="136">
        <v>0</v>
      </c>
    </row>
    <row r="1448" ht="14.25" spans="1:14">
      <c r="A1448" s="132"/>
      <c r="B1448" s="163">
        <v>1</v>
      </c>
      <c r="C1448" s="163" t="s">
        <v>1151</v>
      </c>
      <c r="D1448" s="163"/>
      <c r="E1448" s="133">
        <v>0.034</v>
      </c>
      <c r="F1448" s="133">
        <v>0.699</v>
      </c>
      <c r="G1448" s="133" t="s">
        <v>402</v>
      </c>
      <c r="H1448" s="136">
        <v>0.4055</v>
      </c>
      <c r="I1448" s="136">
        <v>0.2016</v>
      </c>
      <c r="J1448" s="133" t="s">
        <v>402</v>
      </c>
      <c r="K1448" s="133">
        <v>0.622</v>
      </c>
      <c r="L1448" s="133" t="s">
        <v>402</v>
      </c>
      <c r="M1448" s="136">
        <v>0.4127</v>
      </c>
      <c r="N1448" s="136">
        <v>0.2217</v>
      </c>
    </row>
    <row r="1449" ht="14.25" spans="1:14">
      <c r="A1449" s="132"/>
      <c r="B1449" s="163">
        <v>2</v>
      </c>
      <c r="C1449" s="163" t="s">
        <v>1152</v>
      </c>
      <c r="D1449" s="163"/>
      <c r="E1449" s="133">
        <v>-0.101</v>
      </c>
      <c r="F1449" s="133">
        <v>0.332</v>
      </c>
      <c r="G1449" s="133" t="s">
        <v>402</v>
      </c>
      <c r="H1449" s="136">
        <v>0.2179</v>
      </c>
      <c r="I1449" s="136">
        <v>0.1564</v>
      </c>
      <c r="J1449" s="133" t="s">
        <v>402</v>
      </c>
      <c r="K1449" s="133">
        <v>0.657</v>
      </c>
      <c r="L1449" s="133" t="s">
        <v>402</v>
      </c>
      <c r="M1449" s="136">
        <v>0.225</v>
      </c>
      <c r="N1449" s="136">
        <v>0.1167</v>
      </c>
    </row>
    <row r="1450" ht="14.25" spans="1:14">
      <c r="A1450" s="132"/>
      <c r="B1450" s="163">
        <v>3</v>
      </c>
      <c r="C1450" s="163" t="s">
        <v>1153</v>
      </c>
      <c r="D1450" s="163"/>
      <c r="E1450" s="133">
        <v>-0.007</v>
      </c>
      <c r="F1450" s="133">
        <v>-0.056</v>
      </c>
      <c r="G1450" s="133" t="s">
        <v>402</v>
      </c>
      <c r="H1450" s="136">
        <v>0.1983</v>
      </c>
      <c r="I1450" s="136">
        <v>0.2098</v>
      </c>
      <c r="J1450" s="133" t="s">
        <v>402</v>
      </c>
      <c r="K1450" s="133">
        <v>-0.114</v>
      </c>
      <c r="L1450" s="133" t="s">
        <v>402</v>
      </c>
      <c r="M1450" s="136">
        <v>0.1948</v>
      </c>
      <c r="N1450" s="136">
        <v>0.2183</v>
      </c>
    </row>
    <row r="1451" ht="56.25" spans="1:16">
      <c r="A1451" s="159" t="s">
        <v>437</v>
      </c>
      <c r="B1451" s="159"/>
      <c r="C1451" s="159"/>
      <c r="D1451" s="159"/>
      <c r="E1451" s="159"/>
      <c r="F1451" s="159"/>
      <c r="G1451" s="159"/>
      <c r="H1451" s="159"/>
      <c r="I1451" s="159"/>
      <c r="J1451" s="159"/>
      <c r="K1451" s="159"/>
      <c r="L1451" s="159"/>
      <c r="M1451" s="159"/>
      <c r="N1451" s="159"/>
      <c r="O1451" s="149" t="s">
        <v>438</v>
      </c>
      <c r="P1451" s="150">
        <v>31</v>
      </c>
    </row>
    <row r="1453" spans="1:16">
      <c r="A1453" s="151" t="s">
        <v>1154</v>
      </c>
      <c r="B1453" s="151"/>
      <c r="C1453" s="151"/>
      <c r="D1453" s="151"/>
      <c r="E1453" s="151"/>
      <c r="F1453" s="151"/>
      <c r="G1453" s="151"/>
      <c r="H1453" s="151"/>
      <c r="I1453" s="151"/>
      <c r="J1453" s="151"/>
      <c r="K1453" s="151"/>
      <c r="L1453" s="151"/>
      <c r="M1453" s="151"/>
      <c r="N1453" s="151"/>
      <c r="O1453" s="152"/>
      <c r="P1453" s="150" t="s">
        <v>391</v>
      </c>
    </row>
    <row r="1454" spans="1:16">
      <c r="A1454" s="151"/>
      <c r="B1454" s="151"/>
      <c r="C1454" s="151"/>
      <c r="D1454" s="151"/>
      <c r="E1454" s="151"/>
      <c r="F1454" s="151"/>
      <c r="G1454" s="151"/>
      <c r="H1454" s="151"/>
      <c r="I1454" s="151"/>
      <c r="J1454" s="151"/>
      <c r="K1454" s="151"/>
      <c r="L1454" s="151"/>
      <c r="M1454" s="151"/>
      <c r="N1454" s="151"/>
      <c r="O1454" s="153"/>
      <c r="P1454" s="150"/>
    </row>
    <row r="1455" spans="1:16">
      <c r="A1455" s="151"/>
      <c r="B1455" s="151"/>
      <c r="C1455" s="151"/>
      <c r="D1455" s="151"/>
      <c r="E1455" s="151"/>
      <c r="F1455" s="151"/>
      <c r="G1455" s="151"/>
      <c r="H1455" s="151"/>
      <c r="I1455" s="151"/>
      <c r="J1455" s="151"/>
      <c r="K1455" s="151"/>
      <c r="L1455" s="151"/>
      <c r="M1455" s="151"/>
      <c r="N1455" s="151"/>
      <c r="O1455" s="153"/>
      <c r="P1455" s="150"/>
    </row>
    <row r="1456" spans="1:16">
      <c r="A1456" s="151"/>
      <c r="B1456" s="151"/>
      <c r="C1456" s="151"/>
      <c r="D1456" s="151"/>
      <c r="E1456" s="151"/>
      <c r="F1456" s="151"/>
      <c r="G1456" s="151"/>
      <c r="H1456" s="151"/>
      <c r="I1456" s="151"/>
      <c r="J1456" s="151"/>
      <c r="K1456" s="151"/>
      <c r="L1456" s="151"/>
      <c r="M1456" s="151"/>
      <c r="N1456" s="151"/>
      <c r="O1456" s="153"/>
      <c r="P1456" s="150"/>
    </row>
    <row r="1457" spans="1:14">
      <c r="A1457" s="119" t="s">
        <v>574</v>
      </c>
      <c r="B1457" s="119"/>
      <c r="C1457" s="119"/>
      <c r="D1457" s="119"/>
      <c r="E1457" s="119"/>
      <c r="F1457" s="119"/>
      <c r="G1457" s="119"/>
      <c r="H1457" s="119"/>
      <c r="I1457" s="119"/>
      <c r="J1457" s="119"/>
      <c r="K1457" s="119"/>
      <c r="L1457" s="119"/>
      <c r="M1457" s="119"/>
      <c r="N1457" s="119"/>
    </row>
    <row r="1458" spans="1:14">
      <c r="A1458" s="121" t="s">
        <v>362</v>
      </c>
      <c r="B1458" s="121"/>
      <c r="C1458" s="121"/>
      <c r="D1458" s="121"/>
      <c r="E1458" s="121"/>
      <c r="F1458" s="121"/>
      <c r="G1458" s="121"/>
      <c r="H1458" s="121"/>
      <c r="I1458" s="121"/>
      <c r="J1458" s="121"/>
      <c r="K1458" s="121"/>
      <c r="L1458" s="121"/>
      <c r="M1458" s="121"/>
      <c r="N1458" s="121"/>
    </row>
    <row r="1459" spans="1:14">
      <c r="A1459" s="121" t="s">
        <v>363</v>
      </c>
      <c r="B1459" s="121"/>
      <c r="C1459" s="121"/>
      <c r="D1459" s="121"/>
      <c r="E1459" s="121"/>
      <c r="F1459" s="121"/>
      <c r="G1459" s="121"/>
      <c r="H1459" s="121"/>
      <c r="I1459" s="121"/>
      <c r="J1459" s="121"/>
      <c r="K1459" s="121"/>
      <c r="L1459" s="121"/>
      <c r="M1459" s="121"/>
      <c r="N1459" s="121"/>
    </row>
    <row r="1460" spans="1:14">
      <c r="A1460" s="121" t="s">
        <v>393</v>
      </c>
      <c r="B1460" s="121"/>
      <c r="C1460" s="121"/>
      <c r="D1460" s="121"/>
      <c r="E1460" s="121"/>
      <c r="F1460" s="121"/>
      <c r="G1460" s="121"/>
      <c r="H1460" s="121"/>
      <c r="I1460" s="121"/>
      <c r="J1460" s="121"/>
      <c r="K1460" s="121"/>
      <c r="L1460" s="121"/>
      <c r="M1460" s="121"/>
      <c r="N1460" s="121"/>
    </row>
    <row r="1461" ht="14.25" spans="1:14">
      <c r="A1461" s="121"/>
      <c r="B1461" s="121"/>
      <c r="C1461" s="121"/>
      <c r="D1461" s="121"/>
      <c r="E1461" s="121"/>
      <c r="F1461" s="121"/>
      <c r="G1461" s="121"/>
      <c r="H1461" s="121"/>
      <c r="I1461" s="121"/>
      <c r="J1461" s="121"/>
      <c r="K1461" s="121"/>
      <c r="L1461" s="121"/>
      <c r="M1461" s="121"/>
      <c r="N1461" s="121"/>
    </row>
    <row r="1462" ht="14.25" spans="1:14">
      <c r="A1462" s="166" t="s">
        <v>575</v>
      </c>
      <c r="B1462" s="123"/>
      <c r="C1462" s="125"/>
      <c r="D1462" s="124"/>
      <c r="E1462" s="124" t="s">
        <v>576</v>
      </c>
      <c r="F1462" s="123" t="s">
        <v>577</v>
      </c>
      <c r="G1462" s="125"/>
      <c r="H1462" s="125"/>
      <c r="I1462" s="125"/>
      <c r="J1462" s="124"/>
      <c r="K1462" s="123" t="s">
        <v>578</v>
      </c>
      <c r="L1462" s="125"/>
      <c r="M1462" s="125"/>
      <c r="N1462" s="124"/>
    </row>
    <row r="1463" ht="14.25" spans="1:14">
      <c r="A1463" s="128" t="s">
        <v>579</v>
      </c>
      <c r="B1463" s="129" t="s">
        <v>580</v>
      </c>
      <c r="C1463" s="129" t="s">
        <v>581</v>
      </c>
      <c r="D1463" s="129" t="s">
        <v>582</v>
      </c>
      <c r="E1463" s="129" t="s">
        <v>583</v>
      </c>
      <c r="F1463" s="129" t="s">
        <v>584</v>
      </c>
      <c r="G1463" s="129" t="s">
        <v>401</v>
      </c>
      <c r="H1463" s="129" t="s">
        <v>585</v>
      </c>
      <c r="I1463" s="129" t="s">
        <v>586</v>
      </c>
      <c r="J1463" s="129" t="s">
        <v>587</v>
      </c>
      <c r="K1463" s="129" t="s">
        <v>584</v>
      </c>
      <c r="L1463" s="129" t="s">
        <v>401</v>
      </c>
      <c r="M1463" s="129" t="s">
        <v>585</v>
      </c>
      <c r="N1463" s="129" t="s">
        <v>586</v>
      </c>
    </row>
    <row r="1464" ht="14.25" spans="1:14">
      <c r="A1464" s="132"/>
      <c r="B1464" s="163">
        <v>4</v>
      </c>
      <c r="C1464" s="163" t="s">
        <v>1155</v>
      </c>
      <c r="D1464" s="163"/>
      <c r="E1464" s="133">
        <v>0.068</v>
      </c>
      <c r="F1464" s="133">
        <v>-0.61</v>
      </c>
      <c r="G1464" s="133" t="s">
        <v>402</v>
      </c>
      <c r="H1464" s="136">
        <v>0.0806</v>
      </c>
      <c r="I1464" s="136">
        <v>0.1483</v>
      </c>
      <c r="J1464" s="133" t="s">
        <v>402</v>
      </c>
      <c r="K1464" s="133">
        <v>-0.727</v>
      </c>
      <c r="L1464" s="133" t="s">
        <v>402</v>
      </c>
      <c r="M1464" s="136">
        <v>0.075</v>
      </c>
      <c r="N1464" s="136">
        <v>0.155</v>
      </c>
    </row>
    <row r="1465" ht="14.25" spans="1:14">
      <c r="A1465" s="132"/>
      <c r="B1465" s="163">
        <v>5</v>
      </c>
      <c r="C1465" s="163" t="s">
        <v>1156</v>
      </c>
      <c r="D1465" s="163"/>
      <c r="E1465" s="133">
        <v>0.012</v>
      </c>
      <c r="F1465" s="133">
        <v>-1.066</v>
      </c>
      <c r="G1465" s="133" t="s">
        <v>402</v>
      </c>
      <c r="H1465" s="136">
        <v>0.0977</v>
      </c>
      <c r="I1465" s="136">
        <v>0.2839</v>
      </c>
      <c r="J1465" s="133" t="s">
        <v>402</v>
      </c>
      <c r="K1465" s="133">
        <v>-1.137</v>
      </c>
      <c r="L1465" s="133" t="s">
        <v>402</v>
      </c>
      <c r="M1465" s="136">
        <v>0.0925</v>
      </c>
      <c r="N1465" s="136">
        <v>0.2883</v>
      </c>
    </row>
    <row r="1466" ht="14.25" spans="1:14">
      <c r="A1466" s="132"/>
      <c r="B1466" s="163">
        <v>6</v>
      </c>
      <c r="C1466" s="163" t="s">
        <v>668</v>
      </c>
      <c r="D1466" s="163"/>
      <c r="E1466" s="133">
        <v>0</v>
      </c>
      <c r="F1466" s="133"/>
      <c r="G1466" s="133"/>
      <c r="H1466" s="133"/>
      <c r="I1466" s="133"/>
      <c r="J1466" s="133"/>
      <c r="K1466" s="133"/>
      <c r="L1466" s="133"/>
      <c r="M1466" s="133"/>
      <c r="N1466" s="133"/>
    </row>
    <row r="1467" ht="14.25" spans="1:14">
      <c r="A1467" s="132"/>
      <c r="B1467" s="163"/>
      <c r="C1467" s="163"/>
      <c r="D1467" s="163"/>
      <c r="E1467" s="133"/>
      <c r="F1467" s="133"/>
      <c r="G1467" s="133"/>
      <c r="H1467" s="133"/>
      <c r="I1467" s="133"/>
      <c r="J1467" s="133"/>
      <c r="K1467" s="133"/>
      <c r="L1467" s="133"/>
      <c r="M1467" s="133"/>
      <c r="N1467" s="133"/>
    </row>
    <row r="1468" ht="14.25" spans="1:14">
      <c r="A1468" s="132" t="s">
        <v>417</v>
      </c>
      <c r="B1468" s="163"/>
      <c r="C1468" s="163" t="s">
        <v>1157</v>
      </c>
      <c r="D1468" s="163"/>
      <c r="E1468" s="133"/>
      <c r="F1468" s="133"/>
      <c r="G1468" s="133">
        <v>0.002</v>
      </c>
      <c r="H1468" s="133"/>
      <c r="I1468" s="133"/>
      <c r="J1468" s="133"/>
      <c r="K1468" s="133"/>
      <c r="L1468" s="133" t="s">
        <v>402</v>
      </c>
      <c r="M1468" s="133"/>
      <c r="N1468" s="133"/>
    </row>
    <row r="1469" ht="14.25" spans="1:14">
      <c r="A1469" s="132"/>
      <c r="B1469" s="163">
        <v>0</v>
      </c>
      <c r="C1469" s="163" t="s">
        <v>659</v>
      </c>
      <c r="D1469" s="163"/>
      <c r="E1469" s="133">
        <v>0</v>
      </c>
      <c r="F1469" s="133">
        <v>0</v>
      </c>
      <c r="G1469" s="133" t="s">
        <v>402</v>
      </c>
      <c r="H1469" s="136">
        <v>0</v>
      </c>
      <c r="I1469" s="136">
        <v>0</v>
      </c>
      <c r="J1469" s="133" t="s">
        <v>402</v>
      </c>
      <c r="K1469" s="133">
        <v>0</v>
      </c>
      <c r="L1469" s="133" t="s">
        <v>402</v>
      </c>
      <c r="M1469" s="136">
        <v>0</v>
      </c>
      <c r="N1469" s="136">
        <v>0</v>
      </c>
    </row>
    <row r="1470" ht="14.25" spans="1:14">
      <c r="A1470" s="132"/>
      <c r="B1470" s="163">
        <v>1</v>
      </c>
      <c r="C1470" s="163" t="s">
        <v>627</v>
      </c>
      <c r="D1470" s="163"/>
      <c r="E1470" s="133">
        <v>0</v>
      </c>
      <c r="F1470" s="133">
        <v>-0.033</v>
      </c>
      <c r="G1470" s="133" t="s">
        <v>402</v>
      </c>
      <c r="H1470" s="136">
        <v>0.4412</v>
      </c>
      <c r="I1470" s="136">
        <v>0.4559</v>
      </c>
      <c r="J1470" s="133" t="s">
        <v>402</v>
      </c>
      <c r="K1470" s="133">
        <v>-0.043</v>
      </c>
      <c r="L1470" s="133" t="s">
        <v>402</v>
      </c>
      <c r="M1470" s="136">
        <v>0.4391</v>
      </c>
      <c r="N1470" s="136">
        <v>0.4583</v>
      </c>
    </row>
    <row r="1471" ht="14.25" spans="1:14">
      <c r="A1471" s="132"/>
      <c r="B1471" s="163">
        <v>2</v>
      </c>
      <c r="C1471" s="163" t="s">
        <v>1158</v>
      </c>
      <c r="D1471" s="163"/>
      <c r="E1471" s="133">
        <v>-0.027</v>
      </c>
      <c r="F1471" s="133">
        <v>-0.45</v>
      </c>
      <c r="G1471" s="133" t="s">
        <v>402</v>
      </c>
      <c r="H1471" s="136">
        <v>0.1281</v>
      </c>
      <c r="I1471" s="136">
        <v>0.2009</v>
      </c>
      <c r="J1471" s="133" t="s">
        <v>402</v>
      </c>
      <c r="K1471" s="133">
        <v>-0.486</v>
      </c>
      <c r="L1471" s="133" t="s">
        <v>402</v>
      </c>
      <c r="M1471" s="136">
        <v>0.123</v>
      </c>
      <c r="N1471" s="136">
        <v>0.2</v>
      </c>
    </row>
    <row r="1472" ht="14.25" spans="1:14">
      <c r="A1472" s="132"/>
      <c r="B1472" s="163">
        <v>3</v>
      </c>
      <c r="C1472" s="163" t="s">
        <v>1159</v>
      </c>
      <c r="D1472" s="163"/>
      <c r="E1472" s="133">
        <v>0.012</v>
      </c>
      <c r="F1472" s="133">
        <v>-0.066</v>
      </c>
      <c r="G1472" s="133" t="s">
        <v>402</v>
      </c>
      <c r="H1472" s="136">
        <v>0.1457</v>
      </c>
      <c r="I1472" s="136">
        <v>0.1557</v>
      </c>
      <c r="J1472" s="133" t="s">
        <v>402</v>
      </c>
      <c r="K1472" s="133">
        <v>-0.161</v>
      </c>
      <c r="L1472" s="133" t="s">
        <v>402</v>
      </c>
      <c r="M1472" s="136">
        <v>0.149</v>
      </c>
      <c r="N1472" s="136">
        <v>0.175</v>
      </c>
    </row>
    <row r="1473" ht="14.25" spans="1:14">
      <c r="A1473" s="132"/>
      <c r="B1473" s="163">
        <v>4</v>
      </c>
      <c r="C1473" s="163" t="s">
        <v>1160</v>
      </c>
      <c r="D1473" s="163"/>
      <c r="E1473" s="133">
        <v>-0.153</v>
      </c>
      <c r="F1473" s="133">
        <v>0.11</v>
      </c>
      <c r="G1473" s="133" t="s">
        <v>402</v>
      </c>
      <c r="H1473" s="136">
        <v>0.0563</v>
      </c>
      <c r="I1473" s="136">
        <v>0.0504</v>
      </c>
      <c r="J1473" s="133" t="s">
        <v>402</v>
      </c>
      <c r="K1473" s="133">
        <v>0.103</v>
      </c>
      <c r="L1473" s="133" t="s">
        <v>402</v>
      </c>
      <c r="M1473" s="136">
        <v>0.0591</v>
      </c>
      <c r="N1473" s="136">
        <v>0.0533</v>
      </c>
    </row>
    <row r="1474" ht="14.25" spans="1:14">
      <c r="A1474" s="132"/>
      <c r="B1474" s="163">
        <v>5</v>
      </c>
      <c r="C1474" s="163" t="s">
        <v>1161</v>
      </c>
      <c r="D1474" s="163"/>
      <c r="E1474" s="133">
        <v>0.079</v>
      </c>
      <c r="F1474" s="133">
        <v>0.433</v>
      </c>
      <c r="G1474" s="133" t="s">
        <v>402</v>
      </c>
      <c r="H1474" s="136">
        <v>0.1669</v>
      </c>
      <c r="I1474" s="136">
        <v>0.1082</v>
      </c>
      <c r="J1474" s="133" t="s">
        <v>402</v>
      </c>
      <c r="K1474" s="133">
        <v>0.75</v>
      </c>
      <c r="L1474" s="133" t="s">
        <v>402</v>
      </c>
      <c r="M1474" s="136">
        <v>0.1729</v>
      </c>
      <c r="N1474" s="136">
        <v>0.0817</v>
      </c>
    </row>
    <row r="1475" ht="14.25" spans="1:14">
      <c r="A1475" s="132"/>
      <c r="B1475" s="163">
        <v>6</v>
      </c>
      <c r="C1475" s="163" t="s">
        <v>1162</v>
      </c>
      <c r="D1475" s="163"/>
      <c r="E1475" s="133">
        <v>-0.003</v>
      </c>
      <c r="F1475" s="133">
        <v>0.76</v>
      </c>
      <c r="G1475" s="133" t="s">
        <v>402</v>
      </c>
      <c r="H1475" s="136">
        <v>0.0618</v>
      </c>
      <c r="I1475" s="136">
        <v>0.0289</v>
      </c>
      <c r="J1475" s="133" t="s">
        <v>402</v>
      </c>
      <c r="K1475" s="133">
        <v>0.585</v>
      </c>
      <c r="L1475" s="133" t="s">
        <v>402</v>
      </c>
      <c r="M1475" s="136">
        <v>0.0569</v>
      </c>
      <c r="N1475" s="136">
        <v>0.0317</v>
      </c>
    </row>
    <row r="1476" ht="14.25" spans="1:14">
      <c r="A1476" s="132"/>
      <c r="B1476" s="163">
        <v>7</v>
      </c>
      <c r="C1476" s="163" t="s">
        <v>668</v>
      </c>
      <c r="D1476" s="163"/>
      <c r="E1476" s="133">
        <v>0</v>
      </c>
      <c r="F1476" s="133"/>
      <c r="G1476" s="133"/>
      <c r="H1476" s="133"/>
      <c r="I1476" s="133"/>
      <c r="J1476" s="133"/>
      <c r="K1476" s="133"/>
      <c r="L1476" s="133"/>
      <c r="M1476" s="133"/>
      <c r="N1476" s="133"/>
    </row>
    <row r="1477" ht="14.25" spans="1:14">
      <c r="A1477" s="132"/>
      <c r="B1477" s="163"/>
      <c r="C1477" s="163"/>
      <c r="D1477" s="163"/>
      <c r="E1477" s="133"/>
      <c r="F1477" s="133"/>
      <c r="G1477" s="133"/>
      <c r="H1477" s="133"/>
      <c r="I1477" s="133"/>
      <c r="J1477" s="133"/>
      <c r="K1477" s="133"/>
      <c r="L1477" s="133"/>
      <c r="M1477" s="133"/>
      <c r="N1477" s="133"/>
    </row>
    <row r="1478" ht="14.25" spans="1:14">
      <c r="A1478" s="132" t="s">
        <v>417</v>
      </c>
      <c r="B1478" s="163"/>
      <c r="C1478" s="163" t="s">
        <v>1163</v>
      </c>
      <c r="D1478" s="163"/>
      <c r="E1478" s="133"/>
      <c r="F1478" s="133"/>
      <c r="G1478" s="133">
        <v>0.002</v>
      </c>
      <c r="H1478" s="133"/>
      <c r="I1478" s="133"/>
      <c r="J1478" s="133"/>
      <c r="K1478" s="133"/>
      <c r="L1478" s="133" t="s">
        <v>402</v>
      </c>
      <c r="M1478" s="133"/>
      <c r="N1478" s="133"/>
    </row>
    <row r="1479" ht="14.25" spans="1:14">
      <c r="A1479" s="132"/>
      <c r="B1479" s="163">
        <v>0</v>
      </c>
      <c r="C1479" s="163" t="s">
        <v>659</v>
      </c>
      <c r="D1479" s="163"/>
      <c r="E1479" s="133">
        <v>0</v>
      </c>
      <c r="F1479" s="133">
        <v>0</v>
      </c>
      <c r="G1479" s="133" t="s">
        <v>402</v>
      </c>
      <c r="H1479" s="136">
        <v>0</v>
      </c>
      <c r="I1479" s="136">
        <v>0</v>
      </c>
      <c r="J1479" s="133" t="s">
        <v>402</v>
      </c>
      <c r="K1479" s="133">
        <v>0</v>
      </c>
      <c r="L1479" s="133" t="s">
        <v>402</v>
      </c>
      <c r="M1479" s="136">
        <v>0</v>
      </c>
      <c r="N1479" s="136">
        <v>0</v>
      </c>
    </row>
    <row r="1480" ht="14.25" spans="1:14">
      <c r="A1480" s="132"/>
      <c r="B1480" s="163">
        <v>1</v>
      </c>
      <c r="C1480" s="163" t="s">
        <v>1164</v>
      </c>
      <c r="D1480" s="163"/>
      <c r="E1480" s="133">
        <v>0.009</v>
      </c>
      <c r="F1480" s="133">
        <v>0.032</v>
      </c>
      <c r="G1480" s="133" t="s">
        <v>402</v>
      </c>
      <c r="H1480" s="136">
        <v>0.9046</v>
      </c>
      <c r="I1480" s="136">
        <v>0.8762</v>
      </c>
      <c r="J1480" s="133" t="s">
        <v>402</v>
      </c>
      <c r="K1480" s="133">
        <v>0.021</v>
      </c>
      <c r="L1480" s="133" t="s">
        <v>402</v>
      </c>
      <c r="M1480" s="136">
        <v>0.9057</v>
      </c>
      <c r="N1480" s="136">
        <v>0.8867</v>
      </c>
    </row>
    <row r="1481" ht="14.25" spans="1:14">
      <c r="A1481" s="132"/>
      <c r="B1481" s="163">
        <v>2</v>
      </c>
      <c r="C1481" s="163" t="s">
        <v>1165</v>
      </c>
      <c r="D1481" s="163"/>
      <c r="E1481" s="133">
        <v>0.039</v>
      </c>
      <c r="F1481" s="133">
        <v>-0.087</v>
      </c>
      <c r="G1481" s="133" t="s">
        <v>402</v>
      </c>
      <c r="H1481" s="136">
        <v>0.051</v>
      </c>
      <c r="I1481" s="136">
        <v>0.0556</v>
      </c>
      <c r="J1481" s="133" t="s">
        <v>402</v>
      </c>
      <c r="K1481" s="133">
        <v>-0.113</v>
      </c>
      <c r="L1481" s="133" t="s">
        <v>402</v>
      </c>
      <c r="M1481" s="136">
        <v>0.0506</v>
      </c>
      <c r="N1481" s="136">
        <v>0.0567</v>
      </c>
    </row>
    <row r="1482" ht="14.25" spans="1:14">
      <c r="A1482" s="132"/>
      <c r="B1482" s="163">
        <v>3</v>
      </c>
      <c r="C1482" s="163" t="s">
        <v>1166</v>
      </c>
      <c r="D1482" s="163"/>
      <c r="E1482" s="133">
        <v>-0.186</v>
      </c>
      <c r="F1482" s="133">
        <v>-0.43</v>
      </c>
      <c r="G1482" s="133" t="s">
        <v>402</v>
      </c>
      <c r="H1482" s="136">
        <v>0.0444</v>
      </c>
      <c r="I1482" s="136">
        <v>0.0682</v>
      </c>
      <c r="J1482" s="133" t="s">
        <v>402</v>
      </c>
      <c r="K1482" s="133">
        <v>-0.261</v>
      </c>
      <c r="L1482" s="133" t="s">
        <v>402</v>
      </c>
      <c r="M1482" s="136">
        <v>0.0437</v>
      </c>
      <c r="N1482" s="136">
        <v>0.0567</v>
      </c>
    </row>
    <row r="1483" ht="14.25" spans="1:14">
      <c r="A1483" s="132"/>
      <c r="B1483" s="163">
        <v>4</v>
      </c>
      <c r="C1483" s="163" t="s">
        <v>668</v>
      </c>
      <c r="D1483" s="163"/>
      <c r="E1483" s="133">
        <v>0</v>
      </c>
      <c r="F1483" s="133"/>
      <c r="G1483" s="133"/>
      <c r="H1483" s="133"/>
      <c r="I1483" s="133"/>
      <c r="J1483" s="133"/>
      <c r="K1483" s="133"/>
      <c r="L1483" s="133"/>
      <c r="M1483" s="133"/>
      <c r="N1483" s="133"/>
    </row>
    <row r="1484" ht="14.25" spans="1:14">
      <c r="A1484" s="132"/>
      <c r="B1484" s="163"/>
      <c r="C1484" s="163"/>
      <c r="D1484" s="163"/>
      <c r="E1484" s="133"/>
      <c r="F1484" s="133"/>
      <c r="G1484" s="133"/>
      <c r="H1484" s="133"/>
      <c r="I1484" s="133"/>
      <c r="J1484" s="133"/>
      <c r="K1484" s="133"/>
      <c r="L1484" s="133"/>
      <c r="M1484" s="133"/>
      <c r="N1484" s="133"/>
    </row>
    <row r="1485" ht="14.25" spans="1:14">
      <c r="A1485" s="132" t="s">
        <v>417</v>
      </c>
      <c r="B1485" s="163"/>
      <c r="C1485" s="163" t="s">
        <v>1167</v>
      </c>
      <c r="D1485" s="163"/>
      <c r="E1485" s="133"/>
      <c r="F1485" s="133"/>
      <c r="G1485" s="133">
        <v>0.002</v>
      </c>
      <c r="H1485" s="133"/>
      <c r="I1485" s="133"/>
      <c r="J1485" s="133"/>
      <c r="K1485" s="133"/>
      <c r="L1485" s="133" t="s">
        <v>402</v>
      </c>
      <c r="M1485" s="133"/>
      <c r="N1485" s="133"/>
    </row>
    <row r="1486" ht="14.25" spans="1:14">
      <c r="A1486" s="132"/>
      <c r="B1486" s="163">
        <v>0</v>
      </c>
      <c r="C1486" s="163" t="s">
        <v>659</v>
      </c>
      <c r="D1486" s="163"/>
      <c r="E1486" s="133">
        <v>0</v>
      </c>
      <c r="F1486" s="133">
        <v>0</v>
      </c>
      <c r="G1486" s="133" t="s">
        <v>402</v>
      </c>
      <c r="H1486" s="136">
        <v>0</v>
      </c>
      <c r="I1486" s="136">
        <v>0</v>
      </c>
      <c r="J1486" s="133" t="s">
        <v>402</v>
      </c>
      <c r="K1486" s="133">
        <v>0</v>
      </c>
      <c r="L1486" s="133" t="s">
        <v>402</v>
      </c>
      <c r="M1486" s="136">
        <v>0</v>
      </c>
      <c r="N1486" s="136">
        <v>0</v>
      </c>
    </row>
    <row r="1487" ht="14.25" spans="1:14">
      <c r="A1487" s="132"/>
      <c r="B1487" s="163">
        <v>1</v>
      </c>
      <c r="C1487" s="163" t="s">
        <v>1168</v>
      </c>
      <c r="D1487" s="163"/>
      <c r="E1487" s="133">
        <v>-0.003</v>
      </c>
      <c r="F1487" s="133">
        <v>0.805</v>
      </c>
      <c r="G1487" s="133" t="s">
        <v>402</v>
      </c>
      <c r="H1487" s="136">
        <v>0.8305</v>
      </c>
      <c r="I1487" s="136">
        <v>0.3714</v>
      </c>
      <c r="J1487" s="133" t="s">
        <v>402</v>
      </c>
      <c r="K1487" s="133">
        <v>0.811</v>
      </c>
      <c r="L1487" s="133" t="s">
        <v>402</v>
      </c>
      <c r="M1487" s="136">
        <v>0.84</v>
      </c>
      <c r="N1487" s="136">
        <v>0.3733</v>
      </c>
    </row>
    <row r="1488" ht="14.25" spans="1:14">
      <c r="A1488" s="132"/>
      <c r="B1488" s="163">
        <v>2</v>
      </c>
      <c r="C1488" s="163" t="s">
        <v>1169</v>
      </c>
      <c r="D1488" s="163"/>
      <c r="E1488" s="133">
        <v>0.112</v>
      </c>
      <c r="F1488" s="133">
        <v>-0.357</v>
      </c>
      <c r="G1488" s="133" t="s">
        <v>402</v>
      </c>
      <c r="H1488" s="136">
        <v>0.0876</v>
      </c>
      <c r="I1488" s="136">
        <v>0.1253</v>
      </c>
      <c r="J1488" s="133" t="s">
        <v>402</v>
      </c>
      <c r="K1488" s="133">
        <v>-0.476</v>
      </c>
      <c r="L1488" s="133" t="s">
        <v>402</v>
      </c>
      <c r="M1488" s="136">
        <v>0.087</v>
      </c>
      <c r="N1488" s="136">
        <v>0.14</v>
      </c>
    </row>
    <row r="1489" ht="14.25" spans="1:14">
      <c r="A1489" s="132"/>
      <c r="B1489" s="163">
        <v>3</v>
      </c>
      <c r="C1489" s="163" t="s">
        <v>1170</v>
      </c>
      <c r="D1489" s="163"/>
      <c r="E1489" s="133">
        <v>-0.074</v>
      </c>
      <c r="F1489" s="133">
        <v>-1.361</v>
      </c>
      <c r="G1489" s="133" t="s">
        <v>402</v>
      </c>
      <c r="H1489" s="136">
        <v>0.0549</v>
      </c>
      <c r="I1489" s="136">
        <v>0.2142</v>
      </c>
      <c r="J1489" s="133" t="s">
        <v>402</v>
      </c>
      <c r="K1489" s="133">
        <v>-1.526</v>
      </c>
      <c r="L1489" s="133" t="s">
        <v>402</v>
      </c>
      <c r="M1489" s="136">
        <v>0.0475</v>
      </c>
      <c r="N1489" s="136">
        <v>0.2183</v>
      </c>
    </row>
    <row r="1490" ht="14.25" spans="1:14">
      <c r="A1490" s="132"/>
      <c r="B1490" s="163">
        <v>4</v>
      </c>
      <c r="C1490" s="163" t="s">
        <v>1171</v>
      </c>
      <c r="D1490" s="163"/>
      <c r="E1490" s="133">
        <v>-0.001</v>
      </c>
      <c r="F1490" s="133">
        <v>-2.374</v>
      </c>
      <c r="G1490" s="133" t="s">
        <v>402</v>
      </c>
      <c r="H1490" s="136">
        <v>0.0269</v>
      </c>
      <c r="I1490" s="136">
        <v>0.2891</v>
      </c>
      <c r="J1490" s="133" t="s">
        <v>402</v>
      </c>
      <c r="K1490" s="133">
        <v>-2.351</v>
      </c>
      <c r="L1490" s="133" t="s">
        <v>402</v>
      </c>
      <c r="M1490" s="136">
        <v>0.0256</v>
      </c>
      <c r="N1490" s="136">
        <v>0.2683</v>
      </c>
    </row>
    <row r="1491" ht="14.25" spans="1:14">
      <c r="A1491" s="132"/>
      <c r="B1491" s="163">
        <v>5</v>
      </c>
      <c r="C1491" s="163" t="s">
        <v>668</v>
      </c>
      <c r="D1491" s="163"/>
      <c r="E1491" s="133">
        <v>0</v>
      </c>
      <c r="F1491" s="133"/>
      <c r="G1491" s="133"/>
      <c r="H1491" s="133"/>
      <c r="I1491" s="133"/>
      <c r="J1491" s="133"/>
      <c r="K1491" s="133"/>
      <c r="L1491" s="133"/>
      <c r="M1491" s="133"/>
      <c r="N1491" s="133"/>
    </row>
    <row r="1492" ht="14.25" spans="1:14">
      <c r="A1492" s="132"/>
      <c r="B1492" s="163"/>
      <c r="C1492" s="163"/>
      <c r="D1492" s="163"/>
      <c r="E1492" s="133"/>
      <c r="F1492" s="133"/>
      <c r="G1492" s="133"/>
      <c r="H1492" s="133"/>
      <c r="I1492" s="133"/>
      <c r="J1492" s="133"/>
      <c r="K1492" s="133"/>
      <c r="L1492" s="133"/>
      <c r="M1492" s="133"/>
      <c r="N1492" s="133"/>
    </row>
    <row r="1493" ht="14.25" spans="1:14">
      <c r="A1493" s="132" t="s">
        <v>417</v>
      </c>
      <c r="B1493" s="163"/>
      <c r="C1493" s="163" t="s">
        <v>1172</v>
      </c>
      <c r="D1493" s="163"/>
      <c r="E1493" s="133"/>
      <c r="F1493" s="133"/>
      <c r="G1493" s="133">
        <v>0.002</v>
      </c>
      <c r="H1493" s="133"/>
      <c r="I1493" s="133"/>
      <c r="J1493" s="133"/>
      <c r="K1493" s="133"/>
      <c r="L1493" s="133" t="s">
        <v>402</v>
      </c>
      <c r="M1493" s="133"/>
      <c r="N1493" s="133"/>
    </row>
    <row r="1494" ht="14.25" spans="1:14">
      <c r="A1494" s="132"/>
      <c r="B1494" s="163">
        <v>0</v>
      </c>
      <c r="C1494" s="163" t="s">
        <v>659</v>
      </c>
      <c r="D1494" s="163"/>
      <c r="E1494" s="133">
        <v>0</v>
      </c>
      <c r="F1494" s="133">
        <v>0</v>
      </c>
      <c r="G1494" s="133" t="s">
        <v>402</v>
      </c>
      <c r="H1494" s="136">
        <v>0</v>
      </c>
      <c r="I1494" s="136">
        <v>0</v>
      </c>
      <c r="J1494" s="133" t="s">
        <v>402</v>
      </c>
      <c r="K1494" s="133">
        <v>0</v>
      </c>
      <c r="L1494" s="133" t="s">
        <v>402</v>
      </c>
      <c r="M1494" s="136">
        <v>0</v>
      </c>
      <c r="N1494" s="136">
        <v>0</v>
      </c>
    </row>
    <row r="1495" ht="14.25" spans="1:14">
      <c r="A1495" s="132"/>
      <c r="B1495" s="163">
        <v>1</v>
      </c>
      <c r="C1495" s="163" t="s">
        <v>1173</v>
      </c>
      <c r="D1495" s="163"/>
      <c r="E1495" s="133">
        <v>-0.004</v>
      </c>
      <c r="F1495" s="133">
        <v>-0.042</v>
      </c>
      <c r="G1495" s="133" t="s">
        <v>402</v>
      </c>
      <c r="H1495" s="136">
        <v>0.4436</v>
      </c>
      <c r="I1495" s="136">
        <v>0.4626</v>
      </c>
      <c r="J1495" s="133" t="s">
        <v>402</v>
      </c>
      <c r="K1495" s="133">
        <v>-0.044</v>
      </c>
      <c r="L1495" s="133" t="s">
        <v>402</v>
      </c>
      <c r="M1495" s="136">
        <v>0.4419</v>
      </c>
      <c r="N1495" s="136">
        <v>0.4617</v>
      </c>
    </row>
    <row r="1496" ht="14.25" spans="1:14">
      <c r="A1496" s="132"/>
      <c r="B1496" s="163">
        <v>2</v>
      </c>
      <c r="C1496" s="163" t="s">
        <v>1174</v>
      </c>
      <c r="D1496" s="163"/>
      <c r="E1496" s="133">
        <v>-0.026</v>
      </c>
      <c r="F1496" s="133">
        <v>-0.569</v>
      </c>
      <c r="G1496" s="133" t="s">
        <v>402</v>
      </c>
      <c r="H1496" s="136">
        <v>0.0789</v>
      </c>
      <c r="I1496" s="136">
        <v>0.1394</v>
      </c>
      <c r="J1496" s="133" t="s">
        <v>402</v>
      </c>
      <c r="K1496" s="133">
        <v>-0.672</v>
      </c>
      <c r="L1496" s="133" t="s">
        <v>402</v>
      </c>
      <c r="M1496" s="136">
        <v>0.0723</v>
      </c>
      <c r="N1496" s="136">
        <v>0.1417</v>
      </c>
    </row>
    <row r="1497" ht="56.25" spans="1:16">
      <c r="A1497" s="159" t="s">
        <v>437</v>
      </c>
      <c r="B1497" s="159"/>
      <c r="C1497" s="159"/>
      <c r="D1497" s="159"/>
      <c r="E1497" s="159"/>
      <c r="F1497" s="159"/>
      <c r="G1497" s="159"/>
      <c r="H1497" s="159"/>
      <c r="I1497" s="159"/>
      <c r="J1497" s="159"/>
      <c r="K1497" s="159"/>
      <c r="L1497" s="159"/>
      <c r="M1497" s="159"/>
      <c r="N1497" s="159"/>
      <c r="O1497" s="149" t="s">
        <v>438</v>
      </c>
      <c r="P1497" s="150">
        <v>32</v>
      </c>
    </row>
    <row r="1499" spans="1:16">
      <c r="A1499" s="151" t="s">
        <v>1175</v>
      </c>
      <c r="B1499" s="151"/>
      <c r="C1499" s="151"/>
      <c r="D1499" s="151"/>
      <c r="E1499" s="151"/>
      <c r="F1499" s="151"/>
      <c r="G1499" s="151"/>
      <c r="H1499" s="151"/>
      <c r="I1499" s="151"/>
      <c r="J1499" s="151"/>
      <c r="K1499" s="151"/>
      <c r="L1499" s="151"/>
      <c r="M1499" s="151"/>
      <c r="N1499" s="151"/>
      <c r="O1499" s="152"/>
      <c r="P1499" s="150" t="s">
        <v>391</v>
      </c>
    </row>
    <row r="1500" spans="1:16">
      <c r="A1500" s="151"/>
      <c r="B1500" s="151"/>
      <c r="C1500" s="151"/>
      <c r="D1500" s="151"/>
      <c r="E1500" s="151"/>
      <c r="F1500" s="151"/>
      <c r="G1500" s="151"/>
      <c r="H1500" s="151"/>
      <c r="I1500" s="151"/>
      <c r="J1500" s="151"/>
      <c r="K1500" s="151"/>
      <c r="L1500" s="151"/>
      <c r="M1500" s="151"/>
      <c r="N1500" s="151"/>
      <c r="O1500" s="153"/>
      <c r="P1500" s="150"/>
    </row>
    <row r="1501" spans="1:16">
      <c r="A1501" s="151"/>
      <c r="B1501" s="151"/>
      <c r="C1501" s="151"/>
      <c r="D1501" s="151"/>
      <c r="E1501" s="151"/>
      <c r="F1501" s="151"/>
      <c r="G1501" s="151"/>
      <c r="H1501" s="151"/>
      <c r="I1501" s="151"/>
      <c r="J1501" s="151"/>
      <c r="K1501" s="151"/>
      <c r="L1501" s="151"/>
      <c r="M1501" s="151"/>
      <c r="N1501" s="151"/>
      <c r="O1501" s="153"/>
      <c r="P1501" s="150"/>
    </row>
    <row r="1502" spans="1:16">
      <c r="A1502" s="151"/>
      <c r="B1502" s="151"/>
      <c r="C1502" s="151"/>
      <c r="D1502" s="151"/>
      <c r="E1502" s="151"/>
      <c r="F1502" s="151"/>
      <c r="G1502" s="151"/>
      <c r="H1502" s="151"/>
      <c r="I1502" s="151"/>
      <c r="J1502" s="151"/>
      <c r="K1502" s="151"/>
      <c r="L1502" s="151"/>
      <c r="M1502" s="151"/>
      <c r="N1502" s="151"/>
      <c r="O1502" s="153"/>
      <c r="P1502" s="150"/>
    </row>
    <row r="1503" spans="1:14">
      <c r="A1503" s="119" t="s">
        <v>574</v>
      </c>
      <c r="B1503" s="119"/>
      <c r="C1503" s="119"/>
      <c r="D1503" s="119"/>
      <c r="E1503" s="119"/>
      <c r="F1503" s="119"/>
      <c r="G1503" s="119"/>
      <c r="H1503" s="119"/>
      <c r="I1503" s="119"/>
      <c r="J1503" s="119"/>
      <c r="K1503" s="119"/>
      <c r="L1503" s="119"/>
      <c r="M1503" s="119"/>
      <c r="N1503" s="119"/>
    </row>
    <row r="1504" spans="1:14">
      <c r="A1504" s="121" t="s">
        <v>362</v>
      </c>
      <c r="B1504" s="121"/>
      <c r="C1504" s="121"/>
      <c r="D1504" s="121"/>
      <c r="E1504" s="121"/>
      <c r="F1504" s="121"/>
      <c r="G1504" s="121"/>
      <c r="H1504" s="121"/>
      <c r="I1504" s="121"/>
      <c r="J1504" s="121"/>
      <c r="K1504" s="121"/>
      <c r="L1504" s="121"/>
      <c r="M1504" s="121"/>
      <c r="N1504" s="121"/>
    </row>
    <row r="1505" spans="1:14">
      <c r="A1505" s="121" t="s">
        <v>363</v>
      </c>
      <c r="B1505" s="121"/>
      <c r="C1505" s="121"/>
      <c r="D1505" s="121"/>
      <c r="E1505" s="121"/>
      <c r="F1505" s="121"/>
      <c r="G1505" s="121"/>
      <c r="H1505" s="121"/>
      <c r="I1505" s="121"/>
      <c r="J1505" s="121"/>
      <c r="K1505" s="121"/>
      <c r="L1505" s="121"/>
      <c r="M1505" s="121"/>
      <c r="N1505" s="121"/>
    </row>
    <row r="1506" spans="1:14">
      <c r="A1506" s="121" t="s">
        <v>393</v>
      </c>
      <c r="B1506" s="121"/>
      <c r="C1506" s="121"/>
      <c r="D1506" s="121"/>
      <c r="E1506" s="121"/>
      <c r="F1506" s="121"/>
      <c r="G1506" s="121"/>
      <c r="H1506" s="121"/>
      <c r="I1506" s="121"/>
      <c r="J1506" s="121"/>
      <c r="K1506" s="121"/>
      <c r="L1506" s="121"/>
      <c r="M1506" s="121"/>
      <c r="N1506" s="121"/>
    </row>
    <row r="1507" ht="14.25" spans="1:14">
      <c r="A1507" s="121"/>
      <c r="B1507" s="121"/>
      <c r="C1507" s="121"/>
      <c r="D1507" s="121"/>
      <c r="E1507" s="121"/>
      <c r="F1507" s="121"/>
      <c r="G1507" s="121"/>
      <c r="H1507" s="121"/>
      <c r="I1507" s="121"/>
      <c r="J1507" s="121"/>
      <c r="K1507" s="121"/>
      <c r="L1507" s="121"/>
      <c r="M1507" s="121"/>
      <c r="N1507" s="121"/>
    </row>
    <row r="1508" ht="14.25" spans="1:14">
      <c r="A1508" s="166" t="s">
        <v>575</v>
      </c>
      <c r="B1508" s="123"/>
      <c r="C1508" s="125"/>
      <c r="D1508" s="124"/>
      <c r="E1508" s="124" t="s">
        <v>576</v>
      </c>
      <c r="F1508" s="123" t="s">
        <v>577</v>
      </c>
      <c r="G1508" s="125"/>
      <c r="H1508" s="125"/>
      <c r="I1508" s="125"/>
      <c r="J1508" s="124"/>
      <c r="K1508" s="123" t="s">
        <v>578</v>
      </c>
      <c r="L1508" s="125"/>
      <c r="M1508" s="125"/>
      <c r="N1508" s="124"/>
    </row>
    <row r="1509" ht="14.25" spans="1:14">
      <c r="A1509" s="128" t="s">
        <v>579</v>
      </c>
      <c r="B1509" s="129" t="s">
        <v>580</v>
      </c>
      <c r="C1509" s="129" t="s">
        <v>581</v>
      </c>
      <c r="D1509" s="129" t="s">
        <v>582</v>
      </c>
      <c r="E1509" s="129" t="s">
        <v>583</v>
      </c>
      <c r="F1509" s="129" t="s">
        <v>584</v>
      </c>
      <c r="G1509" s="129" t="s">
        <v>401</v>
      </c>
      <c r="H1509" s="129" t="s">
        <v>585</v>
      </c>
      <c r="I1509" s="129" t="s">
        <v>586</v>
      </c>
      <c r="J1509" s="129" t="s">
        <v>587</v>
      </c>
      <c r="K1509" s="129" t="s">
        <v>584</v>
      </c>
      <c r="L1509" s="129" t="s">
        <v>401</v>
      </c>
      <c r="M1509" s="129" t="s">
        <v>585</v>
      </c>
      <c r="N1509" s="129" t="s">
        <v>586</v>
      </c>
    </row>
    <row r="1510" ht="14.25" spans="1:14">
      <c r="A1510" s="132"/>
      <c r="B1510" s="163">
        <v>3</v>
      </c>
      <c r="C1510" s="163" t="s">
        <v>1176</v>
      </c>
      <c r="D1510" s="163"/>
      <c r="E1510" s="133">
        <v>-0.102</v>
      </c>
      <c r="F1510" s="133">
        <v>-0.361</v>
      </c>
      <c r="G1510" s="133" t="s">
        <v>402</v>
      </c>
      <c r="H1510" s="136">
        <v>0.0873</v>
      </c>
      <c r="I1510" s="136">
        <v>0.1253</v>
      </c>
      <c r="J1510" s="133" t="s">
        <v>402</v>
      </c>
      <c r="K1510" s="133">
        <v>-0.37</v>
      </c>
      <c r="L1510" s="133" t="s">
        <v>402</v>
      </c>
      <c r="M1510" s="136">
        <v>0.0944</v>
      </c>
      <c r="N1510" s="136">
        <v>0.1367</v>
      </c>
    </row>
    <row r="1511" ht="14.25" spans="1:14">
      <c r="A1511" s="132"/>
      <c r="B1511" s="163">
        <v>4</v>
      </c>
      <c r="C1511" s="163" t="s">
        <v>1177</v>
      </c>
      <c r="D1511" s="163"/>
      <c r="E1511" s="133">
        <v>0.02</v>
      </c>
      <c r="F1511" s="133">
        <v>0.112</v>
      </c>
      <c r="G1511" s="133" t="s">
        <v>402</v>
      </c>
      <c r="H1511" s="136">
        <v>0.0522</v>
      </c>
      <c r="I1511" s="136">
        <v>0.0467</v>
      </c>
      <c r="J1511" s="133" t="s">
        <v>402</v>
      </c>
      <c r="K1511" s="133">
        <v>-0.329</v>
      </c>
      <c r="L1511" s="133" t="s">
        <v>402</v>
      </c>
      <c r="M1511" s="136">
        <v>0.0468</v>
      </c>
      <c r="N1511" s="136">
        <v>0.065</v>
      </c>
    </row>
    <row r="1512" ht="14.25" spans="1:14">
      <c r="A1512" s="132"/>
      <c r="B1512" s="163">
        <v>5</v>
      </c>
      <c r="C1512" s="163" t="s">
        <v>1178</v>
      </c>
      <c r="D1512" s="163"/>
      <c r="E1512" s="133">
        <v>0.065</v>
      </c>
      <c r="F1512" s="133">
        <v>0.154</v>
      </c>
      <c r="G1512" s="133" t="s">
        <v>402</v>
      </c>
      <c r="H1512" s="136">
        <v>0.1609</v>
      </c>
      <c r="I1512" s="136">
        <v>0.1379</v>
      </c>
      <c r="J1512" s="133" t="s">
        <v>402</v>
      </c>
      <c r="K1512" s="133">
        <v>0.356</v>
      </c>
      <c r="L1512" s="133" t="s">
        <v>402</v>
      </c>
      <c r="M1512" s="136">
        <v>0.1689</v>
      </c>
      <c r="N1512" s="136">
        <v>0.1183</v>
      </c>
    </row>
    <row r="1513" ht="14.25" spans="1:14">
      <c r="A1513" s="132"/>
      <c r="B1513" s="163">
        <v>6</v>
      </c>
      <c r="C1513" s="163" t="s">
        <v>1179</v>
      </c>
      <c r="D1513" s="163"/>
      <c r="E1513" s="133">
        <v>0.021</v>
      </c>
      <c r="F1513" s="133">
        <v>0.515</v>
      </c>
      <c r="G1513" s="133" t="s">
        <v>402</v>
      </c>
      <c r="H1513" s="136">
        <v>0.0534</v>
      </c>
      <c r="I1513" s="136">
        <v>0.0319</v>
      </c>
      <c r="J1513" s="133" t="s">
        <v>402</v>
      </c>
      <c r="K1513" s="133">
        <v>0.539</v>
      </c>
      <c r="L1513" s="133" t="s">
        <v>402</v>
      </c>
      <c r="M1513" s="136">
        <v>0.0543</v>
      </c>
      <c r="N1513" s="136">
        <v>0.0317</v>
      </c>
    </row>
    <row r="1514" ht="14.25" spans="1:14">
      <c r="A1514" s="132"/>
      <c r="B1514" s="163">
        <v>7</v>
      </c>
      <c r="C1514" s="163" t="s">
        <v>1180</v>
      </c>
      <c r="D1514" s="163"/>
      <c r="E1514" s="133">
        <v>0.043</v>
      </c>
      <c r="F1514" s="133">
        <v>0.786</v>
      </c>
      <c r="G1514" s="133" t="s">
        <v>402</v>
      </c>
      <c r="H1514" s="136">
        <v>0.1237</v>
      </c>
      <c r="I1514" s="136">
        <v>0.0563</v>
      </c>
      <c r="J1514" s="133" t="s">
        <v>402</v>
      </c>
      <c r="K1514" s="133">
        <v>0.992</v>
      </c>
      <c r="L1514" s="133" t="s">
        <v>402</v>
      </c>
      <c r="M1514" s="136">
        <v>0.1214</v>
      </c>
      <c r="N1514" s="136">
        <v>0.045</v>
      </c>
    </row>
    <row r="1515" ht="14.25" spans="1:14">
      <c r="A1515" s="132"/>
      <c r="B1515" s="163">
        <v>8</v>
      </c>
      <c r="C1515" s="163" t="s">
        <v>668</v>
      </c>
      <c r="D1515" s="163"/>
      <c r="E1515" s="133">
        <v>0</v>
      </c>
      <c r="F1515" s="133"/>
      <c r="G1515" s="133"/>
      <c r="H1515" s="133"/>
      <c r="I1515" s="133"/>
      <c r="J1515" s="133"/>
      <c r="K1515" s="133"/>
      <c r="L1515" s="133"/>
      <c r="M1515" s="133"/>
      <c r="N1515" s="133"/>
    </row>
    <row r="1516" ht="14.25" spans="1:14">
      <c r="A1516" s="132"/>
      <c r="B1516" s="163"/>
      <c r="C1516" s="163"/>
      <c r="D1516" s="163"/>
      <c r="E1516" s="133"/>
      <c r="F1516" s="133"/>
      <c r="G1516" s="133"/>
      <c r="H1516" s="133"/>
      <c r="I1516" s="133"/>
      <c r="J1516" s="133"/>
      <c r="K1516" s="133"/>
      <c r="L1516" s="133"/>
      <c r="M1516" s="133"/>
      <c r="N1516" s="133"/>
    </row>
    <row r="1517" ht="14.25" spans="1:14">
      <c r="A1517" s="132" t="s">
        <v>417</v>
      </c>
      <c r="B1517" s="163"/>
      <c r="C1517" s="163" t="s">
        <v>1181</v>
      </c>
      <c r="D1517" s="163"/>
      <c r="E1517" s="133"/>
      <c r="F1517" s="133"/>
      <c r="G1517" s="133">
        <v>0.002</v>
      </c>
      <c r="H1517" s="133"/>
      <c r="I1517" s="133"/>
      <c r="J1517" s="133"/>
      <c r="K1517" s="133"/>
      <c r="L1517" s="133" t="s">
        <v>402</v>
      </c>
      <c r="M1517" s="133"/>
      <c r="N1517" s="133"/>
    </row>
    <row r="1518" ht="14.25" spans="1:14">
      <c r="A1518" s="132"/>
      <c r="B1518" s="163">
        <v>0</v>
      </c>
      <c r="C1518" s="163" t="s">
        <v>659</v>
      </c>
      <c r="D1518" s="163"/>
      <c r="E1518" s="133">
        <v>0</v>
      </c>
      <c r="F1518" s="133">
        <v>0</v>
      </c>
      <c r="G1518" s="133" t="s">
        <v>402</v>
      </c>
      <c r="H1518" s="136">
        <v>0</v>
      </c>
      <c r="I1518" s="136">
        <v>0</v>
      </c>
      <c r="J1518" s="133" t="s">
        <v>402</v>
      </c>
      <c r="K1518" s="133">
        <v>0</v>
      </c>
      <c r="L1518" s="133" t="s">
        <v>402</v>
      </c>
      <c r="M1518" s="136">
        <v>0</v>
      </c>
      <c r="N1518" s="136">
        <v>0</v>
      </c>
    </row>
    <row r="1519" ht="14.25" spans="1:14">
      <c r="A1519" s="132"/>
      <c r="B1519" s="163">
        <v>1</v>
      </c>
      <c r="C1519" s="163" t="s">
        <v>1182</v>
      </c>
      <c r="D1519" s="163"/>
      <c r="E1519" s="133">
        <v>0.003</v>
      </c>
      <c r="F1519" s="133">
        <v>0.151</v>
      </c>
      <c r="G1519" s="133" t="s">
        <v>402</v>
      </c>
      <c r="H1519" s="136">
        <v>0.8838</v>
      </c>
      <c r="I1519" s="136">
        <v>0.7598</v>
      </c>
      <c r="J1519" s="133" t="s">
        <v>402</v>
      </c>
      <c r="K1519" s="133">
        <v>0.156</v>
      </c>
      <c r="L1519" s="133" t="s">
        <v>402</v>
      </c>
      <c r="M1519" s="136">
        <v>0.8901</v>
      </c>
      <c r="N1519" s="136">
        <v>0.7617</v>
      </c>
    </row>
    <row r="1520" ht="14.25" spans="1:14">
      <c r="A1520" s="132"/>
      <c r="B1520" s="163">
        <v>2</v>
      </c>
      <c r="C1520" s="163" t="s">
        <v>1183</v>
      </c>
      <c r="D1520" s="163"/>
      <c r="E1520" s="133">
        <v>-0.072</v>
      </c>
      <c r="F1520" s="133">
        <v>-0.322</v>
      </c>
      <c r="G1520" s="133" t="s">
        <v>402</v>
      </c>
      <c r="H1520" s="136">
        <v>0.0467</v>
      </c>
      <c r="I1520" s="136">
        <v>0.0645</v>
      </c>
      <c r="J1520" s="133" t="s">
        <v>402</v>
      </c>
      <c r="K1520" s="133">
        <v>-0.093</v>
      </c>
      <c r="L1520" s="133" t="s">
        <v>402</v>
      </c>
      <c r="M1520" s="136">
        <v>0.0456</v>
      </c>
      <c r="N1520" s="136">
        <v>0.05</v>
      </c>
    </row>
    <row r="1521" ht="14.25" spans="1:14">
      <c r="A1521" s="132"/>
      <c r="B1521" s="163">
        <v>3</v>
      </c>
      <c r="C1521" s="163" t="s">
        <v>1184</v>
      </c>
      <c r="D1521" s="163"/>
      <c r="E1521" s="133">
        <v>-0.105</v>
      </c>
      <c r="F1521" s="133">
        <v>-0.821</v>
      </c>
      <c r="G1521" s="133" t="s">
        <v>402</v>
      </c>
      <c r="H1521" s="136">
        <v>0.0362</v>
      </c>
      <c r="I1521" s="136">
        <v>0.0823</v>
      </c>
      <c r="J1521" s="133" t="s">
        <v>402</v>
      </c>
      <c r="K1521" s="133">
        <v>-0.964</v>
      </c>
      <c r="L1521" s="133" t="s">
        <v>402</v>
      </c>
      <c r="M1521" s="136">
        <v>0.035</v>
      </c>
      <c r="N1521" s="136">
        <v>0.0917</v>
      </c>
    </row>
    <row r="1522" ht="14.25" spans="1:14">
      <c r="A1522" s="132"/>
      <c r="B1522" s="163">
        <v>4</v>
      </c>
      <c r="C1522" s="163" t="s">
        <v>1185</v>
      </c>
      <c r="D1522" s="163"/>
      <c r="E1522" s="133">
        <v>0.124</v>
      </c>
      <c r="F1522" s="133">
        <v>-1.034</v>
      </c>
      <c r="G1522" s="133" t="s">
        <v>402</v>
      </c>
      <c r="H1522" s="136">
        <v>0.0332</v>
      </c>
      <c r="I1522" s="136">
        <v>0.0934</v>
      </c>
      <c r="J1522" s="133" t="s">
        <v>402</v>
      </c>
      <c r="K1522" s="133">
        <v>-1.191</v>
      </c>
      <c r="L1522" s="133" t="s">
        <v>402</v>
      </c>
      <c r="M1522" s="136">
        <v>0.0294</v>
      </c>
      <c r="N1522" s="136">
        <v>0.0967</v>
      </c>
    </row>
    <row r="1523" ht="14.25" spans="1:14">
      <c r="A1523" s="132"/>
      <c r="B1523" s="163">
        <v>5</v>
      </c>
      <c r="C1523" s="163" t="s">
        <v>668</v>
      </c>
      <c r="D1523" s="163"/>
      <c r="E1523" s="133">
        <v>0</v>
      </c>
      <c r="F1523" s="133"/>
      <c r="G1523" s="133"/>
      <c r="H1523" s="133"/>
      <c r="I1523" s="133"/>
      <c r="J1523" s="133"/>
      <c r="K1523" s="133"/>
      <c r="L1523" s="133"/>
      <c r="M1523" s="133"/>
      <c r="N1523" s="133"/>
    </row>
    <row r="1524" ht="14.25" spans="1:14">
      <c r="A1524" s="132"/>
      <c r="B1524" s="163"/>
      <c r="C1524" s="163"/>
      <c r="D1524" s="163"/>
      <c r="E1524" s="133"/>
      <c r="F1524" s="133"/>
      <c r="G1524" s="133"/>
      <c r="H1524" s="133"/>
      <c r="I1524" s="133"/>
      <c r="J1524" s="133"/>
      <c r="K1524" s="133"/>
      <c r="L1524" s="133"/>
      <c r="M1524" s="133"/>
      <c r="N1524" s="133"/>
    </row>
    <row r="1525" ht="14.25" spans="1:14">
      <c r="A1525" s="132" t="s">
        <v>417</v>
      </c>
      <c r="B1525" s="163"/>
      <c r="C1525" s="163" t="s">
        <v>1186</v>
      </c>
      <c r="D1525" s="163"/>
      <c r="E1525" s="133"/>
      <c r="F1525" s="133"/>
      <c r="G1525" s="133">
        <v>0.002</v>
      </c>
      <c r="H1525" s="133"/>
      <c r="I1525" s="133"/>
      <c r="J1525" s="133"/>
      <c r="K1525" s="133"/>
      <c r="L1525" s="133" t="s">
        <v>402</v>
      </c>
      <c r="M1525" s="133"/>
      <c r="N1525" s="133"/>
    </row>
    <row r="1526" ht="14.25" spans="1:14">
      <c r="A1526" s="132"/>
      <c r="B1526" s="163">
        <v>0</v>
      </c>
      <c r="C1526" s="163" t="s">
        <v>659</v>
      </c>
      <c r="D1526" s="163"/>
      <c r="E1526" s="133">
        <v>0</v>
      </c>
      <c r="F1526" s="133">
        <v>0</v>
      </c>
      <c r="G1526" s="133" t="s">
        <v>402</v>
      </c>
      <c r="H1526" s="136">
        <v>0</v>
      </c>
      <c r="I1526" s="136">
        <v>0</v>
      </c>
      <c r="J1526" s="133" t="s">
        <v>402</v>
      </c>
      <c r="K1526" s="133">
        <v>0</v>
      </c>
      <c r="L1526" s="133" t="s">
        <v>402</v>
      </c>
      <c r="M1526" s="136">
        <v>0</v>
      </c>
      <c r="N1526" s="136">
        <v>0</v>
      </c>
    </row>
    <row r="1527" ht="14.25" spans="1:14">
      <c r="A1527" s="132"/>
      <c r="B1527" s="163">
        <v>1</v>
      </c>
      <c r="C1527" s="163" t="s">
        <v>1187</v>
      </c>
      <c r="D1527" s="163"/>
      <c r="E1527" s="133">
        <v>-0.042</v>
      </c>
      <c r="F1527" s="133">
        <v>0.597</v>
      </c>
      <c r="G1527" s="133" t="s">
        <v>402</v>
      </c>
      <c r="H1527" s="136">
        <v>0.8608</v>
      </c>
      <c r="I1527" s="136">
        <v>0.4737</v>
      </c>
      <c r="J1527" s="133" t="s">
        <v>402</v>
      </c>
      <c r="K1527" s="133">
        <v>0.642</v>
      </c>
      <c r="L1527" s="133" t="s">
        <v>402</v>
      </c>
      <c r="M1527" s="136">
        <v>0.8711</v>
      </c>
      <c r="N1527" s="136">
        <v>0.4583</v>
      </c>
    </row>
    <row r="1528" ht="14.25" spans="1:14">
      <c r="A1528" s="132"/>
      <c r="B1528" s="163">
        <v>2</v>
      </c>
      <c r="C1528" s="163" t="s">
        <v>1188</v>
      </c>
      <c r="D1528" s="163"/>
      <c r="E1528" s="133">
        <v>0.026</v>
      </c>
      <c r="F1528" s="133">
        <v>-0.432</v>
      </c>
      <c r="G1528" s="133" t="s">
        <v>402</v>
      </c>
      <c r="H1528" s="136">
        <v>0.0414</v>
      </c>
      <c r="I1528" s="136">
        <v>0.0638</v>
      </c>
      <c r="J1528" s="133" t="s">
        <v>402</v>
      </c>
      <c r="K1528" s="133">
        <v>-0.571</v>
      </c>
      <c r="L1528" s="133" t="s">
        <v>402</v>
      </c>
      <c r="M1528" s="136">
        <v>0.0452</v>
      </c>
      <c r="N1528" s="136">
        <v>0.08</v>
      </c>
    </row>
    <row r="1529" ht="14.25" spans="1:14">
      <c r="A1529" s="132"/>
      <c r="B1529" s="163">
        <v>3</v>
      </c>
      <c r="C1529" s="163" t="s">
        <v>1189</v>
      </c>
      <c r="D1529" s="163"/>
      <c r="E1529" s="133">
        <v>0.021</v>
      </c>
      <c r="F1529" s="133">
        <v>-1.139</v>
      </c>
      <c r="G1529" s="133" t="s">
        <v>402</v>
      </c>
      <c r="H1529" s="136">
        <v>0.0318</v>
      </c>
      <c r="I1529" s="136">
        <v>0.0993</v>
      </c>
      <c r="J1529" s="133" t="s">
        <v>402</v>
      </c>
      <c r="K1529" s="133">
        <v>-1.24</v>
      </c>
      <c r="L1529" s="133" t="s">
        <v>402</v>
      </c>
      <c r="M1529" s="136">
        <v>0.0275</v>
      </c>
      <c r="N1529" s="136">
        <v>0.095</v>
      </c>
    </row>
    <row r="1530" ht="14.25" spans="1:14">
      <c r="A1530" s="132"/>
      <c r="B1530" s="163">
        <v>4</v>
      </c>
      <c r="C1530" s="163" t="s">
        <v>1190</v>
      </c>
      <c r="D1530" s="163"/>
      <c r="E1530" s="133">
        <v>0.117</v>
      </c>
      <c r="F1530" s="133">
        <v>-1.705</v>
      </c>
      <c r="G1530" s="133" t="s">
        <v>402</v>
      </c>
      <c r="H1530" s="136">
        <v>0.066</v>
      </c>
      <c r="I1530" s="136">
        <v>0.3632</v>
      </c>
      <c r="J1530" s="133" t="s">
        <v>402</v>
      </c>
      <c r="K1530" s="133">
        <v>-1.876</v>
      </c>
      <c r="L1530" s="133" t="s">
        <v>402</v>
      </c>
      <c r="M1530" s="136">
        <v>0.0562</v>
      </c>
      <c r="N1530" s="136">
        <v>0.3667</v>
      </c>
    </row>
    <row r="1531" ht="14.25" spans="1:14">
      <c r="A1531" s="132"/>
      <c r="B1531" s="163">
        <v>5</v>
      </c>
      <c r="C1531" s="163" t="s">
        <v>668</v>
      </c>
      <c r="D1531" s="163"/>
      <c r="E1531" s="133">
        <v>0</v>
      </c>
      <c r="F1531" s="133"/>
      <c r="G1531" s="133"/>
      <c r="H1531" s="133"/>
      <c r="I1531" s="133"/>
      <c r="J1531" s="133"/>
      <c r="K1531" s="133"/>
      <c r="L1531" s="133"/>
      <c r="M1531" s="133"/>
      <c r="N1531" s="133"/>
    </row>
    <row r="1532" ht="14.25" spans="1:14">
      <c r="A1532" s="132"/>
      <c r="B1532" s="163"/>
      <c r="C1532" s="163"/>
      <c r="D1532" s="163"/>
      <c r="E1532" s="133"/>
      <c r="F1532" s="133"/>
      <c r="G1532" s="133"/>
      <c r="H1532" s="133"/>
      <c r="I1532" s="133"/>
      <c r="J1532" s="133"/>
      <c r="K1532" s="133"/>
      <c r="L1532" s="133"/>
      <c r="M1532" s="133"/>
      <c r="N1532" s="133"/>
    </row>
    <row r="1533" ht="14.25" spans="1:14">
      <c r="A1533" s="132" t="s">
        <v>417</v>
      </c>
      <c r="B1533" s="163"/>
      <c r="C1533" s="163" t="s">
        <v>1191</v>
      </c>
      <c r="D1533" s="163"/>
      <c r="E1533" s="133"/>
      <c r="F1533" s="133"/>
      <c r="G1533" s="133">
        <v>0.002</v>
      </c>
      <c r="H1533" s="133"/>
      <c r="I1533" s="133"/>
      <c r="J1533" s="133"/>
      <c r="K1533" s="133"/>
      <c r="L1533" s="133" t="s">
        <v>402</v>
      </c>
      <c r="M1533" s="133"/>
      <c r="N1533" s="133"/>
    </row>
    <row r="1534" ht="14.25" spans="1:14">
      <c r="A1534" s="132"/>
      <c r="B1534" s="163">
        <v>0</v>
      </c>
      <c r="C1534" s="163" t="s">
        <v>659</v>
      </c>
      <c r="D1534" s="163"/>
      <c r="E1534" s="133">
        <v>0</v>
      </c>
      <c r="F1534" s="133">
        <v>0</v>
      </c>
      <c r="G1534" s="133" t="s">
        <v>402</v>
      </c>
      <c r="H1534" s="136">
        <v>0</v>
      </c>
      <c r="I1534" s="136">
        <v>0</v>
      </c>
      <c r="J1534" s="133" t="s">
        <v>402</v>
      </c>
      <c r="K1534" s="133">
        <v>0</v>
      </c>
      <c r="L1534" s="133" t="s">
        <v>402</v>
      </c>
      <c r="M1534" s="136">
        <v>0</v>
      </c>
      <c r="N1534" s="136">
        <v>0</v>
      </c>
    </row>
    <row r="1535" ht="14.25" spans="1:14">
      <c r="A1535" s="132"/>
      <c r="B1535" s="163">
        <v>1</v>
      </c>
      <c r="C1535" s="163" t="s">
        <v>1192</v>
      </c>
      <c r="D1535" s="163"/>
      <c r="E1535" s="133">
        <v>0</v>
      </c>
      <c r="F1535" s="133">
        <v>0.373</v>
      </c>
      <c r="G1535" s="133" t="s">
        <v>402</v>
      </c>
      <c r="H1535" s="136">
        <v>0.9336</v>
      </c>
      <c r="I1535" s="136">
        <v>0.6427</v>
      </c>
      <c r="J1535" s="133" t="s">
        <v>402</v>
      </c>
      <c r="K1535" s="133">
        <v>0.383</v>
      </c>
      <c r="L1535" s="133" t="s">
        <v>402</v>
      </c>
      <c r="M1535" s="136">
        <v>0.9367</v>
      </c>
      <c r="N1535" s="136">
        <v>0.6383</v>
      </c>
    </row>
    <row r="1536" ht="14.25" spans="1:14">
      <c r="A1536" s="132"/>
      <c r="B1536" s="163">
        <v>2</v>
      </c>
      <c r="C1536" s="163" t="s">
        <v>1193</v>
      </c>
      <c r="D1536" s="163"/>
      <c r="E1536" s="133">
        <v>-0.138</v>
      </c>
      <c r="F1536" s="133">
        <v>-1.28</v>
      </c>
      <c r="G1536" s="133" t="s">
        <v>402</v>
      </c>
      <c r="H1536" s="136">
        <v>0.0282</v>
      </c>
      <c r="I1536" s="136">
        <v>0.1016</v>
      </c>
      <c r="J1536" s="133" t="s">
        <v>402</v>
      </c>
      <c r="K1536" s="133">
        <v>-1.25</v>
      </c>
      <c r="L1536" s="133" t="s">
        <v>402</v>
      </c>
      <c r="M1536" s="136">
        <v>0.0301</v>
      </c>
      <c r="N1536" s="136">
        <v>0.105</v>
      </c>
    </row>
    <row r="1537" ht="14.25" spans="1:14">
      <c r="A1537" s="132"/>
      <c r="B1537" s="163">
        <v>3</v>
      </c>
      <c r="C1537" s="163" t="s">
        <v>1194</v>
      </c>
      <c r="D1537" s="163"/>
      <c r="E1537" s="133">
        <v>0.06</v>
      </c>
      <c r="F1537" s="133">
        <v>-1.901</v>
      </c>
      <c r="G1537" s="133" t="s">
        <v>402</v>
      </c>
      <c r="H1537" s="136">
        <v>0.0382</v>
      </c>
      <c r="I1537" s="136">
        <v>0.2557</v>
      </c>
      <c r="J1537" s="133" t="s">
        <v>402</v>
      </c>
      <c r="K1537" s="133">
        <v>-2.045</v>
      </c>
      <c r="L1537" s="133" t="s">
        <v>402</v>
      </c>
      <c r="M1537" s="136">
        <v>0.0332</v>
      </c>
      <c r="N1537" s="136">
        <v>0.2567</v>
      </c>
    </row>
    <row r="1538" ht="14.25" spans="1:14">
      <c r="A1538" s="132"/>
      <c r="B1538" s="163">
        <v>4</v>
      </c>
      <c r="C1538" s="163" t="s">
        <v>668</v>
      </c>
      <c r="D1538" s="163"/>
      <c r="E1538" s="133">
        <v>0</v>
      </c>
      <c r="F1538" s="133"/>
      <c r="G1538" s="133"/>
      <c r="H1538" s="133"/>
      <c r="I1538" s="133"/>
      <c r="J1538" s="133"/>
      <c r="K1538" s="133"/>
      <c r="L1538" s="133"/>
      <c r="M1538" s="133"/>
      <c r="N1538" s="133"/>
    </row>
    <row r="1539" ht="14.25" spans="1:14">
      <c r="A1539" s="132"/>
      <c r="B1539" s="163"/>
      <c r="C1539" s="163"/>
      <c r="D1539" s="163"/>
      <c r="E1539" s="133"/>
      <c r="F1539" s="133"/>
      <c r="G1539" s="133"/>
      <c r="H1539" s="133"/>
      <c r="I1539" s="133"/>
      <c r="J1539" s="133"/>
      <c r="K1539" s="133"/>
      <c r="L1539" s="133"/>
      <c r="M1539" s="133"/>
      <c r="N1539" s="133"/>
    </row>
    <row r="1540" ht="14.25" spans="1:14">
      <c r="A1540" s="132" t="s">
        <v>417</v>
      </c>
      <c r="B1540" s="163"/>
      <c r="C1540" s="163" t="s">
        <v>1195</v>
      </c>
      <c r="D1540" s="163"/>
      <c r="E1540" s="133"/>
      <c r="F1540" s="133"/>
      <c r="G1540" s="133">
        <v>0.002</v>
      </c>
      <c r="H1540" s="133"/>
      <c r="I1540" s="133"/>
      <c r="J1540" s="133"/>
      <c r="K1540" s="133"/>
      <c r="L1540" s="133" t="s">
        <v>402</v>
      </c>
      <c r="M1540" s="133"/>
      <c r="N1540" s="133"/>
    </row>
    <row r="1541" ht="14.25" spans="1:14">
      <c r="A1541" s="132"/>
      <c r="B1541" s="163">
        <v>0</v>
      </c>
      <c r="C1541" s="163" t="s">
        <v>659</v>
      </c>
      <c r="D1541" s="163"/>
      <c r="E1541" s="133">
        <v>0</v>
      </c>
      <c r="F1541" s="133">
        <v>0</v>
      </c>
      <c r="G1541" s="133" t="s">
        <v>402</v>
      </c>
      <c r="H1541" s="136">
        <v>0</v>
      </c>
      <c r="I1541" s="136">
        <v>0</v>
      </c>
      <c r="J1541" s="133" t="s">
        <v>402</v>
      </c>
      <c r="K1541" s="133">
        <v>0</v>
      </c>
      <c r="L1541" s="133" t="s">
        <v>402</v>
      </c>
      <c r="M1541" s="136">
        <v>0</v>
      </c>
      <c r="N1541" s="136">
        <v>0</v>
      </c>
    </row>
    <row r="1542" ht="14.25" spans="1:14">
      <c r="A1542" s="132"/>
      <c r="B1542" s="163">
        <v>1</v>
      </c>
      <c r="C1542" s="163" t="s">
        <v>1196</v>
      </c>
      <c r="D1542" s="163"/>
      <c r="E1542" s="133">
        <v>0.001</v>
      </c>
      <c r="F1542" s="133">
        <v>0.424</v>
      </c>
      <c r="G1542" s="133" t="s">
        <v>402</v>
      </c>
      <c r="H1542" s="136">
        <v>0.9412</v>
      </c>
      <c r="I1542" s="136">
        <v>0.616</v>
      </c>
      <c r="J1542" s="133" t="s">
        <v>402</v>
      </c>
      <c r="K1542" s="133">
        <v>0.385</v>
      </c>
      <c r="L1542" s="133" t="s">
        <v>402</v>
      </c>
      <c r="M1542" s="136">
        <v>0.943</v>
      </c>
      <c r="N1542" s="136">
        <v>0.6417</v>
      </c>
    </row>
    <row r="1543" ht="56.25" spans="1:16">
      <c r="A1543" s="159" t="s">
        <v>437</v>
      </c>
      <c r="B1543" s="159"/>
      <c r="C1543" s="159"/>
      <c r="D1543" s="159"/>
      <c r="E1543" s="159"/>
      <c r="F1543" s="159"/>
      <c r="G1543" s="159"/>
      <c r="H1543" s="159"/>
      <c r="I1543" s="159"/>
      <c r="J1543" s="159"/>
      <c r="K1543" s="159"/>
      <c r="L1543" s="159"/>
      <c r="M1543" s="159"/>
      <c r="N1543" s="159"/>
      <c r="O1543" s="149" t="s">
        <v>438</v>
      </c>
      <c r="P1543" s="150">
        <v>33</v>
      </c>
    </row>
    <row r="1545" spans="1:16">
      <c r="A1545" s="151" t="s">
        <v>1197</v>
      </c>
      <c r="B1545" s="151"/>
      <c r="C1545" s="151"/>
      <c r="D1545" s="151"/>
      <c r="E1545" s="151"/>
      <c r="F1545" s="151"/>
      <c r="G1545" s="151"/>
      <c r="H1545" s="151"/>
      <c r="I1545" s="151"/>
      <c r="J1545" s="151"/>
      <c r="K1545" s="151"/>
      <c r="L1545" s="151"/>
      <c r="M1545" s="151"/>
      <c r="N1545" s="151"/>
      <c r="O1545" s="152"/>
      <c r="P1545" s="150" t="s">
        <v>391</v>
      </c>
    </row>
    <row r="1546" spans="1:16">
      <c r="A1546" s="151"/>
      <c r="B1546" s="151"/>
      <c r="C1546" s="151"/>
      <c r="D1546" s="151"/>
      <c r="E1546" s="151"/>
      <c r="F1546" s="151"/>
      <c r="G1546" s="151"/>
      <c r="H1546" s="151"/>
      <c r="I1546" s="151"/>
      <c r="J1546" s="151"/>
      <c r="K1546" s="151"/>
      <c r="L1546" s="151"/>
      <c r="M1546" s="151"/>
      <c r="N1546" s="151"/>
      <c r="O1546" s="153"/>
      <c r="P1546" s="150"/>
    </row>
    <row r="1547" spans="1:16">
      <c r="A1547" s="151"/>
      <c r="B1547" s="151"/>
      <c r="C1547" s="151"/>
      <c r="D1547" s="151"/>
      <c r="E1547" s="151"/>
      <c r="F1547" s="151"/>
      <c r="G1547" s="151"/>
      <c r="H1547" s="151"/>
      <c r="I1547" s="151"/>
      <c r="J1547" s="151"/>
      <c r="K1547" s="151"/>
      <c r="L1547" s="151"/>
      <c r="M1547" s="151"/>
      <c r="N1547" s="151"/>
      <c r="O1547" s="153"/>
      <c r="P1547" s="150"/>
    </row>
    <row r="1548" spans="1:16">
      <c r="A1548" s="151"/>
      <c r="B1548" s="151"/>
      <c r="C1548" s="151"/>
      <c r="D1548" s="151"/>
      <c r="E1548" s="151"/>
      <c r="F1548" s="151"/>
      <c r="G1548" s="151"/>
      <c r="H1548" s="151"/>
      <c r="I1548" s="151"/>
      <c r="J1548" s="151"/>
      <c r="K1548" s="151"/>
      <c r="L1548" s="151"/>
      <c r="M1548" s="151"/>
      <c r="N1548" s="151"/>
      <c r="O1548" s="153"/>
      <c r="P1548" s="150"/>
    </row>
    <row r="1549" spans="1:14">
      <c r="A1549" s="119" t="s">
        <v>574</v>
      </c>
      <c r="B1549" s="119"/>
      <c r="C1549" s="119"/>
      <c r="D1549" s="119"/>
      <c r="E1549" s="119"/>
      <c r="F1549" s="119"/>
      <c r="G1549" s="119"/>
      <c r="H1549" s="119"/>
      <c r="I1549" s="119"/>
      <c r="J1549" s="119"/>
      <c r="K1549" s="119"/>
      <c r="L1549" s="119"/>
      <c r="M1549" s="119"/>
      <c r="N1549" s="119"/>
    </row>
    <row r="1550" spans="1:14">
      <c r="A1550" s="121" t="s">
        <v>362</v>
      </c>
      <c r="B1550" s="121"/>
      <c r="C1550" s="121"/>
      <c r="D1550" s="121"/>
      <c r="E1550" s="121"/>
      <c r="F1550" s="121"/>
      <c r="G1550" s="121"/>
      <c r="H1550" s="121"/>
      <c r="I1550" s="121"/>
      <c r="J1550" s="121"/>
      <c r="K1550" s="121"/>
      <c r="L1550" s="121"/>
      <c r="M1550" s="121"/>
      <c r="N1550" s="121"/>
    </row>
    <row r="1551" spans="1:14">
      <c r="A1551" s="121" t="s">
        <v>363</v>
      </c>
      <c r="B1551" s="121"/>
      <c r="C1551" s="121"/>
      <c r="D1551" s="121"/>
      <c r="E1551" s="121"/>
      <c r="F1551" s="121"/>
      <c r="G1551" s="121"/>
      <c r="H1551" s="121"/>
      <c r="I1551" s="121"/>
      <c r="J1551" s="121"/>
      <c r="K1551" s="121"/>
      <c r="L1551" s="121"/>
      <c r="M1551" s="121"/>
      <c r="N1551" s="121"/>
    </row>
    <row r="1552" spans="1:14">
      <c r="A1552" s="121" t="s">
        <v>393</v>
      </c>
      <c r="B1552" s="121"/>
      <c r="C1552" s="121"/>
      <c r="D1552" s="121"/>
      <c r="E1552" s="121"/>
      <c r="F1552" s="121"/>
      <c r="G1552" s="121"/>
      <c r="H1552" s="121"/>
      <c r="I1552" s="121"/>
      <c r="J1552" s="121"/>
      <c r="K1552" s="121"/>
      <c r="L1552" s="121"/>
      <c r="M1552" s="121"/>
      <c r="N1552" s="121"/>
    </row>
    <row r="1553" ht="14.25" spans="1:14">
      <c r="A1553" s="121"/>
      <c r="B1553" s="121"/>
      <c r="C1553" s="121"/>
      <c r="D1553" s="121"/>
      <c r="E1553" s="121"/>
      <c r="F1553" s="121"/>
      <c r="G1553" s="121"/>
      <c r="H1553" s="121"/>
      <c r="I1553" s="121"/>
      <c r="J1553" s="121"/>
      <c r="K1553" s="121"/>
      <c r="L1553" s="121"/>
      <c r="M1553" s="121"/>
      <c r="N1553" s="121"/>
    </row>
    <row r="1554" ht="14.25" spans="1:14">
      <c r="A1554" s="166" t="s">
        <v>575</v>
      </c>
      <c r="B1554" s="123"/>
      <c r="C1554" s="125"/>
      <c r="D1554" s="124"/>
      <c r="E1554" s="124" t="s">
        <v>576</v>
      </c>
      <c r="F1554" s="123" t="s">
        <v>577</v>
      </c>
      <c r="G1554" s="125"/>
      <c r="H1554" s="125"/>
      <c r="I1554" s="125"/>
      <c r="J1554" s="124"/>
      <c r="K1554" s="123" t="s">
        <v>578</v>
      </c>
      <c r="L1554" s="125"/>
      <c r="M1554" s="125"/>
      <c r="N1554" s="124"/>
    </row>
    <row r="1555" ht="14.25" spans="1:14">
      <c r="A1555" s="128" t="s">
        <v>579</v>
      </c>
      <c r="B1555" s="129" t="s">
        <v>580</v>
      </c>
      <c r="C1555" s="129" t="s">
        <v>581</v>
      </c>
      <c r="D1555" s="129" t="s">
        <v>582</v>
      </c>
      <c r="E1555" s="129" t="s">
        <v>583</v>
      </c>
      <c r="F1555" s="129" t="s">
        <v>584</v>
      </c>
      <c r="G1555" s="129" t="s">
        <v>401</v>
      </c>
      <c r="H1555" s="129" t="s">
        <v>585</v>
      </c>
      <c r="I1555" s="129" t="s">
        <v>586</v>
      </c>
      <c r="J1555" s="129" t="s">
        <v>587</v>
      </c>
      <c r="K1555" s="129" t="s">
        <v>584</v>
      </c>
      <c r="L1555" s="129" t="s">
        <v>401</v>
      </c>
      <c r="M1555" s="129" t="s">
        <v>585</v>
      </c>
      <c r="N1555" s="129" t="s">
        <v>586</v>
      </c>
    </row>
    <row r="1556" ht="14.25" spans="1:14">
      <c r="A1556" s="132"/>
      <c r="B1556" s="163">
        <v>2</v>
      </c>
      <c r="C1556" s="163" t="s">
        <v>1198</v>
      </c>
      <c r="D1556" s="163"/>
      <c r="E1556" s="133">
        <v>-0.071</v>
      </c>
      <c r="F1556" s="133">
        <v>-1.719</v>
      </c>
      <c r="G1556" s="133" t="s">
        <v>402</v>
      </c>
      <c r="H1556" s="136">
        <v>0.0425</v>
      </c>
      <c r="I1556" s="136">
        <v>0.2372</v>
      </c>
      <c r="J1556" s="133" t="s">
        <v>402</v>
      </c>
      <c r="K1556" s="133">
        <v>-1.72</v>
      </c>
      <c r="L1556" s="133" t="s">
        <v>402</v>
      </c>
      <c r="M1556" s="136">
        <v>0.0442</v>
      </c>
      <c r="N1556" s="136">
        <v>0.2467</v>
      </c>
    </row>
    <row r="1557" ht="14.25" spans="1:14">
      <c r="A1557" s="132"/>
      <c r="B1557" s="163">
        <v>3</v>
      </c>
      <c r="C1557" s="163" t="s">
        <v>1199</v>
      </c>
      <c r="D1557" s="163"/>
      <c r="E1557" s="133">
        <v>0.112</v>
      </c>
      <c r="F1557" s="133">
        <v>-2.199</v>
      </c>
      <c r="G1557" s="133" t="s">
        <v>402</v>
      </c>
      <c r="H1557" s="136">
        <v>0.0163</v>
      </c>
      <c r="I1557" s="136">
        <v>0.1468</v>
      </c>
      <c r="J1557" s="133" t="s">
        <v>402</v>
      </c>
      <c r="K1557" s="133">
        <v>-2.161</v>
      </c>
      <c r="L1557" s="133" t="s">
        <v>402</v>
      </c>
      <c r="M1557" s="136">
        <v>0.0129</v>
      </c>
      <c r="N1557" s="136">
        <v>0.1117</v>
      </c>
    </row>
    <row r="1558" ht="14.25" spans="1:14">
      <c r="A1558" s="132"/>
      <c r="B1558" s="163">
        <v>4</v>
      </c>
      <c r="C1558" s="163" t="s">
        <v>668</v>
      </c>
      <c r="D1558" s="163"/>
      <c r="E1558" s="133">
        <v>0</v>
      </c>
      <c r="F1558" s="133"/>
      <c r="G1558" s="133"/>
      <c r="H1558" s="133"/>
      <c r="I1558" s="133"/>
      <c r="J1558" s="133"/>
      <c r="K1558" s="133"/>
      <c r="L1558" s="133"/>
      <c r="M1558" s="133"/>
      <c r="N1558" s="133"/>
    </row>
    <row r="1559" ht="14.25" spans="1:14">
      <c r="A1559" s="132"/>
      <c r="B1559" s="163"/>
      <c r="C1559" s="163"/>
      <c r="D1559" s="163"/>
      <c r="E1559" s="133"/>
      <c r="F1559" s="133"/>
      <c r="G1559" s="133"/>
      <c r="H1559" s="133"/>
      <c r="I1559" s="133"/>
      <c r="J1559" s="133"/>
      <c r="K1559" s="133"/>
      <c r="L1559" s="133"/>
      <c r="M1559" s="133"/>
      <c r="N1559" s="133"/>
    </row>
    <row r="1560" ht="14.25" spans="1:14">
      <c r="A1560" s="132" t="s">
        <v>417</v>
      </c>
      <c r="B1560" s="163"/>
      <c r="C1560" s="163" t="s">
        <v>1200</v>
      </c>
      <c r="D1560" s="163"/>
      <c r="E1560" s="133"/>
      <c r="F1560" s="133"/>
      <c r="G1560" s="133">
        <v>0.002</v>
      </c>
      <c r="H1560" s="133"/>
      <c r="I1560" s="133"/>
      <c r="J1560" s="133"/>
      <c r="K1560" s="133"/>
      <c r="L1560" s="133" t="s">
        <v>402</v>
      </c>
      <c r="M1560" s="133"/>
      <c r="N1560" s="133"/>
    </row>
    <row r="1561" ht="14.25" spans="1:14">
      <c r="A1561" s="132"/>
      <c r="B1561" s="163">
        <v>0</v>
      </c>
      <c r="C1561" s="163" t="s">
        <v>659</v>
      </c>
      <c r="D1561" s="163"/>
      <c r="E1561" s="133">
        <v>0</v>
      </c>
      <c r="F1561" s="133">
        <v>0</v>
      </c>
      <c r="G1561" s="133" t="s">
        <v>402</v>
      </c>
      <c r="H1561" s="136">
        <v>0</v>
      </c>
      <c r="I1561" s="136">
        <v>0</v>
      </c>
      <c r="J1561" s="133" t="s">
        <v>402</v>
      </c>
      <c r="K1561" s="133">
        <v>0</v>
      </c>
      <c r="L1561" s="133" t="s">
        <v>402</v>
      </c>
      <c r="M1561" s="136">
        <v>0</v>
      </c>
      <c r="N1561" s="136">
        <v>0</v>
      </c>
    </row>
    <row r="1562" ht="14.25" spans="1:14">
      <c r="A1562" s="132"/>
      <c r="B1562" s="163">
        <v>1</v>
      </c>
      <c r="C1562" s="163" t="s">
        <v>815</v>
      </c>
      <c r="D1562" s="163"/>
      <c r="E1562" s="133">
        <v>-0.006</v>
      </c>
      <c r="F1562" s="133">
        <v>0.81</v>
      </c>
      <c r="G1562" s="133" t="s">
        <v>402</v>
      </c>
      <c r="H1562" s="136">
        <v>0.8135</v>
      </c>
      <c r="I1562" s="136">
        <v>0.3617</v>
      </c>
      <c r="J1562" s="133" t="s">
        <v>402</v>
      </c>
      <c r="K1562" s="133">
        <v>0.804</v>
      </c>
      <c r="L1562" s="133" t="s">
        <v>402</v>
      </c>
      <c r="M1562" s="136">
        <v>0.8271</v>
      </c>
      <c r="N1562" s="136">
        <v>0.37</v>
      </c>
    </row>
    <row r="1563" ht="14.25" spans="1:14">
      <c r="A1563" s="132"/>
      <c r="B1563" s="163">
        <v>2</v>
      </c>
      <c r="C1563" s="163" t="s">
        <v>1201</v>
      </c>
      <c r="D1563" s="163"/>
      <c r="E1563" s="133">
        <v>0.066</v>
      </c>
      <c r="F1563" s="133">
        <v>-0.73</v>
      </c>
      <c r="G1563" s="133" t="s">
        <v>402</v>
      </c>
      <c r="H1563" s="136">
        <v>0.146</v>
      </c>
      <c r="I1563" s="136">
        <v>0.3032</v>
      </c>
      <c r="J1563" s="133" t="s">
        <v>402</v>
      </c>
      <c r="K1563" s="133">
        <v>-0.755</v>
      </c>
      <c r="L1563" s="133" t="s">
        <v>402</v>
      </c>
      <c r="M1563" s="136">
        <v>0.1395</v>
      </c>
      <c r="N1563" s="136">
        <v>0.2967</v>
      </c>
    </row>
    <row r="1564" ht="14.25" spans="1:14">
      <c r="A1564" s="132"/>
      <c r="B1564" s="163">
        <v>3</v>
      </c>
      <c r="C1564" s="163" t="s">
        <v>670</v>
      </c>
      <c r="D1564" s="163"/>
      <c r="E1564" s="133">
        <v>-0.075</v>
      </c>
      <c r="F1564" s="133">
        <v>-1.737</v>
      </c>
      <c r="G1564" s="133" t="s">
        <v>402</v>
      </c>
      <c r="H1564" s="136">
        <v>0.0295</v>
      </c>
      <c r="I1564" s="136">
        <v>0.1675</v>
      </c>
      <c r="J1564" s="133" t="s">
        <v>402</v>
      </c>
      <c r="K1564" s="133">
        <v>-2.046</v>
      </c>
      <c r="L1564" s="133" t="s">
        <v>402</v>
      </c>
      <c r="M1564" s="136">
        <v>0.0235</v>
      </c>
      <c r="N1564" s="136">
        <v>0.1817</v>
      </c>
    </row>
    <row r="1565" ht="14.25" spans="1:14">
      <c r="A1565" s="132"/>
      <c r="B1565" s="163">
        <v>4</v>
      </c>
      <c r="C1565" s="163" t="s">
        <v>951</v>
      </c>
      <c r="D1565" s="163"/>
      <c r="E1565" s="133">
        <v>-0.04</v>
      </c>
      <c r="F1565" s="133">
        <v>-2.723</v>
      </c>
      <c r="G1565" s="133" t="s">
        <v>402</v>
      </c>
      <c r="H1565" s="136">
        <v>0.011</v>
      </c>
      <c r="I1565" s="136">
        <v>0.1675</v>
      </c>
      <c r="J1565" s="133" t="s">
        <v>402</v>
      </c>
      <c r="K1565" s="133">
        <v>-2.728</v>
      </c>
      <c r="L1565" s="133" t="s">
        <v>402</v>
      </c>
      <c r="M1565" s="136">
        <v>0.0099</v>
      </c>
      <c r="N1565" s="136">
        <v>0.1517</v>
      </c>
    </row>
    <row r="1566" ht="14.25" spans="1:14">
      <c r="A1566" s="132"/>
      <c r="B1566" s="163">
        <v>5</v>
      </c>
      <c r="C1566" s="163" t="s">
        <v>668</v>
      </c>
      <c r="D1566" s="163"/>
      <c r="E1566" s="133">
        <v>0</v>
      </c>
      <c r="F1566" s="133"/>
      <c r="G1566" s="133"/>
      <c r="H1566" s="133"/>
      <c r="I1566" s="133"/>
      <c r="J1566" s="133"/>
      <c r="K1566" s="133"/>
      <c r="L1566" s="133"/>
      <c r="M1566" s="133"/>
      <c r="N1566" s="133"/>
    </row>
    <row r="1567" ht="14.25" spans="1:14">
      <c r="A1567" s="132"/>
      <c r="B1567" s="163"/>
      <c r="C1567" s="163"/>
      <c r="D1567" s="163"/>
      <c r="E1567" s="133"/>
      <c r="F1567" s="133"/>
      <c r="G1567" s="133"/>
      <c r="H1567" s="133"/>
      <c r="I1567" s="133"/>
      <c r="J1567" s="133"/>
      <c r="K1567" s="133"/>
      <c r="L1567" s="133"/>
      <c r="M1567" s="133"/>
      <c r="N1567" s="133"/>
    </row>
    <row r="1568" ht="14.25" spans="1:14">
      <c r="A1568" s="132" t="s">
        <v>417</v>
      </c>
      <c r="B1568" s="163"/>
      <c r="C1568" s="163" t="s">
        <v>1202</v>
      </c>
      <c r="D1568" s="163"/>
      <c r="E1568" s="133"/>
      <c r="F1568" s="133"/>
      <c r="G1568" s="133">
        <v>0.001</v>
      </c>
      <c r="H1568" s="133"/>
      <c r="I1568" s="133"/>
      <c r="J1568" s="133"/>
      <c r="K1568" s="133"/>
      <c r="L1568" s="133" t="s">
        <v>402</v>
      </c>
      <c r="M1568" s="133"/>
      <c r="N1568" s="133"/>
    </row>
    <row r="1569" ht="14.25" spans="1:14">
      <c r="A1569" s="132"/>
      <c r="B1569" s="163">
        <v>0</v>
      </c>
      <c r="C1569" s="163" t="s">
        <v>659</v>
      </c>
      <c r="D1569" s="163"/>
      <c r="E1569" s="133">
        <v>0</v>
      </c>
      <c r="F1569" s="133">
        <v>0</v>
      </c>
      <c r="G1569" s="133" t="s">
        <v>402</v>
      </c>
      <c r="H1569" s="136">
        <v>0</v>
      </c>
      <c r="I1569" s="136">
        <v>0</v>
      </c>
      <c r="J1569" s="133" t="s">
        <v>402</v>
      </c>
      <c r="K1569" s="133">
        <v>0</v>
      </c>
      <c r="L1569" s="133" t="s">
        <v>402</v>
      </c>
      <c r="M1569" s="136">
        <v>0</v>
      </c>
      <c r="N1569" s="136">
        <v>0</v>
      </c>
    </row>
    <row r="1570" ht="14.25" spans="1:14">
      <c r="A1570" s="132"/>
      <c r="B1570" s="163">
        <v>1</v>
      </c>
      <c r="C1570" s="163" t="s">
        <v>1203</v>
      </c>
      <c r="D1570" s="163"/>
      <c r="E1570" s="133">
        <v>0.004</v>
      </c>
      <c r="F1570" s="133">
        <v>0.153</v>
      </c>
      <c r="G1570" s="133" t="s">
        <v>402</v>
      </c>
      <c r="H1570" s="136">
        <v>0.8847</v>
      </c>
      <c r="I1570" s="136">
        <v>0.7591</v>
      </c>
      <c r="J1570" s="133" t="s">
        <v>402</v>
      </c>
      <c r="K1570" s="133">
        <v>0.16</v>
      </c>
      <c r="L1570" s="133" t="s">
        <v>402</v>
      </c>
      <c r="M1570" s="136">
        <v>0.8915</v>
      </c>
      <c r="N1570" s="136">
        <v>0.76</v>
      </c>
    </row>
    <row r="1571" ht="14.25" spans="1:14">
      <c r="A1571" s="132"/>
      <c r="B1571" s="163">
        <v>2</v>
      </c>
      <c r="C1571" s="163" t="s">
        <v>1204</v>
      </c>
      <c r="D1571" s="163"/>
      <c r="E1571" s="133">
        <v>-0.103</v>
      </c>
      <c r="F1571" s="133">
        <v>-0.273</v>
      </c>
      <c r="G1571" s="133" t="s">
        <v>402</v>
      </c>
      <c r="H1571" s="136">
        <v>0.0468</v>
      </c>
      <c r="I1571" s="136">
        <v>0.0615</v>
      </c>
      <c r="J1571" s="133" t="s">
        <v>402</v>
      </c>
      <c r="K1571" s="133">
        <v>-0.07</v>
      </c>
      <c r="L1571" s="133" t="s">
        <v>402</v>
      </c>
      <c r="M1571" s="136">
        <v>0.0466</v>
      </c>
      <c r="N1571" s="136">
        <v>0.05</v>
      </c>
    </row>
    <row r="1572" ht="14.25" spans="1:14">
      <c r="A1572" s="132"/>
      <c r="B1572" s="163">
        <v>3</v>
      </c>
      <c r="C1572" s="163" t="s">
        <v>1205</v>
      </c>
      <c r="D1572" s="163"/>
      <c r="E1572" s="133">
        <v>-0.066</v>
      </c>
      <c r="F1572" s="133">
        <v>-0.854</v>
      </c>
      <c r="G1572" s="133" t="s">
        <v>402</v>
      </c>
      <c r="H1572" s="136">
        <v>0.036</v>
      </c>
      <c r="I1572" s="136">
        <v>0.0845</v>
      </c>
      <c r="J1572" s="133" t="s">
        <v>402</v>
      </c>
      <c r="K1572" s="133">
        <v>-0.997</v>
      </c>
      <c r="L1572" s="133" t="s">
        <v>402</v>
      </c>
      <c r="M1572" s="136">
        <v>0.0332</v>
      </c>
      <c r="N1572" s="136">
        <v>0.09</v>
      </c>
    </row>
    <row r="1573" ht="14.25" spans="1:14">
      <c r="A1573" s="132"/>
      <c r="B1573" s="163">
        <v>4</v>
      </c>
      <c r="C1573" s="163" t="s">
        <v>1206</v>
      </c>
      <c r="D1573" s="163"/>
      <c r="E1573" s="133">
        <v>0.094</v>
      </c>
      <c r="F1573" s="133">
        <v>-1.07</v>
      </c>
      <c r="G1573" s="133" t="s">
        <v>402</v>
      </c>
      <c r="H1573" s="136">
        <v>0.0326</v>
      </c>
      <c r="I1573" s="136">
        <v>0.0949</v>
      </c>
      <c r="J1573" s="133" t="s">
        <v>402</v>
      </c>
      <c r="K1573" s="133">
        <v>-1.248</v>
      </c>
      <c r="L1573" s="133" t="s">
        <v>402</v>
      </c>
      <c r="M1573" s="136">
        <v>0.0287</v>
      </c>
      <c r="N1573" s="136">
        <v>0.1</v>
      </c>
    </row>
    <row r="1574" ht="14.25" spans="1:14">
      <c r="A1574" s="132"/>
      <c r="B1574" s="163">
        <v>5</v>
      </c>
      <c r="C1574" s="163" t="s">
        <v>668</v>
      </c>
      <c r="D1574" s="163"/>
      <c r="E1574" s="133">
        <v>0</v>
      </c>
      <c r="F1574" s="133"/>
      <c r="G1574" s="133"/>
      <c r="H1574" s="133"/>
      <c r="I1574" s="133"/>
      <c r="J1574" s="133"/>
      <c r="K1574" s="133"/>
      <c r="L1574" s="133"/>
      <c r="M1574" s="133"/>
      <c r="N1574" s="133"/>
    </row>
    <row r="1575" ht="14.25" spans="1:14">
      <c r="A1575" s="132"/>
      <c r="B1575" s="163"/>
      <c r="C1575" s="163"/>
      <c r="D1575" s="163"/>
      <c r="E1575" s="133"/>
      <c r="F1575" s="133"/>
      <c r="G1575" s="133"/>
      <c r="H1575" s="133"/>
      <c r="I1575" s="133"/>
      <c r="J1575" s="133"/>
      <c r="K1575" s="133"/>
      <c r="L1575" s="133"/>
      <c r="M1575" s="133"/>
      <c r="N1575" s="133"/>
    </row>
    <row r="1576" ht="14.25" spans="1:14">
      <c r="A1576" s="132" t="s">
        <v>417</v>
      </c>
      <c r="B1576" s="163"/>
      <c r="C1576" s="163" t="s">
        <v>1207</v>
      </c>
      <c r="D1576" s="163"/>
      <c r="E1576" s="133"/>
      <c r="F1576" s="133"/>
      <c r="G1576" s="133">
        <v>0.001</v>
      </c>
      <c r="H1576" s="133"/>
      <c r="I1576" s="133"/>
      <c r="J1576" s="133"/>
      <c r="K1576" s="133"/>
      <c r="L1576" s="133" t="s">
        <v>402</v>
      </c>
      <c r="M1576" s="133"/>
      <c r="N1576" s="133"/>
    </row>
    <row r="1577" ht="14.25" spans="1:14">
      <c r="A1577" s="132"/>
      <c r="B1577" s="163">
        <v>0</v>
      </c>
      <c r="C1577" s="163" t="s">
        <v>659</v>
      </c>
      <c r="D1577" s="163"/>
      <c r="E1577" s="133">
        <v>0</v>
      </c>
      <c r="F1577" s="133">
        <v>0</v>
      </c>
      <c r="G1577" s="133" t="s">
        <v>402</v>
      </c>
      <c r="H1577" s="136">
        <v>0</v>
      </c>
      <c r="I1577" s="136">
        <v>0</v>
      </c>
      <c r="J1577" s="133" t="s">
        <v>402</v>
      </c>
      <c r="K1577" s="133">
        <v>0</v>
      </c>
      <c r="L1577" s="133" t="s">
        <v>402</v>
      </c>
      <c r="M1577" s="136">
        <v>0</v>
      </c>
      <c r="N1577" s="136">
        <v>0</v>
      </c>
    </row>
    <row r="1578" ht="14.25" spans="1:14">
      <c r="A1578" s="132"/>
      <c r="B1578" s="163">
        <v>1</v>
      </c>
      <c r="C1578" s="163" t="s">
        <v>1208</v>
      </c>
      <c r="D1578" s="163"/>
      <c r="E1578" s="133">
        <v>-0.021</v>
      </c>
      <c r="F1578" s="133">
        <v>-1.028</v>
      </c>
      <c r="G1578" s="133" t="s">
        <v>402</v>
      </c>
      <c r="H1578" s="136">
        <v>0.1313</v>
      </c>
      <c r="I1578" s="136">
        <v>0.3669</v>
      </c>
      <c r="J1578" s="133" t="s">
        <v>402</v>
      </c>
      <c r="K1578" s="133">
        <v>-1.114</v>
      </c>
      <c r="L1578" s="133" t="s">
        <v>402</v>
      </c>
      <c r="M1578" s="136">
        <v>0.1264</v>
      </c>
      <c r="N1578" s="136">
        <v>0.385</v>
      </c>
    </row>
    <row r="1579" ht="14.25" spans="1:14">
      <c r="A1579" s="132"/>
      <c r="B1579" s="163">
        <v>2</v>
      </c>
      <c r="C1579" s="163" t="s">
        <v>1209</v>
      </c>
      <c r="D1579" s="163"/>
      <c r="E1579" s="133">
        <v>-0.069</v>
      </c>
      <c r="F1579" s="133">
        <v>-0.508</v>
      </c>
      <c r="G1579" s="133" t="s">
        <v>402</v>
      </c>
      <c r="H1579" s="136">
        <v>0.0829</v>
      </c>
      <c r="I1579" s="136">
        <v>0.1379</v>
      </c>
      <c r="J1579" s="133" t="s">
        <v>402</v>
      </c>
      <c r="K1579" s="133">
        <v>-0.555</v>
      </c>
      <c r="L1579" s="133" t="s">
        <v>402</v>
      </c>
      <c r="M1579" s="136">
        <v>0.0842</v>
      </c>
      <c r="N1579" s="136">
        <v>0.1467</v>
      </c>
    </row>
    <row r="1580" ht="14.25" spans="1:14">
      <c r="A1580" s="132"/>
      <c r="B1580" s="163">
        <v>3</v>
      </c>
      <c r="C1580" s="163" t="s">
        <v>1210</v>
      </c>
      <c r="D1580" s="163"/>
      <c r="E1580" s="133">
        <v>0.007</v>
      </c>
      <c r="F1580" s="133">
        <v>0.065</v>
      </c>
      <c r="G1580" s="133" t="s">
        <v>402</v>
      </c>
      <c r="H1580" s="136">
        <v>0.1037</v>
      </c>
      <c r="I1580" s="136">
        <v>0.0971</v>
      </c>
      <c r="J1580" s="133" t="s">
        <v>402</v>
      </c>
      <c r="K1580" s="133">
        <v>0.227</v>
      </c>
      <c r="L1580" s="133" t="s">
        <v>402</v>
      </c>
      <c r="M1580" s="136">
        <v>0.1024</v>
      </c>
      <c r="N1580" s="136">
        <v>0.0817</v>
      </c>
    </row>
    <row r="1581" ht="14.25" spans="1:14">
      <c r="A1581" s="132"/>
      <c r="B1581" s="163">
        <v>4</v>
      </c>
      <c r="C1581" s="163" t="s">
        <v>1211</v>
      </c>
      <c r="D1581" s="163"/>
      <c r="E1581" s="133">
        <v>0.063</v>
      </c>
      <c r="F1581" s="133">
        <v>0.369</v>
      </c>
      <c r="G1581" s="133" t="s">
        <v>402</v>
      </c>
      <c r="H1581" s="136">
        <v>0.2165</v>
      </c>
      <c r="I1581" s="136">
        <v>0.1497</v>
      </c>
      <c r="J1581" s="133" t="s">
        <v>402</v>
      </c>
      <c r="K1581" s="133">
        <v>0.439</v>
      </c>
      <c r="L1581" s="133" t="s">
        <v>402</v>
      </c>
      <c r="M1581" s="136">
        <v>0.2301</v>
      </c>
      <c r="N1581" s="136">
        <v>0.1483</v>
      </c>
    </row>
    <row r="1582" ht="14.25" spans="1:14">
      <c r="A1582" s="132"/>
      <c r="B1582" s="163">
        <v>5</v>
      </c>
      <c r="C1582" s="163" t="s">
        <v>1212</v>
      </c>
      <c r="D1582" s="163"/>
      <c r="E1582" s="133">
        <v>0.002</v>
      </c>
      <c r="F1582" s="133">
        <v>0.629</v>
      </c>
      <c r="G1582" s="133" t="s">
        <v>402</v>
      </c>
      <c r="H1582" s="136">
        <v>0.4656</v>
      </c>
      <c r="I1582" s="136">
        <v>0.2483</v>
      </c>
      <c r="J1582" s="133" t="s">
        <v>402</v>
      </c>
      <c r="K1582" s="133">
        <v>0.651</v>
      </c>
      <c r="L1582" s="133" t="s">
        <v>402</v>
      </c>
      <c r="M1582" s="136">
        <v>0.4569</v>
      </c>
      <c r="N1582" s="136">
        <v>0.2383</v>
      </c>
    </row>
    <row r="1583" ht="14.25" spans="1:14">
      <c r="A1583" s="132"/>
      <c r="B1583" s="163">
        <v>6</v>
      </c>
      <c r="C1583" s="163" t="s">
        <v>668</v>
      </c>
      <c r="D1583" s="163"/>
      <c r="E1583" s="133">
        <v>0</v>
      </c>
      <c r="F1583" s="133"/>
      <c r="G1583" s="133"/>
      <c r="H1583" s="133"/>
      <c r="I1583" s="133"/>
      <c r="J1583" s="133"/>
      <c r="K1583" s="133"/>
      <c r="L1583" s="133"/>
      <c r="M1583" s="133"/>
      <c r="N1583" s="133"/>
    </row>
    <row r="1584" ht="14.25" spans="1:14">
      <c r="A1584" s="132"/>
      <c r="B1584" s="163"/>
      <c r="C1584" s="163"/>
      <c r="D1584" s="163"/>
      <c r="E1584" s="133"/>
      <c r="F1584" s="133"/>
      <c r="G1584" s="133"/>
      <c r="H1584" s="133"/>
      <c r="I1584" s="133"/>
      <c r="J1584" s="133"/>
      <c r="K1584" s="133"/>
      <c r="L1584" s="133"/>
      <c r="M1584" s="133"/>
      <c r="N1584" s="133"/>
    </row>
    <row r="1585" ht="14.25" spans="1:14">
      <c r="A1585" s="132" t="s">
        <v>417</v>
      </c>
      <c r="B1585" s="163"/>
      <c r="C1585" s="163" t="s">
        <v>1213</v>
      </c>
      <c r="D1585" s="163"/>
      <c r="E1585" s="133"/>
      <c r="F1585" s="133"/>
      <c r="G1585" s="133">
        <v>0.001</v>
      </c>
      <c r="H1585" s="133"/>
      <c r="I1585" s="133"/>
      <c r="J1585" s="133"/>
      <c r="K1585" s="133"/>
      <c r="L1585" s="133" t="s">
        <v>402</v>
      </c>
      <c r="M1585" s="133"/>
      <c r="N1585" s="133"/>
    </row>
    <row r="1586" ht="14.25" spans="1:14">
      <c r="A1586" s="132"/>
      <c r="B1586" s="163">
        <v>0</v>
      </c>
      <c r="C1586" s="163" t="s">
        <v>659</v>
      </c>
      <c r="D1586" s="163"/>
      <c r="E1586" s="133">
        <v>0</v>
      </c>
      <c r="F1586" s="133">
        <v>0</v>
      </c>
      <c r="G1586" s="133" t="s">
        <v>402</v>
      </c>
      <c r="H1586" s="136">
        <v>0</v>
      </c>
      <c r="I1586" s="136">
        <v>0</v>
      </c>
      <c r="J1586" s="133" t="s">
        <v>402</v>
      </c>
      <c r="K1586" s="133">
        <v>0</v>
      </c>
      <c r="L1586" s="133" t="s">
        <v>402</v>
      </c>
      <c r="M1586" s="136">
        <v>0</v>
      </c>
      <c r="N1586" s="136">
        <v>0</v>
      </c>
    </row>
    <row r="1587" ht="14.25" spans="1:14">
      <c r="A1587" s="132"/>
      <c r="B1587" s="163">
        <v>1</v>
      </c>
      <c r="C1587" s="163" t="s">
        <v>1214</v>
      </c>
      <c r="D1587" s="163"/>
      <c r="E1587" s="133">
        <v>-0.046</v>
      </c>
      <c r="F1587" s="133">
        <v>0.795</v>
      </c>
      <c r="G1587" s="133" t="s">
        <v>402</v>
      </c>
      <c r="H1587" s="136">
        <v>0.8291</v>
      </c>
      <c r="I1587" s="136">
        <v>0.3744</v>
      </c>
      <c r="J1587" s="133" t="s">
        <v>402</v>
      </c>
      <c r="K1587" s="133">
        <v>0.816</v>
      </c>
      <c r="L1587" s="133" t="s">
        <v>402</v>
      </c>
      <c r="M1587" s="136">
        <v>0.8403</v>
      </c>
      <c r="N1587" s="136">
        <v>0.3717</v>
      </c>
    </row>
    <row r="1588" ht="14.25" spans="1:14">
      <c r="A1588" s="132"/>
      <c r="B1588" s="163">
        <v>2</v>
      </c>
      <c r="C1588" s="163" t="s">
        <v>1215</v>
      </c>
      <c r="D1588" s="163"/>
      <c r="E1588" s="133">
        <v>0.07</v>
      </c>
      <c r="F1588" s="133">
        <v>-0.558</v>
      </c>
      <c r="G1588" s="133" t="s">
        <v>402</v>
      </c>
      <c r="H1588" s="136">
        <v>0.0802</v>
      </c>
      <c r="I1588" s="136">
        <v>0.1401</v>
      </c>
      <c r="J1588" s="133" t="s">
        <v>402</v>
      </c>
      <c r="K1588" s="133">
        <v>-0.76</v>
      </c>
      <c r="L1588" s="133" t="s">
        <v>402</v>
      </c>
      <c r="M1588" s="136">
        <v>0.0795</v>
      </c>
      <c r="N1588" s="136">
        <v>0.17</v>
      </c>
    </row>
    <row r="1589" ht="56.25" spans="1:16">
      <c r="A1589" s="159" t="s">
        <v>437</v>
      </c>
      <c r="B1589" s="159"/>
      <c r="C1589" s="159"/>
      <c r="D1589" s="159"/>
      <c r="E1589" s="159"/>
      <c r="F1589" s="159"/>
      <c r="G1589" s="159"/>
      <c r="H1589" s="159"/>
      <c r="I1589" s="159"/>
      <c r="J1589" s="159"/>
      <c r="K1589" s="159"/>
      <c r="L1589" s="159"/>
      <c r="M1589" s="159"/>
      <c r="N1589" s="159"/>
      <c r="O1589" s="149" t="s">
        <v>438</v>
      </c>
      <c r="P1589" s="150">
        <v>34</v>
      </c>
    </row>
    <row r="1591" spans="1:16">
      <c r="A1591" s="151" t="s">
        <v>1216</v>
      </c>
      <c r="B1591" s="151"/>
      <c r="C1591" s="151"/>
      <c r="D1591" s="151"/>
      <c r="E1591" s="151"/>
      <c r="F1591" s="151"/>
      <c r="G1591" s="151"/>
      <c r="H1591" s="151"/>
      <c r="I1591" s="151"/>
      <c r="J1591" s="151"/>
      <c r="K1591" s="151"/>
      <c r="L1591" s="151"/>
      <c r="M1591" s="151"/>
      <c r="N1591" s="151"/>
      <c r="O1591" s="152"/>
      <c r="P1591" s="150" t="s">
        <v>391</v>
      </c>
    </row>
    <row r="1592" spans="1:16">
      <c r="A1592" s="151"/>
      <c r="B1592" s="151"/>
      <c r="C1592" s="151"/>
      <c r="D1592" s="151"/>
      <c r="E1592" s="151"/>
      <c r="F1592" s="151"/>
      <c r="G1592" s="151"/>
      <c r="H1592" s="151"/>
      <c r="I1592" s="151"/>
      <c r="J1592" s="151"/>
      <c r="K1592" s="151"/>
      <c r="L1592" s="151"/>
      <c r="M1592" s="151"/>
      <c r="N1592" s="151"/>
      <c r="O1592" s="153"/>
      <c r="P1592" s="150"/>
    </row>
    <row r="1593" spans="1:16">
      <c r="A1593" s="151"/>
      <c r="B1593" s="151"/>
      <c r="C1593" s="151"/>
      <c r="D1593" s="151"/>
      <c r="E1593" s="151"/>
      <c r="F1593" s="151"/>
      <c r="G1593" s="151"/>
      <c r="H1593" s="151"/>
      <c r="I1593" s="151"/>
      <c r="J1593" s="151"/>
      <c r="K1593" s="151"/>
      <c r="L1593" s="151"/>
      <c r="M1593" s="151"/>
      <c r="N1593" s="151"/>
      <c r="O1593" s="153"/>
      <c r="P1593" s="150"/>
    </row>
    <row r="1594" spans="1:16">
      <c r="A1594" s="151"/>
      <c r="B1594" s="151"/>
      <c r="C1594" s="151"/>
      <c r="D1594" s="151"/>
      <c r="E1594" s="151"/>
      <c r="F1594" s="151"/>
      <c r="G1594" s="151"/>
      <c r="H1594" s="151"/>
      <c r="I1594" s="151"/>
      <c r="J1594" s="151"/>
      <c r="K1594" s="151"/>
      <c r="L1594" s="151"/>
      <c r="M1594" s="151"/>
      <c r="N1594" s="151"/>
      <c r="O1594" s="153"/>
      <c r="P1594" s="150"/>
    </row>
    <row r="1595" spans="1:14">
      <c r="A1595" s="119" t="s">
        <v>574</v>
      </c>
      <c r="B1595" s="119"/>
      <c r="C1595" s="119"/>
      <c r="D1595" s="119"/>
      <c r="E1595" s="119"/>
      <c r="F1595" s="119"/>
      <c r="G1595" s="119"/>
      <c r="H1595" s="119"/>
      <c r="I1595" s="119"/>
      <c r="J1595" s="119"/>
      <c r="K1595" s="119"/>
      <c r="L1595" s="119"/>
      <c r="M1595" s="119"/>
      <c r="N1595" s="119"/>
    </row>
    <row r="1596" spans="1:14">
      <c r="A1596" s="121" t="s">
        <v>362</v>
      </c>
      <c r="B1596" s="121"/>
      <c r="C1596" s="121"/>
      <c r="D1596" s="121"/>
      <c r="E1596" s="121"/>
      <c r="F1596" s="121"/>
      <c r="G1596" s="121"/>
      <c r="H1596" s="121"/>
      <c r="I1596" s="121"/>
      <c r="J1596" s="121"/>
      <c r="K1596" s="121"/>
      <c r="L1596" s="121"/>
      <c r="M1596" s="121"/>
      <c r="N1596" s="121"/>
    </row>
    <row r="1597" spans="1:14">
      <c r="A1597" s="121" t="s">
        <v>363</v>
      </c>
      <c r="B1597" s="121"/>
      <c r="C1597" s="121"/>
      <c r="D1597" s="121"/>
      <c r="E1597" s="121"/>
      <c r="F1597" s="121"/>
      <c r="G1597" s="121"/>
      <c r="H1597" s="121"/>
      <c r="I1597" s="121"/>
      <c r="J1597" s="121"/>
      <c r="K1597" s="121"/>
      <c r="L1597" s="121"/>
      <c r="M1597" s="121"/>
      <c r="N1597" s="121"/>
    </row>
    <row r="1598" spans="1:14">
      <c r="A1598" s="121" t="s">
        <v>393</v>
      </c>
      <c r="B1598" s="121"/>
      <c r="C1598" s="121"/>
      <c r="D1598" s="121"/>
      <c r="E1598" s="121"/>
      <c r="F1598" s="121"/>
      <c r="G1598" s="121"/>
      <c r="H1598" s="121"/>
      <c r="I1598" s="121"/>
      <c r="J1598" s="121"/>
      <c r="K1598" s="121"/>
      <c r="L1598" s="121"/>
      <c r="M1598" s="121"/>
      <c r="N1598" s="121"/>
    </row>
    <row r="1599" ht="14.25" spans="1:14">
      <c r="A1599" s="121"/>
      <c r="B1599" s="121"/>
      <c r="C1599" s="121"/>
      <c r="D1599" s="121"/>
      <c r="E1599" s="121"/>
      <c r="F1599" s="121"/>
      <c r="G1599" s="121"/>
      <c r="H1599" s="121"/>
      <c r="I1599" s="121"/>
      <c r="J1599" s="121"/>
      <c r="K1599" s="121"/>
      <c r="L1599" s="121"/>
      <c r="M1599" s="121"/>
      <c r="N1599" s="121"/>
    </row>
    <row r="1600" ht="14.25" spans="1:14">
      <c r="A1600" s="166" t="s">
        <v>575</v>
      </c>
      <c r="B1600" s="123"/>
      <c r="C1600" s="125"/>
      <c r="D1600" s="124"/>
      <c r="E1600" s="124" t="s">
        <v>576</v>
      </c>
      <c r="F1600" s="123" t="s">
        <v>577</v>
      </c>
      <c r="G1600" s="125"/>
      <c r="H1600" s="125"/>
      <c r="I1600" s="125"/>
      <c r="J1600" s="124"/>
      <c r="K1600" s="123" t="s">
        <v>578</v>
      </c>
      <c r="L1600" s="125"/>
      <c r="M1600" s="125"/>
      <c r="N1600" s="124"/>
    </row>
    <row r="1601" ht="14.25" spans="1:14">
      <c r="A1601" s="128" t="s">
        <v>579</v>
      </c>
      <c r="B1601" s="129" t="s">
        <v>580</v>
      </c>
      <c r="C1601" s="129" t="s">
        <v>581</v>
      </c>
      <c r="D1601" s="129" t="s">
        <v>582</v>
      </c>
      <c r="E1601" s="129" t="s">
        <v>583</v>
      </c>
      <c r="F1601" s="129" t="s">
        <v>584</v>
      </c>
      <c r="G1601" s="129" t="s">
        <v>401</v>
      </c>
      <c r="H1601" s="129" t="s">
        <v>585</v>
      </c>
      <c r="I1601" s="129" t="s">
        <v>586</v>
      </c>
      <c r="J1601" s="129" t="s">
        <v>587</v>
      </c>
      <c r="K1601" s="129" t="s">
        <v>584</v>
      </c>
      <c r="L1601" s="129" t="s">
        <v>401</v>
      </c>
      <c r="M1601" s="129" t="s">
        <v>585</v>
      </c>
      <c r="N1601" s="129" t="s">
        <v>586</v>
      </c>
    </row>
    <row r="1602" ht="14.25" spans="1:14">
      <c r="A1602" s="132"/>
      <c r="B1602" s="163">
        <v>3</v>
      </c>
      <c r="C1602" s="163" t="s">
        <v>1217</v>
      </c>
      <c r="D1602" s="163"/>
      <c r="E1602" s="133">
        <v>0.042</v>
      </c>
      <c r="F1602" s="133">
        <v>-1.402</v>
      </c>
      <c r="G1602" s="133" t="s">
        <v>402</v>
      </c>
      <c r="H1602" s="136">
        <v>0.0538</v>
      </c>
      <c r="I1602" s="136">
        <v>0.2187</v>
      </c>
      <c r="J1602" s="133" t="s">
        <v>402</v>
      </c>
      <c r="K1602" s="133">
        <v>-1.533</v>
      </c>
      <c r="L1602" s="133" t="s">
        <v>402</v>
      </c>
      <c r="M1602" s="136">
        <v>0.0471</v>
      </c>
      <c r="N1602" s="136">
        <v>0.2183</v>
      </c>
    </row>
    <row r="1603" ht="14.25" spans="1:14">
      <c r="A1603" s="132"/>
      <c r="B1603" s="163">
        <v>4</v>
      </c>
      <c r="C1603" s="163" t="s">
        <v>1218</v>
      </c>
      <c r="D1603" s="163"/>
      <c r="E1603" s="133">
        <v>0.093</v>
      </c>
      <c r="F1603" s="133">
        <v>-1.98</v>
      </c>
      <c r="G1603" s="133" t="s">
        <v>402</v>
      </c>
      <c r="H1603" s="136">
        <v>0.0369</v>
      </c>
      <c r="I1603" s="136">
        <v>0.2669</v>
      </c>
      <c r="J1603" s="133" t="s">
        <v>402</v>
      </c>
      <c r="K1603" s="133">
        <v>-1.983</v>
      </c>
      <c r="L1603" s="133" t="s">
        <v>402</v>
      </c>
      <c r="M1603" s="136">
        <v>0.033</v>
      </c>
      <c r="N1603" s="136">
        <v>0.24</v>
      </c>
    </row>
    <row r="1604" ht="14.25" spans="1:14">
      <c r="A1604" s="132"/>
      <c r="B1604" s="163">
        <v>5</v>
      </c>
      <c r="C1604" s="163" t="s">
        <v>668</v>
      </c>
      <c r="D1604" s="163"/>
      <c r="E1604" s="133">
        <v>0</v>
      </c>
      <c r="F1604" s="133"/>
      <c r="G1604" s="133"/>
      <c r="H1604" s="133"/>
      <c r="I1604" s="133"/>
      <c r="J1604" s="133"/>
      <c r="K1604" s="133"/>
      <c r="L1604" s="133"/>
      <c r="M1604" s="133"/>
      <c r="N1604" s="133"/>
    </row>
    <row r="1605" ht="14.25" spans="1:14">
      <c r="A1605" s="132"/>
      <c r="B1605" s="163"/>
      <c r="C1605" s="163"/>
      <c r="D1605" s="163"/>
      <c r="E1605" s="133"/>
      <c r="F1605" s="133"/>
      <c r="G1605" s="133"/>
      <c r="H1605" s="133"/>
      <c r="I1605" s="133"/>
      <c r="J1605" s="133"/>
      <c r="K1605" s="133"/>
      <c r="L1605" s="133"/>
      <c r="M1605" s="133"/>
      <c r="N1605" s="133"/>
    </row>
    <row r="1606" ht="14.25" spans="1:14">
      <c r="A1606" s="132" t="s">
        <v>417</v>
      </c>
      <c r="B1606" s="163"/>
      <c r="C1606" s="163" t="s">
        <v>1219</v>
      </c>
      <c r="D1606" s="163"/>
      <c r="E1606" s="133"/>
      <c r="F1606" s="133"/>
      <c r="G1606" s="133">
        <v>0.001</v>
      </c>
      <c r="H1606" s="133"/>
      <c r="I1606" s="133"/>
      <c r="J1606" s="133"/>
      <c r="K1606" s="133"/>
      <c r="L1606" s="133" t="s">
        <v>402</v>
      </c>
      <c r="M1606" s="133"/>
      <c r="N1606" s="133"/>
    </row>
    <row r="1607" ht="14.25" spans="1:14">
      <c r="A1607" s="132"/>
      <c r="B1607" s="163">
        <v>0</v>
      </c>
      <c r="C1607" s="163" t="s">
        <v>659</v>
      </c>
      <c r="D1607" s="163"/>
      <c r="E1607" s="133">
        <v>0</v>
      </c>
      <c r="F1607" s="133">
        <v>0</v>
      </c>
      <c r="G1607" s="133" t="s">
        <v>402</v>
      </c>
      <c r="H1607" s="136">
        <v>0</v>
      </c>
      <c r="I1607" s="136">
        <v>0</v>
      </c>
      <c r="J1607" s="133" t="s">
        <v>402</v>
      </c>
      <c r="K1607" s="133">
        <v>0</v>
      </c>
      <c r="L1607" s="133" t="s">
        <v>402</v>
      </c>
      <c r="M1607" s="136">
        <v>0</v>
      </c>
      <c r="N1607" s="136">
        <v>0</v>
      </c>
    </row>
    <row r="1608" ht="14.25" spans="1:14">
      <c r="A1608" s="132"/>
      <c r="B1608" s="163">
        <v>1</v>
      </c>
      <c r="C1608" s="163" t="s">
        <v>623</v>
      </c>
      <c r="D1608" s="163"/>
      <c r="E1608" s="133">
        <v>-0.004</v>
      </c>
      <c r="F1608" s="133">
        <v>0.346</v>
      </c>
      <c r="G1608" s="133" t="s">
        <v>402</v>
      </c>
      <c r="H1608" s="136">
        <v>0.7311</v>
      </c>
      <c r="I1608" s="136">
        <v>0.5174</v>
      </c>
      <c r="J1608" s="133" t="s">
        <v>402</v>
      </c>
      <c r="K1608" s="133">
        <v>0.347</v>
      </c>
      <c r="L1608" s="133" t="s">
        <v>402</v>
      </c>
      <c r="M1608" s="136">
        <v>0.7452</v>
      </c>
      <c r="N1608" s="136">
        <v>0.5267</v>
      </c>
    </row>
    <row r="1609" ht="14.25" spans="1:14">
      <c r="A1609" s="132"/>
      <c r="B1609" s="163">
        <v>2</v>
      </c>
      <c r="C1609" s="163" t="s">
        <v>624</v>
      </c>
      <c r="D1609" s="163"/>
      <c r="E1609" s="133">
        <v>-0.035</v>
      </c>
      <c r="F1609" s="133">
        <v>-0.461</v>
      </c>
      <c r="G1609" s="133" t="s">
        <v>402</v>
      </c>
      <c r="H1609" s="136">
        <v>0.1023</v>
      </c>
      <c r="I1609" s="136">
        <v>0.1623</v>
      </c>
      <c r="J1609" s="133" t="s">
        <v>402</v>
      </c>
      <c r="K1609" s="133">
        <v>-0.559</v>
      </c>
      <c r="L1609" s="133" t="s">
        <v>402</v>
      </c>
      <c r="M1609" s="136">
        <v>0.0991</v>
      </c>
      <c r="N1609" s="136">
        <v>0.1733</v>
      </c>
    </row>
    <row r="1610" ht="14.25" spans="1:14">
      <c r="A1610" s="132"/>
      <c r="B1610" s="163">
        <v>3</v>
      </c>
      <c r="C1610" s="163" t="s">
        <v>610</v>
      </c>
      <c r="D1610" s="163"/>
      <c r="E1610" s="133">
        <v>-0.014</v>
      </c>
      <c r="F1610" s="133">
        <v>-0.788</v>
      </c>
      <c r="G1610" s="133" t="s">
        <v>402</v>
      </c>
      <c r="H1610" s="136">
        <v>0.091</v>
      </c>
      <c r="I1610" s="136">
        <v>0.2001</v>
      </c>
      <c r="J1610" s="133" t="s">
        <v>402</v>
      </c>
      <c r="K1610" s="133">
        <v>-0.748</v>
      </c>
      <c r="L1610" s="133" t="s">
        <v>402</v>
      </c>
      <c r="M1610" s="136">
        <v>0.0852</v>
      </c>
      <c r="N1610" s="136">
        <v>0.18</v>
      </c>
    </row>
    <row r="1611" ht="14.25" spans="1:14">
      <c r="A1611" s="132"/>
      <c r="B1611" s="163">
        <v>4</v>
      </c>
      <c r="C1611" s="163" t="s">
        <v>1220</v>
      </c>
      <c r="D1611" s="163"/>
      <c r="E1611" s="133">
        <v>0.096</v>
      </c>
      <c r="F1611" s="133">
        <v>-0.464</v>
      </c>
      <c r="G1611" s="133" t="s">
        <v>402</v>
      </c>
      <c r="H1611" s="136">
        <v>0.0755</v>
      </c>
      <c r="I1611" s="136">
        <v>0.1201</v>
      </c>
      <c r="J1611" s="133" t="s">
        <v>402</v>
      </c>
      <c r="K1611" s="133">
        <v>-0.533</v>
      </c>
      <c r="L1611" s="133" t="s">
        <v>402</v>
      </c>
      <c r="M1611" s="136">
        <v>0.0704</v>
      </c>
      <c r="N1611" s="136">
        <v>0.12</v>
      </c>
    </row>
    <row r="1612" ht="14.25" spans="1:14">
      <c r="A1612" s="132"/>
      <c r="B1612" s="163">
        <v>5</v>
      </c>
      <c r="C1612" s="163" t="s">
        <v>668</v>
      </c>
      <c r="D1612" s="163"/>
      <c r="E1612" s="133">
        <v>0</v>
      </c>
      <c r="F1612" s="133"/>
      <c r="G1612" s="133"/>
      <c r="H1612" s="133"/>
      <c r="I1612" s="133"/>
      <c r="J1612" s="133"/>
      <c r="K1612" s="133"/>
      <c r="L1612" s="133"/>
      <c r="M1612" s="133"/>
      <c r="N1612" s="133"/>
    </row>
    <row r="1613" ht="14.25" spans="1:14">
      <c r="A1613" s="132"/>
      <c r="B1613" s="163"/>
      <c r="C1613" s="163"/>
      <c r="D1613" s="163"/>
      <c r="E1613" s="133"/>
      <c r="F1613" s="133"/>
      <c r="G1613" s="133"/>
      <c r="H1613" s="133"/>
      <c r="I1613" s="133"/>
      <c r="J1613" s="133"/>
      <c r="K1613" s="133"/>
      <c r="L1613" s="133"/>
      <c r="M1613" s="133"/>
      <c r="N1613" s="133"/>
    </row>
    <row r="1614" ht="14.25" spans="1:14">
      <c r="A1614" s="132" t="s">
        <v>417</v>
      </c>
      <c r="B1614" s="163"/>
      <c r="C1614" s="163" t="s">
        <v>1221</v>
      </c>
      <c r="D1614" s="163"/>
      <c r="E1614" s="133"/>
      <c r="F1614" s="133"/>
      <c r="G1614" s="133">
        <v>0.001</v>
      </c>
      <c r="H1614" s="133"/>
      <c r="I1614" s="133"/>
      <c r="J1614" s="133"/>
      <c r="K1614" s="133"/>
      <c r="L1614" s="133" t="s">
        <v>402</v>
      </c>
      <c r="M1614" s="133"/>
      <c r="N1614" s="133"/>
    </row>
    <row r="1615" ht="14.25" spans="1:14">
      <c r="A1615" s="132"/>
      <c r="B1615" s="163">
        <v>0</v>
      </c>
      <c r="C1615" s="163" t="s">
        <v>659</v>
      </c>
      <c r="D1615" s="163"/>
      <c r="E1615" s="133">
        <v>0</v>
      </c>
      <c r="F1615" s="133">
        <v>0</v>
      </c>
      <c r="G1615" s="133" t="s">
        <v>402</v>
      </c>
      <c r="H1615" s="136">
        <v>0</v>
      </c>
      <c r="I1615" s="136">
        <v>0</v>
      </c>
      <c r="J1615" s="133" t="s">
        <v>402</v>
      </c>
      <c r="K1615" s="133">
        <v>0</v>
      </c>
      <c r="L1615" s="133" t="s">
        <v>402</v>
      </c>
      <c r="M1615" s="136">
        <v>0</v>
      </c>
      <c r="N1615" s="136">
        <v>0</v>
      </c>
    </row>
    <row r="1616" ht="14.25" spans="1:14">
      <c r="A1616" s="132"/>
      <c r="B1616" s="163">
        <v>1</v>
      </c>
      <c r="C1616" s="163" t="s">
        <v>623</v>
      </c>
      <c r="D1616" s="163"/>
      <c r="E1616" s="133">
        <v>0.029</v>
      </c>
      <c r="F1616" s="133">
        <v>0.51</v>
      </c>
      <c r="G1616" s="133" t="s">
        <v>402</v>
      </c>
      <c r="H1616" s="136">
        <v>0.9119</v>
      </c>
      <c r="I1616" s="136">
        <v>0.5478</v>
      </c>
      <c r="J1616" s="133" t="s">
        <v>402</v>
      </c>
      <c r="K1616" s="133">
        <v>0.514</v>
      </c>
      <c r="L1616" s="133" t="s">
        <v>402</v>
      </c>
      <c r="M1616" s="136">
        <v>0.9108</v>
      </c>
      <c r="N1616" s="136">
        <v>0.545</v>
      </c>
    </row>
    <row r="1617" ht="14.25" spans="1:14">
      <c r="A1617" s="132"/>
      <c r="B1617" s="163">
        <v>2</v>
      </c>
      <c r="C1617" s="163" t="s">
        <v>647</v>
      </c>
      <c r="D1617" s="163"/>
      <c r="E1617" s="133">
        <v>-0.077</v>
      </c>
      <c r="F1617" s="133">
        <v>-1.636</v>
      </c>
      <c r="G1617" s="133" t="s">
        <v>402</v>
      </c>
      <c r="H1617" s="136">
        <v>0.0881</v>
      </c>
      <c r="I1617" s="136">
        <v>0.4522</v>
      </c>
      <c r="J1617" s="133" t="s">
        <v>402</v>
      </c>
      <c r="K1617" s="133">
        <v>-1.629</v>
      </c>
      <c r="L1617" s="133" t="s">
        <v>402</v>
      </c>
      <c r="M1617" s="136">
        <v>0.0892</v>
      </c>
      <c r="N1617" s="136">
        <v>0.455</v>
      </c>
    </row>
    <row r="1618" ht="14.25" spans="1:14">
      <c r="A1618" s="132"/>
      <c r="B1618" s="163">
        <v>3</v>
      </c>
      <c r="C1618" s="163" t="s">
        <v>668</v>
      </c>
      <c r="D1618" s="163"/>
      <c r="E1618" s="133">
        <v>0</v>
      </c>
      <c r="F1618" s="133"/>
      <c r="G1618" s="133"/>
      <c r="H1618" s="133"/>
      <c r="I1618" s="133"/>
      <c r="J1618" s="133"/>
      <c r="K1618" s="133"/>
      <c r="L1618" s="133"/>
      <c r="M1618" s="133"/>
      <c r="N1618" s="133"/>
    </row>
    <row r="1619" ht="14.25" spans="1:14">
      <c r="A1619" s="132"/>
      <c r="B1619" s="163"/>
      <c r="C1619" s="163"/>
      <c r="D1619" s="163"/>
      <c r="E1619" s="133"/>
      <c r="F1619" s="133"/>
      <c r="G1619" s="133"/>
      <c r="H1619" s="133"/>
      <c r="I1619" s="133"/>
      <c r="J1619" s="133"/>
      <c r="K1619" s="133"/>
      <c r="L1619" s="133"/>
      <c r="M1619" s="133"/>
      <c r="N1619" s="133"/>
    </row>
    <row r="1620" ht="14.25" spans="1:14">
      <c r="A1620" s="132" t="s">
        <v>417</v>
      </c>
      <c r="B1620" s="163"/>
      <c r="C1620" s="163" t="s">
        <v>1222</v>
      </c>
      <c r="D1620" s="163"/>
      <c r="E1620" s="133"/>
      <c r="F1620" s="133"/>
      <c r="G1620" s="133">
        <v>0.001</v>
      </c>
      <c r="H1620" s="133"/>
      <c r="I1620" s="133"/>
      <c r="J1620" s="133"/>
      <c r="K1620" s="133"/>
      <c r="L1620" s="133" t="s">
        <v>402</v>
      </c>
      <c r="M1620" s="133"/>
      <c r="N1620" s="133"/>
    </row>
    <row r="1621" ht="14.25" spans="1:14">
      <c r="A1621" s="132"/>
      <c r="B1621" s="163">
        <v>0</v>
      </c>
      <c r="C1621" s="163" t="s">
        <v>659</v>
      </c>
      <c r="D1621" s="163"/>
      <c r="E1621" s="133">
        <v>0</v>
      </c>
      <c r="F1621" s="133">
        <v>0</v>
      </c>
      <c r="G1621" s="133" t="s">
        <v>402</v>
      </c>
      <c r="H1621" s="136">
        <v>0</v>
      </c>
      <c r="I1621" s="136">
        <v>0</v>
      </c>
      <c r="J1621" s="133" t="s">
        <v>402</v>
      </c>
      <c r="K1621" s="133">
        <v>0</v>
      </c>
      <c r="L1621" s="133" t="s">
        <v>402</v>
      </c>
      <c r="M1621" s="136">
        <v>0</v>
      </c>
      <c r="N1621" s="136">
        <v>0</v>
      </c>
    </row>
    <row r="1622" ht="14.25" spans="1:14">
      <c r="A1622" s="132"/>
      <c r="B1622" s="163">
        <v>1</v>
      </c>
      <c r="C1622" s="163" t="s">
        <v>1133</v>
      </c>
      <c r="D1622" s="163"/>
      <c r="E1622" s="133">
        <v>-0.006</v>
      </c>
      <c r="F1622" s="133">
        <v>0.012</v>
      </c>
      <c r="G1622" s="133" t="s">
        <v>402</v>
      </c>
      <c r="H1622" s="136">
        <v>0.8985</v>
      </c>
      <c r="I1622" s="136">
        <v>0.8881</v>
      </c>
      <c r="J1622" s="133" t="s">
        <v>402</v>
      </c>
      <c r="K1622" s="133">
        <v>0.016</v>
      </c>
      <c r="L1622" s="133" t="s">
        <v>402</v>
      </c>
      <c r="M1622" s="136">
        <v>0.901</v>
      </c>
      <c r="N1622" s="136">
        <v>0.8867</v>
      </c>
    </row>
    <row r="1623" ht="14.25" spans="1:14">
      <c r="A1623" s="132"/>
      <c r="B1623" s="163">
        <v>2</v>
      </c>
      <c r="C1623" s="163" t="s">
        <v>1223</v>
      </c>
      <c r="D1623" s="163"/>
      <c r="E1623" s="133">
        <v>0.143</v>
      </c>
      <c r="F1623" s="133">
        <v>0.207</v>
      </c>
      <c r="G1623" s="133" t="s">
        <v>402</v>
      </c>
      <c r="H1623" s="136">
        <v>0.0538</v>
      </c>
      <c r="I1623" s="136">
        <v>0.0437</v>
      </c>
      <c r="J1623" s="133" t="s">
        <v>402</v>
      </c>
      <c r="K1623" s="133">
        <v>-0.076</v>
      </c>
      <c r="L1623" s="133" t="s">
        <v>402</v>
      </c>
      <c r="M1623" s="136">
        <v>0.0525</v>
      </c>
      <c r="N1623" s="136">
        <v>0.0567</v>
      </c>
    </row>
    <row r="1624" ht="14.25" spans="1:14">
      <c r="A1624" s="132"/>
      <c r="B1624" s="163">
        <v>3</v>
      </c>
      <c r="C1624" s="163" t="s">
        <v>1224</v>
      </c>
      <c r="D1624" s="163"/>
      <c r="E1624" s="133">
        <v>-0.033</v>
      </c>
      <c r="F1624" s="133">
        <v>-0.357</v>
      </c>
      <c r="G1624" s="133" t="s">
        <v>402</v>
      </c>
      <c r="H1624" s="136">
        <v>0.0477</v>
      </c>
      <c r="I1624" s="136">
        <v>0.0682</v>
      </c>
      <c r="J1624" s="133" t="s">
        <v>402</v>
      </c>
      <c r="K1624" s="133">
        <v>-0.199</v>
      </c>
      <c r="L1624" s="133" t="s">
        <v>402</v>
      </c>
      <c r="M1624" s="136">
        <v>0.0464</v>
      </c>
      <c r="N1624" s="136">
        <v>0.0567</v>
      </c>
    </row>
    <row r="1625" ht="14.25" spans="1:14">
      <c r="A1625" s="132"/>
      <c r="B1625" s="163">
        <v>4</v>
      </c>
      <c r="C1625" s="163" t="s">
        <v>668</v>
      </c>
      <c r="D1625" s="163"/>
      <c r="E1625" s="133">
        <v>0</v>
      </c>
      <c r="F1625" s="133"/>
      <c r="G1625" s="133"/>
      <c r="H1625" s="133"/>
      <c r="I1625" s="133"/>
      <c r="J1625" s="133"/>
      <c r="K1625" s="133"/>
      <c r="L1625" s="133"/>
      <c r="M1625" s="133"/>
      <c r="N1625" s="133"/>
    </row>
    <row r="1626" ht="14.25" spans="1:14">
      <c r="A1626" s="132"/>
      <c r="B1626" s="163"/>
      <c r="C1626" s="163"/>
      <c r="D1626" s="163"/>
      <c r="E1626" s="133"/>
      <c r="F1626" s="133"/>
      <c r="G1626" s="133"/>
      <c r="H1626" s="133"/>
      <c r="I1626" s="133"/>
      <c r="J1626" s="133"/>
      <c r="K1626" s="133"/>
      <c r="L1626" s="133"/>
      <c r="M1626" s="133"/>
      <c r="N1626" s="133"/>
    </row>
    <row r="1627" ht="14.25" spans="1:14">
      <c r="A1627" s="132" t="s">
        <v>417</v>
      </c>
      <c r="B1627" s="163"/>
      <c r="C1627" s="163" t="s">
        <v>1225</v>
      </c>
      <c r="D1627" s="163"/>
      <c r="E1627" s="133"/>
      <c r="F1627" s="133"/>
      <c r="G1627" s="133">
        <v>0.001</v>
      </c>
      <c r="H1627" s="133"/>
      <c r="I1627" s="133"/>
      <c r="J1627" s="133"/>
      <c r="K1627" s="133"/>
      <c r="L1627" s="133" t="s">
        <v>402</v>
      </c>
      <c r="M1627" s="133"/>
      <c r="N1627" s="133"/>
    </row>
    <row r="1628" ht="14.25" spans="1:14">
      <c r="A1628" s="132"/>
      <c r="B1628" s="163">
        <v>0</v>
      </c>
      <c r="C1628" s="163" t="s">
        <v>659</v>
      </c>
      <c r="D1628" s="163"/>
      <c r="E1628" s="133">
        <v>0</v>
      </c>
      <c r="F1628" s="133">
        <v>0</v>
      </c>
      <c r="G1628" s="133" t="s">
        <v>402</v>
      </c>
      <c r="H1628" s="136">
        <v>0</v>
      </c>
      <c r="I1628" s="136">
        <v>0</v>
      </c>
      <c r="J1628" s="133" t="s">
        <v>402</v>
      </c>
      <c r="K1628" s="133">
        <v>0</v>
      </c>
      <c r="L1628" s="133" t="s">
        <v>402</v>
      </c>
      <c r="M1628" s="136">
        <v>0</v>
      </c>
      <c r="N1628" s="136">
        <v>0</v>
      </c>
    </row>
    <row r="1629" ht="14.25" spans="1:14">
      <c r="A1629" s="132"/>
      <c r="B1629" s="163">
        <v>1</v>
      </c>
      <c r="C1629" s="163" t="s">
        <v>1226</v>
      </c>
      <c r="D1629" s="163"/>
      <c r="E1629" s="133">
        <v>0</v>
      </c>
      <c r="F1629" s="133">
        <v>0.421</v>
      </c>
      <c r="G1629" s="133" t="s">
        <v>402</v>
      </c>
      <c r="H1629" s="136">
        <v>0.9407</v>
      </c>
      <c r="I1629" s="136">
        <v>0.6175</v>
      </c>
      <c r="J1629" s="133" t="s">
        <v>402</v>
      </c>
      <c r="K1629" s="133">
        <v>0.388</v>
      </c>
      <c r="L1629" s="133" t="s">
        <v>402</v>
      </c>
      <c r="M1629" s="136">
        <v>0.9431</v>
      </c>
      <c r="N1629" s="136">
        <v>0.64</v>
      </c>
    </row>
    <row r="1630" ht="14.25" spans="1:14">
      <c r="A1630" s="132"/>
      <c r="B1630" s="163">
        <v>2</v>
      </c>
      <c r="C1630" s="163" t="s">
        <v>1227</v>
      </c>
      <c r="D1630" s="163"/>
      <c r="E1630" s="133">
        <v>-0.102</v>
      </c>
      <c r="F1630" s="133">
        <v>-1.522</v>
      </c>
      <c r="G1630" s="133" t="s">
        <v>402</v>
      </c>
      <c r="H1630" s="136">
        <v>0.0246</v>
      </c>
      <c r="I1630" s="136">
        <v>0.1127</v>
      </c>
      <c r="J1630" s="133" t="s">
        <v>402</v>
      </c>
      <c r="K1630" s="133">
        <v>-1.531</v>
      </c>
      <c r="L1630" s="133" t="s">
        <v>402</v>
      </c>
      <c r="M1630" s="136">
        <v>0.0245</v>
      </c>
      <c r="N1630" s="136">
        <v>0.1133</v>
      </c>
    </row>
    <row r="1631" ht="14.25" spans="1:14">
      <c r="A1631" s="132"/>
      <c r="B1631" s="163">
        <v>3</v>
      </c>
      <c r="C1631" s="163" t="s">
        <v>1228</v>
      </c>
      <c r="D1631" s="163"/>
      <c r="E1631" s="133">
        <v>0.044</v>
      </c>
      <c r="F1631" s="133">
        <v>-2.051</v>
      </c>
      <c r="G1631" s="133" t="s">
        <v>402</v>
      </c>
      <c r="H1631" s="136">
        <v>0.0347</v>
      </c>
      <c r="I1631" s="136">
        <v>0.2698</v>
      </c>
      <c r="J1631" s="133" t="s">
        <v>402</v>
      </c>
      <c r="K1631" s="133">
        <v>-2.031</v>
      </c>
      <c r="L1631" s="133" t="s">
        <v>402</v>
      </c>
      <c r="M1631" s="136">
        <v>0.0323</v>
      </c>
      <c r="N1631" s="136">
        <v>0.2467</v>
      </c>
    </row>
    <row r="1632" ht="14.25" spans="1:14">
      <c r="A1632" s="132"/>
      <c r="B1632" s="163">
        <v>4</v>
      </c>
      <c r="C1632" s="163" t="s">
        <v>668</v>
      </c>
      <c r="D1632" s="163"/>
      <c r="E1632" s="133">
        <v>0</v>
      </c>
      <c r="F1632" s="133"/>
      <c r="G1632" s="133"/>
      <c r="H1632" s="133"/>
      <c r="I1632" s="133"/>
      <c r="J1632" s="133"/>
      <c r="K1632" s="133"/>
      <c r="L1632" s="133"/>
      <c r="M1632" s="133"/>
      <c r="N1632" s="133"/>
    </row>
    <row r="1633" ht="14.25" spans="1:14">
      <c r="A1633" s="132"/>
      <c r="B1633" s="163"/>
      <c r="C1633" s="163"/>
      <c r="D1633" s="163"/>
      <c r="E1633" s="133"/>
      <c r="F1633" s="133"/>
      <c r="G1633" s="133"/>
      <c r="H1633" s="133"/>
      <c r="I1633" s="133"/>
      <c r="J1633" s="133"/>
      <c r="K1633" s="133"/>
      <c r="L1633" s="133"/>
      <c r="M1633" s="133"/>
      <c r="N1633" s="133"/>
    </row>
    <row r="1634" ht="14.25" spans="1:14">
      <c r="A1634" s="132" t="s">
        <v>417</v>
      </c>
      <c r="B1634" s="163"/>
      <c r="C1634" s="163" t="s">
        <v>1229</v>
      </c>
      <c r="D1634" s="163"/>
      <c r="E1634" s="133"/>
      <c r="F1634" s="133"/>
      <c r="G1634" s="133">
        <v>0.001</v>
      </c>
      <c r="H1634" s="133"/>
      <c r="I1634" s="133"/>
      <c r="J1634" s="133"/>
      <c r="K1634" s="133"/>
      <c r="L1634" s="133" t="s">
        <v>402</v>
      </c>
      <c r="M1634" s="133"/>
      <c r="N1634" s="133"/>
    </row>
    <row r="1635" ht="56.25" spans="1:16">
      <c r="A1635" s="159" t="s">
        <v>437</v>
      </c>
      <c r="B1635" s="159"/>
      <c r="C1635" s="159"/>
      <c r="D1635" s="159"/>
      <c r="E1635" s="159"/>
      <c r="F1635" s="159"/>
      <c r="G1635" s="159"/>
      <c r="H1635" s="159"/>
      <c r="I1635" s="159"/>
      <c r="J1635" s="159"/>
      <c r="K1635" s="159"/>
      <c r="L1635" s="159"/>
      <c r="M1635" s="159"/>
      <c r="N1635" s="159"/>
      <c r="O1635" s="149" t="s">
        <v>438</v>
      </c>
      <c r="P1635" s="150">
        <v>35</v>
      </c>
    </row>
    <row r="1637" spans="1:16">
      <c r="A1637" s="151" t="s">
        <v>1230</v>
      </c>
      <c r="B1637" s="151"/>
      <c r="C1637" s="151"/>
      <c r="D1637" s="151"/>
      <c r="E1637" s="151"/>
      <c r="F1637" s="151"/>
      <c r="G1637" s="151"/>
      <c r="H1637" s="151"/>
      <c r="I1637" s="151"/>
      <c r="J1637" s="151"/>
      <c r="K1637" s="151"/>
      <c r="L1637" s="151"/>
      <c r="M1637" s="151"/>
      <c r="N1637" s="151"/>
      <c r="O1637" s="152"/>
      <c r="P1637" s="150" t="s">
        <v>391</v>
      </c>
    </row>
    <row r="1638" spans="1:16">
      <c r="A1638" s="151"/>
      <c r="B1638" s="151"/>
      <c r="C1638" s="151"/>
      <c r="D1638" s="151"/>
      <c r="E1638" s="151"/>
      <c r="F1638" s="151"/>
      <c r="G1638" s="151"/>
      <c r="H1638" s="151"/>
      <c r="I1638" s="151"/>
      <c r="J1638" s="151"/>
      <c r="K1638" s="151"/>
      <c r="L1638" s="151"/>
      <c r="M1638" s="151"/>
      <c r="N1638" s="151"/>
      <c r="O1638" s="153"/>
      <c r="P1638" s="150"/>
    </row>
    <row r="1639" spans="1:16">
      <c r="A1639" s="151"/>
      <c r="B1639" s="151"/>
      <c r="C1639" s="151"/>
      <c r="D1639" s="151"/>
      <c r="E1639" s="151"/>
      <c r="F1639" s="151"/>
      <c r="G1639" s="151"/>
      <c r="H1639" s="151"/>
      <c r="I1639" s="151"/>
      <c r="J1639" s="151"/>
      <c r="K1639" s="151"/>
      <c r="L1639" s="151"/>
      <c r="M1639" s="151"/>
      <c r="N1639" s="151"/>
      <c r="O1639" s="153"/>
      <c r="P1639" s="150"/>
    </row>
    <row r="1640" spans="1:16">
      <c r="A1640" s="151"/>
      <c r="B1640" s="151"/>
      <c r="C1640" s="151"/>
      <c r="D1640" s="151"/>
      <c r="E1640" s="151"/>
      <c r="F1640" s="151"/>
      <c r="G1640" s="151"/>
      <c r="H1640" s="151"/>
      <c r="I1640" s="151"/>
      <c r="J1640" s="151"/>
      <c r="K1640" s="151"/>
      <c r="L1640" s="151"/>
      <c r="M1640" s="151"/>
      <c r="N1640" s="151"/>
      <c r="O1640" s="153"/>
      <c r="P1640" s="150"/>
    </row>
    <row r="1641" spans="1:14">
      <c r="A1641" s="119" t="s">
        <v>574</v>
      </c>
      <c r="B1641" s="119"/>
      <c r="C1641" s="119"/>
      <c r="D1641" s="119"/>
      <c r="E1641" s="119"/>
      <c r="F1641" s="119"/>
      <c r="G1641" s="119"/>
      <c r="H1641" s="119"/>
      <c r="I1641" s="119"/>
      <c r="J1641" s="119"/>
      <c r="K1641" s="119"/>
      <c r="L1641" s="119"/>
      <c r="M1641" s="119"/>
      <c r="N1641" s="119"/>
    </row>
    <row r="1642" spans="1:14">
      <c r="A1642" s="121" t="s">
        <v>362</v>
      </c>
      <c r="B1642" s="121"/>
      <c r="C1642" s="121"/>
      <c r="D1642" s="121"/>
      <c r="E1642" s="121"/>
      <c r="F1642" s="121"/>
      <c r="G1642" s="121"/>
      <c r="H1642" s="121"/>
      <c r="I1642" s="121"/>
      <c r="J1642" s="121"/>
      <c r="K1642" s="121"/>
      <c r="L1642" s="121"/>
      <c r="M1642" s="121"/>
      <c r="N1642" s="121"/>
    </row>
    <row r="1643" spans="1:14">
      <c r="A1643" s="121" t="s">
        <v>363</v>
      </c>
      <c r="B1643" s="121"/>
      <c r="C1643" s="121"/>
      <c r="D1643" s="121"/>
      <c r="E1643" s="121"/>
      <c r="F1643" s="121"/>
      <c r="G1643" s="121"/>
      <c r="H1643" s="121"/>
      <c r="I1643" s="121"/>
      <c r="J1643" s="121"/>
      <c r="K1643" s="121"/>
      <c r="L1643" s="121"/>
      <c r="M1643" s="121"/>
      <c r="N1643" s="121"/>
    </row>
    <row r="1644" spans="1:14">
      <c r="A1644" s="121" t="s">
        <v>393</v>
      </c>
      <c r="B1644" s="121"/>
      <c r="C1644" s="121"/>
      <c r="D1644" s="121"/>
      <c r="E1644" s="121"/>
      <c r="F1644" s="121"/>
      <c r="G1644" s="121"/>
      <c r="H1644" s="121"/>
      <c r="I1644" s="121"/>
      <c r="J1644" s="121"/>
      <c r="K1644" s="121"/>
      <c r="L1644" s="121"/>
      <c r="M1644" s="121"/>
      <c r="N1644" s="121"/>
    </row>
    <row r="1645" ht="14.25" spans="1:14">
      <c r="A1645" s="121"/>
      <c r="B1645" s="121"/>
      <c r="C1645" s="121"/>
      <c r="D1645" s="121"/>
      <c r="E1645" s="121"/>
      <c r="F1645" s="121"/>
      <c r="G1645" s="121"/>
      <c r="H1645" s="121"/>
      <c r="I1645" s="121"/>
      <c r="J1645" s="121"/>
      <c r="K1645" s="121"/>
      <c r="L1645" s="121"/>
      <c r="M1645" s="121"/>
      <c r="N1645" s="121"/>
    </row>
    <row r="1646" ht="14.25" spans="1:14">
      <c r="A1646" s="166" t="s">
        <v>575</v>
      </c>
      <c r="B1646" s="123"/>
      <c r="C1646" s="125"/>
      <c r="D1646" s="124"/>
      <c r="E1646" s="124" t="s">
        <v>576</v>
      </c>
      <c r="F1646" s="123" t="s">
        <v>577</v>
      </c>
      <c r="G1646" s="125"/>
      <c r="H1646" s="125"/>
      <c r="I1646" s="125"/>
      <c r="J1646" s="124"/>
      <c r="K1646" s="123" t="s">
        <v>578</v>
      </c>
      <c r="L1646" s="125"/>
      <c r="M1646" s="125"/>
      <c r="N1646" s="124"/>
    </row>
    <row r="1647" ht="14.25" spans="1:14">
      <c r="A1647" s="128" t="s">
        <v>579</v>
      </c>
      <c r="B1647" s="129" t="s">
        <v>580</v>
      </c>
      <c r="C1647" s="129" t="s">
        <v>581</v>
      </c>
      <c r="D1647" s="129" t="s">
        <v>582</v>
      </c>
      <c r="E1647" s="129" t="s">
        <v>583</v>
      </c>
      <c r="F1647" s="129" t="s">
        <v>584</v>
      </c>
      <c r="G1647" s="129" t="s">
        <v>401</v>
      </c>
      <c r="H1647" s="129" t="s">
        <v>585</v>
      </c>
      <c r="I1647" s="129" t="s">
        <v>586</v>
      </c>
      <c r="J1647" s="129" t="s">
        <v>587</v>
      </c>
      <c r="K1647" s="129" t="s">
        <v>584</v>
      </c>
      <c r="L1647" s="129" t="s">
        <v>401</v>
      </c>
      <c r="M1647" s="129" t="s">
        <v>585</v>
      </c>
      <c r="N1647" s="129" t="s">
        <v>586</v>
      </c>
    </row>
    <row r="1648" ht="14.25" spans="1:14">
      <c r="A1648" s="132"/>
      <c r="B1648" s="163">
        <v>0</v>
      </c>
      <c r="C1648" s="163" t="s">
        <v>659</v>
      </c>
      <c r="D1648" s="163"/>
      <c r="E1648" s="133">
        <v>0</v>
      </c>
      <c r="F1648" s="133">
        <v>0</v>
      </c>
      <c r="G1648" s="133" t="s">
        <v>402</v>
      </c>
      <c r="H1648" s="136">
        <v>0</v>
      </c>
      <c r="I1648" s="136">
        <v>0</v>
      </c>
      <c r="J1648" s="133" t="s">
        <v>402</v>
      </c>
      <c r="K1648" s="133">
        <v>0</v>
      </c>
      <c r="L1648" s="133" t="s">
        <v>402</v>
      </c>
      <c r="M1648" s="136">
        <v>0</v>
      </c>
      <c r="N1648" s="136">
        <v>0</v>
      </c>
    </row>
    <row r="1649" ht="14.25" spans="1:14">
      <c r="A1649" s="132"/>
      <c r="B1649" s="163">
        <v>1</v>
      </c>
      <c r="C1649" s="163" t="s">
        <v>1231</v>
      </c>
      <c r="D1649" s="163"/>
      <c r="E1649" s="133">
        <v>-0.011</v>
      </c>
      <c r="F1649" s="133">
        <v>0.083</v>
      </c>
      <c r="G1649" s="133" t="s">
        <v>402</v>
      </c>
      <c r="H1649" s="136">
        <v>0.9214</v>
      </c>
      <c r="I1649" s="136">
        <v>0.848</v>
      </c>
      <c r="J1649" s="133" t="s">
        <v>402</v>
      </c>
      <c r="K1649" s="133">
        <v>0.096</v>
      </c>
      <c r="L1649" s="133" t="s">
        <v>402</v>
      </c>
      <c r="M1649" s="136">
        <v>0.9231</v>
      </c>
      <c r="N1649" s="136">
        <v>0.8383</v>
      </c>
    </row>
    <row r="1650" ht="14.25" spans="1:14">
      <c r="A1650" s="132"/>
      <c r="B1650" s="163">
        <v>2</v>
      </c>
      <c r="C1650" s="163" t="s">
        <v>1232</v>
      </c>
      <c r="D1650" s="163"/>
      <c r="E1650" s="133">
        <v>0.096</v>
      </c>
      <c r="F1650" s="133">
        <v>-0.447</v>
      </c>
      <c r="G1650" s="133" t="s">
        <v>402</v>
      </c>
      <c r="H1650" s="136">
        <v>0.0436</v>
      </c>
      <c r="I1650" s="136">
        <v>0.0682</v>
      </c>
      <c r="J1650" s="133" t="s">
        <v>402</v>
      </c>
      <c r="K1650" s="133">
        <v>-0.422</v>
      </c>
      <c r="L1650" s="133" t="s">
        <v>402</v>
      </c>
      <c r="M1650" s="136">
        <v>0.0426</v>
      </c>
      <c r="N1650" s="136">
        <v>0.065</v>
      </c>
    </row>
    <row r="1651" ht="14.25" spans="1:14">
      <c r="A1651" s="132"/>
      <c r="B1651" s="163">
        <v>3</v>
      </c>
      <c r="C1651" s="163" t="s">
        <v>1233</v>
      </c>
      <c r="D1651" s="163"/>
      <c r="E1651" s="133">
        <v>0.071</v>
      </c>
      <c r="F1651" s="133">
        <v>-0.875</v>
      </c>
      <c r="G1651" s="133" t="s">
        <v>402</v>
      </c>
      <c r="H1651" s="136">
        <v>0.0349</v>
      </c>
      <c r="I1651" s="136">
        <v>0.0838</v>
      </c>
      <c r="J1651" s="133" t="s">
        <v>402</v>
      </c>
      <c r="K1651" s="133">
        <v>-1.037</v>
      </c>
      <c r="L1651" s="133" t="s">
        <v>402</v>
      </c>
      <c r="M1651" s="136">
        <v>0.0343</v>
      </c>
      <c r="N1651" s="136">
        <v>0.0967</v>
      </c>
    </row>
    <row r="1652" ht="14.25" spans="1:14">
      <c r="A1652" s="132"/>
      <c r="B1652" s="163">
        <v>4</v>
      </c>
      <c r="C1652" s="163" t="s">
        <v>668</v>
      </c>
      <c r="D1652" s="163"/>
      <c r="E1652" s="133">
        <v>0</v>
      </c>
      <c r="F1652" s="133"/>
      <c r="G1652" s="133"/>
      <c r="H1652" s="133"/>
      <c r="I1652" s="133"/>
      <c r="J1652" s="133"/>
      <c r="K1652" s="133"/>
      <c r="L1652" s="133"/>
      <c r="M1652" s="133"/>
      <c r="N1652" s="133"/>
    </row>
    <row r="1653" ht="14.25" spans="1:14">
      <c r="A1653" s="132"/>
      <c r="B1653" s="163"/>
      <c r="C1653" s="163"/>
      <c r="D1653" s="163"/>
      <c r="E1653" s="133"/>
      <c r="F1653" s="133"/>
      <c r="G1653" s="133"/>
      <c r="H1653" s="133"/>
      <c r="I1653" s="133"/>
      <c r="J1653" s="133"/>
      <c r="K1653" s="133"/>
      <c r="L1653" s="133"/>
      <c r="M1653" s="133"/>
      <c r="N1653" s="133"/>
    </row>
    <row r="1654" ht="14.25" spans="1:14">
      <c r="A1654" s="132" t="s">
        <v>417</v>
      </c>
      <c r="B1654" s="163"/>
      <c r="C1654" s="163" t="s">
        <v>1234</v>
      </c>
      <c r="D1654" s="163"/>
      <c r="E1654" s="133"/>
      <c r="F1654" s="133"/>
      <c r="G1654" s="133">
        <v>0.001</v>
      </c>
      <c r="H1654" s="133"/>
      <c r="I1654" s="133"/>
      <c r="J1654" s="133"/>
      <c r="K1654" s="133"/>
      <c r="L1654" s="133" t="s">
        <v>402</v>
      </c>
      <c r="M1654" s="133"/>
      <c r="N1654" s="133"/>
    </row>
    <row r="1655" ht="14.25" spans="1:14">
      <c r="A1655" s="132"/>
      <c r="B1655" s="163">
        <v>0</v>
      </c>
      <c r="C1655" s="163" t="s">
        <v>659</v>
      </c>
      <c r="D1655" s="163"/>
      <c r="E1655" s="133">
        <v>0</v>
      </c>
      <c r="F1655" s="133">
        <v>0</v>
      </c>
      <c r="G1655" s="133" t="s">
        <v>402</v>
      </c>
      <c r="H1655" s="136">
        <v>0</v>
      </c>
      <c r="I1655" s="136">
        <v>0</v>
      </c>
      <c r="J1655" s="133" t="s">
        <v>402</v>
      </c>
      <c r="K1655" s="133">
        <v>0</v>
      </c>
      <c r="L1655" s="133" t="s">
        <v>402</v>
      </c>
      <c r="M1655" s="136">
        <v>0</v>
      </c>
      <c r="N1655" s="136">
        <v>0</v>
      </c>
    </row>
    <row r="1656" ht="14.25" spans="1:14">
      <c r="A1656" s="132"/>
      <c r="B1656" s="163">
        <v>1</v>
      </c>
      <c r="C1656" s="163" t="s">
        <v>1235</v>
      </c>
      <c r="D1656" s="163"/>
      <c r="E1656" s="133">
        <v>0.003</v>
      </c>
      <c r="F1656" s="133">
        <v>0.02</v>
      </c>
      <c r="G1656" s="133" t="s">
        <v>402</v>
      </c>
      <c r="H1656" s="136">
        <v>0.8904</v>
      </c>
      <c r="I1656" s="136">
        <v>0.8725</v>
      </c>
      <c r="J1656" s="133" t="s">
        <v>402</v>
      </c>
      <c r="K1656" s="133">
        <v>0.017</v>
      </c>
      <c r="L1656" s="133" t="s">
        <v>402</v>
      </c>
      <c r="M1656" s="136">
        <v>0.8934</v>
      </c>
      <c r="N1656" s="136">
        <v>0.8783</v>
      </c>
    </row>
    <row r="1657" ht="14.25" spans="1:14">
      <c r="A1657" s="132"/>
      <c r="B1657" s="163">
        <v>2</v>
      </c>
      <c r="C1657" s="163" t="s">
        <v>1236</v>
      </c>
      <c r="D1657" s="163"/>
      <c r="E1657" s="133">
        <v>0.165</v>
      </c>
      <c r="F1657" s="133">
        <v>-0.525</v>
      </c>
      <c r="G1657" s="133" t="s">
        <v>402</v>
      </c>
      <c r="H1657" s="136">
        <v>0.0132</v>
      </c>
      <c r="I1657" s="136">
        <v>0.0222</v>
      </c>
      <c r="J1657" s="133" t="s">
        <v>402</v>
      </c>
      <c r="K1657" s="133">
        <v>-0.303</v>
      </c>
      <c r="L1657" s="133" t="s">
        <v>402</v>
      </c>
      <c r="M1657" s="136">
        <v>0.016</v>
      </c>
      <c r="N1657" s="136">
        <v>0.0217</v>
      </c>
    </row>
    <row r="1658" ht="14.25" spans="1:14">
      <c r="A1658" s="132"/>
      <c r="B1658" s="163">
        <v>3</v>
      </c>
      <c r="C1658" s="163" t="s">
        <v>1237</v>
      </c>
      <c r="D1658" s="163"/>
      <c r="E1658" s="133">
        <v>-0.058</v>
      </c>
      <c r="F1658" s="133">
        <v>-0.088</v>
      </c>
      <c r="G1658" s="133" t="s">
        <v>402</v>
      </c>
      <c r="H1658" s="136">
        <v>0.0964</v>
      </c>
      <c r="I1658" s="136">
        <v>0.1053</v>
      </c>
      <c r="J1658" s="133" t="s">
        <v>402</v>
      </c>
      <c r="K1658" s="133">
        <v>-0.099</v>
      </c>
      <c r="L1658" s="133" t="s">
        <v>402</v>
      </c>
      <c r="M1658" s="136">
        <v>0.0906</v>
      </c>
      <c r="N1658" s="136">
        <v>0.1</v>
      </c>
    </row>
    <row r="1659" ht="14.25" spans="1:14">
      <c r="A1659" s="132"/>
      <c r="B1659" s="163">
        <v>4</v>
      </c>
      <c r="C1659" s="163" t="s">
        <v>668</v>
      </c>
      <c r="D1659" s="163"/>
      <c r="E1659" s="133">
        <v>0</v>
      </c>
      <c r="F1659" s="133"/>
      <c r="G1659" s="133"/>
      <c r="H1659" s="133"/>
      <c r="I1659" s="133"/>
      <c r="J1659" s="133"/>
      <c r="K1659" s="133"/>
      <c r="L1659" s="133"/>
      <c r="M1659" s="133"/>
      <c r="N1659" s="133"/>
    </row>
    <row r="1660" ht="14.25" spans="1:14">
      <c r="A1660" s="132"/>
      <c r="B1660" s="163"/>
      <c r="C1660" s="163"/>
      <c r="D1660" s="163"/>
      <c r="E1660" s="133"/>
      <c r="F1660" s="133"/>
      <c r="G1660" s="133"/>
      <c r="H1660" s="133"/>
      <c r="I1660" s="133"/>
      <c r="J1660" s="133"/>
      <c r="K1660" s="133"/>
      <c r="L1660" s="133"/>
      <c r="M1660" s="133"/>
      <c r="N1660" s="133"/>
    </row>
    <row r="1661" ht="14.25" spans="1:14">
      <c r="A1661" s="132" t="s">
        <v>417</v>
      </c>
      <c r="B1661" s="163"/>
      <c r="C1661" s="163" t="s">
        <v>1238</v>
      </c>
      <c r="D1661" s="163"/>
      <c r="E1661" s="133"/>
      <c r="F1661" s="133"/>
      <c r="G1661" s="133">
        <v>0.001</v>
      </c>
      <c r="H1661" s="133"/>
      <c r="I1661" s="133"/>
      <c r="J1661" s="133"/>
      <c r="K1661" s="133"/>
      <c r="L1661" s="133" t="s">
        <v>402</v>
      </c>
      <c r="M1661" s="133"/>
      <c r="N1661" s="133"/>
    </row>
    <row r="1662" ht="14.25" spans="1:14">
      <c r="A1662" s="132"/>
      <c r="B1662" s="163">
        <v>0</v>
      </c>
      <c r="C1662" s="163" t="s">
        <v>659</v>
      </c>
      <c r="D1662" s="163"/>
      <c r="E1662" s="133">
        <v>0</v>
      </c>
      <c r="F1662" s="133">
        <v>0</v>
      </c>
      <c r="G1662" s="133" t="s">
        <v>402</v>
      </c>
      <c r="H1662" s="136">
        <v>0</v>
      </c>
      <c r="I1662" s="136">
        <v>0</v>
      </c>
      <c r="J1662" s="133" t="s">
        <v>402</v>
      </c>
      <c r="K1662" s="133">
        <v>0</v>
      </c>
      <c r="L1662" s="133" t="s">
        <v>402</v>
      </c>
      <c r="M1662" s="136">
        <v>0</v>
      </c>
      <c r="N1662" s="136">
        <v>0</v>
      </c>
    </row>
    <row r="1663" ht="14.25" spans="1:14">
      <c r="A1663" s="132"/>
      <c r="B1663" s="163">
        <v>1</v>
      </c>
      <c r="C1663" s="163" t="s">
        <v>1235</v>
      </c>
      <c r="D1663" s="163"/>
      <c r="E1663" s="133">
        <v>0.006</v>
      </c>
      <c r="F1663" s="133">
        <v>0.01</v>
      </c>
      <c r="G1663" s="133" t="s">
        <v>402</v>
      </c>
      <c r="H1663" s="136">
        <v>0.9513</v>
      </c>
      <c r="I1663" s="136">
        <v>0.9414</v>
      </c>
      <c r="J1663" s="133" t="s">
        <v>402</v>
      </c>
      <c r="K1663" s="133">
        <v>0</v>
      </c>
      <c r="L1663" s="133" t="s">
        <v>402</v>
      </c>
      <c r="M1663" s="136">
        <v>0.9501</v>
      </c>
      <c r="N1663" s="136">
        <v>0.95</v>
      </c>
    </row>
    <row r="1664" ht="14.25" spans="1:14">
      <c r="A1664" s="132"/>
      <c r="B1664" s="163">
        <v>2</v>
      </c>
      <c r="C1664" s="163" t="s">
        <v>1239</v>
      </c>
      <c r="D1664" s="163"/>
      <c r="E1664" s="133">
        <v>-0.108</v>
      </c>
      <c r="F1664" s="133">
        <v>-0.185</v>
      </c>
      <c r="G1664" s="133" t="s">
        <v>402</v>
      </c>
      <c r="H1664" s="136">
        <v>0.0487</v>
      </c>
      <c r="I1664" s="136">
        <v>0.0586</v>
      </c>
      <c r="J1664" s="133" t="s">
        <v>402</v>
      </c>
      <c r="K1664" s="133">
        <v>-0.002</v>
      </c>
      <c r="L1664" s="133" t="s">
        <v>402</v>
      </c>
      <c r="M1664" s="136">
        <v>0.0499</v>
      </c>
      <c r="N1664" s="136">
        <v>0.05</v>
      </c>
    </row>
    <row r="1665" ht="14.25" spans="1:14">
      <c r="A1665" s="132"/>
      <c r="B1665" s="163">
        <v>3</v>
      </c>
      <c r="C1665" s="163" t="s">
        <v>668</v>
      </c>
      <c r="D1665" s="163"/>
      <c r="E1665" s="133">
        <v>0</v>
      </c>
      <c r="F1665" s="133"/>
      <c r="G1665" s="133"/>
      <c r="H1665" s="133"/>
      <c r="I1665" s="133"/>
      <c r="J1665" s="133"/>
      <c r="K1665" s="133"/>
      <c r="L1665" s="133"/>
      <c r="M1665" s="133"/>
      <c r="N1665" s="133"/>
    </row>
    <row r="1666" ht="14.25" spans="1:14">
      <c r="A1666" s="132"/>
      <c r="B1666" s="163"/>
      <c r="C1666" s="163"/>
      <c r="D1666" s="163"/>
      <c r="E1666" s="133"/>
      <c r="F1666" s="133"/>
      <c r="G1666" s="133"/>
      <c r="H1666" s="133"/>
      <c r="I1666" s="133"/>
      <c r="J1666" s="133"/>
      <c r="K1666" s="133"/>
      <c r="L1666" s="133"/>
      <c r="M1666" s="133"/>
      <c r="N1666" s="133"/>
    </row>
    <row r="1667" ht="14.25" spans="1:14">
      <c r="A1667" s="132" t="s">
        <v>417</v>
      </c>
      <c r="B1667" s="163"/>
      <c r="C1667" s="163" t="s">
        <v>1240</v>
      </c>
      <c r="D1667" s="163"/>
      <c r="E1667" s="133"/>
      <c r="F1667" s="133"/>
      <c r="G1667" s="133">
        <v>0</v>
      </c>
      <c r="H1667" s="133"/>
      <c r="I1667" s="133"/>
      <c r="J1667" s="133"/>
      <c r="K1667" s="133"/>
      <c r="L1667" s="133" t="s">
        <v>402</v>
      </c>
      <c r="M1667" s="133"/>
      <c r="N1667" s="133"/>
    </row>
    <row r="1668" ht="14.25" spans="1:14">
      <c r="A1668" s="132"/>
      <c r="B1668" s="163">
        <v>0</v>
      </c>
      <c r="C1668" s="163" t="s">
        <v>659</v>
      </c>
      <c r="D1668" s="163"/>
      <c r="E1668" s="133">
        <v>0</v>
      </c>
      <c r="F1668" s="133">
        <v>0</v>
      </c>
      <c r="G1668" s="133" t="s">
        <v>402</v>
      </c>
      <c r="H1668" s="136">
        <v>0</v>
      </c>
      <c r="I1668" s="136">
        <v>0</v>
      </c>
      <c r="J1668" s="133" t="s">
        <v>402</v>
      </c>
      <c r="K1668" s="133">
        <v>0</v>
      </c>
      <c r="L1668" s="133" t="s">
        <v>402</v>
      </c>
      <c r="M1668" s="136">
        <v>0</v>
      </c>
      <c r="N1668" s="136">
        <v>0</v>
      </c>
    </row>
    <row r="1669" ht="14.25" spans="1:14">
      <c r="A1669" s="132"/>
      <c r="B1669" s="163">
        <v>1</v>
      </c>
      <c r="C1669" s="163" t="s">
        <v>627</v>
      </c>
      <c r="D1669" s="163"/>
      <c r="E1669" s="133">
        <v>0.007</v>
      </c>
      <c r="F1669" s="133">
        <v>0.172</v>
      </c>
      <c r="G1669" s="133" t="s">
        <v>402</v>
      </c>
      <c r="H1669" s="136">
        <v>0.8777</v>
      </c>
      <c r="I1669" s="136">
        <v>0.7391</v>
      </c>
      <c r="J1669" s="133" t="s">
        <v>402</v>
      </c>
      <c r="K1669" s="133">
        <v>0.196</v>
      </c>
      <c r="L1669" s="133" t="s">
        <v>402</v>
      </c>
      <c r="M1669" s="136">
        <v>0.8819</v>
      </c>
      <c r="N1669" s="136">
        <v>0.725</v>
      </c>
    </row>
    <row r="1670" ht="14.25" spans="1:14">
      <c r="A1670" s="132"/>
      <c r="B1670" s="163">
        <v>2</v>
      </c>
      <c r="C1670" s="163" t="s">
        <v>628</v>
      </c>
      <c r="D1670" s="163"/>
      <c r="E1670" s="133">
        <v>-0.079</v>
      </c>
      <c r="F1670" s="133">
        <v>-0.402</v>
      </c>
      <c r="G1670" s="133" t="s">
        <v>402</v>
      </c>
      <c r="H1670" s="136">
        <v>0.0412</v>
      </c>
      <c r="I1670" s="136">
        <v>0.0615</v>
      </c>
      <c r="J1670" s="133" t="s">
        <v>402</v>
      </c>
      <c r="K1670" s="133">
        <v>-0.424</v>
      </c>
      <c r="L1670" s="133" t="s">
        <v>402</v>
      </c>
      <c r="M1670" s="136">
        <v>0.0403</v>
      </c>
      <c r="N1670" s="136">
        <v>0.0617</v>
      </c>
    </row>
    <row r="1671" ht="14.25" spans="1:14">
      <c r="A1671" s="132"/>
      <c r="B1671" s="163">
        <v>3</v>
      </c>
      <c r="C1671" s="163" t="s">
        <v>638</v>
      </c>
      <c r="D1671" s="163"/>
      <c r="E1671" s="133">
        <v>0.015</v>
      </c>
      <c r="F1671" s="133">
        <v>-0.695</v>
      </c>
      <c r="G1671" s="133" t="s">
        <v>402</v>
      </c>
      <c r="H1671" s="136">
        <v>0.0499</v>
      </c>
      <c r="I1671" s="136">
        <v>0.1001</v>
      </c>
      <c r="J1671" s="133" t="s">
        <v>402</v>
      </c>
      <c r="K1671" s="133">
        <v>-0.768</v>
      </c>
      <c r="L1671" s="133" t="s">
        <v>402</v>
      </c>
      <c r="M1671" s="136">
        <v>0.0503</v>
      </c>
      <c r="N1671" s="136">
        <v>0.1083</v>
      </c>
    </row>
    <row r="1672" ht="14.25" spans="1:14">
      <c r="A1672" s="132"/>
      <c r="B1672" s="163">
        <v>4</v>
      </c>
      <c r="C1672" s="163" t="s">
        <v>625</v>
      </c>
      <c r="D1672" s="163"/>
      <c r="E1672" s="133">
        <v>-0.043</v>
      </c>
      <c r="F1672" s="133">
        <v>-1.16</v>
      </c>
      <c r="G1672" s="133" t="s">
        <v>402</v>
      </c>
      <c r="H1672" s="136">
        <v>0.0311</v>
      </c>
      <c r="I1672" s="136">
        <v>0.0993</v>
      </c>
      <c r="J1672" s="133" t="s">
        <v>402</v>
      </c>
      <c r="K1672" s="133">
        <v>-1.341</v>
      </c>
      <c r="L1672" s="133" t="s">
        <v>402</v>
      </c>
      <c r="M1672" s="136">
        <v>0.0275</v>
      </c>
      <c r="N1672" s="136">
        <v>0.105</v>
      </c>
    </row>
    <row r="1673" ht="14.25" spans="1:14">
      <c r="A1673" s="132"/>
      <c r="B1673" s="163">
        <v>5</v>
      </c>
      <c r="C1673" s="163" t="s">
        <v>668</v>
      </c>
      <c r="D1673" s="163"/>
      <c r="E1673" s="133">
        <v>0</v>
      </c>
      <c r="F1673" s="133"/>
      <c r="G1673" s="133"/>
      <c r="H1673" s="133"/>
      <c r="I1673" s="133"/>
      <c r="J1673" s="133"/>
      <c r="K1673" s="133"/>
      <c r="L1673" s="133"/>
      <c r="M1673" s="133"/>
      <c r="N1673" s="133"/>
    </row>
    <row r="1674" ht="14.25" spans="1:14">
      <c r="A1674" s="132"/>
      <c r="B1674" s="163"/>
      <c r="C1674" s="163"/>
      <c r="D1674" s="163"/>
      <c r="E1674" s="133"/>
      <c r="F1674" s="133"/>
      <c r="G1674" s="133"/>
      <c r="H1674" s="133"/>
      <c r="I1674" s="133"/>
      <c r="J1674" s="133"/>
      <c r="K1674" s="133"/>
      <c r="L1674" s="133"/>
      <c r="M1674" s="133"/>
      <c r="N1674" s="133"/>
    </row>
    <row r="1675" ht="14.25" spans="1:14">
      <c r="A1675" s="132" t="s">
        <v>417</v>
      </c>
      <c r="B1675" s="163"/>
      <c r="C1675" s="163" t="s">
        <v>1241</v>
      </c>
      <c r="D1675" s="163"/>
      <c r="E1675" s="133"/>
      <c r="F1675" s="133"/>
      <c r="G1675" s="133">
        <v>0</v>
      </c>
      <c r="H1675" s="133"/>
      <c r="I1675" s="133"/>
      <c r="J1675" s="133"/>
      <c r="K1675" s="133"/>
      <c r="L1675" s="133" t="s">
        <v>402</v>
      </c>
      <c r="M1675" s="133"/>
      <c r="N1675" s="133"/>
    </row>
    <row r="1676" ht="14.25" spans="1:14">
      <c r="A1676" s="132"/>
      <c r="B1676" s="163">
        <v>0</v>
      </c>
      <c r="C1676" s="163" t="s">
        <v>659</v>
      </c>
      <c r="D1676" s="163"/>
      <c r="E1676" s="133">
        <v>0</v>
      </c>
      <c r="F1676" s="133">
        <v>0</v>
      </c>
      <c r="G1676" s="133" t="s">
        <v>402</v>
      </c>
      <c r="H1676" s="136">
        <v>0</v>
      </c>
      <c r="I1676" s="136">
        <v>0</v>
      </c>
      <c r="J1676" s="133" t="s">
        <v>402</v>
      </c>
      <c r="K1676" s="133">
        <v>0</v>
      </c>
      <c r="L1676" s="133" t="s">
        <v>402</v>
      </c>
      <c r="M1676" s="136">
        <v>0</v>
      </c>
      <c r="N1676" s="136">
        <v>0</v>
      </c>
    </row>
    <row r="1677" ht="14.25" spans="1:14">
      <c r="A1677" s="132"/>
      <c r="B1677" s="163">
        <v>1</v>
      </c>
      <c r="C1677" s="163" t="s">
        <v>1242</v>
      </c>
      <c r="D1677" s="163"/>
      <c r="E1677" s="133">
        <v>-0.007</v>
      </c>
      <c r="F1677" s="133">
        <v>0.433</v>
      </c>
      <c r="G1677" s="133" t="s">
        <v>402</v>
      </c>
      <c r="H1677" s="136">
        <v>0.9434</v>
      </c>
      <c r="I1677" s="136">
        <v>0.6116</v>
      </c>
      <c r="J1677" s="133" t="s">
        <v>402</v>
      </c>
      <c r="K1677" s="133">
        <v>0.406</v>
      </c>
      <c r="L1677" s="133" t="s">
        <v>402</v>
      </c>
      <c r="M1677" s="136">
        <v>0.945</v>
      </c>
      <c r="N1677" s="136">
        <v>0.63</v>
      </c>
    </row>
    <row r="1678" ht="14.25" spans="1:14">
      <c r="A1678" s="132"/>
      <c r="B1678" s="163">
        <v>2</v>
      </c>
      <c r="C1678" s="163" t="s">
        <v>1243</v>
      </c>
      <c r="D1678" s="163"/>
      <c r="E1678" s="133">
        <v>-0.039</v>
      </c>
      <c r="F1678" s="133">
        <v>-1.37</v>
      </c>
      <c r="G1678" s="133" t="s">
        <v>402</v>
      </c>
      <c r="H1678" s="136">
        <v>0.0271</v>
      </c>
      <c r="I1678" s="136">
        <v>0.1067</v>
      </c>
      <c r="J1678" s="133" t="s">
        <v>402</v>
      </c>
      <c r="K1678" s="133">
        <v>-1.316</v>
      </c>
      <c r="L1678" s="133" t="s">
        <v>402</v>
      </c>
      <c r="M1678" s="136">
        <v>0.0282</v>
      </c>
      <c r="N1678" s="136">
        <v>0.105</v>
      </c>
    </row>
    <row r="1679" ht="14.25" spans="1:14">
      <c r="A1679" s="132"/>
      <c r="B1679" s="163">
        <v>3</v>
      </c>
      <c r="C1679" s="163" t="s">
        <v>1244</v>
      </c>
      <c r="D1679" s="163"/>
      <c r="E1679" s="133">
        <v>0.065</v>
      </c>
      <c r="F1679" s="133">
        <v>-1.889</v>
      </c>
      <c r="G1679" s="133" t="s">
        <v>402</v>
      </c>
      <c r="H1679" s="136">
        <v>0.0192</v>
      </c>
      <c r="I1679" s="136">
        <v>0.1268</v>
      </c>
      <c r="J1679" s="133" t="s">
        <v>402</v>
      </c>
      <c r="K1679" s="133">
        <v>-1.905</v>
      </c>
      <c r="L1679" s="133" t="s">
        <v>402</v>
      </c>
      <c r="M1679" s="136">
        <v>0.0186</v>
      </c>
      <c r="N1679" s="136">
        <v>0.125</v>
      </c>
    </row>
    <row r="1680" ht="14.25" spans="1:14">
      <c r="A1680" s="132"/>
      <c r="B1680" s="163">
        <v>4</v>
      </c>
      <c r="C1680" s="163" t="s">
        <v>1245</v>
      </c>
      <c r="D1680" s="163"/>
      <c r="E1680" s="133">
        <v>0.042</v>
      </c>
      <c r="F1680" s="133">
        <v>-2.708</v>
      </c>
      <c r="G1680" s="133" t="s">
        <v>402</v>
      </c>
      <c r="H1680" s="136">
        <v>0.0103</v>
      </c>
      <c r="I1680" s="136">
        <v>0.1549</v>
      </c>
      <c r="J1680" s="133" t="s">
        <v>402</v>
      </c>
      <c r="K1680" s="133">
        <v>-2.841</v>
      </c>
      <c r="L1680" s="133" t="s">
        <v>402</v>
      </c>
      <c r="M1680" s="136">
        <v>0.0082</v>
      </c>
      <c r="N1680" s="136">
        <v>0.14</v>
      </c>
    </row>
    <row r="1681" ht="56.25" spans="1:16">
      <c r="A1681" s="159" t="s">
        <v>437</v>
      </c>
      <c r="B1681" s="159"/>
      <c r="C1681" s="159"/>
      <c r="D1681" s="159"/>
      <c r="E1681" s="159"/>
      <c r="F1681" s="159"/>
      <c r="G1681" s="159"/>
      <c r="H1681" s="159"/>
      <c r="I1681" s="159"/>
      <c r="J1681" s="159"/>
      <c r="K1681" s="159"/>
      <c r="L1681" s="159"/>
      <c r="M1681" s="159"/>
      <c r="N1681" s="159"/>
      <c r="O1681" s="149" t="s">
        <v>438</v>
      </c>
      <c r="P1681" s="150">
        <v>36</v>
      </c>
    </row>
    <row r="1683" spans="1:16">
      <c r="A1683" s="151" t="s">
        <v>1246</v>
      </c>
      <c r="B1683" s="151"/>
      <c r="C1683" s="151"/>
      <c r="D1683" s="151"/>
      <c r="E1683" s="151"/>
      <c r="F1683" s="151"/>
      <c r="G1683" s="151"/>
      <c r="H1683" s="151"/>
      <c r="I1683" s="151"/>
      <c r="J1683" s="151"/>
      <c r="K1683" s="151"/>
      <c r="L1683" s="151"/>
      <c r="M1683" s="151"/>
      <c r="N1683" s="151"/>
      <c r="O1683" s="152"/>
      <c r="P1683" s="150" t="s">
        <v>391</v>
      </c>
    </row>
    <row r="1684" spans="1:16">
      <c r="A1684" s="151"/>
      <c r="B1684" s="151"/>
      <c r="C1684" s="151"/>
      <c r="D1684" s="151"/>
      <c r="E1684" s="151"/>
      <c r="F1684" s="151"/>
      <c r="G1684" s="151"/>
      <c r="H1684" s="151"/>
      <c r="I1684" s="151"/>
      <c r="J1684" s="151"/>
      <c r="K1684" s="151"/>
      <c r="L1684" s="151"/>
      <c r="M1684" s="151"/>
      <c r="N1684" s="151"/>
      <c r="O1684" s="153"/>
      <c r="P1684" s="150"/>
    </row>
    <row r="1685" spans="1:16">
      <c r="A1685" s="151"/>
      <c r="B1685" s="151"/>
      <c r="C1685" s="151"/>
      <c r="D1685" s="151"/>
      <c r="E1685" s="151"/>
      <c r="F1685" s="151"/>
      <c r="G1685" s="151"/>
      <c r="H1685" s="151"/>
      <c r="I1685" s="151"/>
      <c r="J1685" s="151"/>
      <c r="K1685" s="151"/>
      <c r="L1685" s="151"/>
      <c r="M1685" s="151"/>
      <c r="N1685" s="151"/>
      <c r="O1685" s="153"/>
      <c r="P1685" s="150"/>
    </row>
    <row r="1686" spans="1:16">
      <c r="A1686" s="151"/>
      <c r="B1686" s="151"/>
      <c r="C1686" s="151"/>
      <c r="D1686" s="151"/>
      <c r="E1686" s="151"/>
      <c r="F1686" s="151"/>
      <c r="G1686" s="151"/>
      <c r="H1686" s="151"/>
      <c r="I1686" s="151"/>
      <c r="J1686" s="151"/>
      <c r="K1686" s="151"/>
      <c r="L1686" s="151"/>
      <c r="M1686" s="151"/>
      <c r="N1686" s="151"/>
      <c r="O1686" s="153"/>
      <c r="P1686" s="150"/>
    </row>
    <row r="1687" spans="1:14">
      <c r="A1687" s="119" t="s">
        <v>574</v>
      </c>
      <c r="B1687" s="119"/>
      <c r="C1687" s="119"/>
      <c r="D1687" s="119"/>
      <c r="E1687" s="119"/>
      <c r="F1687" s="119"/>
      <c r="G1687" s="119"/>
      <c r="H1687" s="119"/>
      <c r="I1687" s="119"/>
      <c r="J1687" s="119"/>
      <c r="K1687" s="119"/>
      <c r="L1687" s="119"/>
      <c r="M1687" s="119"/>
      <c r="N1687" s="119"/>
    </row>
    <row r="1688" spans="1:14">
      <c r="A1688" s="121" t="s">
        <v>362</v>
      </c>
      <c r="B1688" s="121"/>
      <c r="C1688" s="121"/>
      <c r="D1688" s="121"/>
      <c r="E1688" s="121"/>
      <c r="F1688" s="121"/>
      <c r="G1688" s="121"/>
      <c r="H1688" s="121"/>
      <c r="I1688" s="121"/>
      <c r="J1688" s="121"/>
      <c r="K1688" s="121"/>
      <c r="L1688" s="121"/>
      <c r="M1688" s="121"/>
      <c r="N1688" s="121"/>
    </row>
    <row r="1689" spans="1:14">
      <c r="A1689" s="121" t="s">
        <v>363</v>
      </c>
      <c r="B1689" s="121"/>
      <c r="C1689" s="121"/>
      <c r="D1689" s="121"/>
      <c r="E1689" s="121"/>
      <c r="F1689" s="121"/>
      <c r="G1689" s="121"/>
      <c r="H1689" s="121"/>
      <c r="I1689" s="121"/>
      <c r="J1689" s="121"/>
      <c r="K1689" s="121"/>
      <c r="L1689" s="121"/>
      <c r="M1689" s="121"/>
      <c r="N1689" s="121"/>
    </row>
    <row r="1690" spans="1:14">
      <c r="A1690" s="121" t="s">
        <v>393</v>
      </c>
      <c r="B1690" s="121"/>
      <c r="C1690" s="121"/>
      <c r="D1690" s="121"/>
      <c r="E1690" s="121"/>
      <c r="F1690" s="121"/>
      <c r="G1690" s="121"/>
      <c r="H1690" s="121"/>
      <c r="I1690" s="121"/>
      <c r="J1690" s="121"/>
      <c r="K1690" s="121"/>
      <c r="L1690" s="121"/>
      <c r="M1690" s="121"/>
      <c r="N1690" s="121"/>
    </row>
    <row r="1691" ht="14.25" spans="1:14">
      <c r="A1691" s="121"/>
      <c r="B1691" s="121"/>
      <c r="C1691" s="121"/>
      <c r="D1691" s="121"/>
      <c r="E1691" s="121"/>
      <c r="F1691" s="121"/>
      <c r="G1691" s="121"/>
      <c r="H1691" s="121"/>
      <c r="I1691" s="121"/>
      <c r="J1691" s="121"/>
      <c r="K1691" s="121"/>
      <c r="L1691" s="121"/>
      <c r="M1691" s="121"/>
      <c r="N1691" s="121"/>
    </row>
    <row r="1692" ht="14.25" spans="1:14">
      <c r="A1692" s="166" t="s">
        <v>575</v>
      </c>
      <c r="B1692" s="123"/>
      <c r="C1692" s="125"/>
      <c r="D1692" s="124"/>
      <c r="E1692" s="124" t="s">
        <v>576</v>
      </c>
      <c r="F1692" s="123" t="s">
        <v>577</v>
      </c>
      <c r="G1692" s="125"/>
      <c r="H1692" s="125"/>
      <c r="I1692" s="125"/>
      <c r="J1692" s="124"/>
      <c r="K1692" s="123" t="s">
        <v>578</v>
      </c>
      <c r="L1692" s="125"/>
      <c r="M1692" s="125"/>
      <c r="N1692" s="124"/>
    </row>
    <row r="1693" ht="14.25" spans="1:14">
      <c r="A1693" s="128" t="s">
        <v>579</v>
      </c>
      <c r="B1693" s="129" t="s">
        <v>580</v>
      </c>
      <c r="C1693" s="129" t="s">
        <v>581</v>
      </c>
      <c r="D1693" s="129" t="s">
        <v>582</v>
      </c>
      <c r="E1693" s="129" t="s">
        <v>583</v>
      </c>
      <c r="F1693" s="129" t="s">
        <v>584</v>
      </c>
      <c r="G1693" s="129" t="s">
        <v>401</v>
      </c>
      <c r="H1693" s="129" t="s">
        <v>585</v>
      </c>
      <c r="I1693" s="129" t="s">
        <v>586</v>
      </c>
      <c r="J1693" s="129" t="s">
        <v>587</v>
      </c>
      <c r="K1693" s="129" t="s">
        <v>584</v>
      </c>
      <c r="L1693" s="129" t="s">
        <v>401</v>
      </c>
      <c r="M1693" s="129" t="s">
        <v>585</v>
      </c>
      <c r="N1693" s="129" t="s">
        <v>586</v>
      </c>
    </row>
    <row r="1694" ht="14.25" spans="1:14">
      <c r="A1694" s="132"/>
      <c r="B1694" s="163">
        <v>5</v>
      </c>
      <c r="C1694" s="163" t="s">
        <v>668</v>
      </c>
      <c r="D1694" s="163"/>
      <c r="E1694" s="133">
        <v>0</v>
      </c>
      <c r="F1694" s="133"/>
      <c r="G1694" s="133"/>
      <c r="H1694" s="133"/>
      <c r="I1694" s="133"/>
      <c r="J1694" s="133"/>
      <c r="K1694" s="133"/>
      <c r="L1694" s="133"/>
      <c r="M1694" s="133"/>
      <c r="N1694" s="133"/>
    </row>
    <row r="1695" ht="14.25" spans="1:14">
      <c r="A1695" s="132"/>
      <c r="B1695" s="163"/>
      <c r="C1695" s="163"/>
      <c r="D1695" s="163"/>
      <c r="E1695" s="133"/>
      <c r="F1695" s="133"/>
      <c r="G1695" s="133"/>
      <c r="H1695" s="133"/>
      <c r="I1695" s="133"/>
      <c r="J1695" s="133"/>
      <c r="K1695" s="133"/>
      <c r="L1695" s="133"/>
      <c r="M1695" s="133"/>
      <c r="N1695" s="133"/>
    </row>
    <row r="1696" ht="14.25" spans="1:14">
      <c r="A1696" s="132" t="s">
        <v>417</v>
      </c>
      <c r="B1696" s="163"/>
      <c r="C1696" s="163" t="s">
        <v>1247</v>
      </c>
      <c r="D1696" s="163"/>
      <c r="E1696" s="133"/>
      <c r="F1696" s="133"/>
      <c r="G1696" s="133">
        <v>0</v>
      </c>
      <c r="H1696" s="133"/>
      <c r="I1696" s="133"/>
      <c r="J1696" s="133"/>
      <c r="K1696" s="133"/>
      <c r="L1696" s="133" t="s">
        <v>402</v>
      </c>
      <c r="M1696" s="133"/>
      <c r="N1696" s="133"/>
    </row>
    <row r="1697" ht="14.25" spans="1:14">
      <c r="A1697" s="132"/>
      <c r="B1697" s="163">
        <v>0</v>
      </c>
      <c r="C1697" s="163" t="s">
        <v>659</v>
      </c>
      <c r="D1697" s="163"/>
      <c r="E1697" s="133">
        <v>0</v>
      </c>
      <c r="F1697" s="133">
        <v>0</v>
      </c>
      <c r="G1697" s="133" t="s">
        <v>402</v>
      </c>
      <c r="H1697" s="136">
        <v>0</v>
      </c>
      <c r="I1697" s="136">
        <v>0</v>
      </c>
      <c r="J1697" s="133" t="s">
        <v>402</v>
      </c>
      <c r="K1697" s="133">
        <v>0</v>
      </c>
      <c r="L1697" s="133" t="s">
        <v>402</v>
      </c>
      <c r="M1697" s="136">
        <v>0</v>
      </c>
      <c r="N1697" s="136">
        <v>0</v>
      </c>
    </row>
    <row r="1698" ht="14.25" spans="1:14">
      <c r="A1698" s="132"/>
      <c r="B1698" s="163">
        <v>1</v>
      </c>
      <c r="C1698" s="163" t="s">
        <v>1248</v>
      </c>
      <c r="D1698" s="163"/>
      <c r="E1698" s="133">
        <v>-0.004</v>
      </c>
      <c r="F1698" s="133">
        <v>0.088</v>
      </c>
      <c r="G1698" s="133" t="s">
        <v>402</v>
      </c>
      <c r="H1698" s="136">
        <v>0.9219</v>
      </c>
      <c r="I1698" s="136">
        <v>0.8443</v>
      </c>
      <c r="J1698" s="133" t="s">
        <v>402</v>
      </c>
      <c r="K1698" s="133">
        <v>0.102</v>
      </c>
      <c r="L1698" s="133" t="s">
        <v>402</v>
      </c>
      <c r="M1698" s="136">
        <v>0.927</v>
      </c>
      <c r="N1698" s="136">
        <v>0.8367</v>
      </c>
    </row>
    <row r="1699" ht="14.25" spans="1:14">
      <c r="A1699" s="132"/>
      <c r="B1699" s="163">
        <v>2</v>
      </c>
      <c r="C1699" s="163" t="s">
        <v>1249</v>
      </c>
      <c r="D1699" s="163"/>
      <c r="E1699" s="133">
        <v>0.085</v>
      </c>
      <c r="F1699" s="133">
        <v>-0.392</v>
      </c>
      <c r="G1699" s="133" t="s">
        <v>402</v>
      </c>
      <c r="H1699" s="136">
        <v>0.0441</v>
      </c>
      <c r="I1699" s="136">
        <v>0.0652</v>
      </c>
      <c r="J1699" s="133" t="s">
        <v>402</v>
      </c>
      <c r="K1699" s="133">
        <v>-0.521</v>
      </c>
      <c r="L1699" s="133" t="s">
        <v>402</v>
      </c>
      <c r="M1699" s="136">
        <v>0.0416</v>
      </c>
      <c r="N1699" s="136">
        <v>0.07</v>
      </c>
    </row>
    <row r="1700" ht="14.25" spans="1:14">
      <c r="A1700" s="132"/>
      <c r="B1700" s="163">
        <v>3</v>
      </c>
      <c r="C1700" s="163" t="s">
        <v>1250</v>
      </c>
      <c r="D1700" s="163"/>
      <c r="E1700" s="133">
        <v>-0.025</v>
      </c>
      <c r="F1700" s="133">
        <v>-0.977</v>
      </c>
      <c r="G1700" s="133" t="s">
        <v>402</v>
      </c>
      <c r="H1700" s="136">
        <v>0.034</v>
      </c>
      <c r="I1700" s="136">
        <v>0.0904</v>
      </c>
      <c r="J1700" s="133" t="s">
        <v>402</v>
      </c>
      <c r="K1700" s="133">
        <v>-1.087</v>
      </c>
      <c r="L1700" s="133" t="s">
        <v>402</v>
      </c>
      <c r="M1700" s="136">
        <v>0.0315</v>
      </c>
      <c r="N1700" s="136">
        <v>0.0933</v>
      </c>
    </row>
    <row r="1701" ht="14.25" spans="1:14">
      <c r="A1701" s="132"/>
      <c r="B1701" s="163">
        <v>4</v>
      </c>
      <c r="C1701" s="163" t="s">
        <v>668</v>
      </c>
      <c r="D1701" s="163"/>
      <c r="E1701" s="133">
        <v>0</v>
      </c>
      <c r="F1701" s="133"/>
      <c r="G1701" s="133"/>
      <c r="H1701" s="133"/>
      <c r="I1701" s="133"/>
      <c r="J1701" s="133"/>
      <c r="K1701" s="133"/>
      <c r="L1701" s="133"/>
      <c r="M1701" s="133"/>
      <c r="N1701" s="133"/>
    </row>
    <row r="1702" ht="14.25" spans="1:14">
      <c r="A1702" s="132"/>
      <c r="B1702" s="163"/>
      <c r="C1702" s="163"/>
      <c r="D1702" s="163"/>
      <c r="E1702" s="133"/>
      <c r="F1702" s="133"/>
      <c r="G1702" s="133"/>
      <c r="H1702" s="133"/>
      <c r="I1702" s="133"/>
      <c r="J1702" s="133"/>
      <c r="K1702" s="133"/>
      <c r="L1702" s="133"/>
      <c r="M1702" s="133"/>
      <c r="N1702" s="133"/>
    </row>
    <row r="1703" ht="14.25" spans="1:14">
      <c r="A1703" s="132" t="s">
        <v>417</v>
      </c>
      <c r="B1703" s="163"/>
      <c r="C1703" s="163" t="s">
        <v>1251</v>
      </c>
      <c r="D1703" s="163"/>
      <c r="E1703" s="133"/>
      <c r="F1703" s="133"/>
      <c r="G1703" s="133">
        <v>0</v>
      </c>
      <c r="H1703" s="133"/>
      <c r="I1703" s="133"/>
      <c r="J1703" s="133"/>
      <c r="K1703" s="133"/>
      <c r="L1703" s="133" t="s">
        <v>402</v>
      </c>
      <c r="M1703" s="133"/>
      <c r="N1703" s="133"/>
    </row>
    <row r="1704" ht="14.25" spans="1:14">
      <c r="A1704" s="132"/>
      <c r="B1704" s="163">
        <v>0</v>
      </c>
      <c r="C1704" s="163" t="s">
        <v>659</v>
      </c>
      <c r="D1704" s="163"/>
      <c r="E1704" s="133">
        <v>0</v>
      </c>
      <c r="F1704" s="133">
        <v>0</v>
      </c>
      <c r="G1704" s="133" t="s">
        <v>402</v>
      </c>
      <c r="H1704" s="136">
        <v>0</v>
      </c>
      <c r="I1704" s="136">
        <v>0</v>
      </c>
      <c r="J1704" s="133" t="s">
        <v>402</v>
      </c>
      <c r="K1704" s="133">
        <v>0</v>
      </c>
      <c r="L1704" s="133" t="s">
        <v>402</v>
      </c>
      <c r="M1704" s="136">
        <v>0</v>
      </c>
      <c r="N1704" s="136">
        <v>0</v>
      </c>
    </row>
    <row r="1705" ht="14.25" spans="1:14">
      <c r="A1705" s="132"/>
      <c r="B1705" s="163">
        <v>1</v>
      </c>
      <c r="C1705" s="163" t="s">
        <v>1252</v>
      </c>
      <c r="D1705" s="163"/>
      <c r="E1705" s="133">
        <v>-0.006</v>
      </c>
      <c r="F1705" s="133">
        <v>0.087</v>
      </c>
      <c r="G1705" s="133" t="s">
        <v>402</v>
      </c>
      <c r="H1705" s="136">
        <v>0.9229</v>
      </c>
      <c r="I1705" s="136">
        <v>0.8458</v>
      </c>
      <c r="J1705" s="133" t="s">
        <v>402</v>
      </c>
      <c r="K1705" s="133">
        <v>0.115</v>
      </c>
      <c r="L1705" s="133" t="s">
        <v>402</v>
      </c>
      <c r="M1705" s="136">
        <v>0.9277</v>
      </c>
      <c r="N1705" s="136">
        <v>0.8267</v>
      </c>
    </row>
    <row r="1706" ht="14.25" spans="1:14">
      <c r="A1706" s="132"/>
      <c r="B1706" s="163">
        <v>2</v>
      </c>
      <c r="C1706" s="163" t="s">
        <v>1253</v>
      </c>
      <c r="D1706" s="163"/>
      <c r="E1706" s="133">
        <v>0.088</v>
      </c>
      <c r="F1706" s="133">
        <v>-0.461</v>
      </c>
      <c r="G1706" s="133" t="s">
        <v>402</v>
      </c>
      <c r="H1706" s="136">
        <v>0.0416</v>
      </c>
      <c r="I1706" s="136">
        <v>0.066</v>
      </c>
      <c r="J1706" s="133" t="s">
        <v>402</v>
      </c>
      <c r="K1706" s="133">
        <v>-0.828</v>
      </c>
      <c r="L1706" s="133" t="s">
        <v>402</v>
      </c>
      <c r="M1706" s="136">
        <v>0.0386</v>
      </c>
      <c r="N1706" s="136">
        <v>0.0883</v>
      </c>
    </row>
    <row r="1707" ht="14.25" spans="1:14">
      <c r="A1707" s="132"/>
      <c r="B1707" s="163">
        <v>3</v>
      </c>
      <c r="C1707" s="163" t="s">
        <v>1254</v>
      </c>
      <c r="D1707" s="163"/>
      <c r="E1707" s="133">
        <v>0.012</v>
      </c>
      <c r="F1707" s="133">
        <v>-0.912</v>
      </c>
      <c r="G1707" s="133" t="s">
        <v>402</v>
      </c>
      <c r="H1707" s="136">
        <v>0.0355</v>
      </c>
      <c r="I1707" s="136">
        <v>0.0882</v>
      </c>
      <c r="J1707" s="133" t="s">
        <v>402</v>
      </c>
      <c r="K1707" s="133">
        <v>-0.924</v>
      </c>
      <c r="L1707" s="133" t="s">
        <v>402</v>
      </c>
      <c r="M1707" s="136">
        <v>0.0337</v>
      </c>
      <c r="N1707" s="136">
        <v>0.085</v>
      </c>
    </row>
    <row r="1708" ht="14.25" spans="1:14">
      <c r="A1708" s="132"/>
      <c r="B1708" s="163">
        <v>4</v>
      </c>
      <c r="C1708" s="163" t="s">
        <v>668</v>
      </c>
      <c r="D1708" s="163"/>
      <c r="E1708" s="133">
        <v>0</v>
      </c>
      <c r="F1708" s="133"/>
      <c r="G1708" s="133"/>
      <c r="H1708" s="133"/>
      <c r="I1708" s="133"/>
      <c r="J1708" s="133"/>
      <c r="K1708" s="133"/>
      <c r="L1708" s="133"/>
      <c r="M1708" s="133"/>
      <c r="N1708" s="133"/>
    </row>
    <row r="1709" ht="14.25" spans="1:14">
      <c r="A1709" s="132"/>
      <c r="B1709" s="163"/>
      <c r="C1709" s="163"/>
      <c r="D1709" s="163"/>
      <c r="E1709" s="133"/>
      <c r="F1709" s="133"/>
      <c r="G1709" s="133"/>
      <c r="H1709" s="133"/>
      <c r="I1709" s="133"/>
      <c r="J1709" s="133"/>
      <c r="K1709" s="133"/>
      <c r="L1709" s="133"/>
      <c r="M1709" s="133"/>
      <c r="N1709" s="133"/>
    </row>
    <row r="1710" ht="14.25" spans="1:14">
      <c r="A1710" s="132" t="s">
        <v>417</v>
      </c>
      <c r="B1710" s="163"/>
      <c r="C1710" s="163" t="s">
        <v>1255</v>
      </c>
      <c r="D1710" s="163"/>
      <c r="E1710" s="133"/>
      <c r="F1710" s="133"/>
      <c r="G1710" s="133">
        <v>0</v>
      </c>
      <c r="H1710" s="133"/>
      <c r="I1710" s="133"/>
      <c r="J1710" s="133"/>
      <c r="K1710" s="133"/>
      <c r="L1710" s="133" t="s">
        <v>402</v>
      </c>
      <c r="M1710" s="133"/>
      <c r="N1710" s="133"/>
    </row>
    <row r="1711" ht="14.25" spans="1:14">
      <c r="A1711" s="132"/>
      <c r="B1711" s="163">
        <v>0</v>
      </c>
      <c r="C1711" s="163" t="s">
        <v>659</v>
      </c>
      <c r="D1711" s="163"/>
      <c r="E1711" s="133">
        <v>0</v>
      </c>
      <c r="F1711" s="133">
        <v>0</v>
      </c>
      <c r="G1711" s="133" t="s">
        <v>402</v>
      </c>
      <c r="H1711" s="136">
        <v>0</v>
      </c>
      <c r="I1711" s="136">
        <v>0</v>
      </c>
      <c r="J1711" s="133" t="s">
        <v>402</v>
      </c>
      <c r="K1711" s="133">
        <v>0</v>
      </c>
      <c r="L1711" s="133" t="s">
        <v>402</v>
      </c>
      <c r="M1711" s="136">
        <v>0</v>
      </c>
      <c r="N1711" s="136">
        <v>0</v>
      </c>
    </row>
    <row r="1712" ht="14.25" spans="1:14">
      <c r="A1712" s="132"/>
      <c r="B1712" s="163">
        <v>1</v>
      </c>
      <c r="C1712" s="163" t="s">
        <v>623</v>
      </c>
      <c r="D1712" s="163"/>
      <c r="E1712" s="133">
        <v>0.015</v>
      </c>
      <c r="F1712" s="133">
        <v>0.407</v>
      </c>
      <c r="G1712" s="133" t="s">
        <v>402</v>
      </c>
      <c r="H1712" s="136">
        <v>0.9273</v>
      </c>
      <c r="I1712" s="136">
        <v>0.6175</v>
      </c>
      <c r="J1712" s="133" t="s">
        <v>402</v>
      </c>
      <c r="K1712" s="133">
        <v>0.412</v>
      </c>
      <c r="L1712" s="133" t="s">
        <v>402</v>
      </c>
      <c r="M1712" s="136">
        <v>0.9287</v>
      </c>
      <c r="N1712" s="136">
        <v>0.615</v>
      </c>
    </row>
    <row r="1713" ht="14.25" spans="1:14">
      <c r="A1713" s="132"/>
      <c r="B1713" s="163">
        <v>2</v>
      </c>
      <c r="C1713" s="163" t="s">
        <v>647</v>
      </c>
      <c r="D1713" s="163"/>
      <c r="E1713" s="133">
        <v>-0.049</v>
      </c>
      <c r="F1713" s="133">
        <v>-1.661</v>
      </c>
      <c r="G1713" s="133" t="s">
        <v>402</v>
      </c>
      <c r="H1713" s="136">
        <v>0.0727</v>
      </c>
      <c r="I1713" s="136">
        <v>0.3825</v>
      </c>
      <c r="J1713" s="133" t="s">
        <v>402</v>
      </c>
      <c r="K1713" s="133">
        <v>-1.686</v>
      </c>
      <c r="L1713" s="133" t="s">
        <v>402</v>
      </c>
      <c r="M1713" s="136">
        <v>0.0713</v>
      </c>
      <c r="N1713" s="136">
        <v>0.385</v>
      </c>
    </row>
    <row r="1714" ht="14.25" spans="1:14">
      <c r="A1714" s="132"/>
      <c r="B1714" s="163">
        <v>3</v>
      </c>
      <c r="C1714" s="163" t="s">
        <v>668</v>
      </c>
      <c r="D1714" s="163"/>
      <c r="E1714" s="133">
        <v>0</v>
      </c>
      <c r="F1714" s="133"/>
      <c r="G1714" s="133"/>
      <c r="H1714" s="133"/>
      <c r="I1714" s="133"/>
      <c r="J1714" s="133"/>
      <c r="K1714" s="133"/>
      <c r="L1714" s="133"/>
      <c r="M1714" s="133"/>
      <c r="N1714" s="133"/>
    </row>
    <row r="1715" ht="14.25" spans="1:14">
      <c r="A1715" s="132"/>
      <c r="B1715" s="163"/>
      <c r="C1715" s="163"/>
      <c r="D1715" s="163"/>
      <c r="E1715" s="133"/>
      <c r="F1715" s="133"/>
      <c r="G1715" s="133"/>
      <c r="H1715" s="133"/>
      <c r="I1715" s="133"/>
      <c r="J1715" s="133"/>
      <c r="K1715" s="133"/>
      <c r="L1715" s="133"/>
      <c r="M1715" s="133"/>
      <c r="N1715" s="133"/>
    </row>
    <row r="1716" ht="14.25" spans="1:14">
      <c r="A1716" s="132" t="s">
        <v>417</v>
      </c>
      <c r="B1716" s="163"/>
      <c r="C1716" s="163" t="s">
        <v>1256</v>
      </c>
      <c r="D1716" s="163"/>
      <c r="E1716" s="133"/>
      <c r="F1716" s="133"/>
      <c r="G1716" s="133">
        <v>0</v>
      </c>
      <c r="H1716" s="133"/>
      <c r="I1716" s="133"/>
      <c r="J1716" s="133"/>
      <c r="K1716" s="133"/>
      <c r="L1716" s="133" t="s">
        <v>402</v>
      </c>
      <c r="M1716" s="133"/>
      <c r="N1716" s="133"/>
    </row>
    <row r="1717" ht="14.25" spans="1:14">
      <c r="A1717" s="132"/>
      <c r="B1717" s="163">
        <v>0</v>
      </c>
      <c r="C1717" s="163" t="s">
        <v>659</v>
      </c>
      <c r="D1717" s="163"/>
      <c r="E1717" s="133">
        <v>0</v>
      </c>
      <c r="F1717" s="133">
        <v>0</v>
      </c>
      <c r="G1717" s="133" t="s">
        <v>402</v>
      </c>
      <c r="H1717" s="136">
        <v>0</v>
      </c>
      <c r="I1717" s="136">
        <v>0</v>
      </c>
      <c r="J1717" s="133" t="s">
        <v>402</v>
      </c>
      <c r="K1717" s="133">
        <v>0</v>
      </c>
      <c r="L1717" s="133" t="s">
        <v>402</v>
      </c>
      <c r="M1717" s="136">
        <v>0</v>
      </c>
      <c r="N1717" s="136">
        <v>0</v>
      </c>
    </row>
    <row r="1718" ht="14.25" spans="1:14">
      <c r="A1718" s="132"/>
      <c r="B1718" s="163">
        <v>1</v>
      </c>
      <c r="C1718" s="163" t="s">
        <v>808</v>
      </c>
      <c r="D1718" s="163"/>
      <c r="E1718" s="133">
        <v>0.006</v>
      </c>
      <c r="F1718" s="133">
        <v>0.007</v>
      </c>
      <c r="G1718" s="133" t="s">
        <v>402</v>
      </c>
      <c r="H1718" s="136">
        <v>0.9119</v>
      </c>
      <c r="I1718" s="136">
        <v>0.9059</v>
      </c>
      <c r="J1718" s="133" t="s">
        <v>402</v>
      </c>
      <c r="K1718" s="133">
        <v>-0.003</v>
      </c>
      <c r="L1718" s="133" t="s">
        <v>402</v>
      </c>
      <c r="M1718" s="136">
        <v>0.916</v>
      </c>
      <c r="N1718" s="136">
        <v>0.9183</v>
      </c>
    </row>
    <row r="1719" ht="14.25" spans="1:14">
      <c r="A1719" s="132"/>
      <c r="B1719" s="163">
        <v>2</v>
      </c>
      <c r="C1719" s="163" t="s">
        <v>1237</v>
      </c>
      <c r="D1719" s="163"/>
      <c r="E1719" s="133">
        <v>-0.064</v>
      </c>
      <c r="F1719" s="133">
        <v>-0.066</v>
      </c>
      <c r="G1719" s="133" t="s">
        <v>402</v>
      </c>
      <c r="H1719" s="136">
        <v>0.0881</v>
      </c>
      <c r="I1719" s="136">
        <v>0.0941</v>
      </c>
      <c r="J1719" s="133" t="s">
        <v>402</v>
      </c>
      <c r="K1719" s="133">
        <v>0.028</v>
      </c>
      <c r="L1719" s="133" t="s">
        <v>402</v>
      </c>
      <c r="M1719" s="136">
        <v>0.084</v>
      </c>
      <c r="N1719" s="136">
        <v>0.0817</v>
      </c>
    </row>
    <row r="1720" ht="14.25" spans="1:14">
      <c r="A1720" s="132"/>
      <c r="B1720" s="163">
        <v>3</v>
      </c>
      <c r="C1720" s="163" t="s">
        <v>668</v>
      </c>
      <c r="D1720" s="163"/>
      <c r="E1720" s="133">
        <v>0</v>
      </c>
      <c r="F1720" s="133"/>
      <c r="G1720" s="133"/>
      <c r="H1720" s="133"/>
      <c r="I1720" s="133"/>
      <c r="J1720" s="133"/>
      <c r="K1720" s="133"/>
      <c r="L1720" s="133"/>
      <c r="M1720" s="133"/>
      <c r="N1720" s="133"/>
    </row>
    <row r="1721" ht="14.25" spans="1:14">
      <c r="A1721" s="132"/>
      <c r="B1721" s="163"/>
      <c r="C1721" s="163"/>
      <c r="D1721" s="163"/>
      <c r="E1721" s="133"/>
      <c r="F1721" s="133"/>
      <c r="G1721" s="133"/>
      <c r="H1721" s="133"/>
      <c r="I1721" s="133"/>
      <c r="J1721" s="133"/>
      <c r="K1721" s="133"/>
      <c r="L1721" s="133"/>
      <c r="M1721" s="133"/>
      <c r="N1721" s="133"/>
    </row>
    <row r="1722" ht="14.25" spans="1:14">
      <c r="A1722" s="132" t="s">
        <v>417</v>
      </c>
      <c r="B1722" s="163"/>
      <c r="C1722" s="163" t="s">
        <v>1257</v>
      </c>
      <c r="D1722" s="163"/>
      <c r="E1722" s="133"/>
      <c r="F1722" s="133"/>
      <c r="G1722" s="133">
        <v>0</v>
      </c>
      <c r="H1722" s="133"/>
      <c r="I1722" s="133"/>
      <c r="J1722" s="133"/>
      <c r="K1722" s="133"/>
      <c r="L1722" s="133" t="s">
        <v>402</v>
      </c>
      <c r="M1722" s="133"/>
      <c r="N1722" s="133"/>
    </row>
    <row r="1723" ht="14.25" spans="1:14">
      <c r="A1723" s="132"/>
      <c r="B1723" s="163">
        <v>0</v>
      </c>
      <c r="C1723" s="163" t="s">
        <v>1258</v>
      </c>
      <c r="D1723" s="163"/>
      <c r="E1723" s="133">
        <v>0.019</v>
      </c>
      <c r="F1723" s="133">
        <v>0.208</v>
      </c>
      <c r="G1723" s="133" t="s">
        <v>402</v>
      </c>
      <c r="H1723" s="136">
        <v>0.366</v>
      </c>
      <c r="I1723" s="136">
        <v>0.2973</v>
      </c>
      <c r="J1723" s="133" t="s">
        <v>402</v>
      </c>
      <c r="K1723" s="133">
        <v>0.14</v>
      </c>
      <c r="L1723" s="133" t="s">
        <v>402</v>
      </c>
      <c r="M1723" s="136">
        <v>0.372</v>
      </c>
      <c r="N1723" s="136">
        <v>0.3233</v>
      </c>
    </row>
    <row r="1724" ht="14.25" spans="1:14">
      <c r="A1724" s="132"/>
      <c r="B1724" s="163">
        <v>1</v>
      </c>
      <c r="C1724" s="163" t="s">
        <v>1259</v>
      </c>
      <c r="D1724" s="163" t="s">
        <v>591</v>
      </c>
      <c r="E1724" s="133">
        <v>0.019</v>
      </c>
      <c r="F1724" s="133">
        <v>0.142</v>
      </c>
      <c r="G1724" s="133" t="s">
        <v>402</v>
      </c>
      <c r="H1724" s="136">
        <v>0.1059</v>
      </c>
      <c r="I1724" s="136">
        <v>0.0919</v>
      </c>
      <c r="J1724" s="133" t="s">
        <v>402</v>
      </c>
      <c r="K1724" s="133">
        <v>0.22</v>
      </c>
      <c r="L1724" s="133" t="s">
        <v>402</v>
      </c>
      <c r="M1724" s="136">
        <v>0.1017</v>
      </c>
      <c r="N1724" s="136">
        <v>0.0817</v>
      </c>
    </row>
    <row r="1725" ht="14.25" spans="1:14">
      <c r="A1725" s="132"/>
      <c r="B1725" s="163">
        <v>2</v>
      </c>
      <c r="C1725" s="163" t="s">
        <v>1260</v>
      </c>
      <c r="D1725" s="163" t="s">
        <v>593</v>
      </c>
      <c r="E1725" s="133">
        <v>0.004</v>
      </c>
      <c r="F1725" s="133">
        <v>-0.022</v>
      </c>
      <c r="G1725" s="133" t="s">
        <v>402</v>
      </c>
      <c r="H1725" s="136">
        <v>0.2473</v>
      </c>
      <c r="I1725" s="136">
        <v>0.2528</v>
      </c>
      <c r="J1725" s="133" t="s">
        <v>402</v>
      </c>
      <c r="K1725" s="133">
        <v>-0.01</v>
      </c>
      <c r="L1725" s="133" t="s">
        <v>402</v>
      </c>
      <c r="M1725" s="136">
        <v>0.2523</v>
      </c>
      <c r="N1725" s="136">
        <v>0.255</v>
      </c>
    </row>
    <row r="1726" ht="14.25" spans="1:14">
      <c r="A1726" s="132"/>
      <c r="B1726" s="163">
        <v>3</v>
      </c>
      <c r="C1726" s="163" t="s">
        <v>1261</v>
      </c>
      <c r="D1726" s="163" t="s">
        <v>595</v>
      </c>
      <c r="E1726" s="133">
        <v>-0.029</v>
      </c>
      <c r="F1726" s="133">
        <v>-0.234</v>
      </c>
      <c r="G1726" s="133" t="s">
        <v>402</v>
      </c>
      <c r="H1726" s="136">
        <v>0.1414</v>
      </c>
      <c r="I1726" s="136">
        <v>0.1787</v>
      </c>
      <c r="J1726" s="133" t="s">
        <v>402</v>
      </c>
      <c r="K1726" s="133">
        <v>0.018</v>
      </c>
      <c r="L1726" s="133" t="s">
        <v>402</v>
      </c>
      <c r="M1726" s="136">
        <v>0.1459</v>
      </c>
      <c r="N1726" s="136">
        <v>0.1433</v>
      </c>
    </row>
    <row r="1727" ht="56.25" spans="1:16">
      <c r="A1727" s="159" t="s">
        <v>437</v>
      </c>
      <c r="B1727" s="159"/>
      <c r="C1727" s="159"/>
      <c r="D1727" s="159"/>
      <c r="E1727" s="159"/>
      <c r="F1727" s="159"/>
      <c r="G1727" s="159"/>
      <c r="H1727" s="159"/>
      <c r="I1727" s="159"/>
      <c r="J1727" s="159"/>
      <c r="K1727" s="159"/>
      <c r="L1727" s="159"/>
      <c r="M1727" s="159"/>
      <c r="N1727" s="159"/>
      <c r="O1727" s="149" t="s">
        <v>438</v>
      </c>
      <c r="P1727" s="150">
        <v>37</v>
      </c>
    </row>
    <row r="1729" spans="1:16">
      <c r="A1729" s="151" t="s">
        <v>1262</v>
      </c>
      <c r="B1729" s="151"/>
      <c r="C1729" s="151"/>
      <c r="D1729" s="151"/>
      <c r="E1729" s="151"/>
      <c r="F1729" s="151"/>
      <c r="G1729" s="151"/>
      <c r="H1729" s="151"/>
      <c r="I1729" s="151"/>
      <c r="J1729" s="151"/>
      <c r="K1729" s="151"/>
      <c r="L1729" s="151"/>
      <c r="M1729" s="151"/>
      <c r="N1729" s="151"/>
      <c r="O1729" s="152"/>
      <c r="P1729" s="150" t="s">
        <v>391</v>
      </c>
    </row>
    <row r="1730" spans="1:16">
      <c r="A1730" s="151"/>
      <c r="B1730" s="151"/>
      <c r="C1730" s="151"/>
      <c r="D1730" s="151"/>
      <c r="E1730" s="151"/>
      <c r="F1730" s="151"/>
      <c r="G1730" s="151"/>
      <c r="H1730" s="151"/>
      <c r="I1730" s="151"/>
      <c r="J1730" s="151"/>
      <c r="K1730" s="151"/>
      <c r="L1730" s="151"/>
      <c r="M1730" s="151"/>
      <c r="N1730" s="151"/>
      <c r="O1730" s="153"/>
      <c r="P1730" s="150"/>
    </row>
    <row r="1731" spans="1:16">
      <c r="A1731" s="151"/>
      <c r="B1731" s="151"/>
      <c r="C1731" s="151"/>
      <c r="D1731" s="151"/>
      <c r="E1731" s="151"/>
      <c r="F1731" s="151"/>
      <c r="G1731" s="151"/>
      <c r="H1731" s="151"/>
      <c r="I1731" s="151"/>
      <c r="J1731" s="151"/>
      <c r="K1731" s="151"/>
      <c r="L1731" s="151"/>
      <c r="M1731" s="151"/>
      <c r="N1731" s="151"/>
      <c r="O1731" s="153"/>
      <c r="P1731" s="150"/>
    </row>
    <row r="1732" spans="1:16">
      <c r="A1732" s="151"/>
      <c r="B1732" s="151"/>
      <c r="C1732" s="151"/>
      <c r="D1732" s="151"/>
      <c r="E1732" s="151"/>
      <c r="F1732" s="151"/>
      <c r="G1732" s="151"/>
      <c r="H1732" s="151"/>
      <c r="I1732" s="151"/>
      <c r="J1732" s="151"/>
      <c r="K1732" s="151"/>
      <c r="L1732" s="151"/>
      <c r="M1732" s="151"/>
      <c r="N1732" s="151"/>
      <c r="O1732" s="153"/>
      <c r="P1732" s="150"/>
    </row>
    <row r="1733" spans="1:14">
      <c r="A1733" s="119" t="s">
        <v>574</v>
      </c>
      <c r="B1733" s="119"/>
      <c r="C1733" s="119"/>
      <c r="D1733" s="119"/>
      <c r="E1733" s="119"/>
      <c r="F1733" s="119"/>
      <c r="G1733" s="119"/>
      <c r="H1733" s="119"/>
      <c r="I1733" s="119"/>
      <c r="J1733" s="119"/>
      <c r="K1733" s="119"/>
      <c r="L1733" s="119"/>
      <c r="M1733" s="119"/>
      <c r="N1733" s="119"/>
    </row>
    <row r="1734" spans="1:14">
      <c r="A1734" s="121" t="s">
        <v>362</v>
      </c>
      <c r="B1734" s="121"/>
      <c r="C1734" s="121"/>
      <c r="D1734" s="121"/>
      <c r="E1734" s="121"/>
      <c r="F1734" s="121"/>
      <c r="G1734" s="121"/>
      <c r="H1734" s="121"/>
      <c r="I1734" s="121"/>
      <c r="J1734" s="121"/>
      <c r="K1734" s="121"/>
      <c r="L1734" s="121"/>
      <c r="M1734" s="121"/>
      <c r="N1734" s="121"/>
    </row>
    <row r="1735" spans="1:14">
      <c r="A1735" s="121" t="s">
        <v>363</v>
      </c>
      <c r="B1735" s="121"/>
      <c r="C1735" s="121"/>
      <c r="D1735" s="121"/>
      <c r="E1735" s="121"/>
      <c r="F1735" s="121"/>
      <c r="G1735" s="121"/>
      <c r="H1735" s="121"/>
      <c r="I1735" s="121"/>
      <c r="J1735" s="121"/>
      <c r="K1735" s="121"/>
      <c r="L1735" s="121"/>
      <c r="M1735" s="121"/>
      <c r="N1735" s="121"/>
    </row>
    <row r="1736" spans="1:14">
      <c r="A1736" s="121" t="s">
        <v>393</v>
      </c>
      <c r="B1736" s="121"/>
      <c r="C1736" s="121"/>
      <c r="D1736" s="121"/>
      <c r="E1736" s="121"/>
      <c r="F1736" s="121"/>
      <c r="G1736" s="121"/>
      <c r="H1736" s="121"/>
      <c r="I1736" s="121"/>
      <c r="J1736" s="121"/>
      <c r="K1736" s="121"/>
      <c r="L1736" s="121"/>
      <c r="M1736" s="121"/>
      <c r="N1736" s="121"/>
    </row>
    <row r="1737" ht="14.25" spans="1:14">
      <c r="A1737" s="121"/>
      <c r="B1737" s="121"/>
      <c r="C1737" s="121"/>
      <c r="D1737" s="121"/>
      <c r="E1737" s="121"/>
      <c r="F1737" s="121"/>
      <c r="G1737" s="121"/>
      <c r="H1737" s="121"/>
      <c r="I1737" s="121"/>
      <c r="J1737" s="121"/>
      <c r="K1737" s="121"/>
      <c r="L1737" s="121"/>
      <c r="M1737" s="121"/>
      <c r="N1737" s="121"/>
    </row>
    <row r="1738" ht="14.25" spans="1:14">
      <c r="A1738" s="166" t="s">
        <v>575</v>
      </c>
      <c r="B1738" s="123"/>
      <c r="C1738" s="125"/>
      <c r="D1738" s="124"/>
      <c r="E1738" s="124" t="s">
        <v>576</v>
      </c>
      <c r="F1738" s="123" t="s">
        <v>577</v>
      </c>
      <c r="G1738" s="125"/>
      <c r="H1738" s="125"/>
      <c r="I1738" s="125"/>
      <c r="J1738" s="124"/>
      <c r="K1738" s="123" t="s">
        <v>578</v>
      </c>
      <c r="L1738" s="125"/>
      <c r="M1738" s="125"/>
      <c r="N1738" s="124"/>
    </row>
    <row r="1739" ht="14.25" spans="1:14">
      <c r="A1739" s="128" t="s">
        <v>579</v>
      </c>
      <c r="B1739" s="129" t="s">
        <v>580</v>
      </c>
      <c r="C1739" s="129" t="s">
        <v>581</v>
      </c>
      <c r="D1739" s="129" t="s">
        <v>582</v>
      </c>
      <c r="E1739" s="129" t="s">
        <v>583</v>
      </c>
      <c r="F1739" s="129" t="s">
        <v>584</v>
      </c>
      <c r="G1739" s="129" t="s">
        <v>401</v>
      </c>
      <c r="H1739" s="129" t="s">
        <v>585</v>
      </c>
      <c r="I1739" s="129" t="s">
        <v>586</v>
      </c>
      <c r="J1739" s="129" t="s">
        <v>587</v>
      </c>
      <c r="K1739" s="129" t="s">
        <v>584</v>
      </c>
      <c r="L1739" s="129" t="s">
        <v>401</v>
      </c>
      <c r="M1739" s="129" t="s">
        <v>585</v>
      </c>
      <c r="N1739" s="129" t="s">
        <v>586</v>
      </c>
    </row>
    <row r="1740" ht="14.25" spans="1:14">
      <c r="A1740" s="132"/>
      <c r="B1740" s="163">
        <v>4</v>
      </c>
      <c r="C1740" s="163" t="s">
        <v>1263</v>
      </c>
      <c r="D1740" s="163" t="s">
        <v>607</v>
      </c>
      <c r="E1740" s="133">
        <v>-0.029</v>
      </c>
      <c r="F1740" s="133">
        <v>-0.252</v>
      </c>
      <c r="G1740" s="133" t="s">
        <v>402</v>
      </c>
      <c r="H1740" s="136">
        <v>0.1394</v>
      </c>
      <c r="I1740" s="136">
        <v>0.1794</v>
      </c>
      <c r="J1740" s="133" t="s">
        <v>402</v>
      </c>
      <c r="K1740" s="133">
        <v>-0.429</v>
      </c>
      <c r="L1740" s="133" t="s">
        <v>402</v>
      </c>
      <c r="M1740" s="136">
        <v>0.128</v>
      </c>
      <c r="N1740" s="136">
        <v>0.1967</v>
      </c>
    </row>
    <row r="1741" ht="14.25" spans="1:14">
      <c r="A1741" s="132"/>
      <c r="B1741" s="163">
        <v>5</v>
      </c>
      <c r="C1741" s="163" t="s">
        <v>596</v>
      </c>
      <c r="D1741" s="163"/>
      <c r="E1741" s="133">
        <v>0</v>
      </c>
      <c r="F1741" s="133">
        <v>0</v>
      </c>
      <c r="G1741" s="133" t="s">
        <v>402</v>
      </c>
      <c r="H1741" s="136">
        <v>0</v>
      </c>
      <c r="I1741" s="136">
        <v>0</v>
      </c>
      <c r="J1741" s="133" t="s">
        <v>402</v>
      </c>
      <c r="K1741" s="133">
        <v>0</v>
      </c>
      <c r="L1741" s="133" t="s">
        <v>402</v>
      </c>
      <c r="M1741" s="136">
        <v>0</v>
      </c>
      <c r="N1741" s="136">
        <v>0</v>
      </c>
    </row>
    <row r="1742" ht="14.25" spans="1:14">
      <c r="A1742" s="132"/>
      <c r="B1742" s="163"/>
      <c r="C1742" s="163"/>
      <c r="D1742" s="163"/>
      <c r="E1742" s="133"/>
      <c r="F1742" s="133"/>
      <c r="G1742" s="133"/>
      <c r="H1742" s="133"/>
      <c r="I1742" s="133"/>
      <c r="J1742" s="133"/>
      <c r="K1742" s="133"/>
      <c r="L1742" s="133"/>
      <c r="M1742" s="133"/>
      <c r="N1742" s="133"/>
    </row>
    <row r="1743" ht="14.25" spans="1:14">
      <c r="A1743" s="132" t="s">
        <v>417</v>
      </c>
      <c r="B1743" s="163"/>
      <c r="C1743" s="163" t="s">
        <v>1264</v>
      </c>
      <c r="D1743" s="163"/>
      <c r="E1743" s="133"/>
      <c r="F1743" s="133"/>
      <c r="G1743" s="133">
        <v>0</v>
      </c>
      <c r="H1743" s="133"/>
      <c r="I1743" s="133"/>
      <c r="J1743" s="133"/>
      <c r="K1743" s="133"/>
      <c r="L1743" s="133" t="s">
        <v>402</v>
      </c>
      <c r="M1743" s="133"/>
      <c r="N1743" s="133"/>
    </row>
    <row r="1744" ht="14.25" spans="1:14">
      <c r="A1744" s="132"/>
      <c r="B1744" s="163">
        <v>0</v>
      </c>
      <c r="C1744" s="163" t="s">
        <v>659</v>
      </c>
      <c r="D1744" s="163"/>
      <c r="E1744" s="133">
        <v>0</v>
      </c>
      <c r="F1744" s="133">
        <v>0</v>
      </c>
      <c r="G1744" s="133" t="s">
        <v>402</v>
      </c>
      <c r="H1744" s="136">
        <v>0</v>
      </c>
      <c r="I1744" s="136">
        <v>0</v>
      </c>
      <c r="J1744" s="133" t="s">
        <v>402</v>
      </c>
      <c r="K1744" s="133">
        <v>0</v>
      </c>
      <c r="L1744" s="133" t="s">
        <v>402</v>
      </c>
      <c r="M1744" s="136">
        <v>0</v>
      </c>
      <c r="N1744" s="136">
        <v>0</v>
      </c>
    </row>
    <row r="1745" ht="14.25" spans="1:14">
      <c r="A1745" s="132"/>
      <c r="B1745" s="163">
        <v>1</v>
      </c>
      <c r="C1745" s="163" t="s">
        <v>1133</v>
      </c>
      <c r="D1745" s="163"/>
      <c r="E1745" s="133">
        <v>-0.006</v>
      </c>
      <c r="F1745" s="133">
        <v>0.012</v>
      </c>
      <c r="G1745" s="133" t="s">
        <v>402</v>
      </c>
      <c r="H1745" s="136">
        <v>0.9009</v>
      </c>
      <c r="I1745" s="136">
        <v>0.8903</v>
      </c>
      <c r="J1745" s="133" t="s">
        <v>402</v>
      </c>
      <c r="K1745" s="133">
        <v>0.008</v>
      </c>
      <c r="L1745" s="133" t="s">
        <v>402</v>
      </c>
      <c r="M1745" s="136">
        <v>0.9037</v>
      </c>
      <c r="N1745" s="136">
        <v>0.8967</v>
      </c>
    </row>
    <row r="1746" ht="14.25" spans="1:14">
      <c r="A1746" s="132"/>
      <c r="B1746" s="163">
        <v>2</v>
      </c>
      <c r="C1746" s="163" t="s">
        <v>1265</v>
      </c>
      <c r="D1746" s="163"/>
      <c r="E1746" s="133">
        <v>0.078</v>
      </c>
      <c r="F1746" s="133">
        <v>0.13</v>
      </c>
      <c r="G1746" s="133" t="s">
        <v>402</v>
      </c>
      <c r="H1746" s="136">
        <v>0.0515</v>
      </c>
      <c r="I1746" s="136">
        <v>0.0452</v>
      </c>
      <c r="J1746" s="133" t="s">
        <v>402</v>
      </c>
      <c r="K1746" s="133">
        <v>-0.154</v>
      </c>
      <c r="L1746" s="133" t="s">
        <v>402</v>
      </c>
      <c r="M1746" s="136">
        <v>0.0471</v>
      </c>
      <c r="N1746" s="136">
        <v>0.055</v>
      </c>
    </row>
    <row r="1747" ht="14.25" spans="1:14">
      <c r="A1747" s="132"/>
      <c r="B1747" s="163">
        <v>3</v>
      </c>
      <c r="C1747" s="163" t="s">
        <v>1266</v>
      </c>
      <c r="D1747" s="163"/>
      <c r="E1747" s="133">
        <v>0.027</v>
      </c>
      <c r="F1747" s="133">
        <v>-0.303</v>
      </c>
      <c r="G1747" s="133" t="s">
        <v>402</v>
      </c>
      <c r="H1747" s="136">
        <v>0.0476</v>
      </c>
      <c r="I1747" s="136">
        <v>0.0645</v>
      </c>
      <c r="J1747" s="133" t="s">
        <v>402</v>
      </c>
      <c r="K1747" s="133">
        <v>0.018</v>
      </c>
      <c r="L1747" s="133" t="s">
        <v>402</v>
      </c>
      <c r="M1747" s="136">
        <v>0.0492</v>
      </c>
      <c r="N1747" s="136">
        <v>0.0483</v>
      </c>
    </row>
    <row r="1748" ht="14.25" spans="1:14">
      <c r="A1748" s="132"/>
      <c r="B1748" s="163">
        <v>4</v>
      </c>
      <c r="C1748" s="163" t="s">
        <v>668</v>
      </c>
      <c r="D1748" s="163"/>
      <c r="E1748" s="133">
        <v>0</v>
      </c>
      <c r="F1748" s="133"/>
      <c r="G1748" s="133"/>
      <c r="H1748" s="133"/>
      <c r="I1748" s="133"/>
      <c r="J1748" s="133"/>
      <c r="K1748" s="133"/>
      <c r="L1748" s="133"/>
      <c r="M1748" s="133"/>
      <c r="N1748" s="133"/>
    </row>
    <row r="1749" ht="14.25" spans="1:14">
      <c r="A1749" s="132"/>
      <c r="B1749" s="163"/>
      <c r="C1749" s="163"/>
      <c r="D1749" s="163"/>
      <c r="E1749" s="133"/>
      <c r="F1749" s="133"/>
      <c r="G1749" s="133"/>
      <c r="H1749" s="133"/>
      <c r="I1749" s="133"/>
      <c r="J1749" s="133"/>
      <c r="K1749" s="133"/>
      <c r="L1749" s="133"/>
      <c r="M1749" s="133"/>
      <c r="N1749" s="133"/>
    </row>
    <row r="1750" ht="14.25" spans="1:14">
      <c r="A1750" s="132" t="s">
        <v>417</v>
      </c>
      <c r="B1750" s="163"/>
      <c r="C1750" s="163" t="s">
        <v>1267</v>
      </c>
      <c r="D1750" s="163"/>
      <c r="E1750" s="133"/>
      <c r="F1750" s="133"/>
      <c r="G1750" s="133">
        <v>0</v>
      </c>
      <c r="H1750" s="133"/>
      <c r="I1750" s="133"/>
      <c r="J1750" s="133"/>
      <c r="K1750" s="133"/>
      <c r="L1750" s="133" t="s">
        <v>402</v>
      </c>
      <c r="M1750" s="133"/>
      <c r="N1750" s="133"/>
    </row>
    <row r="1751" ht="14.25" spans="1:14">
      <c r="A1751" s="132"/>
      <c r="B1751" s="163">
        <v>0</v>
      </c>
      <c r="C1751" s="163" t="s">
        <v>659</v>
      </c>
      <c r="D1751" s="163"/>
      <c r="E1751" s="133">
        <v>0</v>
      </c>
      <c r="F1751" s="133">
        <v>0</v>
      </c>
      <c r="G1751" s="133" t="s">
        <v>402</v>
      </c>
      <c r="H1751" s="136">
        <v>0</v>
      </c>
      <c r="I1751" s="136">
        <v>0</v>
      </c>
      <c r="J1751" s="133" t="s">
        <v>402</v>
      </c>
      <c r="K1751" s="133">
        <v>0</v>
      </c>
      <c r="L1751" s="133" t="s">
        <v>402</v>
      </c>
      <c r="M1751" s="136">
        <v>0</v>
      </c>
      <c r="N1751" s="136">
        <v>0</v>
      </c>
    </row>
    <row r="1752" ht="14.25" spans="1:14">
      <c r="A1752" s="132"/>
      <c r="B1752" s="163">
        <v>1</v>
      </c>
      <c r="C1752" s="163" t="s">
        <v>1268</v>
      </c>
      <c r="D1752" s="163"/>
      <c r="E1752" s="133">
        <v>0.002</v>
      </c>
      <c r="F1752" s="133">
        <v>-1.017</v>
      </c>
      <c r="G1752" s="133" t="s">
        <v>402</v>
      </c>
      <c r="H1752" s="136">
        <v>0.0997</v>
      </c>
      <c r="I1752" s="136">
        <v>0.2758</v>
      </c>
      <c r="J1752" s="133" t="s">
        <v>402</v>
      </c>
      <c r="K1752" s="133">
        <v>-1.064</v>
      </c>
      <c r="L1752" s="133" t="s">
        <v>402</v>
      </c>
      <c r="M1752" s="136">
        <v>0.096</v>
      </c>
      <c r="N1752" s="136">
        <v>0.2783</v>
      </c>
    </row>
    <row r="1753" ht="14.25" spans="1:14">
      <c r="A1753" s="132"/>
      <c r="B1753" s="163">
        <v>2</v>
      </c>
      <c r="C1753" s="163" t="s">
        <v>1269</v>
      </c>
      <c r="D1753" s="163"/>
      <c r="E1753" s="133">
        <v>0.045</v>
      </c>
      <c r="F1753" s="133">
        <v>-0.654</v>
      </c>
      <c r="G1753" s="133" t="s">
        <v>402</v>
      </c>
      <c r="H1753" s="136">
        <v>0.0771</v>
      </c>
      <c r="I1753" s="136">
        <v>0.1483</v>
      </c>
      <c r="J1753" s="133" t="s">
        <v>402</v>
      </c>
      <c r="K1753" s="133">
        <v>-0.881</v>
      </c>
      <c r="L1753" s="133" t="s">
        <v>402</v>
      </c>
      <c r="M1753" s="136">
        <v>0.0746</v>
      </c>
      <c r="N1753" s="136">
        <v>0.18</v>
      </c>
    </row>
    <row r="1754" ht="14.25" spans="1:14">
      <c r="A1754" s="132"/>
      <c r="B1754" s="163">
        <v>3</v>
      </c>
      <c r="C1754" s="163" t="s">
        <v>1270</v>
      </c>
      <c r="D1754" s="163"/>
      <c r="E1754" s="133">
        <v>-0.046</v>
      </c>
      <c r="F1754" s="133">
        <v>-0.237</v>
      </c>
      <c r="G1754" s="133" t="s">
        <v>402</v>
      </c>
      <c r="H1754" s="136">
        <v>0.0485</v>
      </c>
      <c r="I1754" s="136">
        <v>0.0615</v>
      </c>
      <c r="J1754" s="133" t="s">
        <v>402</v>
      </c>
      <c r="K1754" s="133">
        <v>0.164</v>
      </c>
      <c r="L1754" s="133" t="s">
        <v>402</v>
      </c>
      <c r="M1754" s="136">
        <v>0.0471</v>
      </c>
      <c r="N1754" s="136">
        <v>0.04</v>
      </c>
    </row>
    <row r="1755" ht="14.25" spans="1:14">
      <c r="A1755" s="132"/>
      <c r="B1755" s="163">
        <v>4</v>
      </c>
      <c r="C1755" s="163" t="s">
        <v>1271</v>
      </c>
      <c r="D1755" s="163"/>
      <c r="E1755" s="133">
        <v>-0.003</v>
      </c>
      <c r="F1755" s="133">
        <v>0.222</v>
      </c>
      <c r="G1755" s="133" t="s">
        <v>402</v>
      </c>
      <c r="H1755" s="136">
        <v>0.2637</v>
      </c>
      <c r="I1755" s="136">
        <v>0.2113</v>
      </c>
      <c r="J1755" s="133" t="s">
        <v>402</v>
      </c>
      <c r="K1755" s="133">
        <v>0.449</v>
      </c>
      <c r="L1755" s="133" t="s">
        <v>402</v>
      </c>
      <c r="M1755" s="136">
        <v>0.2793</v>
      </c>
      <c r="N1755" s="136">
        <v>0.1783</v>
      </c>
    </row>
    <row r="1756" ht="14.25" spans="1:14">
      <c r="A1756" s="132"/>
      <c r="B1756" s="163">
        <v>5</v>
      </c>
      <c r="C1756" s="163" t="s">
        <v>1272</v>
      </c>
      <c r="D1756" s="163"/>
      <c r="E1756" s="133">
        <v>-0.005</v>
      </c>
      <c r="F1756" s="133">
        <v>0.522</v>
      </c>
      <c r="G1756" s="133" t="s">
        <v>402</v>
      </c>
      <c r="H1756" s="136">
        <v>0.511</v>
      </c>
      <c r="I1756" s="136">
        <v>0.3032</v>
      </c>
      <c r="J1756" s="133" t="s">
        <v>402</v>
      </c>
      <c r="K1756" s="133">
        <v>0.442</v>
      </c>
      <c r="L1756" s="133" t="s">
        <v>402</v>
      </c>
      <c r="M1756" s="136">
        <v>0.503</v>
      </c>
      <c r="N1756" s="136">
        <v>0.3233</v>
      </c>
    </row>
    <row r="1757" ht="14.25" spans="1:14">
      <c r="A1757" s="132"/>
      <c r="B1757" s="163">
        <v>6</v>
      </c>
      <c r="C1757" s="163" t="s">
        <v>668</v>
      </c>
      <c r="D1757" s="163"/>
      <c r="E1757" s="133">
        <v>0</v>
      </c>
      <c r="F1757" s="133"/>
      <c r="G1757" s="133"/>
      <c r="H1757" s="133"/>
      <c r="I1757" s="133"/>
      <c r="J1757" s="133"/>
      <c r="K1757" s="133"/>
      <c r="L1757" s="133"/>
      <c r="M1757" s="133"/>
      <c r="N1757" s="133"/>
    </row>
    <row r="1758" ht="14.25" spans="1:14">
      <c r="A1758" s="132"/>
      <c r="B1758" s="163"/>
      <c r="C1758" s="163"/>
      <c r="D1758" s="163"/>
      <c r="E1758" s="133"/>
      <c r="F1758" s="133"/>
      <c r="G1758" s="133"/>
      <c r="H1758" s="133"/>
      <c r="I1758" s="133"/>
      <c r="J1758" s="133"/>
      <c r="K1758" s="133"/>
      <c r="L1758" s="133"/>
      <c r="M1758" s="133"/>
      <c r="N1758" s="133"/>
    </row>
    <row r="1759" ht="14.25" spans="1:14">
      <c r="A1759" s="132" t="s">
        <v>417</v>
      </c>
      <c r="B1759" s="163"/>
      <c r="C1759" s="163" t="s">
        <v>1273</v>
      </c>
      <c r="D1759" s="163"/>
      <c r="E1759" s="133"/>
      <c r="F1759" s="133"/>
      <c r="G1759" s="133">
        <v>0</v>
      </c>
      <c r="H1759" s="133"/>
      <c r="I1759" s="133"/>
      <c r="J1759" s="133"/>
      <c r="K1759" s="133"/>
      <c r="L1759" s="133" t="s">
        <v>402</v>
      </c>
      <c r="M1759" s="133"/>
      <c r="N1759" s="133"/>
    </row>
    <row r="1760" ht="14.25" spans="1:14">
      <c r="A1760" s="132"/>
      <c r="B1760" s="163">
        <v>0</v>
      </c>
      <c r="C1760" s="163" t="s">
        <v>659</v>
      </c>
      <c r="D1760" s="163"/>
      <c r="E1760" s="133">
        <v>0</v>
      </c>
      <c r="F1760" s="133">
        <v>0</v>
      </c>
      <c r="G1760" s="133" t="s">
        <v>402</v>
      </c>
      <c r="H1760" s="136">
        <v>0</v>
      </c>
      <c r="I1760" s="136">
        <v>0</v>
      </c>
      <c r="J1760" s="133" t="s">
        <v>402</v>
      </c>
      <c r="K1760" s="133">
        <v>0</v>
      </c>
      <c r="L1760" s="133" t="s">
        <v>402</v>
      </c>
      <c r="M1760" s="136">
        <v>0</v>
      </c>
      <c r="N1760" s="136">
        <v>0</v>
      </c>
    </row>
    <row r="1761" ht="14.25" spans="1:14">
      <c r="A1761" s="132"/>
      <c r="B1761" s="163">
        <v>1</v>
      </c>
      <c r="C1761" s="163" t="s">
        <v>627</v>
      </c>
      <c r="D1761" s="163"/>
      <c r="E1761" s="133">
        <v>0.007</v>
      </c>
      <c r="F1761" s="133">
        <v>0.172</v>
      </c>
      <c r="G1761" s="133" t="s">
        <v>402</v>
      </c>
      <c r="H1761" s="136">
        <v>0.8777</v>
      </c>
      <c r="I1761" s="136">
        <v>0.7391</v>
      </c>
      <c r="J1761" s="133" t="s">
        <v>402</v>
      </c>
      <c r="K1761" s="133">
        <v>0.196</v>
      </c>
      <c r="L1761" s="133" t="s">
        <v>402</v>
      </c>
      <c r="M1761" s="136">
        <v>0.8819</v>
      </c>
      <c r="N1761" s="136">
        <v>0.725</v>
      </c>
    </row>
    <row r="1762" ht="14.25" spans="1:14">
      <c r="A1762" s="132"/>
      <c r="B1762" s="163">
        <v>2</v>
      </c>
      <c r="C1762" s="163" t="s">
        <v>628</v>
      </c>
      <c r="D1762" s="163"/>
      <c r="E1762" s="133">
        <v>-0.052</v>
      </c>
      <c r="F1762" s="133">
        <v>-0.383</v>
      </c>
      <c r="G1762" s="133" t="s">
        <v>402</v>
      </c>
      <c r="H1762" s="136">
        <v>0.041</v>
      </c>
      <c r="I1762" s="136">
        <v>0.06</v>
      </c>
      <c r="J1762" s="133" t="s">
        <v>402</v>
      </c>
      <c r="K1762" s="133">
        <v>-0.405</v>
      </c>
      <c r="L1762" s="133" t="s">
        <v>402</v>
      </c>
      <c r="M1762" s="136">
        <v>0.04</v>
      </c>
      <c r="N1762" s="136">
        <v>0.06</v>
      </c>
    </row>
    <row r="1763" ht="14.25" spans="1:14">
      <c r="A1763" s="132"/>
      <c r="B1763" s="163">
        <v>3</v>
      </c>
      <c r="C1763" s="163" t="s">
        <v>638</v>
      </c>
      <c r="D1763" s="163"/>
      <c r="E1763" s="133">
        <v>-0.006</v>
      </c>
      <c r="F1763" s="133">
        <v>-0.697</v>
      </c>
      <c r="G1763" s="133" t="s">
        <v>402</v>
      </c>
      <c r="H1763" s="136">
        <v>0.0491</v>
      </c>
      <c r="I1763" s="136">
        <v>0.0986</v>
      </c>
      <c r="J1763" s="133" t="s">
        <v>402</v>
      </c>
      <c r="K1763" s="133">
        <v>-0.771</v>
      </c>
      <c r="L1763" s="133" t="s">
        <v>402</v>
      </c>
      <c r="M1763" s="136">
        <v>0.0501</v>
      </c>
      <c r="N1763" s="136">
        <v>0.1083</v>
      </c>
    </row>
    <row r="1764" ht="14.25" spans="1:14">
      <c r="A1764" s="132"/>
      <c r="B1764" s="163">
        <v>4</v>
      </c>
      <c r="C1764" s="163" t="s">
        <v>625</v>
      </c>
      <c r="D1764" s="163"/>
      <c r="E1764" s="133">
        <v>-0.04</v>
      </c>
      <c r="F1764" s="133">
        <v>-1.157</v>
      </c>
      <c r="G1764" s="133" t="s">
        <v>402</v>
      </c>
      <c r="H1764" s="136">
        <v>0.0322</v>
      </c>
      <c r="I1764" s="136">
        <v>0.1023</v>
      </c>
      <c r="J1764" s="133" t="s">
        <v>402</v>
      </c>
      <c r="K1764" s="133">
        <v>-1.338</v>
      </c>
      <c r="L1764" s="133" t="s">
        <v>402</v>
      </c>
      <c r="M1764" s="136">
        <v>0.028</v>
      </c>
      <c r="N1764" s="136">
        <v>0.1067</v>
      </c>
    </row>
    <row r="1765" ht="14.25" spans="1:14">
      <c r="A1765" s="132"/>
      <c r="B1765" s="163">
        <v>5</v>
      </c>
      <c r="C1765" s="163" t="s">
        <v>668</v>
      </c>
      <c r="D1765" s="163"/>
      <c r="E1765" s="133">
        <v>0</v>
      </c>
      <c r="F1765" s="133"/>
      <c r="G1765" s="133"/>
      <c r="H1765" s="133"/>
      <c r="I1765" s="133"/>
      <c r="J1765" s="133"/>
      <c r="K1765" s="133"/>
      <c r="L1765" s="133"/>
      <c r="M1765" s="133"/>
      <c r="N1765" s="133"/>
    </row>
    <row r="1766" ht="14.25" spans="1:14">
      <c r="A1766" s="132"/>
      <c r="B1766" s="163"/>
      <c r="C1766" s="163"/>
      <c r="D1766" s="163"/>
      <c r="E1766" s="133"/>
      <c r="F1766" s="133"/>
      <c r="G1766" s="133"/>
      <c r="H1766" s="133"/>
      <c r="I1766" s="133"/>
      <c r="J1766" s="133"/>
      <c r="K1766" s="133"/>
      <c r="L1766" s="133"/>
      <c r="M1766" s="133"/>
      <c r="N1766" s="133"/>
    </row>
    <row r="1767" ht="14.25" spans="1:14">
      <c r="A1767" s="132" t="s">
        <v>417</v>
      </c>
      <c r="B1767" s="163"/>
      <c r="C1767" s="163" t="s">
        <v>1274</v>
      </c>
      <c r="D1767" s="163"/>
      <c r="E1767" s="133"/>
      <c r="F1767" s="133"/>
      <c r="G1767" s="133">
        <v>0</v>
      </c>
      <c r="H1767" s="133"/>
      <c r="I1767" s="133"/>
      <c r="J1767" s="133"/>
      <c r="K1767" s="133"/>
      <c r="L1767" s="133" t="s">
        <v>402</v>
      </c>
      <c r="M1767" s="133"/>
      <c r="N1767" s="133"/>
    </row>
    <row r="1768" ht="14.25" spans="1:14">
      <c r="A1768" s="132"/>
      <c r="B1768" s="163">
        <v>0</v>
      </c>
      <c r="C1768" s="163" t="s">
        <v>659</v>
      </c>
      <c r="D1768" s="163"/>
      <c r="E1768" s="133">
        <v>0</v>
      </c>
      <c r="F1768" s="133">
        <v>0</v>
      </c>
      <c r="G1768" s="133" t="s">
        <v>402</v>
      </c>
      <c r="H1768" s="136">
        <v>0</v>
      </c>
      <c r="I1768" s="136">
        <v>0</v>
      </c>
      <c r="J1768" s="133" t="s">
        <v>402</v>
      </c>
      <c r="K1768" s="133">
        <v>0</v>
      </c>
      <c r="L1768" s="133" t="s">
        <v>402</v>
      </c>
      <c r="M1768" s="136">
        <v>0</v>
      </c>
      <c r="N1768" s="136">
        <v>0</v>
      </c>
    </row>
    <row r="1769" ht="14.25" spans="1:14">
      <c r="A1769" s="132"/>
      <c r="B1769" s="163">
        <v>1</v>
      </c>
      <c r="C1769" s="163" t="s">
        <v>1275</v>
      </c>
      <c r="D1769" s="163"/>
      <c r="E1769" s="133">
        <v>-0.004</v>
      </c>
      <c r="F1769" s="133">
        <v>0.151</v>
      </c>
      <c r="G1769" s="133" t="s">
        <v>402</v>
      </c>
      <c r="H1769" s="136">
        <v>0.8861</v>
      </c>
      <c r="I1769" s="136">
        <v>0.762</v>
      </c>
      <c r="J1769" s="133" t="s">
        <v>402</v>
      </c>
      <c r="K1769" s="133">
        <v>0.182</v>
      </c>
      <c r="L1769" s="133" t="s">
        <v>402</v>
      </c>
      <c r="M1769" s="136">
        <v>0.8913</v>
      </c>
      <c r="N1769" s="136">
        <v>0.7433</v>
      </c>
    </row>
    <row r="1770" ht="14.25" spans="1:14">
      <c r="A1770" s="132"/>
      <c r="B1770" s="163">
        <v>2</v>
      </c>
      <c r="C1770" s="163" t="s">
        <v>1276</v>
      </c>
      <c r="D1770" s="163"/>
      <c r="E1770" s="133">
        <v>0.069</v>
      </c>
      <c r="F1770" s="133">
        <v>-0.378</v>
      </c>
      <c r="G1770" s="133" t="s">
        <v>402</v>
      </c>
      <c r="H1770" s="136">
        <v>0.0437</v>
      </c>
      <c r="I1770" s="136">
        <v>0.0638</v>
      </c>
      <c r="J1770" s="133" t="s">
        <v>402</v>
      </c>
      <c r="K1770" s="133">
        <v>-0.535</v>
      </c>
      <c r="L1770" s="133" t="s">
        <v>402</v>
      </c>
      <c r="M1770" s="136">
        <v>0.043</v>
      </c>
      <c r="N1770" s="136">
        <v>0.0733</v>
      </c>
    </row>
    <row r="1771" ht="14.25" spans="1:14">
      <c r="A1771" s="132"/>
      <c r="B1771" s="163">
        <v>3</v>
      </c>
      <c r="C1771" s="163" t="s">
        <v>1277</v>
      </c>
      <c r="D1771" s="163"/>
      <c r="E1771" s="133">
        <v>-0.009</v>
      </c>
      <c r="F1771" s="133">
        <v>-0.706</v>
      </c>
      <c r="G1771" s="133" t="s">
        <v>402</v>
      </c>
      <c r="H1771" s="136">
        <v>0.0381</v>
      </c>
      <c r="I1771" s="136">
        <v>0.0771</v>
      </c>
      <c r="J1771" s="133" t="s">
        <v>402</v>
      </c>
      <c r="K1771" s="133">
        <v>-0.888</v>
      </c>
      <c r="L1771" s="133" t="s">
        <v>402</v>
      </c>
      <c r="M1771" s="136">
        <v>0.0363</v>
      </c>
      <c r="N1771" s="136">
        <v>0.0883</v>
      </c>
    </row>
    <row r="1772" ht="14.25" spans="1:14">
      <c r="A1772" s="132"/>
      <c r="B1772" s="163">
        <v>4</v>
      </c>
      <c r="C1772" s="163" t="s">
        <v>1278</v>
      </c>
      <c r="D1772" s="163"/>
      <c r="E1772" s="133">
        <v>0</v>
      </c>
      <c r="F1772" s="133">
        <v>-1.107</v>
      </c>
      <c r="G1772" s="133" t="s">
        <v>402</v>
      </c>
      <c r="H1772" s="136">
        <v>0.0321</v>
      </c>
      <c r="I1772" s="136">
        <v>0.0971</v>
      </c>
      <c r="J1772" s="133" t="s">
        <v>402</v>
      </c>
      <c r="K1772" s="133">
        <v>-1.173</v>
      </c>
      <c r="L1772" s="133" t="s">
        <v>402</v>
      </c>
      <c r="M1772" s="136">
        <v>0.0294</v>
      </c>
      <c r="N1772" s="136">
        <v>0.095</v>
      </c>
    </row>
    <row r="1773" ht="56.25" spans="1:16">
      <c r="A1773" s="159" t="s">
        <v>437</v>
      </c>
      <c r="B1773" s="159"/>
      <c r="C1773" s="159"/>
      <c r="D1773" s="159"/>
      <c r="E1773" s="159"/>
      <c r="F1773" s="159"/>
      <c r="G1773" s="159"/>
      <c r="H1773" s="159"/>
      <c r="I1773" s="159"/>
      <c r="J1773" s="159"/>
      <c r="K1773" s="159"/>
      <c r="L1773" s="159"/>
      <c r="M1773" s="159"/>
      <c r="N1773" s="159"/>
      <c r="O1773" s="149" t="s">
        <v>438</v>
      </c>
      <c r="P1773" s="150">
        <v>38</v>
      </c>
    </row>
    <row r="1775" spans="1:16">
      <c r="A1775" s="151" t="s">
        <v>1279</v>
      </c>
      <c r="B1775" s="151"/>
      <c r="C1775" s="151"/>
      <c r="D1775" s="151"/>
      <c r="E1775" s="151"/>
      <c r="F1775" s="151"/>
      <c r="G1775" s="151"/>
      <c r="H1775" s="151"/>
      <c r="I1775" s="151"/>
      <c r="J1775" s="151"/>
      <c r="K1775" s="151"/>
      <c r="L1775" s="151"/>
      <c r="M1775" s="151"/>
      <c r="N1775" s="151"/>
      <c r="O1775" s="152"/>
      <c r="P1775" s="150" t="s">
        <v>391</v>
      </c>
    </row>
    <row r="1776" spans="1:16">
      <c r="A1776" s="151"/>
      <c r="B1776" s="151"/>
      <c r="C1776" s="151"/>
      <c r="D1776" s="151"/>
      <c r="E1776" s="151"/>
      <c r="F1776" s="151"/>
      <c r="G1776" s="151"/>
      <c r="H1776" s="151"/>
      <c r="I1776" s="151"/>
      <c r="J1776" s="151"/>
      <c r="K1776" s="151"/>
      <c r="L1776" s="151"/>
      <c r="M1776" s="151"/>
      <c r="N1776" s="151"/>
      <c r="O1776" s="153"/>
      <c r="P1776" s="150"/>
    </row>
    <row r="1777" spans="1:16">
      <c r="A1777" s="151"/>
      <c r="B1777" s="151"/>
      <c r="C1777" s="151"/>
      <c r="D1777" s="151"/>
      <c r="E1777" s="151"/>
      <c r="F1777" s="151"/>
      <c r="G1777" s="151"/>
      <c r="H1777" s="151"/>
      <c r="I1777" s="151"/>
      <c r="J1777" s="151"/>
      <c r="K1777" s="151"/>
      <c r="L1777" s="151"/>
      <c r="M1777" s="151"/>
      <c r="N1777" s="151"/>
      <c r="O1777" s="153"/>
      <c r="P1777" s="150"/>
    </row>
    <row r="1778" spans="1:16">
      <c r="A1778" s="151"/>
      <c r="B1778" s="151"/>
      <c r="C1778" s="151"/>
      <c r="D1778" s="151"/>
      <c r="E1778" s="151"/>
      <c r="F1778" s="151"/>
      <c r="G1778" s="151"/>
      <c r="H1778" s="151"/>
      <c r="I1778" s="151"/>
      <c r="J1778" s="151"/>
      <c r="K1778" s="151"/>
      <c r="L1778" s="151"/>
      <c r="M1778" s="151"/>
      <c r="N1778" s="151"/>
      <c r="O1778" s="153"/>
      <c r="P1778" s="150"/>
    </row>
    <row r="1779" spans="1:14">
      <c r="A1779" s="119" t="s">
        <v>574</v>
      </c>
      <c r="B1779" s="119"/>
      <c r="C1779" s="119"/>
      <c r="D1779" s="119"/>
      <c r="E1779" s="119"/>
      <c r="F1779" s="119"/>
      <c r="G1779" s="119"/>
      <c r="H1779" s="119"/>
      <c r="I1779" s="119"/>
      <c r="J1779" s="119"/>
      <c r="K1779" s="119"/>
      <c r="L1779" s="119"/>
      <c r="M1779" s="119"/>
      <c r="N1779" s="119"/>
    </row>
    <row r="1780" spans="1:14">
      <c r="A1780" s="121" t="s">
        <v>362</v>
      </c>
      <c r="B1780" s="121"/>
      <c r="C1780" s="121"/>
      <c r="D1780" s="121"/>
      <c r="E1780" s="121"/>
      <c r="F1780" s="121"/>
      <c r="G1780" s="121"/>
      <c r="H1780" s="121"/>
      <c r="I1780" s="121"/>
      <c r="J1780" s="121"/>
      <c r="K1780" s="121"/>
      <c r="L1780" s="121"/>
      <c r="M1780" s="121"/>
      <c r="N1780" s="121"/>
    </row>
    <row r="1781" spans="1:14">
      <c r="A1781" s="121" t="s">
        <v>363</v>
      </c>
      <c r="B1781" s="121"/>
      <c r="C1781" s="121"/>
      <c r="D1781" s="121"/>
      <c r="E1781" s="121"/>
      <c r="F1781" s="121"/>
      <c r="G1781" s="121"/>
      <c r="H1781" s="121"/>
      <c r="I1781" s="121"/>
      <c r="J1781" s="121"/>
      <c r="K1781" s="121"/>
      <c r="L1781" s="121"/>
      <c r="M1781" s="121"/>
      <c r="N1781" s="121"/>
    </row>
    <row r="1782" spans="1:14">
      <c r="A1782" s="121" t="s">
        <v>393</v>
      </c>
      <c r="B1782" s="121"/>
      <c r="C1782" s="121"/>
      <c r="D1782" s="121"/>
      <c r="E1782" s="121"/>
      <c r="F1782" s="121"/>
      <c r="G1782" s="121"/>
      <c r="H1782" s="121"/>
      <c r="I1782" s="121"/>
      <c r="J1782" s="121"/>
      <c r="K1782" s="121"/>
      <c r="L1782" s="121"/>
      <c r="M1782" s="121"/>
      <c r="N1782" s="121"/>
    </row>
    <row r="1783" ht="14.25" spans="1:14">
      <c r="A1783" s="121"/>
      <c r="B1783" s="121"/>
      <c r="C1783" s="121"/>
      <c r="D1783" s="121"/>
      <c r="E1783" s="121"/>
      <c r="F1783" s="121"/>
      <c r="G1783" s="121"/>
      <c r="H1783" s="121"/>
      <c r="I1783" s="121"/>
      <c r="J1783" s="121"/>
      <c r="K1783" s="121"/>
      <c r="L1783" s="121"/>
      <c r="M1783" s="121"/>
      <c r="N1783" s="121"/>
    </row>
    <row r="1784" ht="14.25" spans="1:14">
      <c r="A1784" s="166" t="s">
        <v>575</v>
      </c>
      <c r="B1784" s="123"/>
      <c r="C1784" s="125"/>
      <c r="D1784" s="124"/>
      <c r="E1784" s="124" t="s">
        <v>576</v>
      </c>
      <c r="F1784" s="123" t="s">
        <v>577</v>
      </c>
      <c r="G1784" s="125"/>
      <c r="H1784" s="125"/>
      <c r="I1784" s="125"/>
      <c r="J1784" s="124"/>
      <c r="K1784" s="123" t="s">
        <v>578</v>
      </c>
      <c r="L1784" s="125"/>
      <c r="M1784" s="125"/>
      <c r="N1784" s="124"/>
    </row>
    <row r="1785" ht="14.25" spans="1:14">
      <c r="A1785" s="128" t="s">
        <v>579</v>
      </c>
      <c r="B1785" s="129" t="s">
        <v>580</v>
      </c>
      <c r="C1785" s="129" t="s">
        <v>581</v>
      </c>
      <c r="D1785" s="129" t="s">
        <v>582</v>
      </c>
      <c r="E1785" s="129" t="s">
        <v>583</v>
      </c>
      <c r="F1785" s="129" t="s">
        <v>584</v>
      </c>
      <c r="G1785" s="129" t="s">
        <v>401</v>
      </c>
      <c r="H1785" s="129" t="s">
        <v>585</v>
      </c>
      <c r="I1785" s="129" t="s">
        <v>586</v>
      </c>
      <c r="J1785" s="129" t="s">
        <v>587</v>
      </c>
      <c r="K1785" s="129" t="s">
        <v>584</v>
      </c>
      <c r="L1785" s="129" t="s">
        <v>401</v>
      </c>
      <c r="M1785" s="129" t="s">
        <v>585</v>
      </c>
      <c r="N1785" s="129" t="s">
        <v>586</v>
      </c>
    </row>
    <row r="1786" ht="14.25" spans="1:14">
      <c r="A1786" s="132"/>
      <c r="B1786" s="163">
        <v>5</v>
      </c>
      <c r="C1786" s="163" t="s">
        <v>668</v>
      </c>
      <c r="D1786" s="163"/>
      <c r="E1786" s="133">
        <v>0</v>
      </c>
      <c r="F1786" s="133"/>
      <c r="G1786" s="133"/>
      <c r="H1786" s="133"/>
      <c r="I1786" s="133"/>
      <c r="J1786" s="133"/>
      <c r="K1786" s="133"/>
      <c r="L1786" s="133"/>
      <c r="M1786" s="133"/>
      <c r="N1786" s="133"/>
    </row>
    <row r="1787" ht="14.25" spans="1:14">
      <c r="A1787" s="132"/>
      <c r="B1787" s="163"/>
      <c r="C1787" s="163"/>
      <c r="D1787" s="163"/>
      <c r="E1787" s="133"/>
      <c r="F1787" s="133"/>
      <c r="G1787" s="133"/>
      <c r="H1787" s="133"/>
      <c r="I1787" s="133"/>
      <c r="J1787" s="133"/>
      <c r="K1787" s="133"/>
      <c r="L1787" s="133"/>
      <c r="M1787" s="133"/>
      <c r="N1787" s="133"/>
    </row>
    <row r="1788" ht="14.25" spans="1:14">
      <c r="A1788" s="132" t="s">
        <v>417</v>
      </c>
      <c r="B1788" s="163"/>
      <c r="C1788" s="163" t="s">
        <v>1280</v>
      </c>
      <c r="D1788" s="163"/>
      <c r="E1788" s="133"/>
      <c r="F1788" s="133"/>
      <c r="G1788" s="133">
        <v>0</v>
      </c>
      <c r="H1788" s="133"/>
      <c r="I1788" s="133"/>
      <c r="J1788" s="133"/>
      <c r="K1788" s="133"/>
      <c r="L1788" s="133" t="s">
        <v>402</v>
      </c>
      <c r="M1788" s="133"/>
      <c r="N1788" s="133"/>
    </row>
    <row r="1789" ht="14.25" spans="1:14">
      <c r="A1789" s="132"/>
      <c r="B1789" s="163">
        <v>0</v>
      </c>
      <c r="C1789" s="163" t="s">
        <v>659</v>
      </c>
      <c r="D1789" s="163"/>
      <c r="E1789" s="133">
        <v>0</v>
      </c>
      <c r="F1789" s="133">
        <v>0</v>
      </c>
      <c r="G1789" s="133" t="s">
        <v>402</v>
      </c>
      <c r="H1789" s="136">
        <v>0</v>
      </c>
      <c r="I1789" s="136">
        <v>0</v>
      </c>
      <c r="J1789" s="133" t="s">
        <v>402</v>
      </c>
      <c r="K1789" s="133">
        <v>0</v>
      </c>
      <c r="L1789" s="133" t="s">
        <v>402</v>
      </c>
      <c r="M1789" s="136">
        <v>0</v>
      </c>
      <c r="N1789" s="136">
        <v>0</v>
      </c>
    </row>
    <row r="1790" ht="14.25" spans="1:14">
      <c r="A1790" s="132"/>
      <c r="B1790" s="163">
        <v>1</v>
      </c>
      <c r="C1790" s="163" t="s">
        <v>623</v>
      </c>
      <c r="D1790" s="163"/>
      <c r="E1790" s="133">
        <v>-0.004</v>
      </c>
      <c r="F1790" s="133">
        <v>0.391</v>
      </c>
      <c r="G1790" s="133" t="s">
        <v>402</v>
      </c>
      <c r="H1790" s="136">
        <v>0.7039</v>
      </c>
      <c r="I1790" s="136">
        <v>0.4759</v>
      </c>
      <c r="J1790" s="133" t="s">
        <v>402</v>
      </c>
      <c r="K1790" s="133">
        <v>0.416</v>
      </c>
      <c r="L1790" s="133" t="s">
        <v>402</v>
      </c>
      <c r="M1790" s="136">
        <v>0.7228</v>
      </c>
      <c r="N1790" s="136">
        <v>0.4767</v>
      </c>
    </row>
    <row r="1791" ht="14.25" spans="1:14">
      <c r="A1791" s="132"/>
      <c r="B1791" s="163">
        <v>2</v>
      </c>
      <c r="C1791" s="163" t="s">
        <v>624</v>
      </c>
      <c r="D1791" s="163"/>
      <c r="E1791" s="133">
        <v>-0.023</v>
      </c>
      <c r="F1791" s="133">
        <v>-0.438</v>
      </c>
      <c r="G1791" s="133" t="s">
        <v>402</v>
      </c>
      <c r="H1791" s="136">
        <v>0.1134</v>
      </c>
      <c r="I1791" s="136">
        <v>0.1757</v>
      </c>
      <c r="J1791" s="133" t="s">
        <v>402</v>
      </c>
      <c r="K1791" s="133">
        <v>-0.6</v>
      </c>
      <c r="L1791" s="133" t="s">
        <v>402</v>
      </c>
      <c r="M1791" s="136">
        <v>0.1061</v>
      </c>
      <c r="N1791" s="136">
        <v>0.1933</v>
      </c>
    </row>
    <row r="1792" ht="14.25" spans="1:14">
      <c r="A1792" s="132"/>
      <c r="B1792" s="163">
        <v>3</v>
      </c>
      <c r="C1792" s="163" t="s">
        <v>1281</v>
      </c>
      <c r="D1792" s="163"/>
      <c r="E1792" s="133">
        <v>0.028</v>
      </c>
      <c r="F1792" s="133">
        <v>-0.722</v>
      </c>
      <c r="G1792" s="133" t="s">
        <v>402</v>
      </c>
      <c r="H1792" s="136">
        <v>0.1369</v>
      </c>
      <c r="I1792" s="136">
        <v>0.2817</v>
      </c>
      <c r="J1792" s="133" t="s">
        <v>402</v>
      </c>
      <c r="K1792" s="133">
        <v>-0.798</v>
      </c>
      <c r="L1792" s="133" t="s">
        <v>402</v>
      </c>
      <c r="M1792" s="136">
        <v>0.1245</v>
      </c>
      <c r="N1792" s="136">
        <v>0.2767</v>
      </c>
    </row>
    <row r="1793" ht="14.25" spans="1:14">
      <c r="A1793" s="132"/>
      <c r="B1793" s="163">
        <v>4</v>
      </c>
      <c r="C1793" s="163" t="s">
        <v>1282</v>
      </c>
      <c r="D1793" s="163"/>
      <c r="E1793" s="133">
        <v>-0.003</v>
      </c>
      <c r="F1793" s="133">
        <v>-0.377</v>
      </c>
      <c r="G1793" s="133" t="s">
        <v>402</v>
      </c>
      <c r="H1793" s="136">
        <v>0.0458</v>
      </c>
      <c r="I1793" s="136">
        <v>0.0667</v>
      </c>
      <c r="J1793" s="133" t="s">
        <v>402</v>
      </c>
      <c r="K1793" s="133">
        <v>-0.135</v>
      </c>
      <c r="L1793" s="133" t="s">
        <v>402</v>
      </c>
      <c r="M1793" s="136">
        <v>0.0466</v>
      </c>
      <c r="N1793" s="136">
        <v>0.0533</v>
      </c>
    </row>
    <row r="1794" ht="14.25" spans="1:14">
      <c r="A1794" s="132"/>
      <c r="B1794" s="163">
        <v>5</v>
      </c>
      <c r="C1794" s="163" t="s">
        <v>668</v>
      </c>
      <c r="D1794" s="163"/>
      <c r="E1794" s="133">
        <v>0</v>
      </c>
      <c r="F1794" s="133"/>
      <c r="G1794" s="133"/>
      <c r="H1794" s="133"/>
      <c r="I1794" s="133"/>
      <c r="J1794" s="133"/>
      <c r="K1794" s="133"/>
      <c r="L1794" s="133"/>
      <c r="M1794" s="133"/>
      <c r="N1794" s="133"/>
    </row>
    <row r="1795" ht="14.25" spans="1:14">
      <c r="A1795" s="132"/>
      <c r="B1795" s="163"/>
      <c r="C1795" s="163"/>
      <c r="D1795" s="163"/>
      <c r="E1795" s="133"/>
      <c r="F1795" s="133"/>
      <c r="G1795" s="133"/>
      <c r="H1795" s="133"/>
      <c r="I1795" s="133"/>
      <c r="J1795" s="133"/>
      <c r="K1795" s="133"/>
      <c r="L1795" s="133"/>
      <c r="M1795" s="133"/>
      <c r="N1795" s="133"/>
    </row>
    <row r="1796" ht="14.25" spans="1:14">
      <c r="A1796" s="132" t="s">
        <v>417</v>
      </c>
      <c r="B1796" s="163"/>
      <c r="C1796" s="163" t="s">
        <v>1283</v>
      </c>
      <c r="D1796" s="163"/>
      <c r="E1796" s="133"/>
      <c r="F1796" s="133"/>
      <c r="G1796" s="133">
        <v>0</v>
      </c>
      <c r="H1796" s="133"/>
      <c r="I1796" s="133"/>
      <c r="J1796" s="133"/>
      <c r="K1796" s="133"/>
      <c r="L1796" s="133" t="s">
        <v>402</v>
      </c>
      <c r="M1796" s="133"/>
      <c r="N1796" s="133"/>
    </row>
    <row r="1797" ht="14.25" spans="1:14">
      <c r="A1797" s="132"/>
      <c r="B1797" s="163">
        <v>0</v>
      </c>
      <c r="C1797" s="163" t="s">
        <v>659</v>
      </c>
      <c r="D1797" s="163"/>
      <c r="E1797" s="133">
        <v>0</v>
      </c>
      <c r="F1797" s="133">
        <v>0</v>
      </c>
      <c r="G1797" s="133" t="s">
        <v>402</v>
      </c>
      <c r="H1797" s="136">
        <v>0</v>
      </c>
      <c r="I1797" s="136">
        <v>0</v>
      </c>
      <c r="J1797" s="133" t="s">
        <v>402</v>
      </c>
      <c r="K1797" s="133">
        <v>0</v>
      </c>
      <c r="L1797" s="133" t="s">
        <v>402</v>
      </c>
      <c r="M1797" s="136">
        <v>0</v>
      </c>
      <c r="N1797" s="136">
        <v>0</v>
      </c>
    </row>
    <row r="1798" ht="14.25" spans="1:14">
      <c r="A1798" s="132"/>
      <c r="B1798" s="163">
        <v>1</v>
      </c>
      <c r="C1798" s="163" t="s">
        <v>1284</v>
      </c>
      <c r="D1798" s="163"/>
      <c r="E1798" s="133">
        <v>-0.005</v>
      </c>
      <c r="F1798" s="133">
        <v>-1.012</v>
      </c>
      <c r="G1798" s="133" t="s">
        <v>402</v>
      </c>
      <c r="H1798" s="136">
        <v>0.1328</v>
      </c>
      <c r="I1798" s="136">
        <v>0.3655</v>
      </c>
      <c r="J1798" s="133" t="s">
        <v>402</v>
      </c>
      <c r="K1798" s="133">
        <v>-1.088</v>
      </c>
      <c r="L1798" s="133" t="s">
        <v>402</v>
      </c>
      <c r="M1798" s="136">
        <v>0.1275</v>
      </c>
      <c r="N1798" s="136">
        <v>0.3783</v>
      </c>
    </row>
    <row r="1799" ht="14.25" spans="1:14">
      <c r="A1799" s="132"/>
      <c r="B1799" s="163">
        <v>2</v>
      </c>
      <c r="C1799" s="163" t="s">
        <v>1285</v>
      </c>
      <c r="D1799" s="163"/>
      <c r="E1799" s="133">
        <v>-0.043</v>
      </c>
      <c r="F1799" s="133">
        <v>-0.457</v>
      </c>
      <c r="G1799" s="133" t="s">
        <v>402</v>
      </c>
      <c r="H1799" s="136">
        <v>0.0854</v>
      </c>
      <c r="I1799" s="136">
        <v>0.1349</v>
      </c>
      <c r="J1799" s="133" t="s">
        <v>402</v>
      </c>
      <c r="K1799" s="133">
        <v>-0.487</v>
      </c>
      <c r="L1799" s="133" t="s">
        <v>402</v>
      </c>
      <c r="M1799" s="136">
        <v>0.085</v>
      </c>
      <c r="N1799" s="136">
        <v>0.1383</v>
      </c>
    </row>
    <row r="1800" ht="14.25" spans="1:14">
      <c r="A1800" s="132"/>
      <c r="B1800" s="163">
        <v>3</v>
      </c>
      <c r="C1800" s="163" t="s">
        <v>1286</v>
      </c>
      <c r="D1800" s="163"/>
      <c r="E1800" s="133">
        <v>0.008</v>
      </c>
      <c r="F1800" s="133">
        <v>0.237</v>
      </c>
      <c r="G1800" s="133" t="s">
        <v>402</v>
      </c>
      <c r="H1800" s="136">
        <v>0.3176</v>
      </c>
      <c r="I1800" s="136">
        <v>0.2506</v>
      </c>
      <c r="J1800" s="133" t="s">
        <v>402</v>
      </c>
      <c r="K1800" s="133">
        <v>0.393</v>
      </c>
      <c r="L1800" s="133" t="s">
        <v>402</v>
      </c>
      <c r="M1800" s="136">
        <v>0.3358</v>
      </c>
      <c r="N1800" s="136">
        <v>0.2267</v>
      </c>
    </row>
    <row r="1801" ht="14.25" spans="1:14">
      <c r="A1801" s="132"/>
      <c r="B1801" s="163">
        <v>4</v>
      </c>
      <c r="C1801" s="163" t="s">
        <v>1287</v>
      </c>
      <c r="D1801" s="163"/>
      <c r="E1801" s="133">
        <v>0.01</v>
      </c>
      <c r="F1801" s="133">
        <v>0.623</v>
      </c>
      <c r="G1801" s="133" t="s">
        <v>402</v>
      </c>
      <c r="H1801" s="136">
        <v>0.4642</v>
      </c>
      <c r="I1801" s="136">
        <v>0.2491</v>
      </c>
      <c r="J1801" s="133" t="s">
        <v>402</v>
      </c>
      <c r="K1801" s="133">
        <v>0.565</v>
      </c>
      <c r="L1801" s="133" t="s">
        <v>402</v>
      </c>
      <c r="M1801" s="136">
        <v>0.4517</v>
      </c>
      <c r="N1801" s="136">
        <v>0.2567</v>
      </c>
    </row>
    <row r="1802" ht="14.25" spans="1:14">
      <c r="A1802" s="132"/>
      <c r="B1802" s="163">
        <v>5</v>
      </c>
      <c r="C1802" s="163" t="s">
        <v>668</v>
      </c>
      <c r="D1802" s="163"/>
      <c r="E1802" s="133">
        <v>0</v>
      </c>
      <c r="F1802" s="133"/>
      <c r="G1802" s="133"/>
      <c r="H1802" s="133"/>
      <c r="I1802" s="133"/>
      <c r="J1802" s="133"/>
      <c r="K1802" s="133"/>
      <c r="L1802" s="133"/>
      <c r="M1802" s="133"/>
      <c r="N1802" s="133"/>
    </row>
    <row r="1803" ht="14.25" spans="1:14">
      <c r="A1803" s="132"/>
      <c r="B1803" s="163"/>
      <c r="C1803" s="163"/>
      <c r="D1803" s="163"/>
      <c r="E1803" s="133"/>
      <c r="F1803" s="133"/>
      <c r="G1803" s="133"/>
      <c r="H1803" s="133"/>
      <c r="I1803" s="133"/>
      <c r="J1803" s="133"/>
      <c r="K1803" s="133"/>
      <c r="L1803" s="133"/>
      <c r="M1803" s="133"/>
      <c r="N1803" s="133"/>
    </row>
    <row r="1804" ht="14.25" spans="1:14">
      <c r="A1804" s="132" t="s">
        <v>417</v>
      </c>
      <c r="B1804" s="163"/>
      <c r="C1804" s="163" t="s">
        <v>1288</v>
      </c>
      <c r="D1804" s="163"/>
      <c r="E1804" s="133"/>
      <c r="F1804" s="133"/>
      <c r="G1804" s="133">
        <v>0</v>
      </c>
      <c r="H1804" s="133"/>
      <c r="I1804" s="133"/>
      <c r="J1804" s="133"/>
      <c r="K1804" s="133"/>
      <c r="L1804" s="133" t="s">
        <v>402</v>
      </c>
      <c r="M1804" s="133"/>
      <c r="N1804" s="133"/>
    </row>
    <row r="1805" ht="14.25" spans="1:14">
      <c r="A1805" s="132"/>
      <c r="B1805" s="163">
        <v>0</v>
      </c>
      <c r="C1805" s="163" t="s">
        <v>659</v>
      </c>
      <c r="D1805" s="163"/>
      <c r="E1805" s="133">
        <v>0</v>
      </c>
      <c r="F1805" s="133">
        <v>0</v>
      </c>
      <c r="G1805" s="133" t="s">
        <v>402</v>
      </c>
      <c r="H1805" s="136">
        <v>0</v>
      </c>
      <c r="I1805" s="136">
        <v>0</v>
      </c>
      <c r="J1805" s="133" t="s">
        <v>402</v>
      </c>
      <c r="K1805" s="133">
        <v>0</v>
      </c>
      <c r="L1805" s="133" t="s">
        <v>402</v>
      </c>
      <c r="M1805" s="136">
        <v>0</v>
      </c>
      <c r="N1805" s="136">
        <v>0</v>
      </c>
    </row>
    <row r="1806" ht="14.25" spans="1:14">
      <c r="A1806" s="132"/>
      <c r="B1806" s="163">
        <v>1</v>
      </c>
      <c r="C1806" s="163" t="s">
        <v>1289</v>
      </c>
      <c r="D1806" s="163"/>
      <c r="E1806" s="133">
        <v>-0.003</v>
      </c>
      <c r="F1806" s="133">
        <v>0.811</v>
      </c>
      <c r="G1806" s="133" t="s">
        <v>402</v>
      </c>
      <c r="H1806" s="136">
        <v>0.8311</v>
      </c>
      <c r="I1806" s="136">
        <v>0.3692</v>
      </c>
      <c r="J1806" s="133" t="s">
        <v>402</v>
      </c>
      <c r="K1806" s="133">
        <v>0.821</v>
      </c>
      <c r="L1806" s="133" t="s">
        <v>402</v>
      </c>
      <c r="M1806" s="136">
        <v>0.8412</v>
      </c>
      <c r="N1806" s="136">
        <v>0.37</v>
      </c>
    </row>
    <row r="1807" ht="14.25" spans="1:14">
      <c r="A1807" s="132"/>
      <c r="B1807" s="163">
        <v>2</v>
      </c>
      <c r="C1807" s="163" t="s">
        <v>1290</v>
      </c>
      <c r="D1807" s="163"/>
      <c r="E1807" s="133">
        <v>0.014</v>
      </c>
      <c r="F1807" s="133">
        <v>-0.344</v>
      </c>
      <c r="G1807" s="133" t="s">
        <v>402</v>
      </c>
      <c r="H1807" s="136">
        <v>0.0431</v>
      </c>
      <c r="I1807" s="136">
        <v>0.0608</v>
      </c>
      <c r="J1807" s="133" t="s">
        <v>402</v>
      </c>
      <c r="K1807" s="133">
        <v>-0.484</v>
      </c>
      <c r="L1807" s="133" t="s">
        <v>402</v>
      </c>
      <c r="M1807" s="136">
        <v>0.0452</v>
      </c>
      <c r="N1807" s="136">
        <v>0.0733</v>
      </c>
    </row>
    <row r="1808" ht="14.25" spans="1:14">
      <c r="A1808" s="132"/>
      <c r="B1808" s="163">
        <v>3</v>
      </c>
      <c r="C1808" s="163" t="s">
        <v>1291</v>
      </c>
      <c r="D1808" s="163"/>
      <c r="E1808" s="133">
        <v>-0.025</v>
      </c>
      <c r="F1808" s="133">
        <v>-1.089</v>
      </c>
      <c r="G1808" s="133" t="s">
        <v>402</v>
      </c>
      <c r="H1808" s="136">
        <v>0.0646</v>
      </c>
      <c r="I1808" s="136">
        <v>0.192</v>
      </c>
      <c r="J1808" s="133" t="s">
        <v>402</v>
      </c>
      <c r="K1808" s="133">
        <v>-1.211</v>
      </c>
      <c r="L1808" s="133" t="s">
        <v>402</v>
      </c>
      <c r="M1808" s="136">
        <v>0.0581</v>
      </c>
      <c r="N1808" s="136">
        <v>0.195</v>
      </c>
    </row>
    <row r="1809" ht="14.25" spans="1:14">
      <c r="A1809" s="132"/>
      <c r="B1809" s="163">
        <v>4</v>
      </c>
      <c r="C1809" s="163" t="s">
        <v>1292</v>
      </c>
      <c r="D1809" s="163"/>
      <c r="E1809" s="133">
        <v>0.028</v>
      </c>
      <c r="F1809" s="133">
        <v>-1.615</v>
      </c>
      <c r="G1809" s="133" t="s">
        <v>402</v>
      </c>
      <c r="H1809" s="136">
        <v>0.046</v>
      </c>
      <c r="I1809" s="136">
        <v>0.2313</v>
      </c>
      <c r="J1809" s="133" t="s">
        <v>402</v>
      </c>
      <c r="K1809" s="133">
        <v>-1.762</v>
      </c>
      <c r="L1809" s="133" t="s">
        <v>402</v>
      </c>
      <c r="M1809" s="136">
        <v>0.0421</v>
      </c>
      <c r="N1809" s="136">
        <v>0.245</v>
      </c>
    </row>
    <row r="1810" ht="14.25" spans="1:14">
      <c r="A1810" s="132"/>
      <c r="B1810" s="163">
        <v>5</v>
      </c>
      <c r="C1810" s="163" t="s">
        <v>1293</v>
      </c>
      <c r="D1810" s="163"/>
      <c r="E1810" s="133">
        <v>0.005</v>
      </c>
      <c r="F1810" s="133">
        <v>-2.265</v>
      </c>
      <c r="G1810" s="133" t="s">
        <v>402</v>
      </c>
      <c r="H1810" s="136">
        <v>0.0152</v>
      </c>
      <c r="I1810" s="136">
        <v>0.1468</v>
      </c>
      <c r="J1810" s="133" t="s">
        <v>402</v>
      </c>
      <c r="K1810" s="133">
        <v>-2.165</v>
      </c>
      <c r="L1810" s="133" t="s">
        <v>402</v>
      </c>
      <c r="M1810" s="136">
        <v>0.0134</v>
      </c>
      <c r="N1810" s="136">
        <v>0.1167</v>
      </c>
    </row>
    <row r="1811" ht="14.25" spans="1:14">
      <c r="A1811" s="132"/>
      <c r="B1811" s="163">
        <v>6</v>
      </c>
      <c r="C1811" s="163" t="s">
        <v>668</v>
      </c>
      <c r="D1811" s="163"/>
      <c r="E1811" s="133">
        <v>0</v>
      </c>
      <c r="F1811" s="133"/>
      <c r="G1811" s="133"/>
      <c r="H1811" s="133"/>
      <c r="I1811" s="133"/>
      <c r="J1811" s="133"/>
      <c r="K1811" s="133"/>
      <c r="L1811" s="133"/>
      <c r="M1811" s="133"/>
      <c r="N1811" s="133"/>
    </row>
    <row r="1812" ht="14.25" spans="1:14">
      <c r="A1812" s="132"/>
      <c r="B1812" s="163"/>
      <c r="C1812" s="163"/>
      <c r="D1812" s="163"/>
      <c r="E1812" s="133"/>
      <c r="F1812" s="133"/>
      <c r="G1812" s="133"/>
      <c r="H1812" s="133"/>
      <c r="I1812" s="133"/>
      <c r="J1812" s="133"/>
      <c r="K1812" s="133"/>
      <c r="L1812" s="133"/>
      <c r="M1812" s="133"/>
      <c r="N1812" s="133"/>
    </row>
    <row r="1813" ht="14.25" spans="1:14">
      <c r="A1813" s="132" t="s">
        <v>417</v>
      </c>
      <c r="B1813" s="163"/>
      <c r="C1813" s="163" t="s">
        <v>1294</v>
      </c>
      <c r="D1813" s="163"/>
      <c r="E1813" s="133"/>
      <c r="F1813" s="133"/>
      <c r="G1813" s="133">
        <v>0</v>
      </c>
      <c r="H1813" s="133"/>
      <c r="I1813" s="133"/>
      <c r="J1813" s="133"/>
      <c r="K1813" s="133"/>
      <c r="L1813" s="133" t="s">
        <v>402</v>
      </c>
      <c r="M1813" s="133"/>
      <c r="N1813" s="133"/>
    </row>
    <row r="1814" ht="14.25" spans="1:14">
      <c r="A1814" s="132"/>
      <c r="B1814" s="163">
        <v>0</v>
      </c>
      <c r="C1814" s="163" t="s">
        <v>659</v>
      </c>
      <c r="D1814" s="163"/>
      <c r="E1814" s="133">
        <v>0</v>
      </c>
      <c r="F1814" s="133">
        <v>0</v>
      </c>
      <c r="G1814" s="133" t="s">
        <v>402</v>
      </c>
      <c r="H1814" s="136">
        <v>0</v>
      </c>
      <c r="I1814" s="136">
        <v>0</v>
      </c>
      <c r="J1814" s="133" t="s">
        <v>402</v>
      </c>
      <c r="K1814" s="133">
        <v>0</v>
      </c>
      <c r="L1814" s="133" t="s">
        <v>402</v>
      </c>
      <c r="M1814" s="136">
        <v>0</v>
      </c>
      <c r="N1814" s="136">
        <v>0</v>
      </c>
    </row>
    <row r="1815" ht="14.25" spans="1:14">
      <c r="A1815" s="132"/>
      <c r="B1815" s="163">
        <v>1</v>
      </c>
      <c r="C1815" s="163" t="s">
        <v>1295</v>
      </c>
      <c r="D1815" s="163"/>
      <c r="E1815" s="133">
        <v>-0.009</v>
      </c>
      <c r="F1815" s="133">
        <v>0.431</v>
      </c>
      <c r="G1815" s="133" t="s">
        <v>402</v>
      </c>
      <c r="H1815" s="136">
        <v>0.9436</v>
      </c>
      <c r="I1815" s="136">
        <v>0.613</v>
      </c>
      <c r="J1815" s="133" t="s">
        <v>402</v>
      </c>
      <c r="K1815" s="133">
        <v>0.405</v>
      </c>
      <c r="L1815" s="133" t="s">
        <v>402</v>
      </c>
      <c r="M1815" s="136">
        <v>0.9449</v>
      </c>
      <c r="N1815" s="136">
        <v>0.63</v>
      </c>
    </row>
    <row r="1816" ht="14.25" spans="1:14">
      <c r="A1816" s="132"/>
      <c r="B1816" s="163">
        <v>2</v>
      </c>
      <c r="C1816" s="163" t="s">
        <v>1296</v>
      </c>
      <c r="D1816" s="163"/>
      <c r="E1816" s="133">
        <v>0.045</v>
      </c>
      <c r="F1816" s="133">
        <v>-1.294</v>
      </c>
      <c r="G1816" s="133" t="s">
        <v>402</v>
      </c>
      <c r="H1816" s="136">
        <v>0.0276</v>
      </c>
      <c r="I1816" s="136">
        <v>0.1008</v>
      </c>
      <c r="J1816" s="133" t="s">
        <v>402</v>
      </c>
      <c r="K1816" s="133">
        <v>-1.326</v>
      </c>
      <c r="L1816" s="133" t="s">
        <v>402</v>
      </c>
      <c r="M1816" s="136">
        <v>0.0292</v>
      </c>
      <c r="N1816" s="136">
        <v>0.11</v>
      </c>
    </row>
    <row r="1817" ht="14.25" spans="1:14">
      <c r="A1817" s="132"/>
      <c r="B1817" s="163">
        <v>3</v>
      </c>
      <c r="C1817" s="163" t="s">
        <v>1297</v>
      </c>
      <c r="D1817" s="163"/>
      <c r="E1817" s="133">
        <v>0.014</v>
      </c>
      <c r="F1817" s="133">
        <v>-1.91</v>
      </c>
      <c r="G1817" s="133" t="s">
        <v>402</v>
      </c>
      <c r="H1817" s="136">
        <v>0.0189</v>
      </c>
      <c r="I1817" s="136">
        <v>0.1275</v>
      </c>
      <c r="J1817" s="133" t="s">
        <v>402</v>
      </c>
      <c r="K1817" s="133">
        <v>-1.996</v>
      </c>
      <c r="L1817" s="133" t="s">
        <v>402</v>
      </c>
      <c r="M1817" s="136">
        <v>0.0172</v>
      </c>
      <c r="N1817" s="136">
        <v>0.1267</v>
      </c>
    </row>
    <row r="1818" ht="14.25" spans="1:14">
      <c r="A1818" s="132"/>
      <c r="B1818" s="163">
        <v>4</v>
      </c>
      <c r="C1818" s="163" t="s">
        <v>1298</v>
      </c>
      <c r="D1818" s="163"/>
      <c r="E1818" s="133">
        <v>0.038</v>
      </c>
      <c r="F1818" s="133">
        <v>-2.776</v>
      </c>
      <c r="G1818" s="133" t="s">
        <v>402</v>
      </c>
      <c r="H1818" s="136">
        <v>0.0099</v>
      </c>
      <c r="I1818" s="136">
        <v>0.1586</v>
      </c>
      <c r="J1818" s="133" t="s">
        <v>402</v>
      </c>
      <c r="K1818" s="133">
        <v>-2.73</v>
      </c>
      <c r="L1818" s="133" t="s">
        <v>402</v>
      </c>
      <c r="M1818" s="136">
        <v>0.0087</v>
      </c>
      <c r="N1818" s="136">
        <v>0.1333</v>
      </c>
    </row>
    <row r="1819" ht="56.25" spans="1:16">
      <c r="A1819" s="159" t="s">
        <v>437</v>
      </c>
      <c r="B1819" s="159"/>
      <c r="C1819" s="159"/>
      <c r="D1819" s="159"/>
      <c r="E1819" s="159"/>
      <c r="F1819" s="159"/>
      <c r="G1819" s="159"/>
      <c r="H1819" s="159"/>
      <c r="I1819" s="159"/>
      <c r="J1819" s="159"/>
      <c r="K1819" s="159"/>
      <c r="L1819" s="159"/>
      <c r="M1819" s="159"/>
      <c r="N1819" s="159"/>
      <c r="O1819" s="149" t="s">
        <v>438</v>
      </c>
      <c r="P1819" s="150">
        <v>39</v>
      </c>
    </row>
    <row r="1821" spans="1:16">
      <c r="A1821" s="151" t="s">
        <v>1299</v>
      </c>
      <c r="B1821" s="151"/>
      <c r="C1821" s="151"/>
      <c r="D1821" s="151"/>
      <c r="E1821" s="151"/>
      <c r="F1821" s="151"/>
      <c r="G1821" s="151"/>
      <c r="H1821" s="151"/>
      <c r="I1821" s="151"/>
      <c r="J1821" s="151"/>
      <c r="K1821" s="151"/>
      <c r="L1821" s="151"/>
      <c r="M1821" s="151"/>
      <c r="N1821" s="151"/>
      <c r="O1821" s="152"/>
      <c r="P1821" s="150" t="s">
        <v>391</v>
      </c>
    </row>
    <row r="1822" spans="1:16">
      <c r="A1822" s="151"/>
      <c r="B1822" s="151"/>
      <c r="C1822" s="151"/>
      <c r="D1822" s="151"/>
      <c r="E1822" s="151"/>
      <c r="F1822" s="151"/>
      <c r="G1822" s="151"/>
      <c r="H1822" s="151"/>
      <c r="I1822" s="151"/>
      <c r="J1822" s="151"/>
      <c r="K1822" s="151"/>
      <c r="L1822" s="151"/>
      <c r="M1822" s="151"/>
      <c r="N1822" s="151"/>
      <c r="O1822" s="153"/>
      <c r="P1822" s="150"/>
    </row>
    <row r="1823" spans="1:16">
      <c r="A1823" s="151"/>
      <c r="B1823" s="151"/>
      <c r="C1823" s="151"/>
      <c r="D1823" s="151"/>
      <c r="E1823" s="151"/>
      <c r="F1823" s="151"/>
      <c r="G1823" s="151"/>
      <c r="H1823" s="151"/>
      <c r="I1823" s="151"/>
      <c r="J1823" s="151"/>
      <c r="K1823" s="151"/>
      <c r="L1823" s="151"/>
      <c r="M1823" s="151"/>
      <c r="N1823" s="151"/>
      <c r="O1823" s="153"/>
      <c r="P1823" s="150"/>
    </row>
    <row r="1824" spans="1:16">
      <c r="A1824" s="151"/>
      <c r="B1824" s="151"/>
      <c r="C1824" s="151"/>
      <c r="D1824" s="151"/>
      <c r="E1824" s="151"/>
      <c r="F1824" s="151"/>
      <c r="G1824" s="151"/>
      <c r="H1824" s="151"/>
      <c r="I1824" s="151"/>
      <c r="J1824" s="151"/>
      <c r="K1824" s="151"/>
      <c r="L1824" s="151"/>
      <c r="M1824" s="151"/>
      <c r="N1824" s="151"/>
      <c r="O1824" s="153"/>
      <c r="P1824" s="150"/>
    </row>
    <row r="1825" spans="1:14">
      <c r="A1825" s="119" t="s">
        <v>574</v>
      </c>
      <c r="B1825" s="119"/>
      <c r="C1825" s="119"/>
      <c r="D1825" s="119"/>
      <c r="E1825" s="119"/>
      <c r="F1825" s="119"/>
      <c r="G1825" s="119"/>
      <c r="H1825" s="119"/>
      <c r="I1825" s="119"/>
      <c r="J1825" s="119"/>
      <c r="K1825" s="119"/>
      <c r="L1825" s="119"/>
      <c r="M1825" s="119"/>
      <c r="N1825" s="119"/>
    </row>
    <row r="1826" spans="1:14">
      <c r="A1826" s="121" t="s">
        <v>362</v>
      </c>
      <c r="B1826" s="121"/>
      <c r="C1826" s="121"/>
      <c r="D1826" s="121"/>
      <c r="E1826" s="121"/>
      <c r="F1826" s="121"/>
      <c r="G1826" s="121"/>
      <c r="H1826" s="121"/>
      <c r="I1826" s="121"/>
      <c r="J1826" s="121"/>
      <c r="K1826" s="121"/>
      <c r="L1826" s="121"/>
      <c r="M1826" s="121"/>
      <c r="N1826" s="121"/>
    </row>
    <row r="1827" spans="1:14">
      <c r="A1827" s="121" t="s">
        <v>363</v>
      </c>
      <c r="B1827" s="121"/>
      <c r="C1827" s="121"/>
      <c r="D1827" s="121"/>
      <c r="E1827" s="121"/>
      <c r="F1827" s="121"/>
      <c r="G1827" s="121"/>
      <c r="H1827" s="121"/>
      <c r="I1827" s="121"/>
      <c r="J1827" s="121"/>
      <c r="K1827" s="121"/>
      <c r="L1827" s="121"/>
      <c r="M1827" s="121"/>
      <c r="N1827" s="121"/>
    </row>
    <row r="1828" spans="1:14">
      <c r="A1828" s="121" t="s">
        <v>393</v>
      </c>
      <c r="B1828" s="121"/>
      <c r="C1828" s="121"/>
      <c r="D1828" s="121"/>
      <c r="E1828" s="121"/>
      <c r="F1828" s="121"/>
      <c r="G1828" s="121"/>
      <c r="H1828" s="121"/>
      <c r="I1828" s="121"/>
      <c r="J1828" s="121"/>
      <c r="K1828" s="121"/>
      <c r="L1828" s="121"/>
      <c r="M1828" s="121"/>
      <c r="N1828" s="121"/>
    </row>
    <row r="1829" ht="14.25" spans="1:14">
      <c r="A1829" s="121"/>
      <c r="B1829" s="121"/>
      <c r="C1829" s="121"/>
      <c r="D1829" s="121"/>
      <c r="E1829" s="121"/>
      <c r="F1829" s="121"/>
      <c r="G1829" s="121"/>
      <c r="H1829" s="121"/>
      <c r="I1829" s="121"/>
      <c r="J1829" s="121"/>
      <c r="K1829" s="121"/>
      <c r="L1829" s="121"/>
      <c r="M1829" s="121"/>
      <c r="N1829" s="121"/>
    </row>
    <row r="1830" ht="14.25" spans="1:14">
      <c r="A1830" s="166" t="s">
        <v>575</v>
      </c>
      <c r="B1830" s="123"/>
      <c r="C1830" s="125"/>
      <c r="D1830" s="124"/>
      <c r="E1830" s="124" t="s">
        <v>576</v>
      </c>
      <c r="F1830" s="123" t="s">
        <v>577</v>
      </c>
      <c r="G1830" s="125"/>
      <c r="H1830" s="125"/>
      <c r="I1830" s="125"/>
      <c r="J1830" s="124"/>
      <c r="K1830" s="123" t="s">
        <v>578</v>
      </c>
      <c r="L1830" s="125"/>
      <c r="M1830" s="125"/>
      <c r="N1830" s="124"/>
    </row>
    <row r="1831" ht="14.25" spans="1:14">
      <c r="A1831" s="128" t="s">
        <v>579</v>
      </c>
      <c r="B1831" s="129" t="s">
        <v>580</v>
      </c>
      <c r="C1831" s="129" t="s">
        <v>581</v>
      </c>
      <c r="D1831" s="129" t="s">
        <v>582</v>
      </c>
      <c r="E1831" s="129" t="s">
        <v>583</v>
      </c>
      <c r="F1831" s="129" t="s">
        <v>584</v>
      </c>
      <c r="G1831" s="129" t="s">
        <v>401</v>
      </c>
      <c r="H1831" s="129" t="s">
        <v>585</v>
      </c>
      <c r="I1831" s="129" t="s">
        <v>586</v>
      </c>
      <c r="J1831" s="129" t="s">
        <v>587</v>
      </c>
      <c r="K1831" s="129" t="s">
        <v>584</v>
      </c>
      <c r="L1831" s="129" t="s">
        <v>401</v>
      </c>
      <c r="M1831" s="129" t="s">
        <v>585</v>
      </c>
      <c r="N1831" s="129" t="s">
        <v>586</v>
      </c>
    </row>
    <row r="1832" ht="14.25" spans="1:14">
      <c r="A1832" s="132"/>
      <c r="B1832" s="163">
        <v>5</v>
      </c>
      <c r="C1832" s="163" t="s">
        <v>668</v>
      </c>
      <c r="D1832" s="163"/>
      <c r="E1832" s="133">
        <v>0</v>
      </c>
      <c r="F1832" s="133"/>
      <c r="G1832" s="133"/>
      <c r="H1832" s="133"/>
      <c r="I1832" s="133"/>
      <c r="J1832" s="133"/>
      <c r="K1832" s="133"/>
      <c r="L1832" s="133"/>
      <c r="M1832" s="133"/>
      <c r="N1832" s="133"/>
    </row>
    <row r="1833" ht="14.25" spans="1:14">
      <c r="A1833" s="132"/>
      <c r="B1833" s="163"/>
      <c r="C1833" s="163"/>
      <c r="D1833" s="163"/>
      <c r="E1833" s="133"/>
      <c r="F1833" s="133"/>
      <c r="G1833" s="133"/>
      <c r="H1833" s="133"/>
      <c r="I1833" s="133"/>
      <c r="J1833" s="133"/>
      <c r="K1833" s="133"/>
      <c r="L1833" s="133"/>
      <c r="M1833" s="133"/>
      <c r="N1833" s="133"/>
    </row>
    <row r="1834" ht="14.25" spans="1:14">
      <c r="A1834" s="132" t="s">
        <v>417</v>
      </c>
      <c r="B1834" s="163"/>
      <c r="C1834" s="163" t="s">
        <v>1300</v>
      </c>
      <c r="D1834" s="163"/>
      <c r="E1834" s="133"/>
      <c r="F1834" s="133"/>
      <c r="G1834" s="133">
        <v>0</v>
      </c>
      <c r="H1834" s="133"/>
      <c r="I1834" s="133"/>
      <c r="J1834" s="133"/>
      <c r="K1834" s="133"/>
      <c r="L1834" s="133" t="s">
        <v>402</v>
      </c>
      <c r="M1834" s="133"/>
      <c r="N1834" s="133"/>
    </row>
    <row r="1835" ht="14.25" spans="1:14">
      <c r="A1835" s="132"/>
      <c r="B1835" s="163">
        <v>0</v>
      </c>
      <c r="C1835" s="163" t="s">
        <v>659</v>
      </c>
      <c r="D1835" s="163"/>
      <c r="E1835" s="133">
        <v>0</v>
      </c>
      <c r="F1835" s="133">
        <v>0</v>
      </c>
      <c r="G1835" s="133" t="s">
        <v>402</v>
      </c>
      <c r="H1835" s="136">
        <v>0</v>
      </c>
      <c r="I1835" s="136">
        <v>0</v>
      </c>
      <c r="J1835" s="133" t="s">
        <v>402</v>
      </c>
      <c r="K1835" s="133">
        <v>0</v>
      </c>
      <c r="L1835" s="133" t="s">
        <v>402</v>
      </c>
      <c r="M1835" s="136">
        <v>0</v>
      </c>
      <c r="N1835" s="136">
        <v>0</v>
      </c>
    </row>
    <row r="1836" ht="14.25" spans="1:14">
      <c r="A1836" s="132"/>
      <c r="B1836" s="163">
        <v>1</v>
      </c>
      <c r="C1836" s="163" t="s">
        <v>623</v>
      </c>
      <c r="D1836" s="163"/>
      <c r="E1836" s="133">
        <v>0.007</v>
      </c>
      <c r="F1836" s="133">
        <v>0.385</v>
      </c>
      <c r="G1836" s="133" t="s">
        <v>402</v>
      </c>
      <c r="H1836" s="136">
        <v>0.928</v>
      </c>
      <c r="I1836" s="136">
        <v>0.6316</v>
      </c>
      <c r="J1836" s="133" t="s">
        <v>402</v>
      </c>
      <c r="K1836" s="133">
        <v>0.397</v>
      </c>
      <c r="L1836" s="133" t="s">
        <v>402</v>
      </c>
      <c r="M1836" s="136">
        <v>0.9299</v>
      </c>
      <c r="N1836" s="136">
        <v>0.625</v>
      </c>
    </row>
    <row r="1837" ht="14.25" spans="1:14">
      <c r="A1837" s="132"/>
      <c r="B1837" s="163">
        <v>2</v>
      </c>
      <c r="C1837" s="163" t="s">
        <v>647</v>
      </c>
      <c r="D1837" s="163"/>
      <c r="E1837" s="133">
        <v>-0.025</v>
      </c>
      <c r="F1837" s="133">
        <v>-1.632</v>
      </c>
      <c r="G1837" s="133" t="s">
        <v>402</v>
      </c>
      <c r="H1837" s="136">
        <v>0.072</v>
      </c>
      <c r="I1837" s="136">
        <v>0.3684</v>
      </c>
      <c r="J1837" s="133" t="s">
        <v>402</v>
      </c>
      <c r="K1837" s="133">
        <v>-1.677</v>
      </c>
      <c r="L1837" s="133" t="s">
        <v>402</v>
      </c>
      <c r="M1837" s="136">
        <v>0.0701</v>
      </c>
      <c r="N1837" s="136">
        <v>0.375</v>
      </c>
    </row>
    <row r="1838" ht="14.25" spans="1:14">
      <c r="A1838" s="132"/>
      <c r="B1838" s="163">
        <v>3</v>
      </c>
      <c r="C1838" s="163" t="s">
        <v>668</v>
      </c>
      <c r="D1838" s="163"/>
      <c r="E1838" s="133">
        <v>0</v>
      </c>
      <c r="F1838" s="133"/>
      <c r="G1838" s="133"/>
      <c r="H1838" s="133"/>
      <c r="I1838" s="133"/>
      <c r="J1838" s="133"/>
      <c r="K1838" s="133"/>
      <c r="L1838" s="133"/>
      <c r="M1838" s="133"/>
      <c r="N1838" s="133"/>
    </row>
    <row r="1839" ht="14.25" spans="1:14">
      <c r="A1839" s="132"/>
      <c r="B1839" s="163"/>
      <c r="C1839" s="163"/>
      <c r="D1839" s="163"/>
      <c r="E1839" s="133"/>
      <c r="F1839" s="133"/>
      <c r="G1839" s="133"/>
      <c r="H1839" s="133"/>
      <c r="I1839" s="133"/>
      <c r="J1839" s="133"/>
      <c r="K1839" s="133"/>
      <c r="L1839" s="133"/>
      <c r="M1839" s="133"/>
      <c r="N1839" s="133"/>
    </row>
    <row r="1840" ht="14.25" spans="1:14">
      <c r="A1840" s="132" t="s">
        <v>417</v>
      </c>
      <c r="B1840" s="163"/>
      <c r="C1840" s="163" t="s">
        <v>1301</v>
      </c>
      <c r="D1840" s="163"/>
      <c r="E1840" s="133"/>
      <c r="F1840" s="133"/>
      <c r="G1840" s="133">
        <v>0</v>
      </c>
      <c r="H1840" s="133"/>
      <c r="I1840" s="133"/>
      <c r="J1840" s="133"/>
      <c r="K1840" s="133"/>
      <c r="L1840" s="133" t="s">
        <v>402</v>
      </c>
      <c r="M1840" s="133"/>
      <c r="N1840" s="133"/>
    </row>
    <row r="1841" ht="14.25" spans="1:14">
      <c r="A1841" s="132"/>
      <c r="B1841" s="163">
        <v>0</v>
      </c>
      <c r="C1841" s="163" t="s">
        <v>659</v>
      </c>
      <c r="D1841" s="163"/>
      <c r="E1841" s="133">
        <v>0</v>
      </c>
      <c r="F1841" s="133">
        <v>0</v>
      </c>
      <c r="G1841" s="133" t="s">
        <v>402</v>
      </c>
      <c r="H1841" s="136">
        <v>0</v>
      </c>
      <c r="I1841" s="136">
        <v>0</v>
      </c>
      <c r="J1841" s="133" t="s">
        <v>402</v>
      </c>
      <c r="K1841" s="133">
        <v>0</v>
      </c>
      <c r="L1841" s="133" t="s">
        <v>402</v>
      </c>
      <c r="M1841" s="136">
        <v>0</v>
      </c>
      <c r="N1841" s="136">
        <v>0</v>
      </c>
    </row>
    <row r="1842" ht="14.25" spans="1:14">
      <c r="A1842" s="132"/>
      <c r="B1842" s="163">
        <v>1</v>
      </c>
      <c r="C1842" s="163" t="s">
        <v>1302</v>
      </c>
      <c r="D1842" s="163"/>
      <c r="E1842" s="133">
        <v>-0.003</v>
      </c>
      <c r="F1842" s="133">
        <v>0.147</v>
      </c>
      <c r="G1842" s="133" t="s">
        <v>402</v>
      </c>
      <c r="H1842" s="136">
        <v>0.8857</v>
      </c>
      <c r="I1842" s="136">
        <v>0.7643</v>
      </c>
      <c r="J1842" s="133" t="s">
        <v>402</v>
      </c>
      <c r="K1842" s="133">
        <v>0.182</v>
      </c>
      <c r="L1842" s="133" t="s">
        <v>402</v>
      </c>
      <c r="M1842" s="136">
        <v>0.8913</v>
      </c>
      <c r="N1842" s="136">
        <v>0.7433</v>
      </c>
    </row>
    <row r="1843" ht="14.25" spans="1:14">
      <c r="A1843" s="132"/>
      <c r="B1843" s="163">
        <v>2</v>
      </c>
      <c r="C1843" s="163" t="s">
        <v>1303</v>
      </c>
      <c r="D1843" s="163"/>
      <c r="E1843" s="133">
        <v>0.028</v>
      </c>
      <c r="F1843" s="133">
        <v>-0.596</v>
      </c>
      <c r="G1843" s="133" t="s">
        <v>402</v>
      </c>
      <c r="H1843" s="136">
        <v>0.0813</v>
      </c>
      <c r="I1843" s="136">
        <v>0.1475</v>
      </c>
      <c r="J1843" s="133" t="s">
        <v>402</v>
      </c>
      <c r="K1843" s="133">
        <v>-0.75</v>
      </c>
      <c r="L1843" s="133" t="s">
        <v>402</v>
      </c>
      <c r="M1843" s="136">
        <v>0.0748</v>
      </c>
      <c r="N1843" s="136">
        <v>0.1583</v>
      </c>
    </row>
    <row r="1844" ht="14.25" spans="1:14">
      <c r="A1844" s="132"/>
      <c r="B1844" s="163">
        <v>3</v>
      </c>
      <c r="C1844" s="163" t="s">
        <v>1304</v>
      </c>
      <c r="D1844" s="163"/>
      <c r="E1844" s="133">
        <v>-0.01</v>
      </c>
      <c r="F1844" s="133">
        <v>-0.983</v>
      </c>
      <c r="G1844" s="133" t="s">
        <v>402</v>
      </c>
      <c r="H1844" s="136">
        <v>0.033</v>
      </c>
      <c r="I1844" s="136">
        <v>0.0882</v>
      </c>
      <c r="J1844" s="133" t="s">
        <v>402</v>
      </c>
      <c r="K1844" s="133">
        <v>-1.065</v>
      </c>
      <c r="L1844" s="133" t="s">
        <v>402</v>
      </c>
      <c r="M1844" s="136">
        <v>0.0339</v>
      </c>
      <c r="N1844" s="136">
        <v>0.0983</v>
      </c>
    </row>
    <row r="1845" ht="14.25" spans="1:14">
      <c r="A1845" s="132"/>
      <c r="B1845" s="163">
        <v>4</v>
      </c>
      <c r="C1845" s="163" t="s">
        <v>668</v>
      </c>
      <c r="D1845" s="163"/>
      <c r="E1845" s="133">
        <v>0</v>
      </c>
      <c r="F1845" s="133"/>
      <c r="G1845" s="133"/>
      <c r="H1845" s="133"/>
      <c r="I1845" s="133"/>
      <c r="J1845" s="133"/>
      <c r="K1845" s="133"/>
      <c r="L1845" s="133"/>
      <c r="M1845" s="133"/>
      <c r="N1845" s="133"/>
    </row>
    <row r="1846" ht="14.25" spans="1:14">
      <c r="A1846" s="132"/>
      <c r="B1846" s="163"/>
      <c r="C1846" s="163"/>
      <c r="D1846" s="163"/>
      <c r="E1846" s="133"/>
      <c r="F1846" s="133"/>
      <c r="G1846" s="133"/>
      <c r="H1846" s="133"/>
      <c r="I1846" s="133"/>
      <c r="J1846" s="133"/>
      <c r="K1846" s="133"/>
      <c r="L1846" s="133"/>
      <c r="M1846" s="133"/>
      <c r="N1846" s="133"/>
    </row>
    <row r="1847" ht="14.25" spans="1:14">
      <c r="A1847" s="132" t="s">
        <v>417</v>
      </c>
      <c r="B1847" s="163"/>
      <c r="C1847" s="163" t="s">
        <v>1305</v>
      </c>
      <c r="D1847" s="163"/>
      <c r="E1847" s="133"/>
      <c r="F1847" s="133"/>
      <c r="G1847" s="133">
        <v>0</v>
      </c>
      <c r="H1847" s="133"/>
      <c r="I1847" s="133"/>
      <c r="J1847" s="133"/>
      <c r="K1847" s="133"/>
      <c r="L1847" s="133" t="s">
        <v>402</v>
      </c>
      <c r="M1847" s="133"/>
      <c r="N1847" s="133"/>
    </row>
    <row r="1848" ht="14.25" spans="1:14">
      <c r="A1848" s="132"/>
      <c r="B1848" s="163">
        <v>0</v>
      </c>
      <c r="C1848" s="163" t="s">
        <v>659</v>
      </c>
      <c r="D1848" s="163"/>
      <c r="E1848" s="133">
        <v>0</v>
      </c>
      <c r="F1848" s="133">
        <v>0</v>
      </c>
      <c r="G1848" s="133" t="s">
        <v>402</v>
      </c>
      <c r="H1848" s="136">
        <v>0</v>
      </c>
      <c r="I1848" s="136">
        <v>0</v>
      </c>
      <c r="J1848" s="133" t="s">
        <v>402</v>
      </c>
      <c r="K1848" s="133">
        <v>0</v>
      </c>
      <c r="L1848" s="133" t="s">
        <v>402</v>
      </c>
      <c r="M1848" s="136">
        <v>0</v>
      </c>
      <c r="N1848" s="136">
        <v>0</v>
      </c>
    </row>
    <row r="1849" ht="14.25" spans="1:14">
      <c r="A1849" s="132"/>
      <c r="B1849" s="163">
        <v>1</v>
      </c>
      <c r="C1849" s="163" t="s">
        <v>627</v>
      </c>
      <c r="D1849" s="163"/>
      <c r="E1849" s="133">
        <v>-0.001</v>
      </c>
      <c r="F1849" s="133">
        <v>0.106</v>
      </c>
      <c r="G1849" s="133" t="s">
        <v>402</v>
      </c>
      <c r="H1849" s="136">
        <v>0.9003</v>
      </c>
      <c r="I1849" s="136">
        <v>0.8095</v>
      </c>
      <c r="J1849" s="133" t="s">
        <v>402</v>
      </c>
      <c r="K1849" s="133">
        <v>0.114</v>
      </c>
      <c r="L1849" s="133" t="s">
        <v>402</v>
      </c>
      <c r="M1849" s="136">
        <v>0.9005</v>
      </c>
      <c r="N1849" s="136">
        <v>0.8033</v>
      </c>
    </row>
    <row r="1850" ht="14.25" spans="1:14">
      <c r="A1850" s="132"/>
      <c r="B1850" s="163">
        <v>2</v>
      </c>
      <c r="C1850" s="163" t="s">
        <v>1306</v>
      </c>
      <c r="D1850" s="163"/>
      <c r="E1850" s="133">
        <v>-0.014</v>
      </c>
      <c r="F1850" s="133">
        <v>-0.464</v>
      </c>
      <c r="G1850" s="133" t="s">
        <v>402</v>
      </c>
      <c r="H1850" s="136">
        <v>0.0615</v>
      </c>
      <c r="I1850" s="136">
        <v>0.0979</v>
      </c>
      <c r="J1850" s="133" t="s">
        <v>402</v>
      </c>
      <c r="K1850" s="133">
        <v>-0.435</v>
      </c>
      <c r="L1850" s="133" t="s">
        <v>402</v>
      </c>
      <c r="M1850" s="136">
        <v>0.0637</v>
      </c>
      <c r="N1850" s="136">
        <v>0.0983</v>
      </c>
    </row>
    <row r="1851" ht="14.25" spans="1:14">
      <c r="A1851" s="132"/>
      <c r="B1851" s="163">
        <v>3</v>
      </c>
      <c r="C1851" s="163" t="s">
        <v>1307</v>
      </c>
      <c r="D1851" s="163"/>
      <c r="E1851" s="133">
        <v>0.036</v>
      </c>
      <c r="F1851" s="133">
        <v>-0.888</v>
      </c>
      <c r="G1851" s="133" t="s">
        <v>402</v>
      </c>
      <c r="H1851" s="136">
        <v>0.0381</v>
      </c>
      <c r="I1851" s="136">
        <v>0.0927</v>
      </c>
      <c r="J1851" s="133" t="s">
        <v>402</v>
      </c>
      <c r="K1851" s="133">
        <v>-1.01</v>
      </c>
      <c r="L1851" s="133" t="s">
        <v>402</v>
      </c>
      <c r="M1851" s="136">
        <v>0.0358</v>
      </c>
      <c r="N1851" s="136">
        <v>0.0983</v>
      </c>
    </row>
    <row r="1852" ht="14.25" spans="1:14">
      <c r="A1852" s="132"/>
      <c r="B1852" s="163">
        <v>4</v>
      </c>
      <c r="C1852" s="163" t="s">
        <v>668</v>
      </c>
      <c r="D1852" s="163"/>
      <c r="E1852" s="133">
        <v>0</v>
      </c>
      <c r="F1852" s="133"/>
      <c r="G1852" s="133"/>
      <c r="H1852" s="133"/>
      <c r="I1852" s="133"/>
      <c r="J1852" s="133"/>
      <c r="K1852" s="133"/>
      <c r="L1852" s="133"/>
      <c r="M1852" s="133"/>
      <c r="N1852" s="133"/>
    </row>
    <row r="1853" ht="14.25" spans="1:14">
      <c r="A1853" s="132"/>
      <c r="B1853" s="163"/>
      <c r="C1853" s="163"/>
      <c r="D1853" s="163"/>
      <c r="E1853" s="133"/>
      <c r="F1853" s="133"/>
      <c r="G1853" s="133"/>
      <c r="H1853" s="133"/>
      <c r="I1853" s="133"/>
      <c r="J1853" s="133"/>
      <c r="K1853" s="133"/>
      <c r="L1853" s="133"/>
      <c r="M1853" s="133"/>
      <c r="N1853" s="133"/>
    </row>
    <row r="1854" ht="14.25" spans="1:14">
      <c r="A1854" s="132" t="s">
        <v>417</v>
      </c>
      <c r="B1854" s="163"/>
      <c r="C1854" s="163" t="s">
        <v>1308</v>
      </c>
      <c r="D1854" s="163"/>
      <c r="E1854" s="133"/>
      <c r="F1854" s="133"/>
      <c r="G1854" s="133">
        <v>0</v>
      </c>
      <c r="H1854" s="133"/>
      <c r="I1854" s="133"/>
      <c r="J1854" s="133"/>
      <c r="K1854" s="133"/>
      <c r="L1854" s="133" t="s">
        <v>402</v>
      </c>
      <c r="M1854" s="133"/>
      <c r="N1854" s="133"/>
    </row>
    <row r="1855" ht="14.25" spans="1:14">
      <c r="A1855" s="132"/>
      <c r="B1855" s="163">
        <v>0</v>
      </c>
      <c r="C1855" s="163" t="s">
        <v>659</v>
      </c>
      <c r="D1855" s="163"/>
      <c r="E1855" s="133">
        <v>0</v>
      </c>
      <c r="F1855" s="133">
        <v>0</v>
      </c>
      <c r="G1855" s="133" t="s">
        <v>402</v>
      </c>
      <c r="H1855" s="136">
        <v>0</v>
      </c>
      <c r="I1855" s="136">
        <v>0</v>
      </c>
      <c r="J1855" s="133" t="s">
        <v>402</v>
      </c>
      <c r="K1855" s="133">
        <v>0</v>
      </c>
      <c r="L1855" s="133" t="s">
        <v>402</v>
      </c>
      <c r="M1855" s="136">
        <v>0</v>
      </c>
      <c r="N1855" s="136">
        <v>0</v>
      </c>
    </row>
    <row r="1856" ht="14.25" spans="1:14">
      <c r="A1856" s="132"/>
      <c r="B1856" s="163">
        <v>1</v>
      </c>
      <c r="C1856" s="163" t="s">
        <v>1309</v>
      </c>
      <c r="D1856" s="163"/>
      <c r="E1856" s="133">
        <v>-0.001</v>
      </c>
      <c r="F1856" s="133">
        <v>0.163</v>
      </c>
      <c r="G1856" s="133" t="s">
        <v>402</v>
      </c>
      <c r="H1856" s="136">
        <v>0.8873</v>
      </c>
      <c r="I1856" s="136">
        <v>0.7539</v>
      </c>
      <c r="J1856" s="133" t="s">
        <v>402</v>
      </c>
      <c r="K1856" s="133">
        <v>0.175</v>
      </c>
      <c r="L1856" s="133" t="s">
        <v>402</v>
      </c>
      <c r="M1856" s="136">
        <v>0.8936</v>
      </c>
      <c r="N1856" s="136">
        <v>0.75</v>
      </c>
    </row>
    <row r="1857" ht="14.25" spans="1:14">
      <c r="A1857" s="132"/>
      <c r="B1857" s="163">
        <v>2</v>
      </c>
      <c r="C1857" s="163" t="s">
        <v>1310</v>
      </c>
      <c r="D1857" s="163"/>
      <c r="E1857" s="133">
        <v>0.004</v>
      </c>
      <c r="F1857" s="133">
        <v>-0.535</v>
      </c>
      <c r="G1857" s="133" t="s">
        <v>402</v>
      </c>
      <c r="H1857" s="136">
        <v>0.0443</v>
      </c>
      <c r="I1857" s="136">
        <v>0.0756</v>
      </c>
      <c r="J1857" s="133" t="s">
        <v>402</v>
      </c>
      <c r="K1857" s="133">
        <v>-0.067</v>
      </c>
      <c r="L1857" s="133" t="s">
        <v>402</v>
      </c>
      <c r="M1857" s="136">
        <v>0.0421</v>
      </c>
      <c r="N1857" s="136">
        <v>0.045</v>
      </c>
    </row>
    <row r="1858" ht="14.25" spans="1:14">
      <c r="A1858" s="132"/>
      <c r="B1858" s="163">
        <v>3</v>
      </c>
      <c r="C1858" s="163" t="s">
        <v>1311</v>
      </c>
      <c r="D1858" s="163"/>
      <c r="E1858" s="133">
        <v>0.031</v>
      </c>
      <c r="F1858" s="133">
        <v>-0.735</v>
      </c>
      <c r="G1858" s="133" t="s">
        <v>402</v>
      </c>
      <c r="H1858" s="136">
        <v>0.0359</v>
      </c>
      <c r="I1858" s="136">
        <v>0.0749</v>
      </c>
      <c r="J1858" s="133" t="s">
        <v>402</v>
      </c>
      <c r="K1858" s="133">
        <v>-1.146</v>
      </c>
      <c r="L1858" s="133" t="s">
        <v>402</v>
      </c>
      <c r="M1858" s="136">
        <v>0.035</v>
      </c>
      <c r="N1858" s="136">
        <v>0.11</v>
      </c>
    </row>
    <row r="1859" ht="14.25" spans="1:14">
      <c r="A1859" s="132"/>
      <c r="B1859" s="163">
        <v>4</v>
      </c>
      <c r="C1859" s="163" t="s">
        <v>1312</v>
      </c>
      <c r="D1859" s="163"/>
      <c r="E1859" s="133">
        <v>-0.013</v>
      </c>
      <c r="F1859" s="133">
        <v>-1.078</v>
      </c>
      <c r="G1859" s="133" t="s">
        <v>402</v>
      </c>
      <c r="H1859" s="136">
        <v>0.0326</v>
      </c>
      <c r="I1859" s="136">
        <v>0.0956</v>
      </c>
      <c r="J1859" s="133" t="s">
        <v>402</v>
      </c>
      <c r="K1859" s="133">
        <v>-1.173</v>
      </c>
      <c r="L1859" s="133" t="s">
        <v>402</v>
      </c>
      <c r="M1859" s="136">
        <v>0.0294</v>
      </c>
      <c r="N1859" s="136">
        <v>0.095</v>
      </c>
    </row>
    <row r="1860" ht="14.25" spans="1:14">
      <c r="A1860" s="132"/>
      <c r="B1860" s="163">
        <v>5</v>
      </c>
      <c r="C1860" s="163" t="s">
        <v>668</v>
      </c>
      <c r="D1860" s="163"/>
      <c r="E1860" s="133">
        <v>0</v>
      </c>
      <c r="F1860" s="133"/>
      <c r="G1860" s="133"/>
      <c r="H1860" s="133"/>
      <c r="I1860" s="133"/>
      <c r="J1860" s="133"/>
      <c r="K1860" s="133"/>
      <c r="L1860" s="133"/>
      <c r="M1860" s="133"/>
      <c r="N1860" s="133"/>
    </row>
    <row r="1861" ht="14.25" spans="1:14">
      <c r="A1861" s="132"/>
      <c r="B1861" s="163"/>
      <c r="C1861" s="163"/>
      <c r="D1861" s="163"/>
      <c r="E1861" s="133"/>
      <c r="F1861" s="133"/>
      <c r="G1861" s="133"/>
      <c r="H1861" s="133"/>
      <c r="I1861" s="133"/>
      <c r="J1861" s="133"/>
      <c r="K1861" s="133"/>
      <c r="L1861" s="133"/>
      <c r="M1861" s="133"/>
      <c r="N1861" s="133"/>
    </row>
    <row r="1862" ht="14.25" spans="1:14">
      <c r="A1862" s="132" t="s">
        <v>417</v>
      </c>
      <c r="B1862" s="163"/>
      <c r="C1862" s="163" t="s">
        <v>1313</v>
      </c>
      <c r="D1862" s="163"/>
      <c r="E1862" s="133"/>
      <c r="F1862" s="133"/>
      <c r="G1862" s="133">
        <v>0</v>
      </c>
      <c r="H1862" s="133"/>
      <c r="I1862" s="133"/>
      <c r="J1862" s="133"/>
      <c r="K1862" s="133"/>
      <c r="L1862" s="133" t="s">
        <v>402</v>
      </c>
      <c r="M1862" s="133"/>
      <c r="N1862" s="133"/>
    </row>
    <row r="1863" ht="14.25" spans="1:14">
      <c r="A1863" s="132"/>
      <c r="B1863" s="163">
        <v>0</v>
      </c>
      <c r="C1863" s="163" t="s">
        <v>659</v>
      </c>
      <c r="D1863" s="163"/>
      <c r="E1863" s="133">
        <v>0</v>
      </c>
      <c r="F1863" s="133">
        <v>0</v>
      </c>
      <c r="G1863" s="133" t="s">
        <v>402</v>
      </c>
      <c r="H1863" s="136">
        <v>0</v>
      </c>
      <c r="I1863" s="136">
        <v>0</v>
      </c>
      <c r="J1863" s="133" t="s">
        <v>402</v>
      </c>
      <c r="K1863" s="133">
        <v>0</v>
      </c>
      <c r="L1863" s="133" t="s">
        <v>402</v>
      </c>
      <c r="M1863" s="136">
        <v>0</v>
      </c>
      <c r="N1863" s="136">
        <v>0</v>
      </c>
    </row>
    <row r="1864" ht="14.25" spans="1:14">
      <c r="A1864" s="132"/>
      <c r="B1864" s="163">
        <v>1</v>
      </c>
      <c r="C1864" s="163" t="s">
        <v>1289</v>
      </c>
      <c r="D1864" s="163"/>
      <c r="E1864" s="133">
        <v>0</v>
      </c>
      <c r="F1864" s="133">
        <v>0.811</v>
      </c>
      <c r="G1864" s="133" t="s">
        <v>402</v>
      </c>
      <c r="H1864" s="136">
        <v>0.8311</v>
      </c>
      <c r="I1864" s="136">
        <v>0.3692</v>
      </c>
      <c r="J1864" s="133" t="s">
        <v>402</v>
      </c>
      <c r="K1864" s="133">
        <v>0.821</v>
      </c>
      <c r="L1864" s="133" t="s">
        <v>402</v>
      </c>
      <c r="M1864" s="136">
        <v>0.841</v>
      </c>
      <c r="N1864" s="136">
        <v>0.37</v>
      </c>
    </row>
    <row r="1865" ht="56.25" spans="1:16">
      <c r="A1865" s="159" t="s">
        <v>437</v>
      </c>
      <c r="B1865" s="159"/>
      <c r="C1865" s="159"/>
      <c r="D1865" s="159"/>
      <c r="E1865" s="159"/>
      <c r="F1865" s="159"/>
      <c r="G1865" s="159"/>
      <c r="H1865" s="159"/>
      <c r="I1865" s="159"/>
      <c r="J1865" s="159"/>
      <c r="K1865" s="159"/>
      <c r="L1865" s="159"/>
      <c r="M1865" s="159"/>
      <c r="N1865" s="159"/>
      <c r="O1865" s="149" t="s">
        <v>438</v>
      </c>
      <c r="P1865" s="150">
        <v>40</v>
      </c>
    </row>
    <row r="1867" spans="1:16">
      <c r="A1867" s="151" t="s">
        <v>1314</v>
      </c>
      <c r="B1867" s="151"/>
      <c r="C1867" s="151"/>
      <c r="D1867" s="151"/>
      <c r="E1867" s="151"/>
      <c r="F1867" s="151"/>
      <c r="G1867" s="151"/>
      <c r="H1867" s="151"/>
      <c r="I1867" s="151"/>
      <c r="J1867" s="151"/>
      <c r="K1867" s="151"/>
      <c r="L1867" s="151"/>
      <c r="M1867" s="151"/>
      <c r="N1867" s="151"/>
      <c r="O1867" s="152"/>
      <c r="P1867" s="150" t="s">
        <v>391</v>
      </c>
    </row>
    <row r="1868" spans="1:16">
      <c r="A1868" s="151"/>
      <c r="B1868" s="151"/>
      <c r="C1868" s="151"/>
      <c r="D1868" s="151"/>
      <c r="E1868" s="151"/>
      <c r="F1868" s="151"/>
      <c r="G1868" s="151"/>
      <c r="H1868" s="151"/>
      <c r="I1868" s="151"/>
      <c r="J1868" s="151"/>
      <c r="K1868" s="151"/>
      <c r="L1868" s="151"/>
      <c r="M1868" s="151"/>
      <c r="N1868" s="151"/>
      <c r="O1868" s="153"/>
      <c r="P1868" s="150"/>
    </row>
    <row r="1869" spans="1:16">
      <c r="A1869" s="151"/>
      <c r="B1869" s="151"/>
      <c r="C1869" s="151"/>
      <c r="D1869" s="151"/>
      <c r="E1869" s="151"/>
      <c r="F1869" s="151"/>
      <c r="G1869" s="151"/>
      <c r="H1869" s="151"/>
      <c r="I1869" s="151"/>
      <c r="J1869" s="151"/>
      <c r="K1869" s="151"/>
      <c r="L1869" s="151"/>
      <c r="M1869" s="151"/>
      <c r="N1869" s="151"/>
      <c r="O1869" s="153"/>
      <c r="P1869" s="150"/>
    </row>
    <row r="1870" spans="1:16">
      <c r="A1870" s="151"/>
      <c r="B1870" s="151"/>
      <c r="C1870" s="151"/>
      <c r="D1870" s="151"/>
      <c r="E1870" s="151"/>
      <c r="F1870" s="151"/>
      <c r="G1870" s="151"/>
      <c r="H1870" s="151"/>
      <c r="I1870" s="151"/>
      <c r="J1870" s="151"/>
      <c r="K1870" s="151"/>
      <c r="L1870" s="151"/>
      <c r="M1870" s="151"/>
      <c r="N1870" s="151"/>
      <c r="O1870" s="153"/>
      <c r="P1870" s="150"/>
    </row>
    <row r="1871" spans="1:14">
      <c r="A1871" s="119" t="s">
        <v>574</v>
      </c>
      <c r="B1871" s="119"/>
      <c r="C1871" s="119"/>
      <c r="D1871" s="119"/>
      <c r="E1871" s="119"/>
      <c r="F1871" s="119"/>
      <c r="G1871" s="119"/>
      <c r="H1871" s="119"/>
      <c r="I1871" s="119"/>
      <c r="J1871" s="119"/>
      <c r="K1871" s="119"/>
      <c r="L1871" s="119"/>
      <c r="M1871" s="119"/>
      <c r="N1871" s="119"/>
    </row>
    <row r="1872" spans="1:14">
      <c r="A1872" s="121" t="s">
        <v>362</v>
      </c>
      <c r="B1872" s="121"/>
      <c r="C1872" s="121"/>
      <c r="D1872" s="121"/>
      <c r="E1872" s="121"/>
      <c r="F1872" s="121"/>
      <c r="G1872" s="121"/>
      <c r="H1872" s="121"/>
      <c r="I1872" s="121"/>
      <c r="J1872" s="121"/>
      <c r="K1872" s="121"/>
      <c r="L1872" s="121"/>
      <c r="M1872" s="121"/>
      <c r="N1872" s="121"/>
    </row>
    <row r="1873" spans="1:14">
      <c r="A1873" s="121" t="s">
        <v>363</v>
      </c>
      <c r="B1873" s="121"/>
      <c r="C1873" s="121"/>
      <c r="D1873" s="121"/>
      <c r="E1873" s="121"/>
      <c r="F1873" s="121"/>
      <c r="G1873" s="121"/>
      <c r="H1873" s="121"/>
      <c r="I1873" s="121"/>
      <c r="J1873" s="121"/>
      <c r="K1873" s="121"/>
      <c r="L1873" s="121"/>
      <c r="M1873" s="121"/>
      <c r="N1873" s="121"/>
    </row>
    <row r="1874" spans="1:14">
      <c r="A1874" s="121" t="s">
        <v>393</v>
      </c>
      <c r="B1874" s="121"/>
      <c r="C1874" s="121"/>
      <c r="D1874" s="121"/>
      <c r="E1874" s="121"/>
      <c r="F1874" s="121"/>
      <c r="G1874" s="121"/>
      <c r="H1874" s="121"/>
      <c r="I1874" s="121"/>
      <c r="J1874" s="121"/>
      <c r="K1874" s="121"/>
      <c r="L1874" s="121"/>
      <c r="M1874" s="121"/>
      <c r="N1874" s="121"/>
    </row>
    <row r="1875" ht="14.25" spans="1:14">
      <c r="A1875" s="121"/>
      <c r="B1875" s="121"/>
      <c r="C1875" s="121"/>
      <c r="D1875" s="121"/>
      <c r="E1875" s="121"/>
      <c r="F1875" s="121"/>
      <c r="G1875" s="121"/>
      <c r="H1875" s="121"/>
      <c r="I1875" s="121"/>
      <c r="J1875" s="121"/>
      <c r="K1875" s="121"/>
      <c r="L1875" s="121"/>
      <c r="M1875" s="121"/>
      <c r="N1875" s="121"/>
    </row>
    <row r="1876" ht="14.25" spans="1:14">
      <c r="A1876" s="166" t="s">
        <v>575</v>
      </c>
      <c r="B1876" s="123"/>
      <c r="C1876" s="125"/>
      <c r="D1876" s="124"/>
      <c r="E1876" s="124" t="s">
        <v>576</v>
      </c>
      <c r="F1876" s="123" t="s">
        <v>577</v>
      </c>
      <c r="G1876" s="125"/>
      <c r="H1876" s="125"/>
      <c r="I1876" s="125"/>
      <c r="J1876" s="124"/>
      <c r="K1876" s="123" t="s">
        <v>578</v>
      </c>
      <c r="L1876" s="125"/>
      <c r="M1876" s="125"/>
      <c r="N1876" s="124"/>
    </row>
    <row r="1877" ht="14.25" spans="1:14">
      <c r="A1877" s="128" t="s">
        <v>579</v>
      </c>
      <c r="B1877" s="129" t="s">
        <v>580</v>
      </c>
      <c r="C1877" s="129" t="s">
        <v>581</v>
      </c>
      <c r="D1877" s="129" t="s">
        <v>582</v>
      </c>
      <c r="E1877" s="129" t="s">
        <v>583</v>
      </c>
      <c r="F1877" s="129" t="s">
        <v>584</v>
      </c>
      <c r="G1877" s="129" t="s">
        <v>401</v>
      </c>
      <c r="H1877" s="129" t="s">
        <v>585</v>
      </c>
      <c r="I1877" s="129" t="s">
        <v>586</v>
      </c>
      <c r="J1877" s="129" t="s">
        <v>587</v>
      </c>
      <c r="K1877" s="129" t="s">
        <v>584</v>
      </c>
      <c r="L1877" s="129" t="s">
        <v>401</v>
      </c>
      <c r="M1877" s="129" t="s">
        <v>585</v>
      </c>
      <c r="N1877" s="129" t="s">
        <v>586</v>
      </c>
    </row>
    <row r="1878" ht="14.25" spans="1:14">
      <c r="A1878" s="132"/>
      <c r="B1878" s="163">
        <v>2</v>
      </c>
      <c r="C1878" s="163" t="s">
        <v>1290</v>
      </c>
      <c r="D1878" s="163"/>
      <c r="E1878" s="133">
        <v>0.016</v>
      </c>
      <c r="F1878" s="133">
        <v>-0.326</v>
      </c>
      <c r="G1878" s="133" t="s">
        <v>402</v>
      </c>
      <c r="H1878" s="136">
        <v>0.0428</v>
      </c>
      <c r="I1878" s="136">
        <v>0.0593</v>
      </c>
      <c r="J1878" s="133" t="s">
        <v>402</v>
      </c>
      <c r="K1878" s="133">
        <v>-0.48</v>
      </c>
      <c r="L1878" s="133" t="s">
        <v>402</v>
      </c>
      <c r="M1878" s="136">
        <v>0.0454</v>
      </c>
      <c r="N1878" s="136">
        <v>0.0733</v>
      </c>
    </row>
    <row r="1879" ht="14.25" spans="1:14">
      <c r="A1879" s="132"/>
      <c r="B1879" s="163">
        <v>3</v>
      </c>
      <c r="C1879" s="163" t="s">
        <v>1315</v>
      </c>
      <c r="D1879" s="163"/>
      <c r="E1879" s="133">
        <v>-0.011</v>
      </c>
      <c r="F1879" s="133">
        <v>-1.064</v>
      </c>
      <c r="G1879" s="133" t="s">
        <v>402</v>
      </c>
      <c r="H1879" s="136">
        <v>0.0653</v>
      </c>
      <c r="I1879" s="136">
        <v>0.189</v>
      </c>
      <c r="J1879" s="133" t="s">
        <v>402</v>
      </c>
      <c r="K1879" s="133">
        <v>-1.222</v>
      </c>
      <c r="L1879" s="133" t="s">
        <v>402</v>
      </c>
      <c r="M1879" s="136">
        <v>0.059</v>
      </c>
      <c r="N1879" s="136">
        <v>0.2</v>
      </c>
    </row>
    <row r="1880" ht="14.25" spans="1:14">
      <c r="A1880" s="132"/>
      <c r="B1880" s="163">
        <v>4</v>
      </c>
      <c r="C1880" s="163" t="s">
        <v>1316</v>
      </c>
      <c r="D1880" s="163"/>
      <c r="E1880" s="133">
        <v>0.012</v>
      </c>
      <c r="F1880" s="133">
        <v>-1.624</v>
      </c>
      <c r="G1880" s="133" t="s">
        <v>402</v>
      </c>
      <c r="H1880" s="136">
        <v>0.0462</v>
      </c>
      <c r="I1880" s="136">
        <v>0.2342</v>
      </c>
      <c r="J1880" s="133" t="s">
        <v>402</v>
      </c>
      <c r="K1880" s="133">
        <v>-1.745</v>
      </c>
      <c r="L1880" s="133" t="s">
        <v>402</v>
      </c>
      <c r="M1880" s="136">
        <v>0.0419</v>
      </c>
      <c r="N1880" s="136">
        <v>0.24</v>
      </c>
    </row>
    <row r="1881" ht="14.25" spans="1:14">
      <c r="A1881" s="132"/>
      <c r="B1881" s="163">
        <v>5</v>
      </c>
      <c r="C1881" s="163" t="s">
        <v>1317</v>
      </c>
      <c r="D1881" s="163"/>
      <c r="E1881" s="133">
        <v>-0.013</v>
      </c>
      <c r="F1881" s="133">
        <v>-2.31</v>
      </c>
      <c r="G1881" s="133" t="s">
        <v>402</v>
      </c>
      <c r="H1881" s="136">
        <v>0.0147</v>
      </c>
      <c r="I1881" s="136">
        <v>0.1483</v>
      </c>
      <c r="J1881" s="133" t="s">
        <v>402</v>
      </c>
      <c r="K1881" s="133">
        <v>-2.218</v>
      </c>
      <c r="L1881" s="133" t="s">
        <v>402</v>
      </c>
      <c r="M1881" s="136">
        <v>0.0127</v>
      </c>
      <c r="N1881" s="136">
        <v>0.1167</v>
      </c>
    </row>
    <row r="1882" ht="14.25" spans="1:14">
      <c r="A1882" s="132"/>
      <c r="B1882" s="163">
        <v>6</v>
      </c>
      <c r="C1882" s="163" t="s">
        <v>668</v>
      </c>
      <c r="D1882" s="163"/>
      <c r="E1882" s="133">
        <v>0</v>
      </c>
      <c r="F1882" s="133"/>
      <c r="G1882" s="133"/>
      <c r="H1882" s="133"/>
      <c r="I1882" s="133"/>
      <c r="J1882" s="133"/>
      <c r="K1882" s="133"/>
      <c r="L1882" s="133"/>
      <c r="M1882" s="133"/>
      <c r="N1882" s="133"/>
    </row>
    <row r="1883" ht="14.25" spans="1:14">
      <c r="A1883" s="132"/>
      <c r="B1883" s="163"/>
      <c r="C1883" s="163"/>
      <c r="D1883" s="163"/>
      <c r="E1883" s="133"/>
      <c r="F1883" s="133"/>
      <c r="G1883" s="133"/>
      <c r="H1883" s="133"/>
      <c r="I1883" s="133"/>
      <c r="J1883" s="133"/>
      <c r="K1883" s="133"/>
      <c r="L1883" s="133"/>
      <c r="M1883" s="133"/>
      <c r="N1883" s="133"/>
    </row>
    <row r="1884" ht="14.25" spans="1:14">
      <c r="A1884" s="132" t="s">
        <v>417</v>
      </c>
      <c r="B1884" s="163"/>
      <c r="C1884" s="163" t="s">
        <v>1318</v>
      </c>
      <c r="D1884" s="163"/>
      <c r="E1884" s="133"/>
      <c r="F1884" s="133"/>
      <c r="G1884" s="133">
        <v>0</v>
      </c>
      <c r="H1884" s="133"/>
      <c r="I1884" s="133"/>
      <c r="J1884" s="133"/>
      <c r="K1884" s="133"/>
      <c r="L1884" s="133" t="s">
        <v>402</v>
      </c>
      <c r="M1884" s="133"/>
      <c r="N1884" s="133"/>
    </row>
    <row r="1885" ht="14.25" spans="1:14">
      <c r="A1885" s="132"/>
      <c r="B1885" s="163">
        <v>0</v>
      </c>
      <c r="C1885" s="163" t="s">
        <v>659</v>
      </c>
      <c r="D1885" s="163"/>
      <c r="E1885" s="133">
        <v>0</v>
      </c>
      <c r="F1885" s="133">
        <v>0</v>
      </c>
      <c r="G1885" s="133" t="s">
        <v>402</v>
      </c>
      <c r="H1885" s="136">
        <v>0</v>
      </c>
      <c r="I1885" s="136">
        <v>0</v>
      </c>
      <c r="J1885" s="133" t="s">
        <v>402</v>
      </c>
      <c r="K1885" s="133">
        <v>0</v>
      </c>
      <c r="L1885" s="133" t="s">
        <v>402</v>
      </c>
      <c r="M1885" s="136">
        <v>0</v>
      </c>
      <c r="N1885" s="136">
        <v>0</v>
      </c>
    </row>
    <row r="1886" ht="14.25" spans="1:14">
      <c r="A1886" s="132"/>
      <c r="B1886" s="163">
        <v>1</v>
      </c>
      <c r="C1886" s="163" t="s">
        <v>623</v>
      </c>
      <c r="D1886" s="163"/>
      <c r="E1886" s="133">
        <v>0</v>
      </c>
      <c r="F1886" s="133">
        <v>0.436</v>
      </c>
      <c r="G1886" s="133" t="s">
        <v>402</v>
      </c>
      <c r="H1886" s="136">
        <v>0.6831</v>
      </c>
      <c r="I1886" s="136">
        <v>0.4418</v>
      </c>
      <c r="J1886" s="133" t="s">
        <v>402</v>
      </c>
      <c r="K1886" s="133">
        <v>0.446</v>
      </c>
      <c r="L1886" s="133" t="s">
        <v>402</v>
      </c>
      <c r="M1886" s="136">
        <v>0.7</v>
      </c>
      <c r="N1886" s="136">
        <v>0.4483</v>
      </c>
    </row>
    <row r="1887" ht="14.25" spans="1:14">
      <c r="A1887" s="132"/>
      <c r="B1887" s="163">
        <v>2</v>
      </c>
      <c r="C1887" s="163" t="s">
        <v>624</v>
      </c>
      <c r="D1887" s="163"/>
      <c r="E1887" s="133">
        <v>-0.013</v>
      </c>
      <c r="F1887" s="133">
        <v>-0.391</v>
      </c>
      <c r="G1887" s="133" t="s">
        <v>402</v>
      </c>
      <c r="H1887" s="136">
        <v>0.1113</v>
      </c>
      <c r="I1887" s="136">
        <v>0.1646</v>
      </c>
      <c r="J1887" s="133" t="s">
        <v>402</v>
      </c>
      <c r="K1887" s="133">
        <v>-0.383</v>
      </c>
      <c r="L1887" s="133" t="s">
        <v>402</v>
      </c>
      <c r="M1887" s="136">
        <v>0.109</v>
      </c>
      <c r="N1887" s="136">
        <v>0.16</v>
      </c>
    </row>
    <row r="1888" ht="14.25" spans="1:14">
      <c r="A1888" s="132"/>
      <c r="B1888" s="163">
        <v>3</v>
      </c>
      <c r="C1888" s="163" t="s">
        <v>625</v>
      </c>
      <c r="D1888" s="163"/>
      <c r="E1888" s="133">
        <v>0.006</v>
      </c>
      <c r="F1888" s="133">
        <v>-0.649</v>
      </c>
      <c r="G1888" s="133" t="s">
        <v>402</v>
      </c>
      <c r="H1888" s="136">
        <v>0.2056</v>
      </c>
      <c r="I1888" s="136">
        <v>0.3936</v>
      </c>
      <c r="J1888" s="133" t="s">
        <v>402</v>
      </c>
      <c r="K1888" s="133">
        <v>-0.718</v>
      </c>
      <c r="L1888" s="133" t="s">
        <v>402</v>
      </c>
      <c r="M1888" s="136">
        <v>0.191</v>
      </c>
      <c r="N1888" s="136">
        <v>0.3917</v>
      </c>
    </row>
    <row r="1889" ht="14.25" spans="1:14">
      <c r="A1889" s="132"/>
      <c r="B1889" s="163">
        <v>4</v>
      </c>
      <c r="C1889" s="163" t="s">
        <v>668</v>
      </c>
      <c r="D1889" s="163"/>
      <c r="E1889" s="133">
        <v>0</v>
      </c>
      <c r="F1889" s="133"/>
      <c r="G1889" s="133"/>
      <c r="H1889" s="133"/>
      <c r="I1889" s="133"/>
      <c r="J1889" s="133"/>
      <c r="K1889" s="133"/>
      <c r="L1889" s="133"/>
      <c r="M1889" s="133"/>
      <c r="N1889" s="133"/>
    </row>
    <row r="1890" ht="14.25" spans="1:14">
      <c r="A1890" s="132"/>
      <c r="B1890" s="163"/>
      <c r="C1890" s="163"/>
      <c r="D1890" s="163"/>
      <c r="E1890" s="133"/>
      <c r="F1890" s="133"/>
      <c r="G1890" s="133"/>
      <c r="H1890" s="133"/>
      <c r="I1890" s="133"/>
      <c r="J1890" s="133"/>
      <c r="K1890" s="133"/>
      <c r="L1890" s="133"/>
      <c r="M1890" s="133"/>
      <c r="N1890" s="133"/>
    </row>
    <row r="1891" ht="14.25" spans="1:14">
      <c r="A1891" s="132" t="s">
        <v>417</v>
      </c>
      <c r="B1891" s="163"/>
      <c r="C1891" s="163" t="s">
        <v>1319</v>
      </c>
      <c r="D1891" s="163"/>
      <c r="E1891" s="133"/>
      <c r="F1891" s="133"/>
      <c r="G1891" s="133">
        <v>0</v>
      </c>
      <c r="H1891" s="133"/>
      <c r="I1891" s="133"/>
      <c r="J1891" s="133"/>
      <c r="K1891" s="133"/>
      <c r="L1891" s="133" t="s">
        <v>402</v>
      </c>
      <c r="M1891" s="133"/>
      <c r="N1891" s="133"/>
    </row>
    <row r="1892" ht="14.25" spans="1:14">
      <c r="A1892" s="132"/>
      <c r="B1892" s="163">
        <v>0</v>
      </c>
      <c r="C1892" s="163" t="s">
        <v>659</v>
      </c>
      <c r="D1892" s="163"/>
      <c r="E1892" s="133">
        <v>0</v>
      </c>
      <c r="F1892" s="133">
        <v>0</v>
      </c>
      <c r="G1892" s="133" t="s">
        <v>402</v>
      </c>
      <c r="H1892" s="136">
        <v>0</v>
      </c>
      <c r="I1892" s="136">
        <v>0</v>
      </c>
      <c r="J1892" s="133" t="s">
        <v>402</v>
      </c>
      <c r="K1892" s="133">
        <v>0</v>
      </c>
      <c r="L1892" s="133" t="s">
        <v>402</v>
      </c>
      <c r="M1892" s="136">
        <v>0</v>
      </c>
      <c r="N1892" s="136">
        <v>0</v>
      </c>
    </row>
    <row r="1893" ht="14.25" spans="1:14">
      <c r="A1893" s="132"/>
      <c r="B1893" s="163">
        <v>1</v>
      </c>
      <c r="C1893" s="163" t="s">
        <v>808</v>
      </c>
      <c r="D1893" s="163"/>
      <c r="E1893" s="133">
        <v>0.002</v>
      </c>
      <c r="F1893" s="133">
        <v>0.025</v>
      </c>
      <c r="G1893" s="133" t="s">
        <v>402</v>
      </c>
      <c r="H1893" s="136">
        <v>0.8869</v>
      </c>
      <c r="I1893" s="136">
        <v>0.8651</v>
      </c>
      <c r="J1893" s="133" t="s">
        <v>402</v>
      </c>
      <c r="K1893" s="133">
        <v>0.023</v>
      </c>
      <c r="L1893" s="133" t="s">
        <v>402</v>
      </c>
      <c r="M1893" s="136">
        <v>0.8906</v>
      </c>
      <c r="N1893" s="136">
        <v>0.87</v>
      </c>
    </row>
    <row r="1894" ht="14.25" spans="1:14">
      <c r="A1894" s="132"/>
      <c r="B1894" s="163">
        <v>2</v>
      </c>
      <c r="C1894" s="163" t="s">
        <v>1237</v>
      </c>
      <c r="D1894" s="163"/>
      <c r="E1894" s="133">
        <v>-0.015</v>
      </c>
      <c r="F1894" s="133">
        <v>-0.176</v>
      </c>
      <c r="G1894" s="133" t="s">
        <v>402</v>
      </c>
      <c r="H1894" s="136">
        <v>0.1131</v>
      </c>
      <c r="I1894" s="136">
        <v>0.1349</v>
      </c>
      <c r="J1894" s="133" t="s">
        <v>402</v>
      </c>
      <c r="K1894" s="133">
        <v>-0.173</v>
      </c>
      <c r="L1894" s="133" t="s">
        <v>402</v>
      </c>
      <c r="M1894" s="136">
        <v>0.1094</v>
      </c>
      <c r="N1894" s="136">
        <v>0.13</v>
      </c>
    </row>
    <row r="1895" ht="14.25" spans="1:14">
      <c r="A1895" s="132"/>
      <c r="B1895" s="163">
        <v>3</v>
      </c>
      <c r="C1895" s="163" t="s">
        <v>668</v>
      </c>
      <c r="D1895" s="163"/>
      <c r="E1895" s="133">
        <v>0</v>
      </c>
      <c r="F1895" s="133"/>
      <c r="G1895" s="133"/>
      <c r="H1895" s="133"/>
      <c r="I1895" s="133"/>
      <c r="J1895" s="133"/>
      <c r="K1895" s="133"/>
      <c r="L1895" s="133"/>
      <c r="M1895" s="133"/>
      <c r="N1895" s="133"/>
    </row>
    <row r="1896" ht="14.25" spans="1:14">
      <c r="A1896" s="132"/>
      <c r="B1896" s="163"/>
      <c r="C1896" s="163"/>
      <c r="D1896" s="163"/>
      <c r="E1896" s="133"/>
      <c r="F1896" s="133"/>
      <c r="G1896" s="133"/>
      <c r="H1896" s="133"/>
      <c r="I1896" s="133"/>
      <c r="J1896" s="133"/>
      <c r="K1896" s="133"/>
      <c r="L1896" s="133"/>
      <c r="M1896" s="133"/>
      <c r="N1896" s="133"/>
    </row>
    <row r="1897" ht="14.25" spans="1:14">
      <c r="A1897" s="132" t="s">
        <v>417</v>
      </c>
      <c r="B1897" s="163"/>
      <c r="C1897" s="163" t="s">
        <v>1320</v>
      </c>
      <c r="D1897" s="163"/>
      <c r="E1897" s="133"/>
      <c r="F1897" s="133"/>
      <c r="G1897" s="133">
        <v>0</v>
      </c>
      <c r="H1897" s="133"/>
      <c r="I1897" s="133"/>
      <c r="J1897" s="133"/>
      <c r="K1897" s="133"/>
      <c r="L1897" s="133" t="s">
        <v>402</v>
      </c>
      <c r="M1897" s="133"/>
      <c r="N1897" s="133"/>
    </row>
    <row r="1898" ht="14.25" spans="1:14">
      <c r="A1898" s="132"/>
      <c r="B1898" s="163">
        <v>0</v>
      </c>
      <c r="C1898" s="163" t="s">
        <v>659</v>
      </c>
      <c r="D1898" s="163"/>
      <c r="E1898" s="133">
        <v>0</v>
      </c>
      <c r="F1898" s="133">
        <v>0</v>
      </c>
      <c r="G1898" s="133" t="s">
        <v>402</v>
      </c>
      <c r="H1898" s="136">
        <v>0</v>
      </c>
      <c r="I1898" s="136">
        <v>0</v>
      </c>
      <c r="J1898" s="133" t="s">
        <v>402</v>
      </c>
      <c r="K1898" s="133">
        <v>0</v>
      </c>
      <c r="L1898" s="133" t="s">
        <v>402</v>
      </c>
      <c r="M1898" s="136">
        <v>0</v>
      </c>
      <c r="N1898" s="136">
        <v>0</v>
      </c>
    </row>
    <row r="1899" ht="14.25" spans="1:14">
      <c r="A1899" s="132"/>
      <c r="B1899" s="163">
        <v>1</v>
      </c>
      <c r="C1899" s="163" t="s">
        <v>808</v>
      </c>
      <c r="D1899" s="163"/>
      <c r="E1899" s="133">
        <v>0.002</v>
      </c>
      <c r="F1899" s="133">
        <v>0.025</v>
      </c>
      <c r="G1899" s="133" t="s">
        <v>402</v>
      </c>
      <c r="H1899" s="136">
        <v>0.8869</v>
      </c>
      <c r="I1899" s="136">
        <v>0.8651</v>
      </c>
      <c r="J1899" s="133" t="s">
        <v>402</v>
      </c>
      <c r="K1899" s="133">
        <v>0.023</v>
      </c>
      <c r="L1899" s="133" t="s">
        <v>402</v>
      </c>
      <c r="M1899" s="136">
        <v>0.8906</v>
      </c>
      <c r="N1899" s="136">
        <v>0.87</v>
      </c>
    </row>
    <row r="1900" ht="14.25" spans="1:14">
      <c r="A1900" s="132"/>
      <c r="B1900" s="163">
        <v>2</v>
      </c>
      <c r="C1900" s="163" t="s">
        <v>1237</v>
      </c>
      <c r="D1900" s="163"/>
      <c r="E1900" s="133">
        <v>-0.015</v>
      </c>
      <c r="F1900" s="133">
        <v>-0.176</v>
      </c>
      <c r="G1900" s="133" t="s">
        <v>402</v>
      </c>
      <c r="H1900" s="136">
        <v>0.1131</v>
      </c>
      <c r="I1900" s="136">
        <v>0.1349</v>
      </c>
      <c r="J1900" s="133" t="s">
        <v>402</v>
      </c>
      <c r="K1900" s="133">
        <v>-0.173</v>
      </c>
      <c r="L1900" s="133" t="s">
        <v>402</v>
      </c>
      <c r="M1900" s="136">
        <v>0.1094</v>
      </c>
      <c r="N1900" s="136">
        <v>0.13</v>
      </c>
    </row>
    <row r="1901" ht="14.25" spans="1:14">
      <c r="A1901" s="132"/>
      <c r="B1901" s="163">
        <v>3</v>
      </c>
      <c r="C1901" s="163" t="s">
        <v>668</v>
      </c>
      <c r="D1901" s="163"/>
      <c r="E1901" s="133">
        <v>0</v>
      </c>
      <c r="F1901" s="133"/>
      <c r="G1901" s="133"/>
      <c r="H1901" s="133"/>
      <c r="I1901" s="133"/>
      <c r="J1901" s="133"/>
      <c r="K1901" s="133"/>
      <c r="L1901" s="133"/>
      <c r="M1901" s="133"/>
      <c r="N1901" s="133"/>
    </row>
    <row r="1902" ht="14.25" spans="1:14">
      <c r="A1902" s="132"/>
      <c r="B1902" s="163"/>
      <c r="C1902" s="163"/>
      <c r="D1902" s="163"/>
      <c r="E1902" s="133"/>
      <c r="F1902" s="133"/>
      <c r="G1902" s="133"/>
      <c r="H1902" s="133"/>
      <c r="I1902" s="133"/>
      <c r="J1902" s="133"/>
      <c r="K1902" s="133"/>
      <c r="L1902" s="133"/>
      <c r="M1902" s="133"/>
      <c r="N1902" s="133"/>
    </row>
    <row r="1903" ht="14.25" spans="1:14">
      <c r="A1903" s="132" t="s">
        <v>417</v>
      </c>
      <c r="B1903" s="163"/>
      <c r="C1903" s="163" t="s">
        <v>1321</v>
      </c>
      <c r="D1903" s="163"/>
      <c r="E1903" s="133"/>
      <c r="F1903" s="133"/>
      <c r="G1903" s="133">
        <v>0</v>
      </c>
      <c r="H1903" s="133"/>
      <c r="I1903" s="133"/>
      <c r="J1903" s="133"/>
      <c r="K1903" s="133"/>
      <c r="L1903" s="133" t="s">
        <v>402</v>
      </c>
      <c r="M1903" s="133"/>
      <c r="N1903" s="133"/>
    </row>
    <row r="1904" ht="14.25" spans="1:14">
      <c r="A1904" s="132"/>
      <c r="B1904" s="163">
        <v>0</v>
      </c>
      <c r="C1904" s="163" t="s">
        <v>659</v>
      </c>
      <c r="D1904" s="163"/>
      <c r="E1904" s="133">
        <v>0</v>
      </c>
      <c r="F1904" s="133">
        <v>0</v>
      </c>
      <c r="G1904" s="133" t="s">
        <v>402</v>
      </c>
      <c r="H1904" s="136">
        <v>0</v>
      </c>
      <c r="I1904" s="136">
        <v>0</v>
      </c>
      <c r="J1904" s="133" t="s">
        <v>402</v>
      </c>
      <c r="K1904" s="133">
        <v>0</v>
      </c>
      <c r="L1904" s="133" t="s">
        <v>402</v>
      </c>
      <c r="M1904" s="136">
        <v>0</v>
      </c>
      <c r="N1904" s="136">
        <v>0</v>
      </c>
    </row>
    <row r="1905" ht="14.25" spans="1:14">
      <c r="A1905" s="132"/>
      <c r="B1905" s="163">
        <v>1</v>
      </c>
      <c r="C1905" s="163" t="s">
        <v>1322</v>
      </c>
      <c r="D1905" s="163"/>
      <c r="E1905" s="133">
        <v>0.002</v>
      </c>
      <c r="F1905" s="133">
        <v>0.162</v>
      </c>
      <c r="G1905" s="133" t="s">
        <v>402</v>
      </c>
      <c r="H1905" s="136">
        <v>0.8867</v>
      </c>
      <c r="I1905" s="136">
        <v>0.7539</v>
      </c>
      <c r="J1905" s="133" t="s">
        <v>402</v>
      </c>
      <c r="K1905" s="133">
        <v>0.173</v>
      </c>
      <c r="L1905" s="133" t="s">
        <v>402</v>
      </c>
      <c r="M1905" s="136">
        <v>0.8918</v>
      </c>
      <c r="N1905" s="136">
        <v>0.75</v>
      </c>
    </row>
    <row r="1906" ht="14.25" spans="1:14">
      <c r="A1906" s="132"/>
      <c r="B1906" s="163">
        <v>2</v>
      </c>
      <c r="C1906" s="163" t="s">
        <v>1323</v>
      </c>
      <c r="D1906" s="163"/>
      <c r="E1906" s="133">
        <v>-0.017</v>
      </c>
      <c r="F1906" s="133">
        <v>-0.538</v>
      </c>
      <c r="G1906" s="133" t="s">
        <v>402</v>
      </c>
      <c r="H1906" s="136">
        <v>0.0441</v>
      </c>
      <c r="I1906" s="136">
        <v>0.0756</v>
      </c>
      <c r="J1906" s="133" t="s">
        <v>402</v>
      </c>
      <c r="K1906" s="133">
        <v>-0.156</v>
      </c>
      <c r="L1906" s="133" t="s">
        <v>402</v>
      </c>
      <c r="M1906" s="136">
        <v>0.0428</v>
      </c>
      <c r="N1906" s="136">
        <v>0.05</v>
      </c>
    </row>
    <row r="1907" ht="14.25" spans="1:14">
      <c r="A1907" s="132"/>
      <c r="B1907" s="163">
        <v>3</v>
      </c>
      <c r="C1907" s="163" t="s">
        <v>1324</v>
      </c>
      <c r="D1907" s="163"/>
      <c r="E1907" s="133">
        <v>-0.005</v>
      </c>
      <c r="F1907" s="133">
        <v>-0.903</v>
      </c>
      <c r="G1907" s="133" t="s">
        <v>402</v>
      </c>
      <c r="H1907" s="136">
        <v>0.0691</v>
      </c>
      <c r="I1907" s="136">
        <v>0.1705</v>
      </c>
      <c r="J1907" s="133" t="s">
        <v>402</v>
      </c>
      <c r="K1907" s="133">
        <v>-1.118</v>
      </c>
      <c r="L1907" s="133" t="s">
        <v>402</v>
      </c>
      <c r="M1907" s="136">
        <v>0.0654</v>
      </c>
      <c r="N1907" s="136">
        <v>0.2</v>
      </c>
    </row>
    <row r="1908" ht="14.25" spans="1:14">
      <c r="A1908" s="132"/>
      <c r="B1908" s="163">
        <v>4</v>
      </c>
      <c r="C1908" s="163" t="s">
        <v>668</v>
      </c>
      <c r="D1908" s="163"/>
      <c r="E1908" s="133">
        <v>0</v>
      </c>
      <c r="F1908" s="133"/>
      <c r="G1908" s="133"/>
      <c r="H1908" s="133"/>
      <c r="I1908" s="133"/>
      <c r="J1908" s="133"/>
      <c r="K1908" s="133"/>
      <c r="L1908" s="133"/>
      <c r="M1908" s="133"/>
      <c r="N1908" s="133"/>
    </row>
    <row r="1909" ht="14.25" spans="1:14">
      <c r="A1909" s="132"/>
      <c r="B1909" s="163"/>
      <c r="C1909" s="163"/>
      <c r="D1909" s="163"/>
      <c r="E1909" s="133"/>
      <c r="F1909" s="133"/>
      <c r="G1909" s="133"/>
      <c r="H1909" s="133"/>
      <c r="I1909" s="133"/>
      <c r="J1909" s="133"/>
      <c r="K1909" s="133"/>
      <c r="L1909" s="133"/>
      <c r="M1909" s="133"/>
      <c r="N1909" s="133"/>
    </row>
    <row r="1910" ht="14.25" spans="1:14">
      <c r="A1910" s="132" t="s">
        <v>417</v>
      </c>
      <c r="B1910" s="163"/>
      <c r="C1910" s="163" t="s">
        <v>1325</v>
      </c>
      <c r="D1910" s="163"/>
      <c r="E1910" s="133"/>
      <c r="F1910" s="133"/>
      <c r="G1910" s="133">
        <v>0</v>
      </c>
      <c r="H1910" s="133"/>
      <c r="I1910" s="133"/>
      <c r="J1910" s="133"/>
      <c r="K1910" s="133"/>
      <c r="L1910" s="133" t="s">
        <v>402</v>
      </c>
      <c r="M1910" s="133"/>
      <c r="N1910" s="133"/>
    </row>
    <row r="1911" ht="56.25" spans="1:16">
      <c r="A1911" s="159" t="s">
        <v>437</v>
      </c>
      <c r="B1911" s="159"/>
      <c r="C1911" s="159"/>
      <c r="D1911" s="159"/>
      <c r="E1911" s="159"/>
      <c r="F1911" s="159"/>
      <c r="G1911" s="159"/>
      <c r="H1911" s="159"/>
      <c r="I1911" s="159"/>
      <c r="J1911" s="159"/>
      <c r="K1911" s="159"/>
      <c r="L1911" s="159"/>
      <c r="M1911" s="159"/>
      <c r="N1911" s="159"/>
      <c r="O1911" s="149" t="s">
        <v>438</v>
      </c>
      <c r="P1911" s="150">
        <v>41</v>
      </c>
    </row>
    <row r="1913" spans="1:16">
      <c r="A1913" s="151" t="s">
        <v>1326</v>
      </c>
      <c r="B1913" s="151"/>
      <c r="C1913" s="151"/>
      <c r="D1913" s="151"/>
      <c r="E1913" s="151"/>
      <c r="F1913" s="151"/>
      <c r="G1913" s="151"/>
      <c r="H1913" s="151"/>
      <c r="I1913" s="151"/>
      <c r="J1913" s="151"/>
      <c r="K1913" s="151"/>
      <c r="L1913" s="151"/>
      <c r="M1913" s="151"/>
      <c r="N1913" s="151"/>
      <c r="O1913" s="152"/>
      <c r="P1913" s="150" t="s">
        <v>391</v>
      </c>
    </row>
    <row r="1914" spans="1:16">
      <c r="A1914" s="151"/>
      <c r="B1914" s="151"/>
      <c r="C1914" s="151"/>
      <c r="D1914" s="151"/>
      <c r="E1914" s="151"/>
      <c r="F1914" s="151"/>
      <c r="G1914" s="151"/>
      <c r="H1914" s="151"/>
      <c r="I1914" s="151"/>
      <c r="J1914" s="151"/>
      <c r="K1914" s="151"/>
      <c r="L1914" s="151"/>
      <c r="M1914" s="151"/>
      <c r="N1914" s="151"/>
      <c r="O1914" s="153"/>
      <c r="P1914" s="150"/>
    </row>
    <row r="1915" spans="1:16">
      <c r="A1915" s="151"/>
      <c r="B1915" s="151"/>
      <c r="C1915" s="151"/>
      <c r="D1915" s="151"/>
      <c r="E1915" s="151"/>
      <c r="F1915" s="151"/>
      <c r="G1915" s="151"/>
      <c r="H1915" s="151"/>
      <c r="I1915" s="151"/>
      <c r="J1915" s="151"/>
      <c r="K1915" s="151"/>
      <c r="L1915" s="151"/>
      <c r="M1915" s="151"/>
      <c r="N1915" s="151"/>
      <c r="O1915" s="153"/>
      <c r="P1915" s="150"/>
    </row>
    <row r="1916" spans="1:16">
      <c r="A1916" s="151"/>
      <c r="B1916" s="151"/>
      <c r="C1916" s="151"/>
      <c r="D1916" s="151"/>
      <c r="E1916" s="151"/>
      <c r="F1916" s="151"/>
      <c r="G1916" s="151"/>
      <c r="H1916" s="151"/>
      <c r="I1916" s="151"/>
      <c r="J1916" s="151"/>
      <c r="K1916" s="151"/>
      <c r="L1916" s="151"/>
      <c r="M1916" s="151"/>
      <c r="N1916" s="151"/>
      <c r="O1916" s="153"/>
      <c r="P1916" s="150"/>
    </row>
    <row r="1917" spans="1:14">
      <c r="A1917" s="119" t="s">
        <v>574</v>
      </c>
      <c r="B1917" s="119"/>
      <c r="C1917" s="119"/>
      <c r="D1917" s="119"/>
      <c r="E1917" s="119"/>
      <c r="F1917" s="119"/>
      <c r="G1917" s="119"/>
      <c r="H1917" s="119"/>
      <c r="I1917" s="119"/>
      <c r="J1917" s="119"/>
      <c r="K1917" s="119"/>
      <c r="L1917" s="119"/>
      <c r="M1917" s="119"/>
      <c r="N1917" s="119"/>
    </row>
    <row r="1918" spans="1:14">
      <c r="A1918" s="121" t="s">
        <v>362</v>
      </c>
      <c r="B1918" s="121"/>
      <c r="C1918" s="121"/>
      <c r="D1918" s="121"/>
      <c r="E1918" s="121"/>
      <c r="F1918" s="121"/>
      <c r="G1918" s="121"/>
      <c r="H1918" s="121"/>
      <c r="I1918" s="121"/>
      <c r="J1918" s="121"/>
      <c r="K1918" s="121"/>
      <c r="L1918" s="121"/>
      <c r="M1918" s="121"/>
      <c r="N1918" s="121"/>
    </row>
    <row r="1919" spans="1:14">
      <c r="A1919" s="121" t="s">
        <v>363</v>
      </c>
      <c r="B1919" s="121"/>
      <c r="C1919" s="121"/>
      <c r="D1919" s="121"/>
      <c r="E1919" s="121"/>
      <c r="F1919" s="121"/>
      <c r="G1919" s="121"/>
      <c r="H1919" s="121"/>
      <c r="I1919" s="121"/>
      <c r="J1919" s="121"/>
      <c r="K1919" s="121"/>
      <c r="L1919" s="121"/>
      <c r="M1919" s="121"/>
      <c r="N1919" s="121"/>
    </row>
    <row r="1920" spans="1:14">
      <c r="A1920" s="121" t="s">
        <v>393</v>
      </c>
      <c r="B1920" s="121"/>
      <c r="C1920" s="121"/>
      <c r="D1920" s="121"/>
      <c r="E1920" s="121"/>
      <c r="F1920" s="121"/>
      <c r="G1920" s="121"/>
      <c r="H1920" s="121"/>
      <c r="I1920" s="121"/>
      <c r="J1920" s="121"/>
      <c r="K1920" s="121"/>
      <c r="L1920" s="121"/>
      <c r="M1920" s="121"/>
      <c r="N1920" s="121"/>
    </row>
    <row r="1921" ht="14.25" spans="1:14">
      <c r="A1921" s="121"/>
      <c r="B1921" s="121"/>
      <c r="C1921" s="121"/>
      <c r="D1921" s="121"/>
      <c r="E1921" s="121"/>
      <c r="F1921" s="121"/>
      <c r="G1921" s="121"/>
      <c r="H1921" s="121"/>
      <c r="I1921" s="121"/>
      <c r="J1921" s="121"/>
      <c r="K1921" s="121"/>
      <c r="L1921" s="121"/>
      <c r="M1921" s="121"/>
      <c r="N1921" s="121"/>
    </row>
    <row r="1922" ht="14.25" spans="1:14">
      <c r="A1922" s="166" t="s">
        <v>575</v>
      </c>
      <c r="B1922" s="123"/>
      <c r="C1922" s="125"/>
      <c r="D1922" s="124"/>
      <c r="E1922" s="124" t="s">
        <v>576</v>
      </c>
      <c r="F1922" s="123" t="s">
        <v>577</v>
      </c>
      <c r="G1922" s="125"/>
      <c r="H1922" s="125"/>
      <c r="I1922" s="125"/>
      <c r="J1922" s="124"/>
      <c r="K1922" s="123" t="s">
        <v>578</v>
      </c>
      <c r="L1922" s="125"/>
      <c r="M1922" s="125"/>
      <c r="N1922" s="124"/>
    </row>
    <row r="1923" ht="14.25" spans="1:14">
      <c r="A1923" s="128" t="s">
        <v>579</v>
      </c>
      <c r="B1923" s="129" t="s">
        <v>580</v>
      </c>
      <c r="C1923" s="129" t="s">
        <v>581</v>
      </c>
      <c r="D1923" s="129" t="s">
        <v>582</v>
      </c>
      <c r="E1923" s="129" t="s">
        <v>583</v>
      </c>
      <c r="F1923" s="129" t="s">
        <v>584</v>
      </c>
      <c r="G1923" s="129" t="s">
        <v>401</v>
      </c>
      <c r="H1923" s="129" t="s">
        <v>585</v>
      </c>
      <c r="I1923" s="129" t="s">
        <v>586</v>
      </c>
      <c r="J1923" s="129" t="s">
        <v>587</v>
      </c>
      <c r="K1923" s="129" t="s">
        <v>584</v>
      </c>
      <c r="L1923" s="129" t="s">
        <v>401</v>
      </c>
      <c r="M1923" s="129" t="s">
        <v>585</v>
      </c>
      <c r="N1923" s="129" t="s">
        <v>586</v>
      </c>
    </row>
    <row r="1924" ht="14.25" spans="1:14">
      <c r="A1924" s="132"/>
      <c r="B1924" s="163">
        <v>0</v>
      </c>
      <c r="C1924" s="163" t="s">
        <v>659</v>
      </c>
      <c r="D1924" s="163"/>
      <c r="E1924" s="133">
        <v>0</v>
      </c>
      <c r="F1924" s="133">
        <v>0</v>
      </c>
      <c r="G1924" s="133" t="s">
        <v>402</v>
      </c>
      <c r="H1924" s="136">
        <v>0</v>
      </c>
      <c r="I1924" s="136">
        <v>0</v>
      </c>
      <c r="J1924" s="133" t="s">
        <v>402</v>
      </c>
      <c r="K1924" s="133">
        <v>0</v>
      </c>
      <c r="L1924" s="133" t="s">
        <v>402</v>
      </c>
      <c r="M1924" s="136">
        <v>0</v>
      </c>
      <c r="N1924" s="136">
        <v>0</v>
      </c>
    </row>
    <row r="1925" ht="14.25" spans="1:14">
      <c r="A1925" s="132"/>
      <c r="B1925" s="163">
        <v>1</v>
      </c>
      <c r="C1925" s="163" t="s">
        <v>1327</v>
      </c>
      <c r="D1925" s="163"/>
      <c r="E1925" s="133">
        <v>0.001</v>
      </c>
      <c r="F1925" s="133">
        <v>0.02</v>
      </c>
      <c r="G1925" s="133" t="s">
        <v>402</v>
      </c>
      <c r="H1925" s="136">
        <v>0.9548</v>
      </c>
      <c r="I1925" s="136">
        <v>0.9355</v>
      </c>
      <c r="J1925" s="133" t="s">
        <v>402</v>
      </c>
      <c r="K1925" s="133">
        <v>0.03</v>
      </c>
      <c r="L1925" s="133" t="s">
        <v>402</v>
      </c>
      <c r="M1925" s="136">
        <v>0.9598</v>
      </c>
      <c r="N1925" s="136">
        <v>0.9317</v>
      </c>
    </row>
    <row r="1926" ht="14.25" spans="1:14">
      <c r="A1926" s="132"/>
      <c r="B1926" s="163">
        <v>2</v>
      </c>
      <c r="C1926" s="163" t="s">
        <v>1328</v>
      </c>
      <c r="D1926" s="163"/>
      <c r="E1926" s="133">
        <v>-0.018</v>
      </c>
      <c r="F1926" s="133">
        <v>-0.356</v>
      </c>
      <c r="G1926" s="133" t="s">
        <v>402</v>
      </c>
      <c r="H1926" s="136">
        <v>0.0452</v>
      </c>
      <c r="I1926" s="136">
        <v>0.0645</v>
      </c>
      <c r="J1926" s="133" t="s">
        <v>402</v>
      </c>
      <c r="K1926" s="133">
        <v>-0.531</v>
      </c>
      <c r="L1926" s="133" t="s">
        <v>402</v>
      </c>
      <c r="M1926" s="136">
        <v>0.0402</v>
      </c>
      <c r="N1926" s="136">
        <v>0.0683</v>
      </c>
    </row>
    <row r="1927" ht="14.25" spans="1:14">
      <c r="A1927" s="132"/>
      <c r="B1927" s="163">
        <v>3</v>
      </c>
      <c r="C1927" s="163" t="s">
        <v>668</v>
      </c>
      <c r="D1927" s="163"/>
      <c r="E1927" s="133">
        <v>0</v>
      </c>
      <c r="F1927" s="133"/>
      <c r="G1927" s="133"/>
      <c r="H1927" s="133"/>
      <c r="I1927" s="133"/>
      <c r="J1927" s="133"/>
      <c r="K1927" s="133"/>
      <c r="L1927" s="133"/>
      <c r="M1927" s="133"/>
      <c r="N1927" s="133"/>
    </row>
    <row r="1928" ht="14.25" spans="1:14">
      <c r="A1928" s="132"/>
      <c r="B1928" s="163"/>
      <c r="C1928" s="163"/>
      <c r="D1928" s="163"/>
      <c r="E1928" s="133"/>
      <c r="F1928" s="133"/>
      <c r="G1928" s="133"/>
      <c r="H1928" s="133"/>
      <c r="I1928" s="133"/>
      <c r="J1928" s="133"/>
      <c r="K1928" s="133"/>
      <c r="L1928" s="133"/>
      <c r="M1928" s="133"/>
      <c r="N1928" s="133"/>
    </row>
    <row r="1929" ht="14.25" spans="1:14">
      <c r="A1929" s="132" t="s">
        <v>417</v>
      </c>
      <c r="B1929" s="163"/>
      <c r="C1929" s="163" t="s">
        <v>1329</v>
      </c>
      <c r="D1929" s="163"/>
      <c r="E1929" s="133"/>
      <c r="F1929" s="133"/>
      <c r="G1929" s="133">
        <v>0</v>
      </c>
      <c r="H1929" s="133"/>
      <c r="I1929" s="133"/>
      <c r="J1929" s="133"/>
      <c r="K1929" s="133"/>
      <c r="L1929" s="133" t="s">
        <v>402</v>
      </c>
      <c r="M1929" s="133"/>
      <c r="N1929" s="133"/>
    </row>
    <row r="1930" ht="14.25" spans="1:14">
      <c r="A1930" s="132"/>
      <c r="B1930" s="163">
        <v>0</v>
      </c>
      <c r="C1930" s="163" t="s">
        <v>1226</v>
      </c>
      <c r="D1930" s="163"/>
      <c r="E1930" s="133">
        <v>0.002</v>
      </c>
      <c r="F1930" s="133">
        <v>0.421</v>
      </c>
      <c r="G1930" s="133" t="s">
        <v>402</v>
      </c>
      <c r="H1930" s="136">
        <v>0.9408</v>
      </c>
      <c r="I1930" s="136">
        <v>0.6175</v>
      </c>
      <c r="J1930" s="133" t="s">
        <v>402</v>
      </c>
      <c r="K1930" s="133">
        <v>0.388</v>
      </c>
      <c r="L1930" s="133" t="s">
        <v>402</v>
      </c>
      <c r="M1930" s="136">
        <v>0.9431</v>
      </c>
      <c r="N1930" s="136">
        <v>0.64</v>
      </c>
    </row>
    <row r="1931" ht="14.25" spans="1:14">
      <c r="A1931" s="132"/>
      <c r="B1931" s="163">
        <v>1</v>
      </c>
      <c r="C1931" s="163" t="s">
        <v>1330</v>
      </c>
      <c r="D1931" s="163" t="s">
        <v>591</v>
      </c>
      <c r="E1931" s="133">
        <v>-0.008</v>
      </c>
      <c r="F1931" s="133">
        <v>-1.527</v>
      </c>
      <c r="G1931" s="133" t="s">
        <v>402</v>
      </c>
      <c r="H1931" s="136">
        <v>0.0242</v>
      </c>
      <c r="I1931" s="136">
        <v>0.1112</v>
      </c>
      <c r="J1931" s="133" t="s">
        <v>402</v>
      </c>
      <c r="K1931" s="133">
        <v>-1.588</v>
      </c>
      <c r="L1931" s="133" t="s">
        <v>402</v>
      </c>
      <c r="M1931" s="136">
        <v>0.0242</v>
      </c>
      <c r="N1931" s="136">
        <v>0.1183</v>
      </c>
    </row>
    <row r="1932" ht="14.25" spans="1:14">
      <c r="A1932" s="132"/>
      <c r="B1932" s="163">
        <v>2</v>
      </c>
      <c r="C1932" s="163" t="s">
        <v>1331</v>
      </c>
      <c r="D1932" s="163" t="s">
        <v>593</v>
      </c>
      <c r="E1932" s="133">
        <v>-0.008</v>
      </c>
      <c r="F1932" s="133">
        <v>-2.046</v>
      </c>
      <c r="G1932" s="133" t="s">
        <v>402</v>
      </c>
      <c r="H1932" s="136">
        <v>0.0351</v>
      </c>
      <c r="I1932" s="136">
        <v>0.2713</v>
      </c>
      <c r="J1932" s="133" t="s">
        <v>402</v>
      </c>
      <c r="K1932" s="133">
        <v>-2</v>
      </c>
      <c r="L1932" s="133" t="s">
        <v>402</v>
      </c>
      <c r="M1932" s="136">
        <v>0.0327</v>
      </c>
      <c r="N1932" s="136">
        <v>0.2417</v>
      </c>
    </row>
    <row r="1933" ht="14.25" spans="1:14">
      <c r="A1933" s="132"/>
      <c r="B1933" s="163">
        <v>3</v>
      </c>
      <c r="C1933" s="163" t="s">
        <v>596</v>
      </c>
      <c r="D1933" s="163"/>
      <c r="E1933" s="133">
        <v>0</v>
      </c>
      <c r="F1933" s="133">
        <v>0</v>
      </c>
      <c r="G1933" s="133" t="s">
        <v>402</v>
      </c>
      <c r="H1933" s="136">
        <v>0</v>
      </c>
      <c r="I1933" s="136">
        <v>0</v>
      </c>
      <c r="J1933" s="133" t="s">
        <v>402</v>
      </c>
      <c r="K1933" s="133">
        <v>0</v>
      </c>
      <c r="L1933" s="133" t="s">
        <v>402</v>
      </c>
      <c r="M1933" s="136">
        <v>0</v>
      </c>
      <c r="N1933" s="136">
        <v>0</v>
      </c>
    </row>
    <row r="1934" ht="14.25" spans="1:14">
      <c r="A1934" s="132"/>
      <c r="B1934" s="163"/>
      <c r="C1934" s="163"/>
      <c r="D1934" s="163"/>
      <c r="E1934" s="133"/>
      <c r="F1934" s="133"/>
      <c r="G1934" s="133"/>
      <c r="H1934" s="133"/>
      <c r="I1934" s="133"/>
      <c r="J1934" s="133"/>
      <c r="K1934" s="133"/>
      <c r="L1934" s="133"/>
      <c r="M1934" s="133"/>
      <c r="N1934" s="133"/>
    </row>
    <row r="1935" ht="14.25" spans="1:14">
      <c r="A1935" s="132" t="s">
        <v>417</v>
      </c>
      <c r="B1935" s="163"/>
      <c r="C1935" s="163" t="s">
        <v>1332</v>
      </c>
      <c r="D1935" s="163"/>
      <c r="E1935" s="133"/>
      <c r="F1935" s="133"/>
      <c r="G1935" s="133">
        <v>0</v>
      </c>
      <c r="H1935" s="133"/>
      <c r="I1935" s="133"/>
      <c r="J1935" s="133"/>
      <c r="K1935" s="133"/>
      <c r="L1935" s="133" t="s">
        <v>402</v>
      </c>
      <c r="M1935" s="133"/>
      <c r="N1935" s="133"/>
    </row>
    <row r="1936" ht="14.25" spans="1:14">
      <c r="A1936" s="132"/>
      <c r="B1936" s="163">
        <v>0</v>
      </c>
      <c r="C1936" s="163" t="s">
        <v>659</v>
      </c>
      <c r="D1936" s="163"/>
      <c r="E1936" s="133">
        <v>0</v>
      </c>
      <c r="F1936" s="133">
        <v>0</v>
      </c>
      <c r="G1936" s="133" t="s">
        <v>402</v>
      </c>
      <c r="H1936" s="136">
        <v>0</v>
      </c>
      <c r="I1936" s="136">
        <v>0</v>
      </c>
      <c r="J1936" s="133" t="s">
        <v>402</v>
      </c>
      <c r="K1936" s="133">
        <v>0</v>
      </c>
      <c r="L1936" s="133" t="s">
        <v>402</v>
      </c>
      <c r="M1936" s="136">
        <v>0</v>
      </c>
      <c r="N1936" s="136">
        <v>0</v>
      </c>
    </row>
    <row r="1937" ht="14.25" spans="1:14">
      <c r="A1937" s="132"/>
      <c r="B1937" s="163">
        <v>1</v>
      </c>
      <c r="C1937" s="163" t="s">
        <v>1333</v>
      </c>
      <c r="D1937" s="163"/>
      <c r="E1937" s="133">
        <v>0.001</v>
      </c>
      <c r="F1937" s="133">
        <v>0.022</v>
      </c>
      <c r="G1937" s="133" t="s">
        <v>402</v>
      </c>
      <c r="H1937" s="136">
        <v>0.9552</v>
      </c>
      <c r="I1937" s="136">
        <v>0.9348</v>
      </c>
      <c r="J1937" s="133" t="s">
        <v>402</v>
      </c>
      <c r="K1937" s="133">
        <v>0.03</v>
      </c>
      <c r="L1937" s="133" t="s">
        <v>402</v>
      </c>
      <c r="M1937" s="136">
        <v>0.9597</v>
      </c>
      <c r="N1937" s="136">
        <v>0.9317</v>
      </c>
    </row>
    <row r="1938" ht="14.25" spans="1:14">
      <c r="A1938" s="132"/>
      <c r="B1938" s="163">
        <v>2</v>
      </c>
      <c r="C1938" s="163" t="s">
        <v>1334</v>
      </c>
      <c r="D1938" s="163"/>
      <c r="E1938" s="133">
        <v>-0.013</v>
      </c>
      <c r="F1938" s="133">
        <v>-0.375</v>
      </c>
      <c r="G1938" s="133" t="s">
        <v>402</v>
      </c>
      <c r="H1938" s="136">
        <v>0.0448</v>
      </c>
      <c r="I1938" s="136">
        <v>0.0652</v>
      </c>
      <c r="J1938" s="133" t="s">
        <v>402</v>
      </c>
      <c r="K1938" s="133">
        <v>-0.527</v>
      </c>
      <c r="L1938" s="133" t="s">
        <v>402</v>
      </c>
      <c r="M1938" s="136">
        <v>0.0403</v>
      </c>
      <c r="N1938" s="136">
        <v>0.0683</v>
      </c>
    </row>
    <row r="1939" ht="14.25" spans="1:14">
      <c r="A1939" s="132"/>
      <c r="B1939" s="163">
        <v>3</v>
      </c>
      <c r="C1939" s="163" t="s">
        <v>668</v>
      </c>
      <c r="D1939" s="163"/>
      <c r="E1939" s="133">
        <v>0</v>
      </c>
      <c r="F1939" s="133"/>
      <c r="G1939" s="133"/>
      <c r="H1939" s="133"/>
      <c r="I1939" s="133"/>
      <c r="J1939" s="133"/>
      <c r="K1939" s="133"/>
      <c r="L1939" s="133"/>
      <c r="M1939" s="133"/>
      <c r="N1939" s="133"/>
    </row>
    <row r="1940" ht="14.25" spans="1:14">
      <c r="A1940" s="132"/>
      <c r="B1940" s="163"/>
      <c r="C1940" s="163"/>
      <c r="D1940" s="163"/>
      <c r="E1940" s="133"/>
      <c r="F1940" s="133"/>
      <c r="G1940" s="133"/>
      <c r="H1940" s="133"/>
      <c r="I1940" s="133"/>
      <c r="J1940" s="133"/>
      <c r="K1940" s="133"/>
      <c r="L1940" s="133"/>
      <c r="M1940" s="133"/>
      <c r="N1940" s="133"/>
    </row>
    <row r="1941" ht="14.25" spans="1:14">
      <c r="A1941" s="132" t="s">
        <v>417</v>
      </c>
      <c r="B1941" s="163"/>
      <c r="C1941" s="163" t="s">
        <v>1335</v>
      </c>
      <c r="D1941" s="163"/>
      <c r="E1941" s="133"/>
      <c r="F1941" s="133"/>
      <c r="G1941" s="133">
        <v>0</v>
      </c>
      <c r="H1941" s="133"/>
      <c r="I1941" s="133"/>
      <c r="J1941" s="133"/>
      <c r="K1941" s="133"/>
      <c r="L1941" s="133" t="s">
        <v>402</v>
      </c>
      <c r="M1941" s="133"/>
      <c r="N1941" s="133"/>
    </row>
    <row r="1942" ht="14.25" spans="1:14">
      <c r="A1942" s="132"/>
      <c r="B1942" s="163">
        <v>0</v>
      </c>
      <c r="C1942" s="163" t="s">
        <v>659</v>
      </c>
      <c r="D1942" s="163"/>
      <c r="E1942" s="133">
        <v>0</v>
      </c>
      <c r="F1942" s="133">
        <v>0</v>
      </c>
      <c r="G1942" s="133" t="s">
        <v>402</v>
      </c>
      <c r="H1942" s="136">
        <v>0</v>
      </c>
      <c r="I1942" s="136">
        <v>0</v>
      </c>
      <c r="J1942" s="133" t="s">
        <v>402</v>
      </c>
      <c r="K1942" s="133">
        <v>0</v>
      </c>
      <c r="L1942" s="133" t="s">
        <v>402</v>
      </c>
      <c r="M1942" s="136">
        <v>0</v>
      </c>
      <c r="N1942" s="136">
        <v>0</v>
      </c>
    </row>
    <row r="1943" ht="14.25" spans="1:14">
      <c r="A1943" s="132"/>
      <c r="B1943" s="163">
        <v>1</v>
      </c>
      <c r="C1943" s="163" t="s">
        <v>1336</v>
      </c>
      <c r="D1943" s="163"/>
      <c r="E1943" s="133">
        <v>0</v>
      </c>
      <c r="F1943" s="133">
        <v>0</v>
      </c>
      <c r="G1943" s="133" t="s">
        <v>402</v>
      </c>
      <c r="H1943" s="136">
        <v>1</v>
      </c>
      <c r="I1943" s="136">
        <v>1</v>
      </c>
      <c r="J1943" s="133" t="s">
        <v>402</v>
      </c>
      <c r="K1943" s="133">
        <v>0</v>
      </c>
      <c r="L1943" s="133" t="s">
        <v>402</v>
      </c>
      <c r="M1943" s="136">
        <v>1</v>
      </c>
      <c r="N1943" s="136">
        <v>1</v>
      </c>
    </row>
    <row r="1944" ht="14.25" spans="1:14">
      <c r="A1944" s="132"/>
      <c r="B1944" s="163">
        <v>2</v>
      </c>
      <c r="C1944" s="163" t="s">
        <v>668</v>
      </c>
      <c r="D1944" s="163"/>
      <c r="E1944" s="133">
        <v>0</v>
      </c>
      <c r="F1944" s="133"/>
      <c r="G1944" s="133"/>
      <c r="H1944" s="133"/>
      <c r="I1944" s="133"/>
      <c r="J1944" s="133"/>
      <c r="K1944" s="133"/>
      <c r="L1944" s="133"/>
      <c r="M1944" s="133"/>
      <c r="N1944" s="133"/>
    </row>
    <row r="1945" ht="14.25" spans="1:14">
      <c r="A1945" s="132"/>
      <c r="B1945" s="163"/>
      <c r="C1945" s="163"/>
      <c r="D1945" s="163"/>
      <c r="E1945" s="133"/>
      <c r="F1945" s="133"/>
      <c r="G1945" s="133"/>
      <c r="H1945" s="133"/>
      <c r="I1945" s="133"/>
      <c r="J1945" s="133"/>
      <c r="K1945" s="133"/>
      <c r="L1945" s="133"/>
      <c r="M1945" s="133"/>
      <c r="N1945" s="133"/>
    </row>
    <row r="1946" ht="14.25" spans="1:14">
      <c r="A1946" s="132" t="s">
        <v>417</v>
      </c>
      <c r="B1946" s="163"/>
      <c r="C1946" s="163" t="s">
        <v>1337</v>
      </c>
      <c r="D1946" s="163"/>
      <c r="E1946" s="133"/>
      <c r="F1946" s="133"/>
      <c r="G1946" s="133">
        <v>0</v>
      </c>
      <c r="H1946" s="133"/>
      <c r="I1946" s="133"/>
      <c r="J1946" s="133"/>
      <c r="K1946" s="133"/>
      <c r="L1946" s="133" t="s">
        <v>402</v>
      </c>
      <c r="M1946" s="133"/>
      <c r="N1946" s="133"/>
    </row>
    <row r="1947" ht="14.25" spans="1:14">
      <c r="A1947" s="132"/>
      <c r="B1947" s="163">
        <v>0</v>
      </c>
      <c r="C1947" s="163" t="s">
        <v>659</v>
      </c>
      <c r="D1947" s="163"/>
      <c r="E1947" s="133">
        <v>0</v>
      </c>
      <c r="F1947" s="133">
        <v>0</v>
      </c>
      <c r="G1947" s="133" t="s">
        <v>402</v>
      </c>
      <c r="H1947" s="136">
        <v>0</v>
      </c>
      <c r="I1947" s="136">
        <v>0</v>
      </c>
      <c r="J1947" s="133" t="s">
        <v>402</v>
      </c>
      <c r="K1947" s="133">
        <v>0</v>
      </c>
      <c r="L1947" s="133" t="s">
        <v>402</v>
      </c>
      <c r="M1947" s="136">
        <v>0</v>
      </c>
      <c r="N1947" s="136">
        <v>0</v>
      </c>
    </row>
    <row r="1948" ht="14.25" spans="1:14">
      <c r="A1948" s="132"/>
      <c r="B1948" s="163">
        <v>1</v>
      </c>
      <c r="C1948" s="163" t="s">
        <v>1336</v>
      </c>
      <c r="D1948" s="163"/>
      <c r="E1948" s="133">
        <v>0</v>
      </c>
      <c r="F1948" s="133">
        <v>0</v>
      </c>
      <c r="G1948" s="133" t="s">
        <v>402</v>
      </c>
      <c r="H1948" s="136">
        <v>1</v>
      </c>
      <c r="I1948" s="136">
        <v>1</v>
      </c>
      <c r="J1948" s="133" t="s">
        <v>402</v>
      </c>
      <c r="K1948" s="133">
        <v>0</v>
      </c>
      <c r="L1948" s="133" t="s">
        <v>402</v>
      </c>
      <c r="M1948" s="136">
        <v>1</v>
      </c>
      <c r="N1948" s="136">
        <v>1</v>
      </c>
    </row>
    <row r="1949" ht="14.25" spans="1:14">
      <c r="A1949" s="132"/>
      <c r="B1949" s="163">
        <v>2</v>
      </c>
      <c r="C1949" s="163" t="s">
        <v>668</v>
      </c>
      <c r="D1949" s="163"/>
      <c r="E1949" s="133">
        <v>0</v>
      </c>
      <c r="F1949" s="133"/>
      <c r="G1949" s="133"/>
      <c r="H1949" s="133"/>
      <c r="I1949" s="133"/>
      <c r="J1949" s="133"/>
      <c r="K1949" s="133"/>
      <c r="L1949" s="133"/>
      <c r="M1949" s="133"/>
      <c r="N1949" s="133"/>
    </row>
    <row r="1950" ht="14.25" spans="1:14">
      <c r="A1950" s="132"/>
      <c r="B1950" s="163"/>
      <c r="C1950" s="163"/>
      <c r="D1950" s="163"/>
      <c r="E1950" s="133"/>
      <c r="F1950" s="133"/>
      <c r="G1950" s="133"/>
      <c r="H1950" s="133"/>
      <c r="I1950" s="133"/>
      <c r="J1950" s="133"/>
      <c r="K1950" s="133"/>
      <c r="L1950" s="133"/>
      <c r="M1950" s="133"/>
      <c r="N1950" s="133"/>
    </row>
    <row r="1951" ht="14.25" spans="1:14">
      <c r="A1951" s="132" t="s">
        <v>417</v>
      </c>
      <c r="B1951" s="163"/>
      <c r="C1951" s="163" t="s">
        <v>1338</v>
      </c>
      <c r="D1951" s="163"/>
      <c r="E1951" s="133"/>
      <c r="F1951" s="133"/>
      <c r="G1951" s="133">
        <v>0</v>
      </c>
      <c r="H1951" s="133"/>
      <c r="I1951" s="133"/>
      <c r="J1951" s="133"/>
      <c r="K1951" s="133"/>
      <c r="L1951" s="133" t="s">
        <v>402</v>
      </c>
      <c r="M1951" s="133"/>
      <c r="N1951" s="133"/>
    </row>
    <row r="1952" ht="14.25" spans="1:14">
      <c r="A1952" s="132"/>
      <c r="B1952" s="163">
        <v>0</v>
      </c>
      <c r="C1952" s="163" t="s">
        <v>659</v>
      </c>
      <c r="D1952" s="163"/>
      <c r="E1952" s="133">
        <v>0</v>
      </c>
      <c r="F1952" s="133">
        <v>0</v>
      </c>
      <c r="G1952" s="133" t="s">
        <v>402</v>
      </c>
      <c r="H1952" s="136">
        <v>0</v>
      </c>
      <c r="I1952" s="136">
        <v>0</v>
      </c>
      <c r="J1952" s="133" t="s">
        <v>402</v>
      </c>
      <c r="K1952" s="133">
        <v>0</v>
      </c>
      <c r="L1952" s="133" t="s">
        <v>402</v>
      </c>
      <c r="M1952" s="136">
        <v>0</v>
      </c>
      <c r="N1952" s="136">
        <v>0</v>
      </c>
    </row>
    <row r="1953" ht="14.25" spans="1:14">
      <c r="A1953" s="132"/>
      <c r="B1953" s="163">
        <v>1</v>
      </c>
      <c r="C1953" s="163" t="s">
        <v>1336</v>
      </c>
      <c r="D1953" s="163"/>
      <c r="E1953" s="133">
        <v>0</v>
      </c>
      <c r="F1953" s="133">
        <v>0</v>
      </c>
      <c r="G1953" s="133" t="s">
        <v>402</v>
      </c>
      <c r="H1953" s="136">
        <v>1</v>
      </c>
      <c r="I1953" s="136">
        <v>1</v>
      </c>
      <c r="J1953" s="133" t="s">
        <v>402</v>
      </c>
      <c r="K1953" s="133">
        <v>0</v>
      </c>
      <c r="L1953" s="133" t="s">
        <v>402</v>
      </c>
      <c r="M1953" s="136">
        <v>1</v>
      </c>
      <c r="N1953" s="136">
        <v>1</v>
      </c>
    </row>
    <row r="1954" ht="14.25" spans="1:14">
      <c r="A1954" s="132"/>
      <c r="B1954" s="163">
        <v>2</v>
      </c>
      <c r="C1954" s="163" t="s">
        <v>668</v>
      </c>
      <c r="D1954" s="163"/>
      <c r="E1954" s="133">
        <v>0</v>
      </c>
      <c r="F1954" s="133"/>
      <c r="G1954" s="133"/>
      <c r="H1954" s="133"/>
      <c r="I1954" s="133"/>
      <c r="J1954" s="133"/>
      <c r="K1954" s="133"/>
      <c r="L1954" s="133"/>
      <c r="M1954" s="133"/>
      <c r="N1954" s="133"/>
    </row>
    <row r="1955" ht="14.25" spans="1:14">
      <c r="A1955" s="132"/>
      <c r="B1955" s="163"/>
      <c r="C1955" s="163"/>
      <c r="D1955" s="163"/>
      <c r="E1955" s="133"/>
      <c r="F1955" s="133"/>
      <c r="G1955" s="133"/>
      <c r="H1955" s="133"/>
      <c r="I1955" s="133"/>
      <c r="J1955" s="133"/>
      <c r="K1955" s="133"/>
      <c r="L1955" s="133"/>
      <c r="M1955" s="133"/>
      <c r="N1955" s="133"/>
    </row>
    <row r="1956" ht="14.25" spans="1:14">
      <c r="A1956" s="132" t="s">
        <v>417</v>
      </c>
      <c r="B1956" s="163"/>
      <c r="C1956" s="163" t="s">
        <v>1339</v>
      </c>
      <c r="D1956" s="163"/>
      <c r="E1956" s="133"/>
      <c r="F1956" s="133"/>
      <c r="G1956" s="133">
        <v>0</v>
      </c>
      <c r="H1956" s="133"/>
      <c r="I1956" s="133"/>
      <c r="J1956" s="133"/>
      <c r="K1956" s="133"/>
      <c r="L1956" s="133" t="s">
        <v>402</v>
      </c>
      <c r="M1956" s="133"/>
      <c r="N1956" s="133"/>
    </row>
    <row r="1957" ht="56.25" spans="1:16">
      <c r="A1957" s="159" t="s">
        <v>437</v>
      </c>
      <c r="B1957" s="159"/>
      <c r="C1957" s="159"/>
      <c r="D1957" s="159"/>
      <c r="E1957" s="159"/>
      <c r="F1957" s="159"/>
      <c r="G1957" s="159"/>
      <c r="H1957" s="159"/>
      <c r="I1957" s="159"/>
      <c r="J1957" s="159"/>
      <c r="K1957" s="159"/>
      <c r="L1957" s="159"/>
      <c r="M1957" s="159"/>
      <c r="N1957" s="159"/>
      <c r="O1957" s="149" t="s">
        <v>438</v>
      </c>
      <c r="P1957" s="150">
        <v>42</v>
      </c>
    </row>
    <row r="1959" spans="1:16">
      <c r="A1959" s="151" t="s">
        <v>1340</v>
      </c>
      <c r="B1959" s="151"/>
      <c r="C1959" s="151"/>
      <c r="D1959" s="151"/>
      <c r="E1959" s="151"/>
      <c r="F1959" s="151"/>
      <c r="G1959" s="151"/>
      <c r="H1959" s="151"/>
      <c r="I1959" s="151"/>
      <c r="J1959" s="151"/>
      <c r="K1959" s="151"/>
      <c r="L1959" s="151"/>
      <c r="M1959" s="151"/>
      <c r="N1959" s="151"/>
      <c r="O1959" s="152"/>
      <c r="P1959" s="150" t="s">
        <v>391</v>
      </c>
    </row>
    <row r="1960" spans="1:16">
      <c r="A1960" s="151"/>
      <c r="B1960" s="151"/>
      <c r="C1960" s="151"/>
      <c r="D1960" s="151"/>
      <c r="E1960" s="151"/>
      <c r="F1960" s="151"/>
      <c r="G1960" s="151"/>
      <c r="H1960" s="151"/>
      <c r="I1960" s="151"/>
      <c r="J1960" s="151"/>
      <c r="K1960" s="151"/>
      <c r="L1960" s="151"/>
      <c r="M1960" s="151"/>
      <c r="N1960" s="151"/>
      <c r="O1960" s="153"/>
      <c r="P1960" s="150"/>
    </row>
    <row r="1961" spans="1:16">
      <c r="A1961" s="151"/>
      <c r="B1961" s="151"/>
      <c r="C1961" s="151"/>
      <c r="D1961" s="151"/>
      <c r="E1961" s="151"/>
      <c r="F1961" s="151"/>
      <c r="G1961" s="151"/>
      <c r="H1961" s="151"/>
      <c r="I1961" s="151"/>
      <c r="J1961" s="151"/>
      <c r="K1961" s="151"/>
      <c r="L1961" s="151"/>
      <c r="M1961" s="151"/>
      <c r="N1961" s="151"/>
      <c r="O1961" s="153"/>
      <c r="P1961" s="150"/>
    </row>
    <row r="1962" spans="1:16">
      <c r="A1962" s="151"/>
      <c r="B1962" s="151"/>
      <c r="C1962" s="151"/>
      <c r="D1962" s="151"/>
      <c r="E1962" s="151"/>
      <c r="F1962" s="151"/>
      <c r="G1962" s="151"/>
      <c r="H1962" s="151"/>
      <c r="I1962" s="151"/>
      <c r="J1962" s="151"/>
      <c r="K1962" s="151"/>
      <c r="L1962" s="151"/>
      <c r="M1962" s="151"/>
      <c r="N1962" s="151"/>
      <c r="O1962" s="153"/>
      <c r="P1962" s="150"/>
    </row>
    <row r="1963" spans="1:14">
      <c r="A1963" s="119" t="s">
        <v>574</v>
      </c>
      <c r="B1963" s="119"/>
      <c r="C1963" s="119"/>
      <c r="D1963" s="119"/>
      <c r="E1963" s="119"/>
      <c r="F1963" s="119"/>
      <c r="G1963" s="119"/>
      <c r="H1963" s="119"/>
      <c r="I1963" s="119"/>
      <c r="J1963" s="119"/>
      <c r="K1963" s="119"/>
      <c r="L1963" s="119"/>
      <c r="M1963" s="119"/>
      <c r="N1963" s="119"/>
    </row>
    <row r="1964" spans="1:14">
      <c r="A1964" s="121" t="s">
        <v>362</v>
      </c>
      <c r="B1964" s="121"/>
      <c r="C1964" s="121"/>
      <c r="D1964" s="121"/>
      <c r="E1964" s="121"/>
      <c r="F1964" s="121"/>
      <c r="G1964" s="121"/>
      <c r="H1964" s="121"/>
      <c r="I1964" s="121"/>
      <c r="J1964" s="121"/>
      <c r="K1964" s="121"/>
      <c r="L1964" s="121"/>
      <c r="M1964" s="121"/>
      <c r="N1964" s="121"/>
    </row>
    <row r="1965" spans="1:14">
      <c r="A1965" s="121" t="s">
        <v>363</v>
      </c>
      <c r="B1965" s="121"/>
      <c r="C1965" s="121"/>
      <c r="D1965" s="121"/>
      <c r="E1965" s="121"/>
      <c r="F1965" s="121"/>
      <c r="G1965" s="121"/>
      <c r="H1965" s="121"/>
      <c r="I1965" s="121"/>
      <c r="J1965" s="121"/>
      <c r="K1965" s="121"/>
      <c r="L1965" s="121"/>
      <c r="M1965" s="121"/>
      <c r="N1965" s="121"/>
    </row>
    <row r="1966" spans="1:14">
      <c r="A1966" s="121" t="s">
        <v>393</v>
      </c>
      <c r="B1966" s="121"/>
      <c r="C1966" s="121"/>
      <c r="D1966" s="121"/>
      <c r="E1966" s="121"/>
      <c r="F1966" s="121"/>
      <c r="G1966" s="121"/>
      <c r="H1966" s="121"/>
      <c r="I1966" s="121"/>
      <c r="J1966" s="121"/>
      <c r="K1966" s="121"/>
      <c r="L1966" s="121"/>
      <c r="M1966" s="121"/>
      <c r="N1966" s="121"/>
    </row>
    <row r="1967" ht="14.25" spans="1:14">
      <c r="A1967" s="121"/>
      <c r="B1967" s="121"/>
      <c r="C1967" s="121"/>
      <c r="D1967" s="121"/>
      <c r="E1967" s="121"/>
      <c r="F1967" s="121"/>
      <c r="G1967" s="121"/>
      <c r="H1967" s="121"/>
      <c r="I1967" s="121"/>
      <c r="J1967" s="121"/>
      <c r="K1967" s="121"/>
      <c r="L1967" s="121"/>
      <c r="M1967" s="121"/>
      <c r="N1967" s="121"/>
    </row>
    <row r="1968" ht="14.25" spans="1:14">
      <c r="A1968" s="166" t="s">
        <v>575</v>
      </c>
      <c r="B1968" s="123"/>
      <c r="C1968" s="125"/>
      <c r="D1968" s="124"/>
      <c r="E1968" s="124" t="s">
        <v>576</v>
      </c>
      <c r="F1968" s="123" t="s">
        <v>577</v>
      </c>
      <c r="G1968" s="125"/>
      <c r="H1968" s="125"/>
      <c r="I1968" s="125"/>
      <c r="J1968" s="124"/>
      <c r="K1968" s="123" t="s">
        <v>578</v>
      </c>
      <c r="L1968" s="125"/>
      <c r="M1968" s="125"/>
      <c r="N1968" s="124"/>
    </row>
    <row r="1969" ht="14.25" spans="1:14">
      <c r="A1969" s="128" t="s">
        <v>579</v>
      </c>
      <c r="B1969" s="129" t="s">
        <v>580</v>
      </c>
      <c r="C1969" s="129" t="s">
        <v>581</v>
      </c>
      <c r="D1969" s="129" t="s">
        <v>582</v>
      </c>
      <c r="E1969" s="129" t="s">
        <v>583</v>
      </c>
      <c r="F1969" s="129" t="s">
        <v>584</v>
      </c>
      <c r="G1969" s="129" t="s">
        <v>401</v>
      </c>
      <c r="H1969" s="129" t="s">
        <v>585</v>
      </c>
      <c r="I1969" s="129" t="s">
        <v>586</v>
      </c>
      <c r="J1969" s="129" t="s">
        <v>587</v>
      </c>
      <c r="K1969" s="129" t="s">
        <v>584</v>
      </c>
      <c r="L1969" s="129" t="s">
        <v>401</v>
      </c>
      <c r="M1969" s="129" t="s">
        <v>585</v>
      </c>
      <c r="N1969" s="129" t="s">
        <v>586</v>
      </c>
    </row>
    <row r="1970" ht="14.25" spans="1:14">
      <c r="A1970" s="132"/>
      <c r="B1970" s="163">
        <v>0</v>
      </c>
      <c r="C1970" s="163" t="s">
        <v>659</v>
      </c>
      <c r="D1970" s="163"/>
      <c r="E1970" s="133">
        <v>0</v>
      </c>
      <c r="F1970" s="133">
        <v>0</v>
      </c>
      <c r="G1970" s="133" t="s">
        <v>402</v>
      </c>
      <c r="H1970" s="136">
        <v>0</v>
      </c>
      <c r="I1970" s="136">
        <v>0</v>
      </c>
      <c r="J1970" s="133" t="s">
        <v>402</v>
      </c>
      <c r="K1970" s="133">
        <v>0</v>
      </c>
      <c r="L1970" s="133" t="s">
        <v>402</v>
      </c>
      <c r="M1970" s="136">
        <v>0</v>
      </c>
      <c r="N1970" s="136">
        <v>0</v>
      </c>
    </row>
    <row r="1971" ht="14.25" spans="1:14">
      <c r="A1971" s="132"/>
      <c r="B1971" s="163">
        <v>1</v>
      </c>
      <c r="C1971" s="163" t="s">
        <v>1336</v>
      </c>
      <c r="D1971" s="163"/>
      <c r="E1971" s="133">
        <v>0</v>
      </c>
      <c r="F1971" s="133">
        <v>0</v>
      </c>
      <c r="G1971" s="133" t="s">
        <v>402</v>
      </c>
      <c r="H1971" s="136">
        <v>1</v>
      </c>
      <c r="I1971" s="136">
        <v>1</v>
      </c>
      <c r="J1971" s="133" t="s">
        <v>402</v>
      </c>
      <c r="K1971" s="133">
        <v>0</v>
      </c>
      <c r="L1971" s="133" t="s">
        <v>402</v>
      </c>
      <c r="M1971" s="136">
        <v>1</v>
      </c>
      <c r="N1971" s="136">
        <v>1</v>
      </c>
    </row>
    <row r="1972" ht="14.25" spans="1:14">
      <c r="A1972" s="132"/>
      <c r="B1972" s="163">
        <v>2</v>
      </c>
      <c r="C1972" s="163" t="s">
        <v>668</v>
      </c>
      <c r="D1972" s="163"/>
      <c r="E1972" s="133">
        <v>0</v>
      </c>
      <c r="F1972" s="133"/>
      <c r="G1972" s="133"/>
      <c r="H1972" s="133"/>
      <c r="I1972" s="133"/>
      <c r="J1972" s="133"/>
      <c r="K1972" s="133"/>
      <c r="L1972" s="133"/>
      <c r="M1972" s="133"/>
      <c r="N1972" s="133"/>
    </row>
    <row r="1973" ht="14.25" spans="1:14">
      <c r="A1973" s="132"/>
      <c r="B1973" s="163"/>
      <c r="C1973" s="163"/>
      <c r="D1973" s="163"/>
      <c r="E1973" s="133"/>
      <c r="F1973" s="133"/>
      <c r="G1973" s="133"/>
      <c r="H1973" s="133"/>
      <c r="I1973" s="133"/>
      <c r="J1973" s="133"/>
      <c r="K1973" s="133"/>
      <c r="L1973" s="133"/>
      <c r="M1973" s="133"/>
      <c r="N1973" s="133"/>
    </row>
    <row r="1974" ht="14.25" spans="1:14">
      <c r="A1974" s="132" t="s">
        <v>417</v>
      </c>
      <c r="B1974" s="163"/>
      <c r="C1974" s="163" t="s">
        <v>1341</v>
      </c>
      <c r="D1974" s="163"/>
      <c r="E1974" s="133"/>
      <c r="F1974" s="133"/>
      <c r="G1974" s="133">
        <v>0</v>
      </c>
      <c r="H1974" s="133"/>
      <c r="I1974" s="133"/>
      <c r="J1974" s="133"/>
      <c r="K1974" s="133"/>
      <c r="L1974" s="133" t="s">
        <v>402</v>
      </c>
      <c r="M1974" s="133"/>
      <c r="N1974" s="133"/>
    </row>
    <row r="1975" ht="14.25" spans="1:14">
      <c r="A1975" s="132"/>
      <c r="B1975" s="163">
        <v>0</v>
      </c>
      <c r="C1975" s="163" t="s">
        <v>659</v>
      </c>
      <c r="D1975" s="163"/>
      <c r="E1975" s="133">
        <v>0</v>
      </c>
      <c r="F1975" s="133">
        <v>0</v>
      </c>
      <c r="G1975" s="133" t="s">
        <v>402</v>
      </c>
      <c r="H1975" s="136">
        <v>0</v>
      </c>
      <c r="I1975" s="136">
        <v>0</v>
      </c>
      <c r="J1975" s="133" t="s">
        <v>402</v>
      </c>
      <c r="K1975" s="133">
        <v>0</v>
      </c>
      <c r="L1975" s="133" t="s">
        <v>402</v>
      </c>
      <c r="M1975" s="136">
        <v>0</v>
      </c>
      <c r="N1975" s="136">
        <v>0</v>
      </c>
    </row>
    <row r="1976" ht="14.25" spans="1:14">
      <c r="A1976" s="132"/>
      <c r="B1976" s="163">
        <v>1</v>
      </c>
      <c r="C1976" s="163" t="s">
        <v>1336</v>
      </c>
      <c r="D1976" s="163"/>
      <c r="E1976" s="133">
        <v>0</v>
      </c>
      <c r="F1976" s="133">
        <v>0</v>
      </c>
      <c r="G1976" s="133" t="s">
        <v>402</v>
      </c>
      <c r="H1976" s="136">
        <v>1</v>
      </c>
      <c r="I1976" s="136">
        <v>1</v>
      </c>
      <c r="J1976" s="133" t="s">
        <v>402</v>
      </c>
      <c r="K1976" s="133">
        <v>0</v>
      </c>
      <c r="L1976" s="133" t="s">
        <v>402</v>
      </c>
      <c r="M1976" s="136">
        <v>1</v>
      </c>
      <c r="N1976" s="136">
        <v>1</v>
      </c>
    </row>
    <row r="1977" ht="14.25" spans="1:14">
      <c r="A1977" s="132"/>
      <c r="B1977" s="163">
        <v>2</v>
      </c>
      <c r="C1977" s="163" t="s">
        <v>668</v>
      </c>
      <c r="D1977" s="163"/>
      <c r="E1977" s="133">
        <v>0</v>
      </c>
      <c r="F1977" s="133"/>
      <c r="G1977" s="133"/>
      <c r="H1977" s="133"/>
      <c r="I1977" s="133"/>
      <c r="J1977" s="133"/>
      <c r="K1977" s="133"/>
      <c r="L1977" s="133"/>
      <c r="M1977" s="133"/>
      <c r="N1977" s="133"/>
    </row>
    <row r="1978" ht="14.25" spans="1:14">
      <c r="A1978" s="132"/>
      <c r="B1978" s="163"/>
      <c r="C1978" s="163"/>
      <c r="D1978" s="163"/>
      <c r="E1978" s="133"/>
      <c r="F1978" s="133"/>
      <c r="G1978" s="133"/>
      <c r="H1978" s="133"/>
      <c r="I1978" s="133"/>
      <c r="J1978" s="133"/>
      <c r="K1978" s="133"/>
      <c r="L1978" s="133"/>
      <c r="M1978" s="133"/>
      <c r="N1978" s="133"/>
    </row>
    <row r="1979" ht="14.25" spans="1:14">
      <c r="A1979" s="132" t="s">
        <v>417</v>
      </c>
      <c r="B1979" s="163"/>
      <c r="C1979" s="163" t="s">
        <v>1342</v>
      </c>
      <c r="D1979" s="163"/>
      <c r="E1979" s="133"/>
      <c r="F1979" s="133"/>
      <c r="G1979" s="133">
        <v>0</v>
      </c>
      <c r="H1979" s="133"/>
      <c r="I1979" s="133"/>
      <c r="J1979" s="133"/>
      <c r="K1979" s="133"/>
      <c r="L1979" s="133" t="s">
        <v>402</v>
      </c>
      <c r="M1979" s="133"/>
      <c r="N1979" s="133"/>
    </row>
    <row r="1980" ht="14.25" spans="1:14">
      <c r="A1980" s="132"/>
      <c r="B1980" s="163">
        <v>0</v>
      </c>
      <c r="C1980" s="163" t="s">
        <v>659</v>
      </c>
      <c r="D1980" s="163"/>
      <c r="E1980" s="133">
        <v>0</v>
      </c>
      <c r="F1980" s="133">
        <v>0</v>
      </c>
      <c r="G1980" s="133" t="s">
        <v>402</v>
      </c>
      <c r="H1980" s="136">
        <v>0</v>
      </c>
      <c r="I1980" s="136">
        <v>0</v>
      </c>
      <c r="J1980" s="133" t="s">
        <v>402</v>
      </c>
      <c r="K1980" s="133">
        <v>0</v>
      </c>
      <c r="L1980" s="133" t="s">
        <v>402</v>
      </c>
      <c r="M1980" s="136">
        <v>0</v>
      </c>
      <c r="N1980" s="136">
        <v>0</v>
      </c>
    </row>
    <row r="1981" ht="14.25" spans="1:14">
      <c r="A1981" s="132"/>
      <c r="B1981" s="163">
        <v>1</v>
      </c>
      <c r="C1981" s="163" t="s">
        <v>1336</v>
      </c>
      <c r="D1981" s="163"/>
      <c r="E1981" s="133">
        <v>0</v>
      </c>
      <c r="F1981" s="133">
        <v>0</v>
      </c>
      <c r="G1981" s="133" t="s">
        <v>402</v>
      </c>
      <c r="H1981" s="136">
        <v>1</v>
      </c>
      <c r="I1981" s="136">
        <v>1</v>
      </c>
      <c r="J1981" s="133" t="s">
        <v>402</v>
      </c>
      <c r="K1981" s="133">
        <v>0</v>
      </c>
      <c r="L1981" s="133" t="s">
        <v>402</v>
      </c>
      <c r="M1981" s="136">
        <v>1</v>
      </c>
      <c r="N1981" s="136">
        <v>1</v>
      </c>
    </row>
    <row r="1982" ht="14.25" spans="1:14">
      <c r="A1982" s="132"/>
      <c r="B1982" s="163">
        <v>2</v>
      </c>
      <c r="C1982" s="163" t="s">
        <v>668</v>
      </c>
      <c r="D1982" s="163"/>
      <c r="E1982" s="133">
        <v>0</v>
      </c>
      <c r="F1982" s="133"/>
      <c r="G1982" s="133"/>
      <c r="H1982" s="133"/>
      <c r="I1982" s="133"/>
      <c r="J1982" s="133"/>
      <c r="K1982" s="133"/>
      <c r="L1982" s="133"/>
      <c r="M1982" s="133"/>
      <c r="N1982" s="133"/>
    </row>
    <row r="1983" ht="14.25" spans="1:14">
      <c r="A1983" s="132"/>
      <c r="B1983" s="163"/>
      <c r="C1983" s="163"/>
      <c r="D1983" s="163"/>
      <c r="E1983" s="133"/>
      <c r="F1983" s="133"/>
      <c r="G1983" s="133"/>
      <c r="H1983" s="133"/>
      <c r="I1983" s="133"/>
      <c r="J1983" s="133"/>
      <c r="K1983" s="133"/>
      <c r="L1983" s="133"/>
      <c r="M1983" s="133"/>
      <c r="N1983" s="133"/>
    </row>
    <row r="1984" ht="14.25" spans="1:14">
      <c r="A1984" s="132" t="s">
        <v>417</v>
      </c>
      <c r="B1984" s="163"/>
      <c r="C1984" s="163" t="s">
        <v>1343</v>
      </c>
      <c r="D1984" s="163"/>
      <c r="E1984" s="133"/>
      <c r="F1984" s="133"/>
      <c r="G1984" s="133">
        <v>0</v>
      </c>
      <c r="H1984" s="133"/>
      <c r="I1984" s="133"/>
      <c r="J1984" s="133"/>
      <c r="K1984" s="133"/>
      <c r="L1984" s="133" t="s">
        <v>402</v>
      </c>
      <c r="M1984" s="133"/>
      <c r="N1984" s="133"/>
    </row>
    <row r="1985" ht="14.25" spans="1:14">
      <c r="A1985" s="132"/>
      <c r="B1985" s="163">
        <v>0</v>
      </c>
      <c r="C1985" s="163" t="s">
        <v>659</v>
      </c>
      <c r="D1985" s="163"/>
      <c r="E1985" s="133">
        <v>0</v>
      </c>
      <c r="F1985" s="133">
        <v>0</v>
      </c>
      <c r="G1985" s="133" t="s">
        <v>402</v>
      </c>
      <c r="H1985" s="136">
        <v>0</v>
      </c>
      <c r="I1985" s="136">
        <v>0</v>
      </c>
      <c r="J1985" s="133" t="s">
        <v>402</v>
      </c>
      <c r="K1985" s="133">
        <v>0</v>
      </c>
      <c r="L1985" s="133" t="s">
        <v>402</v>
      </c>
      <c r="M1985" s="136">
        <v>0</v>
      </c>
      <c r="N1985" s="136">
        <v>0</v>
      </c>
    </row>
    <row r="1986" ht="14.25" spans="1:14">
      <c r="A1986" s="132"/>
      <c r="B1986" s="163">
        <v>1</v>
      </c>
      <c r="C1986" s="163" t="s">
        <v>1336</v>
      </c>
      <c r="D1986" s="163"/>
      <c r="E1986" s="133">
        <v>0</v>
      </c>
      <c r="F1986" s="133">
        <v>0</v>
      </c>
      <c r="G1986" s="133" t="s">
        <v>402</v>
      </c>
      <c r="H1986" s="136">
        <v>1</v>
      </c>
      <c r="I1986" s="136">
        <v>1</v>
      </c>
      <c r="J1986" s="133" t="s">
        <v>402</v>
      </c>
      <c r="K1986" s="133">
        <v>0</v>
      </c>
      <c r="L1986" s="133" t="s">
        <v>402</v>
      </c>
      <c r="M1986" s="136">
        <v>1</v>
      </c>
      <c r="N1986" s="136">
        <v>1</v>
      </c>
    </row>
    <row r="1987" ht="14.25" spans="1:14">
      <c r="A1987" s="132"/>
      <c r="B1987" s="163">
        <v>2</v>
      </c>
      <c r="C1987" s="163" t="s">
        <v>668</v>
      </c>
      <c r="D1987" s="163"/>
      <c r="E1987" s="133">
        <v>0</v>
      </c>
      <c r="F1987" s="133"/>
      <c r="G1987" s="133"/>
      <c r="H1987" s="133"/>
      <c r="I1987" s="133"/>
      <c r="J1987" s="133"/>
      <c r="K1987" s="133"/>
      <c r="L1987" s="133"/>
      <c r="M1987" s="133"/>
      <c r="N1987" s="133"/>
    </row>
    <row r="1988" ht="14.25" spans="1:14">
      <c r="A1988" s="132"/>
      <c r="B1988" s="163"/>
      <c r="C1988" s="163"/>
      <c r="D1988" s="163"/>
      <c r="E1988" s="133"/>
      <c r="F1988" s="133"/>
      <c r="G1988" s="133"/>
      <c r="H1988" s="133"/>
      <c r="I1988" s="133"/>
      <c r="J1988" s="133"/>
      <c r="K1988" s="133"/>
      <c r="L1988" s="133"/>
      <c r="M1988" s="133"/>
      <c r="N1988" s="133"/>
    </row>
    <row r="1989" ht="14.25" spans="1:14">
      <c r="A1989" s="132" t="s">
        <v>417</v>
      </c>
      <c r="B1989" s="163"/>
      <c r="C1989" s="163" t="s">
        <v>1344</v>
      </c>
      <c r="D1989" s="163"/>
      <c r="E1989" s="133"/>
      <c r="F1989" s="133"/>
      <c r="G1989" s="133">
        <v>0</v>
      </c>
      <c r="H1989" s="133"/>
      <c r="I1989" s="133"/>
      <c r="J1989" s="133"/>
      <c r="K1989" s="133"/>
      <c r="L1989" s="133" t="s">
        <v>402</v>
      </c>
      <c r="M1989" s="133"/>
      <c r="N1989" s="133"/>
    </row>
    <row r="1990" ht="14.25" spans="1:14">
      <c r="A1990" s="132"/>
      <c r="B1990" s="163">
        <v>0</v>
      </c>
      <c r="C1990" s="163" t="s">
        <v>659</v>
      </c>
      <c r="D1990" s="163"/>
      <c r="E1990" s="133">
        <v>0</v>
      </c>
      <c r="F1990" s="133">
        <v>0</v>
      </c>
      <c r="G1990" s="133" t="s">
        <v>402</v>
      </c>
      <c r="H1990" s="136">
        <v>0</v>
      </c>
      <c r="I1990" s="136">
        <v>0</v>
      </c>
      <c r="J1990" s="133" t="s">
        <v>402</v>
      </c>
      <c r="K1990" s="133">
        <v>0</v>
      </c>
      <c r="L1990" s="133" t="s">
        <v>402</v>
      </c>
      <c r="M1990" s="136">
        <v>0</v>
      </c>
      <c r="N1990" s="136">
        <v>0</v>
      </c>
    </row>
    <row r="1991" ht="14.25" spans="1:14">
      <c r="A1991" s="132"/>
      <c r="B1991" s="163">
        <v>1</v>
      </c>
      <c r="C1991" s="163" t="s">
        <v>1336</v>
      </c>
      <c r="D1991" s="163"/>
      <c r="E1991" s="133">
        <v>0</v>
      </c>
      <c r="F1991" s="133">
        <v>0</v>
      </c>
      <c r="G1991" s="133" t="s">
        <v>402</v>
      </c>
      <c r="H1991" s="136">
        <v>1</v>
      </c>
      <c r="I1991" s="136">
        <v>1</v>
      </c>
      <c r="J1991" s="133" t="s">
        <v>402</v>
      </c>
      <c r="K1991" s="133">
        <v>0</v>
      </c>
      <c r="L1991" s="133" t="s">
        <v>402</v>
      </c>
      <c r="M1991" s="136">
        <v>1</v>
      </c>
      <c r="N1991" s="136">
        <v>1</v>
      </c>
    </row>
    <row r="1992" ht="14.25" spans="1:14">
      <c r="A1992" s="132"/>
      <c r="B1992" s="163">
        <v>2</v>
      </c>
      <c r="C1992" s="163" t="s">
        <v>668</v>
      </c>
      <c r="D1992" s="163"/>
      <c r="E1992" s="133">
        <v>0</v>
      </c>
      <c r="F1992" s="133"/>
      <c r="G1992" s="133"/>
      <c r="H1992" s="133"/>
      <c r="I1992" s="133"/>
      <c r="J1992" s="133"/>
      <c r="K1992" s="133"/>
      <c r="L1992" s="133"/>
      <c r="M1992" s="133"/>
      <c r="N1992" s="133"/>
    </row>
    <row r="1993" ht="14.25" spans="1:14">
      <c r="A1993" s="132"/>
      <c r="B1993" s="163"/>
      <c r="C1993" s="163"/>
      <c r="D1993" s="163"/>
      <c r="E1993" s="133"/>
      <c r="F1993" s="133"/>
      <c r="G1993" s="133"/>
      <c r="H1993" s="133"/>
      <c r="I1993" s="133"/>
      <c r="J1993" s="133"/>
      <c r="K1993" s="133"/>
      <c r="L1993" s="133"/>
      <c r="M1993" s="133"/>
      <c r="N1993" s="133"/>
    </row>
    <row r="1994" ht="14.25" spans="1:14">
      <c r="A1994" s="132" t="s">
        <v>417</v>
      </c>
      <c r="B1994" s="163"/>
      <c r="C1994" s="163" t="s">
        <v>1345</v>
      </c>
      <c r="D1994" s="163"/>
      <c r="E1994" s="133"/>
      <c r="F1994" s="133"/>
      <c r="G1994" s="133">
        <v>0</v>
      </c>
      <c r="H1994" s="133"/>
      <c r="I1994" s="133"/>
      <c r="J1994" s="133"/>
      <c r="K1994" s="133"/>
      <c r="L1994" s="133" t="s">
        <v>402</v>
      </c>
      <c r="M1994" s="133"/>
      <c r="N1994" s="133"/>
    </row>
    <row r="1995" ht="14.25" spans="1:14">
      <c r="A1995" s="132"/>
      <c r="B1995" s="163">
        <v>0</v>
      </c>
      <c r="C1995" s="163" t="s">
        <v>1346</v>
      </c>
      <c r="D1995" s="163"/>
      <c r="E1995" s="133">
        <v>0</v>
      </c>
      <c r="F1995" s="133">
        <v>0.154</v>
      </c>
      <c r="G1995" s="133" t="s">
        <v>402</v>
      </c>
      <c r="H1995" s="136">
        <v>0.4678</v>
      </c>
      <c r="I1995" s="136">
        <v>0.401</v>
      </c>
      <c r="J1995" s="133" t="s">
        <v>402</v>
      </c>
      <c r="K1995" s="133">
        <v>0.149</v>
      </c>
      <c r="L1995" s="133" t="s">
        <v>402</v>
      </c>
      <c r="M1995" s="136">
        <v>0.4722</v>
      </c>
      <c r="N1995" s="136">
        <v>0.4067</v>
      </c>
    </row>
    <row r="1996" ht="14.25" spans="1:14">
      <c r="A1996" s="132"/>
      <c r="B1996" s="163">
        <v>1</v>
      </c>
      <c r="C1996" s="163" t="s">
        <v>1347</v>
      </c>
      <c r="D1996" s="163" t="s">
        <v>591</v>
      </c>
      <c r="E1996" s="133">
        <v>0</v>
      </c>
      <c r="F1996" s="133">
        <v>-0.103</v>
      </c>
      <c r="G1996" s="133" t="s">
        <v>402</v>
      </c>
      <c r="H1996" s="136">
        <v>0.3891</v>
      </c>
      <c r="I1996" s="136">
        <v>0.4314</v>
      </c>
      <c r="J1996" s="133" t="s">
        <v>402</v>
      </c>
      <c r="K1996" s="133">
        <v>-0.028</v>
      </c>
      <c r="L1996" s="133" t="s">
        <v>402</v>
      </c>
      <c r="M1996" s="136">
        <v>0.3939</v>
      </c>
      <c r="N1996" s="136">
        <v>0.405</v>
      </c>
    </row>
    <row r="1997" ht="14.25" spans="1:14">
      <c r="A1997" s="132"/>
      <c r="B1997" s="163">
        <v>2</v>
      </c>
      <c r="C1997" s="163" t="s">
        <v>1348</v>
      </c>
      <c r="D1997" s="163" t="s">
        <v>593</v>
      </c>
      <c r="E1997" s="133">
        <v>0</v>
      </c>
      <c r="F1997" s="133">
        <v>-0.158</v>
      </c>
      <c r="G1997" s="133" t="s">
        <v>402</v>
      </c>
      <c r="H1997" s="136">
        <v>0.1431</v>
      </c>
      <c r="I1997" s="136">
        <v>0.1675</v>
      </c>
      <c r="J1997" s="133" t="s">
        <v>402</v>
      </c>
      <c r="K1997" s="133">
        <v>-0.341</v>
      </c>
      <c r="L1997" s="133" t="s">
        <v>402</v>
      </c>
      <c r="M1997" s="136">
        <v>0.1339</v>
      </c>
      <c r="N1997" s="136">
        <v>0.1883</v>
      </c>
    </row>
    <row r="1998" ht="14.25" spans="1:14">
      <c r="A1998" s="132"/>
      <c r="B1998" s="163">
        <v>3</v>
      </c>
      <c r="C1998" s="163" t="s">
        <v>596</v>
      </c>
      <c r="D1998" s="163"/>
      <c r="E1998" s="133">
        <v>0</v>
      </c>
      <c r="F1998" s="133">
        <v>0</v>
      </c>
      <c r="G1998" s="133" t="s">
        <v>402</v>
      </c>
      <c r="H1998" s="136">
        <v>0</v>
      </c>
      <c r="I1998" s="136">
        <v>0</v>
      </c>
      <c r="J1998" s="133" t="s">
        <v>402</v>
      </c>
      <c r="K1998" s="133">
        <v>0</v>
      </c>
      <c r="L1998" s="133" t="s">
        <v>402</v>
      </c>
      <c r="M1998" s="136">
        <v>0</v>
      </c>
      <c r="N1998" s="136">
        <v>0</v>
      </c>
    </row>
    <row r="1999" ht="14.25" spans="1:14">
      <c r="A1999" s="132"/>
      <c r="B1999" s="163"/>
      <c r="C1999" s="163"/>
      <c r="D1999" s="163"/>
      <c r="E1999" s="133"/>
      <c r="F1999" s="133"/>
      <c r="G1999" s="133"/>
      <c r="H1999" s="133"/>
      <c r="I1999" s="133"/>
      <c r="J1999" s="133"/>
      <c r="K1999" s="133"/>
      <c r="L1999" s="133"/>
      <c r="M1999" s="133"/>
      <c r="N1999" s="133"/>
    </row>
    <row r="2000" ht="14.25" spans="1:14">
      <c r="A2000" s="132" t="s">
        <v>417</v>
      </c>
      <c r="B2000" s="163"/>
      <c r="C2000" s="163" t="s">
        <v>1349</v>
      </c>
      <c r="D2000" s="163"/>
      <c r="E2000" s="133"/>
      <c r="F2000" s="133"/>
      <c r="G2000" s="133">
        <v>0</v>
      </c>
      <c r="H2000" s="133"/>
      <c r="I2000" s="133"/>
      <c r="J2000" s="133"/>
      <c r="K2000" s="133"/>
      <c r="L2000" s="133" t="s">
        <v>402</v>
      </c>
      <c r="M2000" s="133"/>
      <c r="N2000" s="133"/>
    </row>
    <row r="2001" ht="14.25" spans="1:14">
      <c r="A2001" s="132"/>
      <c r="B2001" s="163">
        <v>0</v>
      </c>
      <c r="C2001" s="163" t="s">
        <v>659</v>
      </c>
      <c r="D2001" s="163"/>
      <c r="E2001" s="133">
        <v>0</v>
      </c>
      <c r="F2001" s="133">
        <v>0</v>
      </c>
      <c r="G2001" s="133" t="s">
        <v>402</v>
      </c>
      <c r="H2001" s="136">
        <v>0</v>
      </c>
      <c r="I2001" s="136">
        <v>0</v>
      </c>
      <c r="J2001" s="133" t="s">
        <v>402</v>
      </c>
      <c r="K2001" s="133">
        <v>0</v>
      </c>
      <c r="L2001" s="133" t="s">
        <v>402</v>
      </c>
      <c r="M2001" s="136">
        <v>0</v>
      </c>
      <c r="N2001" s="136">
        <v>0</v>
      </c>
    </row>
    <row r="2002" ht="14.25" spans="1:14">
      <c r="A2002" s="132"/>
      <c r="B2002" s="163">
        <v>1</v>
      </c>
      <c r="C2002" s="163" t="s">
        <v>1336</v>
      </c>
      <c r="D2002" s="163"/>
      <c r="E2002" s="133">
        <v>0</v>
      </c>
      <c r="F2002" s="133">
        <v>0</v>
      </c>
      <c r="G2002" s="133" t="s">
        <v>402</v>
      </c>
      <c r="H2002" s="136">
        <v>1</v>
      </c>
      <c r="I2002" s="136">
        <v>1</v>
      </c>
      <c r="J2002" s="133" t="s">
        <v>402</v>
      </c>
      <c r="K2002" s="133">
        <v>0</v>
      </c>
      <c r="L2002" s="133" t="s">
        <v>402</v>
      </c>
      <c r="M2002" s="136">
        <v>1</v>
      </c>
      <c r="N2002" s="136">
        <v>1</v>
      </c>
    </row>
    <row r="2003" ht="56.25" spans="1:16">
      <c r="A2003" s="159" t="s">
        <v>437</v>
      </c>
      <c r="B2003" s="159"/>
      <c r="C2003" s="159"/>
      <c r="D2003" s="159"/>
      <c r="E2003" s="159"/>
      <c r="F2003" s="159"/>
      <c r="G2003" s="159"/>
      <c r="H2003" s="159"/>
      <c r="I2003" s="159"/>
      <c r="J2003" s="159"/>
      <c r="K2003" s="159"/>
      <c r="L2003" s="159"/>
      <c r="M2003" s="159"/>
      <c r="N2003" s="159"/>
      <c r="O2003" s="149" t="s">
        <v>438</v>
      </c>
      <c r="P2003" s="150">
        <v>43</v>
      </c>
    </row>
    <row r="2005" spans="1:16">
      <c r="A2005" s="151" t="s">
        <v>1350</v>
      </c>
      <c r="B2005" s="151"/>
      <c r="C2005" s="151"/>
      <c r="D2005" s="151"/>
      <c r="E2005" s="151"/>
      <c r="F2005" s="151"/>
      <c r="G2005" s="151"/>
      <c r="H2005" s="151"/>
      <c r="I2005" s="151"/>
      <c r="J2005" s="151"/>
      <c r="K2005" s="151"/>
      <c r="L2005" s="151"/>
      <c r="M2005" s="151"/>
      <c r="N2005" s="151"/>
      <c r="O2005" s="152"/>
      <c r="P2005" s="150" t="s">
        <v>391</v>
      </c>
    </row>
    <row r="2006" spans="1:16">
      <c r="A2006" s="151"/>
      <c r="B2006" s="151"/>
      <c r="C2006" s="151"/>
      <c r="D2006" s="151"/>
      <c r="E2006" s="151"/>
      <c r="F2006" s="151"/>
      <c r="G2006" s="151"/>
      <c r="H2006" s="151"/>
      <c r="I2006" s="151"/>
      <c r="J2006" s="151"/>
      <c r="K2006" s="151"/>
      <c r="L2006" s="151"/>
      <c r="M2006" s="151"/>
      <c r="N2006" s="151"/>
      <c r="O2006" s="153"/>
      <c r="P2006" s="150"/>
    </row>
    <row r="2007" spans="1:16">
      <c r="A2007" s="151"/>
      <c r="B2007" s="151"/>
      <c r="C2007" s="151"/>
      <c r="D2007" s="151"/>
      <c r="E2007" s="151"/>
      <c r="F2007" s="151"/>
      <c r="G2007" s="151"/>
      <c r="H2007" s="151"/>
      <c r="I2007" s="151"/>
      <c r="J2007" s="151"/>
      <c r="K2007" s="151"/>
      <c r="L2007" s="151"/>
      <c r="M2007" s="151"/>
      <c r="N2007" s="151"/>
      <c r="O2007" s="153"/>
      <c r="P2007" s="150"/>
    </row>
    <row r="2008" spans="1:16">
      <c r="A2008" s="151"/>
      <c r="B2008" s="151"/>
      <c r="C2008" s="151"/>
      <c r="D2008" s="151"/>
      <c r="E2008" s="151"/>
      <c r="F2008" s="151"/>
      <c r="G2008" s="151"/>
      <c r="H2008" s="151"/>
      <c r="I2008" s="151"/>
      <c r="J2008" s="151"/>
      <c r="K2008" s="151"/>
      <c r="L2008" s="151"/>
      <c r="M2008" s="151"/>
      <c r="N2008" s="151"/>
      <c r="O2008" s="153"/>
      <c r="P2008" s="150"/>
    </row>
    <row r="2009" spans="1:14">
      <c r="A2009" s="119" t="s">
        <v>574</v>
      </c>
      <c r="B2009" s="119"/>
      <c r="C2009" s="119"/>
      <c r="D2009" s="119"/>
      <c r="E2009" s="119"/>
      <c r="F2009" s="119"/>
      <c r="G2009" s="119"/>
      <c r="H2009" s="119"/>
      <c r="I2009" s="119"/>
      <c r="J2009" s="119"/>
      <c r="K2009" s="119"/>
      <c r="L2009" s="119"/>
      <c r="M2009" s="119"/>
      <c r="N2009" s="119"/>
    </row>
    <row r="2010" spans="1:14">
      <c r="A2010" s="121" t="s">
        <v>362</v>
      </c>
      <c r="B2010" s="121"/>
      <c r="C2010" s="121"/>
      <c r="D2010" s="121"/>
      <c r="E2010" s="121"/>
      <c r="F2010" s="121"/>
      <c r="G2010" s="121"/>
      <c r="H2010" s="121"/>
      <c r="I2010" s="121"/>
      <c r="J2010" s="121"/>
      <c r="K2010" s="121"/>
      <c r="L2010" s="121"/>
      <c r="M2010" s="121"/>
      <c r="N2010" s="121"/>
    </row>
    <row r="2011" spans="1:14">
      <c r="A2011" s="121" t="s">
        <v>363</v>
      </c>
      <c r="B2011" s="121"/>
      <c r="C2011" s="121"/>
      <c r="D2011" s="121"/>
      <c r="E2011" s="121"/>
      <c r="F2011" s="121"/>
      <c r="G2011" s="121"/>
      <c r="H2011" s="121"/>
      <c r="I2011" s="121"/>
      <c r="J2011" s="121"/>
      <c r="K2011" s="121"/>
      <c r="L2011" s="121"/>
      <c r="M2011" s="121"/>
      <c r="N2011" s="121"/>
    </row>
    <row r="2012" spans="1:14">
      <c r="A2012" s="121" t="s">
        <v>393</v>
      </c>
      <c r="B2012" s="121"/>
      <c r="C2012" s="121"/>
      <c r="D2012" s="121"/>
      <c r="E2012" s="121"/>
      <c r="F2012" s="121"/>
      <c r="G2012" s="121"/>
      <c r="H2012" s="121"/>
      <c r="I2012" s="121"/>
      <c r="J2012" s="121"/>
      <c r="K2012" s="121"/>
      <c r="L2012" s="121"/>
      <c r="M2012" s="121"/>
      <c r="N2012" s="121"/>
    </row>
    <row r="2013" ht="14.25" spans="1:14">
      <c r="A2013" s="121"/>
      <c r="B2013" s="121"/>
      <c r="C2013" s="121"/>
      <c r="D2013" s="121"/>
      <c r="E2013" s="121"/>
      <c r="F2013" s="121"/>
      <c r="G2013" s="121"/>
      <c r="H2013" s="121"/>
      <c r="I2013" s="121"/>
      <c r="J2013" s="121"/>
      <c r="K2013" s="121"/>
      <c r="L2013" s="121"/>
      <c r="M2013" s="121"/>
      <c r="N2013" s="121"/>
    </row>
    <row r="2014" ht="14.25" spans="1:14">
      <c r="A2014" s="166" t="s">
        <v>575</v>
      </c>
      <c r="B2014" s="123"/>
      <c r="C2014" s="125"/>
      <c r="D2014" s="124"/>
      <c r="E2014" s="124" t="s">
        <v>576</v>
      </c>
      <c r="F2014" s="123" t="s">
        <v>577</v>
      </c>
      <c r="G2014" s="125"/>
      <c r="H2014" s="125"/>
      <c r="I2014" s="125"/>
      <c r="J2014" s="124"/>
      <c r="K2014" s="123" t="s">
        <v>578</v>
      </c>
      <c r="L2014" s="125"/>
      <c r="M2014" s="125"/>
      <c r="N2014" s="124"/>
    </row>
    <row r="2015" ht="14.25" spans="1:14">
      <c r="A2015" s="128" t="s">
        <v>579</v>
      </c>
      <c r="B2015" s="129" t="s">
        <v>580</v>
      </c>
      <c r="C2015" s="129" t="s">
        <v>581</v>
      </c>
      <c r="D2015" s="129" t="s">
        <v>582</v>
      </c>
      <c r="E2015" s="129" t="s">
        <v>583</v>
      </c>
      <c r="F2015" s="129" t="s">
        <v>584</v>
      </c>
      <c r="G2015" s="129" t="s">
        <v>401</v>
      </c>
      <c r="H2015" s="129" t="s">
        <v>585</v>
      </c>
      <c r="I2015" s="129" t="s">
        <v>586</v>
      </c>
      <c r="J2015" s="129" t="s">
        <v>587</v>
      </c>
      <c r="K2015" s="129" t="s">
        <v>584</v>
      </c>
      <c r="L2015" s="129" t="s">
        <v>401</v>
      </c>
      <c r="M2015" s="129" t="s">
        <v>585</v>
      </c>
      <c r="N2015" s="129" t="s">
        <v>586</v>
      </c>
    </row>
    <row r="2016" ht="14.25" spans="1:14">
      <c r="A2016" s="132"/>
      <c r="B2016" s="163">
        <v>2</v>
      </c>
      <c r="C2016" s="163" t="s">
        <v>668</v>
      </c>
      <c r="D2016" s="163"/>
      <c r="E2016" s="133">
        <v>0</v>
      </c>
      <c r="F2016" s="133"/>
      <c r="G2016" s="133"/>
      <c r="H2016" s="133"/>
      <c r="I2016" s="133"/>
      <c r="J2016" s="133"/>
      <c r="K2016" s="133"/>
      <c r="L2016" s="133"/>
      <c r="M2016" s="133"/>
      <c r="N2016" s="133"/>
    </row>
    <row r="2017" ht="14.25" spans="1:14">
      <c r="A2017" s="132"/>
      <c r="B2017" s="163"/>
      <c r="C2017" s="163"/>
      <c r="D2017" s="163"/>
      <c r="E2017" s="133"/>
      <c r="F2017" s="133"/>
      <c r="G2017" s="133"/>
      <c r="H2017" s="133"/>
      <c r="I2017" s="133"/>
      <c r="J2017" s="133"/>
      <c r="K2017" s="133"/>
      <c r="L2017" s="133"/>
      <c r="M2017" s="133"/>
      <c r="N2017" s="133"/>
    </row>
    <row r="2018" ht="14.25" spans="1:14">
      <c r="A2018" s="132" t="s">
        <v>417</v>
      </c>
      <c r="B2018" s="163"/>
      <c r="C2018" s="163" t="s">
        <v>1351</v>
      </c>
      <c r="D2018" s="163"/>
      <c r="E2018" s="133"/>
      <c r="F2018" s="133"/>
      <c r="G2018" s="133">
        <v>0</v>
      </c>
      <c r="H2018" s="133"/>
      <c r="I2018" s="133"/>
      <c r="J2018" s="133"/>
      <c r="K2018" s="133"/>
      <c r="L2018" s="133" t="s">
        <v>402</v>
      </c>
      <c r="M2018" s="133"/>
      <c r="N2018" s="133"/>
    </row>
    <row r="2019" ht="14.25" spans="1:14">
      <c r="A2019" s="132"/>
      <c r="B2019" s="163">
        <v>0</v>
      </c>
      <c r="C2019" s="163" t="s">
        <v>659</v>
      </c>
      <c r="D2019" s="163"/>
      <c r="E2019" s="133">
        <v>0</v>
      </c>
      <c r="F2019" s="133">
        <v>0</v>
      </c>
      <c r="G2019" s="133" t="s">
        <v>402</v>
      </c>
      <c r="H2019" s="136">
        <v>0</v>
      </c>
      <c r="I2019" s="136">
        <v>0</v>
      </c>
      <c r="J2019" s="133" t="s">
        <v>402</v>
      </c>
      <c r="K2019" s="133">
        <v>0</v>
      </c>
      <c r="L2019" s="133" t="s">
        <v>402</v>
      </c>
      <c r="M2019" s="136">
        <v>0</v>
      </c>
      <c r="N2019" s="136">
        <v>0</v>
      </c>
    </row>
    <row r="2020" ht="14.25" spans="1:14">
      <c r="A2020" s="132"/>
      <c r="B2020" s="163">
        <v>1</v>
      </c>
      <c r="C2020" s="163" t="s">
        <v>1336</v>
      </c>
      <c r="D2020" s="163"/>
      <c r="E2020" s="133">
        <v>0</v>
      </c>
      <c r="F2020" s="133">
        <v>0</v>
      </c>
      <c r="G2020" s="133" t="s">
        <v>402</v>
      </c>
      <c r="H2020" s="136">
        <v>1</v>
      </c>
      <c r="I2020" s="136">
        <v>1</v>
      </c>
      <c r="J2020" s="133" t="s">
        <v>402</v>
      </c>
      <c r="K2020" s="133">
        <v>0</v>
      </c>
      <c r="L2020" s="133" t="s">
        <v>402</v>
      </c>
      <c r="M2020" s="136">
        <v>1</v>
      </c>
      <c r="N2020" s="136">
        <v>1</v>
      </c>
    </row>
    <row r="2021" ht="14.25" spans="1:14">
      <c r="A2021" s="132"/>
      <c r="B2021" s="163">
        <v>2</v>
      </c>
      <c r="C2021" s="163" t="s">
        <v>668</v>
      </c>
      <c r="D2021" s="163"/>
      <c r="E2021" s="133">
        <v>0</v>
      </c>
      <c r="F2021" s="133"/>
      <c r="G2021" s="133"/>
      <c r="H2021" s="133"/>
      <c r="I2021" s="133"/>
      <c r="J2021" s="133"/>
      <c r="K2021" s="133"/>
      <c r="L2021" s="133"/>
      <c r="M2021" s="133"/>
      <c r="N2021" s="133"/>
    </row>
    <row r="2022" ht="14.25" spans="1:14">
      <c r="A2022" s="132"/>
      <c r="B2022" s="163"/>
      <c r="C2022" s="163"/>
      <c r="D2022" s="163"/>
      <c r="E2022" s="133"/>
      <c r="F2022" s="133"/>
      <c r="G2022" s="133"/>
      <c r="H2022" s="133"/>
      <c r="I2022" s="133"/>
      <c r="J2022" s="133"/>
      <c r="K2022" s="133"/>
      <c r="L2022" s="133"/>
      <c r="M2022" s="133"/>
      <c r="N2022" s="133"/>
    </row>
    <row r="2023" ht="14.25" spans="1:14">
      <c r="A2023" s="132" t="s">
        <v>417</v>
      </c>
      <c r="B2023" s="163"/>
      <c r="C2023" s="163" t="s">
        <v>1352</v>
      </c>
      <c r="D2023" s="163"/>
      <c r="E2023" s="133"/>
      <c r="F2023" s="133"/>
      <c r="G2023" s="133">
        <v>0</v>
      </c>
      <c r="H2023" s="133"/>
      <c r="I2023" s="133"/>
      <c r="J2023" s="133"/>
      <c r="K2023" s="133"/>
      <c r="L2023" s="133" t="s">
        <v>402</v>
      </c>
      <c r="M2023" s="133"/>
      <c r="N2023" s="133"/>
    </row>
    <row r="2024" ht="14.25" spans="1:14">
      <c r="A2024" s="132"/>
      <c r="B2024" s="163">
        <v>0</v>
      </c>
      <c r="C2024" s="163" t="s">
        <v>659</v>
      </c>
      <c r="D2024" s="163"/>
      <c r="E2024" s="133">
        <v>0</v>
      </c>
      <c r="F2024" s="133">
        <v>0</v>
      </c>
      <c r="G2024" s="133" t="s">
        <v>402</v>
      </c>
      <c r="H2024" s="136">
        <v>0</v>
      </c>
      <c r="I2024" s="136">
        <v>0</v>
      </c>
      <c r="J2024" s="133" t="s">
        <v>402</v>
      </c>
      <c r="K2024" s="133">
        <v>0</v>
      </c>
      <c r="L2024" s="133" t="s">
        <v>402</v>
      </c>
      <c r="M2024" s="136">
        <v>0</v>
      </c>
      <c r="N2024" s="136">
        <v>0</v>
      </c>
    </row>
    <row r="2025" ht="14.25" spans="1:14">
      <c r="A2025" s="132"/>
      <c r="B2025" s="163">
        <v>1</v>
      </c>
      <c r="C2025" s="163" t="s">
        <v>1336</v>
      </c>
      <c r="D2025" s="163"/>
      <c r="E2025" s="133">
        <v>0</v>
      </c>
      <c r="F2025" s="133">
        <v>0</v>
      </c>
      <c r="G2025" s="133" t="s">
        <v>402</v>
      </c>
      <c r="H2025" s="136">
        <v>1</v>
      </c>
      <c r="I2025" s="136">
        <v>1</v>
      </c>
      <c r="J2025" s="133" t="s">
        <v>402</v>
      </c>
      <c r="K2025" s="133">
        <v>0</v>
      </c>
      <c r="L2025" s="133" t="s">
        <v>402</v>
      </c>
      <c r="M2025" s="136">
        <v>1</v>
      </c>
      <c r="N2025" s="136">
        <v>1</v>
      </c>
    </row>
    <row r="2026" ht="14.25" spans="1:14">
      <c r="A2026" s="132"/>
      <c r="B2026" s="163">
        <v>2</v>
      </c>
      <c r="C2026" s="163" t="s">
        <v>668</v>
      </c>
      <c r="D2026" s="163"/>
      <c r="E2026" s="133">
        <v>0</v>
      </c>
      <c r="F2026" s="133"/>
      <c r="G2026" s="133"/>
      <c r="H2026" s="133"/>
      <c r="I2026" s="133"/>
      <c r="J2026" s="133"/>
      <c r="K2026" s="133"/>
      <c r="L2026" s="133"/>
      <c r="M2026" s="133"/>
      <c r="N2026" s="133"/>
    </row>
    <row r="2027" ht="14.25" spans="1:14">
      <c r="A2027" s="132"/>
      <c r="B2027" s="163"/>
      <c r="C2027" s="163"/>
      <c r="D2027" s="163"/>
      <c r="E2027" s="133"/>
      <c r="F2027" s="133"/>
      <c r="G2027" s="133"/>
      <c r="H2027" s="133"/>
      <c r="I2027" s="133"/>
      <c r="J2027" s="133"/>
      <c r="K2027" s="133"/>
      <c r="L2027" s="133"/>
      <c r="M2027" s="133"/>
      <c r="N2027" s="133"/>
    </row>
    <row r="2028" ht="14.25" spans="1:14">
      <c r="A2028" s="132" t="s">
        <v>417</v>
      </c>
      <c r="B2028" s="163"/>
      <c r="C2028" s="163" t="s">
        <v>1353</v>
      </c>
      <c r="D2028" s="163"/>
      <c r="E2028" s="133"/>
      <c r="F2028" s="133"/>
      <c r="G2028" s="133">
        <v>0</v>
      </c>
      <c r="H2028" s="133"/>
      <c r="I2028" s="133"/>
      <c r="J2028" s="133"/>
      <c r="K2028" s="133"/>
      <c r="L2028" s="133" t="s">
        <v>402</v>
      </c>
      <c r="M2028" s="133"/>
      <c r="N2028" s="133"/>
    </row>
    <row r="2029" ht="14.25" spans="1:14">
      <c r="A2029" s="132"/>
      <c r="B2029" s="163">
        <v>0</v>
      </c>
      <c r="C2029" s="163" t="s">
        <v>659</v>
      </c>
      <c r="D2029" s="163"/>
      <c r="E2029" s="133">
        <v>0</v>
      </c>
      <c r="F2029" s="133">
        <v>0</v>
      </c>
      <c r="G2029" s="133" t="s">
        <v>402</v>
      </c>
      <c r="H2029" s="136">
        <v>0</v>
      </c>
      <c r="I2029" s="136">
        <v>0</v>
      </c>
      <c r="J2029" s="133" t="s">
        <v>402</v>
      </c>
      <c r="K2029" s="133">
        <v>0</v>
      </c>
      <c r="L2029" s="133" t="s">
        <v>402</v>
      </c>
      <c r="M2029" s="136">
        <v>0</v>
      </c>
      <c r="N2029" s="136">
        <v>0</v>
      </c>
    </row>
    <row r="2030" ht="14.25" spans="1:14">
      <c r="A2030" s="132"/>
      <c r="B2030" s="163">
        <v>1</v>
      </c>
      <c r="C2030" s="163" t="s">
        <v>1336</v>
      </c>
      <c r="D2030" s="163"/>
      <c r="E2030" s="133">
        <v>0</v>
      </c>
      <c r="F2030" s="133">
        <v>0</v>
      </c>
      <c r="G2030" s="133" t="s">
        <v>402</v>
      </c>
      <c r="H2030" s="136">
        <v>1</v>
      </c>
      <c r="I2030" s="136">
        <v>1</v>
      </c>
      <c r="J2030" s="133" t="s">
        <v>402</v>
      </c>
      <c r="K2030" s="133">
        <v>0</v>
      </c>
      <c r="L2030" s="133" t="s">
        <v>402</v>
      </c>
      <c r="M2030" s="136">
        <v>1</v>
      </c>
      <c r="N2030" s="136">
        <v>1</v>
      </c>
    </row>
    <row r="2031" ht="14.25" spans="1:14">
      <c r="A2031" s="132"/>
      <c r="B2031" s="163">
        <v>2</v>
      </c>
      <c r="C2031" s="163" t="s">
        <v>668</v>
      </c>
      <c r="D2031" s="163"/>
      <c r="E2031" s="133">
        <v>0</v>
      </c>
      <c r="F2031" s="133"/>
      <c r="G2031" s="133"/>
      <c r="H2031" s="133"/>
      <c r="I2031" s="133"/>
      <c r="J2031" s="133"/>
      <c r="K2031" s="133"/>
      <c r="L2031" s="133"/>
      <c r="M2031" s="133"/>
      <c r="N2031" s="133"/>
    </row>
    <row r="2032" ht="14.25" spans="1:14">
      <c r="A2032" s="132"/>
      <c r="B2032" s="163"/>
      <c r="C2032" s="163"/>
      <c r="D2032" s="163"/>
      <c r="E2032" s="133"/>
      <c r="F2032" s="133"/>
      <c r="G2032" s="133"/>
      <c r="H2032" s="133"/>
      <c r="I2032" s="133"/>
      <c r="J2032" s="133"/>
      <c r="K2032" s="133"/>
      <c r="L2032" s="133"/>
      <c r="M2032" s="133"/>
      <c r="N2032" s="133"/>
    </row>
    <row r="2033" ht="14.25" spans="1:14">
      <c r="A2033" s="132" t="s">
        <v>417</v>
      </c>
      <c r="B2033" s="163"/>
      <c r="C2033" s="163" t="s">
        <v>1354</v>
      </c>
      <c r="D2033" s="163"/>
      <c r="E2033" s="133"/>
      <c r="F2033" s="133"/>
      <c r="G2033" s="133">
        <v>0</v>
      </c>
      <c r="H2033" s="133"/>
      <c r="I2033" s="133"/>
      <c r="J2033" s="133"/>
      <c r="K2033" s="133"/>
      <c r="L2033" s="133" t="s">
        <v>402</v>
      </c>
      <c r="M2033" s="133"/>
      <c r="N2033" s="133"/>
    </row>
    <row r="2034" ht="14.25" spans="1:14">
      <c r="A2034" s="132"/>
      <c r="B2034" s="163">
        <v>0</v>
      </c>
      <c r="C2034" s="163" t="s">
        <v>659</v>
      </c>
      <c r="D2034" s="163"/>
      <c r="E2034" s="133">
        <v>0</v>
      </c>
      <c r="F2034" s="133">
        <v>0</v>
      </c>
      <c r="G2034" s="133" t="s">
        <v>402</v>
      </c>
      <c r="H2034" s="136">
        <v>0</v>
      </c>
      <c r="I2034" s="136">
        <v>0</v>
      </c>
      <c r="J2034" s="133" t="s">
        <v>402</v>
      </c>
      <c r="K2034" s="133">
        <v>0</v>
      </c>
      <c r="L2034" s="133" t="s">
        <v>402</v>
      </c>
      <c r="M2034" s="136">
        <v>0</v>
      </c>
      <c r="N2034" s="136">
        <v>0</v>
      </c>
    </row>
    <row r="2035" ht="14.25" spans="1:14">
      <c r="A2035" s="132"/>
      <c r="B2035" s="163">
        <v>1</v>
      </c>
      <c r="C2035" s="163" t="s">
        <v>1336</v>
      </c>
      <c r="D2035" s="163"/>
      <c r="E2035" s="133">
        <v>0</v>
      </c>
      <c r="F2035" s="133">
        <v>0</v>
      </c>
      <c r="G2035" s="133" t="s">
        <v>402</v>
      </c>
      <c r="H2035" s="136">
        <v>1</v>
      </c>
      <c r="I2035" s="136">
        <v>1</v>
      </c>
      <c r="J2035" s="133" t="s">
        <v>402</v>
      </c>
      <c r="K2035" s="133">
        <v>0</v>
      </c>
      <c r="L2035" s="133" t="s">
        <v>402</v>
      </c>
      <c r="M2035" s="136">
        <v>1</v>
      </c>
      <c r="N2035" s="136">
        <v>1</v>
      </c>
    </row>
    <row r="2036" ht="14.25" spans="1:14">
      <c r="A2036" s="132"/>
      <c r="B2036" s="163">
        <v>2</v>
      </c>
      <c r="C2036" s="163" t="s">
        <v>668</v>
      </c>
      <c r="D2036" s="163"/>
      <c r="E2036" s="133">
        <v>0</v>
      </c>
      <c r="F2036" s="133"/>
      <c r="G2036" s="133"/>
      <c r="H2036" s="133"/>
      <c r="I2036" s="133"/>
      <c r="J2036" s="133"/>
      <c r="K2036" s="133"/>
      <c r="L2036" s="133"/>
      <c r="M2036" s="133"/>
      <c r="N2036" s="133"/>
    </row>
    <row r="2037" ht="14.25" spans="1:14">
      <c r="A2037" s="132"/>
      <c r="B2037" s="163"/>
      <c r="C2037" s="163"/>
      <c r="D2037" s="163"/>
      <c r="E2037" s="133"/>
      <c r="F2037" s="133"/>
      <c r="G2037" s="133"/>
      <c r="H2037" s="133"/>
      <c r="I2037" s="133"/>
      <c r="J2037" s="133"/>
      <c r="K2037" s="133"/>
      <c r="L2037" s="133"/>
      <c r="M2037" s="133"/>
      <c r="N2037" s="133"/>
    </row>
    <row r="2038" ht="14.25" spans="1:14">
      <c r="A2038" s="132" t="s">
        <v>417</v>
      </c>
      <c r="B2038" s="163"/>
      <c r="C2038" s="163" t="s">
        <v>1355</v>
      </c>
      <c r="D2038" s="163"/>
      <c r="E2038" s="133"/>
      <c r="F2038" s="133"/>
      <c r="G2038" s="133">
        <v>0</v>
      </c>
      <c r="H2038" s="133"/>
      <c r="I2038" s="133"/>
      <c r="J2038" s="133"/>
      <c r="K2038" s="133"/>
      <c r="L2038" s="133" t="s">
        <v>402</v>
      </c>
      <c r="M2038" s="133"/>
      <c r="N2038" s="133"/>
    </row>
    <row r="2039" ht="14.25" spans="1:14">
      <c r="A2039" s="132"/>
      <c r="B2039" s="163">
        <v>0</v>
      </c>
      <c r="C2039" s="163" t="s">
        <v>659</v>
      </c>
      <c r="D2039" s="163"/>
      <c r="E2039" s="133">
        <v>0</v>
      </c>
      <c r="F2039" s="133">
        <v>0</v>
      </c>
      <c r="G2039" s="133" t="s">
        <v>402</v>
      </c>
      <c r="H2039" s="136">
        <v>0</v>
      </c>
      <c r="I2039" s="136">
        <v>0</v>
      </c>
      <c r="J2039" s="133" t="s">
        <v>402</v>
      </c>
      <c r="K2039" s="133">
        <v>0</v>
      </c>
      <c r="L2039" s="133" t="s">
        <v>402</v>
      </c>
      <c r="M2039" s="136">
        <v>0</v>
      </c>
      <c r="N2039" s="136">
        <v>0</v>
      </c>
    </row>
    <row r="2040" ht="14.25" spans="1:14">
      <c r="A2040" s="132"/>
      <c r="B2040" s="163">
        <v>1</v>
      </c>
      <c r="C2040" s="163" t="s">
        <v>1336</v>
      </c>
      <c r="D2040" s="163"/>
      <c r="E2040" s="133">
        <v>0</v>
      </c>
      <c r="F2040" s="133">
        <v>0</v>
      </c>
      <c r="G2040" s="133" t="s">
        <v>402</v>
      </c>
      <c r="H2040" s="136">
        <v>1</v>
      </c>
      <c r="I2040" s="136">
        <v>1</v>
      </c>
      <c r="J2040" s="133" t="s">
        <v>402</v>
      </c>
      <c r="K2040" s="133">
        <v>0</v>
      </c>
      <c r="L2040" s="133" t="s">
        <v>402</v>
      </c>
      <c r="M2040" s="136">
        <v>1</v>
      </c>
      <c r="N2040" s="136">
        <v>1</v>
      </c>
    </row>
    <row r="2041" ht="14.25" spans="1:14">
      <c r="A2041" s="132"/>
      <c r="B2041" s="163">
        <v>2</v>
      </c>
      <c r="C2041" s="163" t="s">
        <v>668</v>
      </c>
      <c r="D2041" s="163"/>
      <c r="E2041" s="133">
        <v>0</v>
      </c>
      <c r="F2041" s="133"/>
      <c r="G2041" s="133"/>
      <c r="H2041" s="133"/>
      <c r="I2041" s="133"/>
      <c r="J2041" s="133"/>
      <c r="K2041" s="133"/>
      <c r="L2041" s="133"/>
      <c r="M2041" s="133"/>
      <c r="N2041" s="133"/>
    </row>
    <row r="2042" ht="14.25" spans="1:14">
      <c r="A2042" s="132"/>
      <c r="B2042" s="163"/>
      <c r="C2042" s="163"/>
      <c r="D2042" s="163"/>
      <c r="E2042" s="133"/>
      <c r="F2042" s="133"/>
      <c r="G2042" s="133"/>
      <c r="H2042" s="133"/>
      <c r="I2042" s="133"/>
      <c r="J2042" s="133"/>
      <c r="K2042" s="133"/>
      <c r="L2042" s="133"/>
      <c r="M2042" s="133"/>
      <c r="N2042" s="133"/>
    </row>
    <row r="2043" ht="14.25" spans="1:14">
      <c r="A2043" s="132" t="s">
        <v>417</v>
      </c>
      <c r="B2043" s="163"/>
      <c r="C2043" s="163" t="s">
        <v>1356</v>
      </c>
      <c r="D2043" s="163"/>
      <c r="E2043" s="133"/>
      <c r="F2043" s="133"/>
      <c r="G2043" s="133">
        <v>0</v>
      </c>
      <c r="H2043" s="133"/>
      <c r="I2043" s="133"/>
      <c r="J2043" s="133"/>
      <c r="K2043" s="133"/>
      <c r="L2043" s="133" t="s">
        <v>402</v>
      </c>
      <c r="M2043" s="133"/>
      <c r="N2043" s="133"/>
    </row>
    <row r="2044" ht="14.25" spans="1:14">
      <c r="A2044" s="132"/>
      <c r="B2044" s="163">
        <v>0</v>
      </c>
      <c r="C2044" s="163" t="s">
        <v>659</v>
      </c>
      <c r="D2044" s="163"/>
      <c r="E2044" s="133">
        <v>0</v>
      </c>
      <c r="F2044" s="133">
        <v>0</v>
      </c>
      <c r="G2044" s="133" t="s">
        <v>402</v>
      </c>
      <c r="H2044" s="136">
        <v>0</v>
      </c>
      <c r="I2044" s="136">
        <v>0</v>
      </c>
      <c r="J2044" s="133" t="s">
        <v>402</v>
      </c>
      <c r="K2044" s="133">
        <v>0</v>
      </c>
      <c r="L2044" s="133" t="s">
        <v>402</v>
      </c>
      <c r="M2044" s="136">
        <v>0</v>
      </c>
      <c r="N2044" s="136">
        <v>0</v>
      </c>
    </row>
    <row r="2045" ht="14.25" spans="1:14">
      <c r="A2045" s="132"/>
      <c r="B2045" s="163">
        <v>1</v>
      </c>
      <c r="C2045" s="163" t="s">
        <v>1336</v>
      </c>
      <c r="D2045" s="163"/>
      <c r="E2045" s="133">
        <v>0</v>
      </c>
      <c r="F2045" s="133">
        <v>0</v>
      </c>
      <c r="G2045" s="133" t="s">
        <v>402</v>
      </c>
      <c r="H2045" s="136">
        <v>1</v>
      </c>
      <c r="I2045" s="136">
        <v>1</v>
      </c>
      <c r="J2045" s="133" t="s">
        <v>402</v>
      </c>
      <c r="K2045" s="133">
        <v>0</v>
      </c>
      <c r="L2045" s="133" t="s">
        <v>402</v>
      </c>
      <c r="M2045" s="136">
        <v>1</v>
      </c>
      <c r="N2045" s="136">
        <v>1</v>
      </c>
    </row>
    <row r="2046" ht="14.25" spans="1:14">
      <c r="A2046" s="132"/>
      <c r="B2046" s="163">
        <v>2</v>
      </c>
      <c r="C2046" s="163" t="s">
        <v>668</v>
      </c>
      <c r="D2046" s="163"/>
      <c r="E2046" s="133">
        <v>0</v>
      </c>
      <c r="F2046" s="133"/>
      <c r="G2046" s="133"/>
      <c r="H2046" s="133"/>
      <c r="I2046" s="133"/>
      <c r="J2046" s="133"/>
      <c r="K2046" s="133"/>
      <c r="L2046" s="133"/>
      <c r="M2046" s="133"/>
      <c r="N2046" s="133"/>
    </row>
    <row r="2047" ht="14.25" spans="1:14">
      <c r="A2047" s="132"/>
      <c r="B2047" s="163"/>
      <c r="C2047" s="163"/>
      <c r="D2047" s="163"/>
      <c r="E2047" s="133"/>
      <c r="F2047" s="133"/>
      <c r="G2047" s="133"/>
      <c r="H2047" s="133"/>
      <c r="I2047" s="133"/>
      <c r="J2047" s="133"/>
      <c r="K2047" s="133"/>
      <c r="L2047" s="133"/>
      <c r="M2047" s="133"/>
      <c r="N2047" s="133"/>
    </row>
    <row r="2048" ht="14.25" spans="1:14">
      <c r="A2048" s="132" t="s">
        <v>417</v>
      </c>
      <c r="B2048" s="163"/>
      <c r="C2048" s="163" t="s">
        <v>1357</v>
      </c>
      <c r="D2048" s="163"/>
      <c r="E2048" s="133"/>
      <c r="F2048" s="133"/>
      <c r="G2048" s="133">
        <v>0</v>
      </c>
      <c r="H2048" s="133"/>
      <c r="I2048" s="133"/>
      <c r="J2048" s="133"/>
      <c r="K2048" s="133"/>
      <c r="L2048" s="133" t="s">
        <v>402</v>
      </c>
      <c r="M2048" s="133"/>
      <c r="N2048" s="133"/>
    </row>
    <row r="2049" ht="56.25" spans="1:16">
      <c r="A2049" s="159" t="s">
        <v>437</v>
      </c>
      <c r="B2049" s="159"/>
      <c r="C2049" s="159"/>
      <c r="D2049" s="159"/>
      <c r="E2049" s="159"/>
      <c r="F2049" s="159"/>
      <c r="G2049" s="159"/>
      <c r="H2049" s="159"/>
      <c r="I2049" s="159"/>
      <c r="J2049" s="159"/>
      <c r="K2049" s="159"/>
      <c r="L2049" s="159"/>
      <c r="M2049" s="159"/>
      <c r="N2049" s="159"/>
      <c r="O2049" s="149" t="s">
        <v>438</v>
      </c>
      <c r="P2049" s="150">
        <v>44</v>
      </c>
    </row>
    <row r="2051" spans="1:16">
      <c r="A2051" s="151" t="s">
        <v>1358</v>
      </c>
      <c r="B2051" s="151"/>
      <c r="C2051" s="151"/>
      <c r="D2051" s="151"/>
      <c r="E2051" s="151"/>
      <c r="F2051" s="151"/>
      <c r="G2051" s="151"/>
      <c r="H2051" s="151"/>
      <c r="I2051" s="151"/>
      <c r="J2051" s="151"/>
      <c r="K2051" s="151"/>
      <c r="L2051" s="151"/>
      <c r="M2051" s="151"/>
      <c r="N2051" s="151"/>
      <c r="O2051" s="152"/>
      <c r="P2051" s="150" t="s">
        <v>391</v>
      </c>
    </row>
    <row r="2052" spans="1:16">
      <c r="A2052" s="151"/>
      <c r="B2052" s="151"/>
      <c r="C2052" s="151"/>
      <c r="D2052" s="151"/>
      <c r="E2052" s="151"/>
      <c r="F2052" s="151"/>
      <c r="G2052" s="151"/>
      <c r="H2052" s="151"/>
      <c r="I2052" s="151"/>
      <c r="J2052" s="151"/>
      <c r="K2052" s="151"/>
      <c r="L2052" s="151"/>
      <c r="M2052" s="151"/>
      <c r="N2052" s="151"/>
      <c r="O2052" s="153"/>
      <c r="P2052" s="150"/>
    </row>
    <row r="2053" spans="1:16">
      <c r="A2053" s="151"/>
      <c r="B2053" s="151"/>
      <c r="C2053" s="151"/>
      <c r="D2053" s="151"/>
      <c r="E2053" s="151"/>
      <c r="F2053" s="151"/>
      <c r="G2053" s="151"/>
      <c r="H2053" s="151"/>
      <c r="I2053" s="151"/>
      <c r="J2053" s="151"/>
      <c r="K2053" s="151"/>
      <c r="L2053" s="151"/>
      <c r="M2053" s="151"/>
      <c r="N2053" s="151"/>
      <c r="O2053" s="153"/>
      <c r="P2053" s="150"/>
    </row>
    <row r="2054" spans="1:16">
      <c r="A2054" s="151"/>
      <c r="B2054" s="151"/>
      <c r="C2054" s="151"/>
      <c r="D2054" s="151"/>
      <c r="E2054" s="151"/>
      <c r="F2054" s="151"/>
      <c r="G2054" s="151"/>
      <c r="H2054" s="151"/>
      <c r="I2054" s="151"/>
      <c r="J2054" s="151"/>
      <c r="K2054" s="151"/>
      <c r="L2054" s="151"/>
      <c r="M2054" s="151"/>
      <c r="N2054" s="151"/>
      <c r="O2054" s="153"/>
      <c r="P2054" s="150"/>
    </row>
    <row r="2055" spans="1:14">
      <c r="A2055" s="119" t="s">
        <v>574</v>
      </c>
      <c r="B2055" s="119"/>
      <c r="C2055" s="119"/>
      <c r="D2055" s="119"/>
      <c r="E2055" s="119"/>
      <c r="F2055" s="119"/>
      <c r="G2055" s="119"/>
      <c r="H2055" s="119"/>
      <c r="I2055" s="119"/>
      <c r="J2055" s="119"/>
      <c r="K2055" s="119"/>
      <c r="L2055" s="119"/>
      <c r="M2055" s="119"/>
      <c r="N2055" s="119"/>
    </row>
    <row r="2056" spans="1:14">
      <c r="A2056" s="121" t="s">
        <v>362</v>
      </c>
      <c r="B2056" s="121"/>
      <c r="C2056" s="121"/>
      <c r="D2056" s="121"/>
      <c r="E2056" s="121"/>
      <c r="F2056" s="121"/>
      <c r="G2056" s="121"/>
      <c r="H2056" s="121"/>
      <c r="I2056" s="121"/>
      <c r="J2056" s="121"/>
      <c r="K2056" s="121"/>
      <c r="L2056" s="121"/>
      <c r="M2056" s="121"/>
      <c r="N2056" s="121"/>
    </row>
    <row r="2057" spans="1:14">
      <c r="A2057" s="121" t="s">
        <v>363</v>
      </c>
      <c r="B2057" s="121"/>
      <c r="C2057" s="121"/>
      <c r="D2057" s="121"/>
      <c r="E2057" s="121"/>
      <c r="F2057" s="121"/>
      <c r="G2057" s="121"/>
      <c r="H2057" s="121"/>
      <c r="I2057" s="121"/>
      <c r="J2057" s="121"/>
      <c r="K2057" s="121"/>
      <c r="L2057" s="121"/>
      <c r="M2057" s="121"/>
      <c r="N2057" s="121"/>
    </row>
    <row r="2058" spans="1:14">
      <c r="A2058" s="121" t="s">
        <v>393</v>
      </c>
      <c r="B2058" s="121"/>
      <c r="C2058" s="121"/>
      <c r="D2058" s="121"/>
      <c r="E2058" s="121"/>
      <c r="F2058" s="121"/>
      <c r="G2058" s="121"/>
      <c r="H2058" s="121"/>
      <c r="I2058" s="121"/>
      <c r="J2058" s="121"/>
      <c r="K2058" s="121"/>
      <c r="L2058" s="121"/>
      <c r="M2058" s="121"/>
      <c r="N2058" s="121"/>
    </row>
    <row r="2059" ht="14.25" spans="1:14">
      <c r="A2059" s="121"/>
      <c r="B2059" s="121"/>
      <c r="C2059" s="121"/>
      <c r="D2059" s="121"/>
      <c r="E2059" s="121"/>
      <c r="F2059" s="121"/>
      <c r="G2059" s="121"/>
      <c r="H2059" s="121"/>
      <c r="I2059" s="121"/>
      <c r="J2059" s="121"/>
      <c r="K2059" s="121"/>
      <c r="L2059" s="121"/>
      <c r="M2059" s="121"/>
      <c r="N2059" s="121"/>
    </row>
    <row r="2060" ht="14.25" spans="1:14">
      <c r="A2060" s="166" t="s">
        <v>575</v>
      </c>
      <c r="B2060" s="123"/>
      <c r="C2060" s="125"/>
      <c r="D2060" s="124"/>
      <c r="E2060" s="124" t="s">
        <v>576</v>
      </c>
      <c r="F2060" s="123" t="s">
        <v>577</v>
      </c>
      <c r="G2060" s="125"/>
      <c r="H2060" s="125"/>
      <c r="I2060" s="125"/>
      <c r="J2060" s="124"/>
      <c r="K2060" s="123" t="s">
        <v>578</v>
      </c>
      <c r="L2060" s="125"/>
      <c r="M2060" s="125"/>
      <c r="N2060" s="124"/>
    </row>
    <row r="2061" ht="14.25" spans="1:14">
      <c r="A2061" s="128" t="s">
        <v>579</v>
      </c>
      <c r="B2061" s="129" t="s">
        <v>580</v>
      </c>
      <c r="C2061" s="129" t="s">
        <v>581</v>
      </c>
      <c r="D2061" s="129" t="s">
        <v>582</v>
      </c>
      <c r="E2061" s="129" t="s">
        <v>583</v>
      </c>
      <c r="F2061" s="129" t="s">
        <v>584</v>
      </c>
      <c r="G2061" s="129" t="s">
        <v>401</v>
      </c>
      <c r="H2061" s="129" t="s">
        <v>585</v>
      </c>
      <c r="I2061" s="129" t="s">
        <v>586</v>
      </c>
      <c r="J2061" s="129" t="s">
        <v>587</v>
      </c>
      <c r="K2061" s="129" t="s">
        <v>584</v>
      </c>
      <c r="L2061" s="129" t="s">
        <v>401</v>
      </c>
      <c r="M2061" s="129" t="s">
        <v>585</v>
      </c>
      <c r="N2061" s="129" t="s">
        <v>586</v>
      </c>
    </row>
    <row r="2062" ht="14.25" spans="1:14">
      <c r="A2062" s="132"/>
      <c r="B2062" s="163">
        <v>0</v>
      </c>
      <c r="C2062" s="163" t="s">
        <v>659</v>
      </c>
      <c r="D2062" s="163"/>
      <c r="E2062" s="133">
        <v>0</v>
      </c>
      <c r="F2062" s="133">
        <v>0</v>
      </c>
      <c r="G2062" s="133" t="s">
        <v>402</v>
      </c>
      <c r="H2062" s="136">
        <v>0</v>
      </c>
      <c r="I2062" s="136">
        <v>0</v>
      </c>
      <c r="J2062" s="133" t="s">
        <v>402</v>
      </c>
      <c r="K2062" s="133">
        <v>0</v>
      </c>
      <c r="L2062" s="133" t="s">
        <v>402</v>
      </c>
      <c r="M2062" s="136">
        <v>0</v>
      </c>
      <c r="N2062" s="136">
        <v>0</v>
      </c>
    </row>
    <row r="2063" ht="14.25" spans="1:14">
      <c r="A2063" s="132"/>
      <c r="B2063" s="163">
        <v>1</v>
      </c>
      <c r="C2063" s="163" t="s">
        <v>1336</v>
      </c>
      <c r="D2063" s="163"/>
      <c r="E2063" s="133">
        <v>0</v>
      </c>
      <c r="F2063" s="133">
        <v>0</v>
      </c>
      <c r="G2063" s="133" t="s">
        <v>402</v>
      </c>
      <c r="H2063" s="136">
        <v>1</v>
      </c>
      <c r="I2063" s="136">
        <v>1</v>
      </c>
      <c r="J2063" s="133" t="s">
        <v>402</v>
      </c>
      <c r="K2063" s="133">
        <v>0</v>
      </c>
      <c r="L2063" s="133" t="s">
        <v>402</v>
      </c>
      <c r="M2063" s="136">
        <v>1</v>
      </c>
      <c r="N2063" s="136">
        <v>1</v>
      </c>
    </row>
    <row r="2064" ht="14.25" spans="1:14">
      <c r="A2064" s="132"/>
      <c r="B2064" s="163">
        <v>2</v>
      </c>
      <c r="C2064" s="163" t="s">
        <v>668</v>
      </c>
      <c r="D2064" s="163"/>
      <c r="E2064" s="133">
        <v>0</v>
      </c>
      <c r="F2064" s="133"/>
      <c r="G2064" s="133"/>
      <c r="H2064" s="133"/>
      <c r="I2064" s="133"/>
      <c r="J2064" s="133"/>
      <c r="K2064" s="133"/>
      <c r="L2064" s="133"/>
      <c r="M2064" s="133"/>
      <c r="N2064" s="133"/>
    </row>
    <row r="2065" ht="14.25" spans="1:14">
      <c r="A2065" s="132"/>
      <c r="B2065" s="163"/>
      <c r="C2065" s="163"/>
      <c r="D2065" s="163"/>
      <c r="E2065" s="133"/>
      <c r="F2065" s="133"/>
      <c r="G2065" s="133"/>
      <c r="H2065" s="133"/>
      <c r="I2065" s="133"/>
      <c r="J2065" s="133"/>
      <c r="K2065" s="133"/>
      <c r="L2065" s="133"/>
      <c r="M2065" s="133"/>
      <c r="N2065" s="133"/>
    </row>
    <row r="2066" ht="14.25" spans="1:14">
      <c r="A2066" s="132" t="s">
        <v>417</v>
      </c>
      <c r="B2066" s="163"/>
      <c r="C2066" s="163" t="s">
        <v>1359</v>
      </c>
      <c r="D2066" s="163"/>
      <c r="E2066" s="133"/>
      <c r="F2066" s="133"/>
      <c r="G2066" s="133">
        <v>0</v>
      </c>
      <c r="H2066" s="133"/>
      <c r="I2066" s="133"/>
      <c r="J2066" s="133"/>
      <c r="K2066" s="133"/>
      <c r="L2066" s="133" t="s">
        <v>402</v>
      </c>
      <c r="M2066" s="133"/>
      <c r="N2066" s="133"/>
    </row>
    <row r="2067" ht="14.25" spans="1:14">
      <c r="A2067" s="132"/>
      <c r="B2067" s="163">
        <v>0</v>
      </c>
      <c r="C2067" s="163" t="s">
        <v>659</v>
      </c>
      <c r="D2067" s="163"/>
      <c r="E2067" s="133">
        <v>0</v>
      </c>
      <c r="F2067" s="133">
        <v>0</v>
      </c>
      <c r="G2067" s="133" t="s">
        <v>402</v>
      </c>
      <c r="H2067" s="136">
        <v>0</v>
      </c>
      <c r="I2067" s="136">
        <v>0</v>
      </c>
      <c r="J2067" s="133" t="s">
        <v>402</v>
      </c>
      <c r="K2067" s="133">
        <v>0</v>
      </c>
      <c r="L2067" s="133" t="s">
        <v>402</v>
      </c>
      <c r="M2067" s="136">
        <v>0</v>
      </c>
      <c r="N2067" s="136">
        <v>0</v>
      </c>
    </row>
    <row r="2068" ht="14.25" spans="1:14">
      <c r="A2068" s="132"/>
      <c r="B2068" s="163">
        <v>1</v>
      </c>
      <c r="C2068" s="163" t="s">
        <v>1336</v>
      </c>
      <c r="D2068" s="163"/>
      <c r="E2068" s="133">
        <v>0</v>
      </c>
      <c r="F2068" s="133">
        <v>0</v>
      </c>
      <c r="G2068" s="133" t="s">
        <v>402</v>
      </c>
      <c r="H2068" s="136">
        <v>1</v>
      </c>
      <c r="I2068" s="136">
        <v>1</v>
      </c>
      <c r="J2068" s="133" t="s">
        <v>402</v>
      </c>
      <c r="K2068" s="133">
        <v>0</v>
      </c>
      <c r="L2068" s="133" t="s">
        <v>402</v>
      </c>
      <c r="M2068" s="136">
        <v>1</v>
      </c>
      <c r="N2068" s="136">
        <v>1</v>
      </c>
    </row>
    <row r="2069" ht="14.25" spans="1:14">
      <c r="A2069" s="132"/>
      <c r="B2069" s="163">
        <v>2</v>
      </c>
      <c r="C2069" s="163" t="s">
        <v>668</v>
      </c>
      <c r="D2069" s="163"/>
      <c r="E2069" s="133">
        <v>0</v>
      </c>
      <c r="F2069" s="133"/>
      <c r="G2069" s="133"/>
      <c r="H2069" s="133"/>
      <c r="I2069" s="133"/>
      <c r="J2069" s="133"/>
      <c r="K2069" s="133"/>
      <c r="L2069" s="133"/>
      <c r="M2069" s="133"/>
      <c r="N2069" s="133"/>
    </row>
    <row r="2070" ht="14.25" spans="1:14">
      <c r="A2070" s="132"/>
      <c r="B2070" s="163"/>
      <c r="C2070" s="163"/>
      <c r="D2070" s="163"/>
      <c r="E2070" s="133"/>
      <c r="F2070" s="133"/>
      <c r="G2070" s="133"/>
      <c r="H2070" s="133"/>
      <c r="I2070" s="133"/>
      <c r="J2070" s="133"/>
      <c r="K2070" s="133"/>
      <c r="L2070" s="133"/>
      <c r="M2070" s="133"/>
      <c r="N2070" s="133"/>
    </row>
    <row r="2071" ht="14.25" spans="1:14">
      <c r="A2071" s="132" t="s">
        <v>417</v>
      </c>
      <c r="B2071" s="163"/>
      <c r="C2071" s="163" t="s">
        <v>1360</v>
      </c>
      <c r="D2071" s="163"/>
      <c r="E2071" s="133"/>
      <c r="F2071" s="133"/>
      <c r="G2071" s="133">
        <v>0</v>
      </c>
      <c r="H2071" s="133"/>
      <c r="I2071" s="133"/>
      <c r="J2071" s="133"/>
      <c r="K2071" s="133"/>
      <c r="L2071" s="133" t="s">
        <v>402</v>
      </c>
      <c r="M2071" s="133"/>
      <c r="N2071" s="133"/>
    </row>
    <row r="2072" ht="14.25" spans="1:14">
      <c r="A2072" s="132"/>
      <c r="B2072" s="163">
        <v>0</v>
      </c>
      <c r="C2072" s="163" t="s">
        <v>659</v>
      </c>
      <c r="D2072" s="163"/>
      <c r="E2072" s="133">
        <v>0</v>
      </c>
      <c r="F2072" s="133">
        <v>0</v>
      </c>
      <c r="G2072" s="133" t="s">
        <v>402</v>
      </c>
      <c r="H2072" s="136">
        <v>0</v>
      </c>
      <c r="I2072" s="136">
        <v>0</v>
      </c>
      <c r="J2072" s="133" t="s">
        <v>402</v>
      </c>
      <c r="K2072" s="133">
        <v>0</v>
      </c>
      <c r="L2072" s="133" t="s">
        <v>402</v>
      </c>
      <c r="M2072" s="136">
        <v>0</v>
      </c>
      <c r="N2072" s="136">
        <v>0</v>
      </c>
    </row>
    <row r="2073" ht="14.25" spans="1:14">
      <c r="A2073" s="132"/>
      <c r="B2073" s="163">
        <v>1</v>
      </c>
      <c r="C2073" s="163" t="s">
        <v>1336</v>
      </c>
      <c r="D2073" s="163"/>
      <c r="E2073" s="133">
        <v>0</v>
      </c>
      <c r="F2073" s="133">
        <v>0</v>
      </c>
      <c r="G2073" s="133" t="s">
        <v>402</v>
      </c>
      <c r="H2073" s="136">
        <v>1</v>
      </c>
      <c r="I2073" s="136">
        <v>1</v>
      </c>
      <c r="J2073" s="133" t="s">
        <v>402</v>
      </c>
      <c r="K2073" s="133">
        <v>0</v>
      </c>
      <c r="L2073" s="133" t="s">
        <v>402</v>
      </c>
      <c r="M2073" s="136">
        <v>1</v>
      </c>
      <c r="N2073" s="136">
        <v>1</v>
      </c>
    </row>
    <row r="2074" ht="14.25" spans="1:14">
      <c r="A2074" s="132"/>
      <c r="B2074" s="163">
        <v>2</v>
      </c>
      <c r="C2074" s="163" t="s">
        <v>668</v>
      </c>
      <c r="D2074" s="163"/>
      <c r="E2074" s="133">
        <v>0</v>
      </c>
      <c r="F2074" s="133"/>
      <c r="G2074" s="133"/>
      <c r="H2074" s="133"/>
      <c r="I2074" s="133"/>
      <c r="J2074" s="133"/>
      <c r="K2074" s="133"/>
      <c r="L2074" s="133"/>
      <c r="M2074" s="133"/>
      <c r="N2074" s="133"/>
    </row>
    <row r="2075" ht="14.25" spans="1:14">
      <c r="A2075" s="132"/>
      <c r="B2075" s="163"/>
      <c r="C2075" s="163"/>
      <c r="D2075" s="163"/>
      <c r="E2075" s="133"/>
      <c r="F2075" s="133"/>
      <c r="G2075" s="133"/>
      <c r="H2075" s="133"/>
      <c r="I2075" s="133"/>
      <c r="J2075" s="133"/>
      <c r="K2075" s="133"/>
      <c r="L2075" s="133"/>
      <c r="M2075" s="133"/>
      <c r="N2075" s="133"/>
    </row>
    <row r="2076" ht="14.25" spans="1:14">
      <c r="A2076" s="132" t="s">
        <v>417</v>
      </c>
      <c r="B2076" s="163"/>
      <c r="C2076" s="163" t="s">
        <v>1361</v>
      </c>
      <c r="D2076" s="163"/>
      <c r="E2076" s="133"/>
      <c r="F2076" s="133"/>
      <c r="G2076" s="133">
        <v>0</v>
      </c>
      <c r="H2076" s="133"/>
      <c r="I2076" s="133"/>
      <c r="J2076" s="133"/>
      <c r="K2076" s="133"/>
      <c r="L2076" s="133" t="s">
        <v>402</v>
      </c>
      <c r="M2076" s="133"/>
      <c r="N2076" s="133"/>
    </row>
    <row r="2077" ht="14.25" spans="1:14">
      <c r="A2077" s="132"/>
      <c r="B2077" s="163">
        <v>0</v>
      </c>
      <c r="C2077" s="163" t="s">
        <v>659</v>
      </c>
      <c r="D2077" s="163"/>
      <c r="E2077" s="133">
        <v>0</v>
      </c>
      <c r="F2077" s="133">
        <v>0</v>
      </c>
      <c r="G2077" s="133" t="s">
        <v>402</v>
      </c>
      <c r="H2077" s="136">
        <v>0</v>
      </c>
      <c r="I2077" s="136">
        <v>0</v>
      </c>
      <c r="J2077" s="133" t="s">
        <v>402</v>
      </c>
      <c r="K2077" s="133">
        <v>0</v>
      </c>
      <c r="L2077" s="133" t="s">
        <v>402</v>
      </c>
      <c r="M2077" s="136">
        <v>0</v>
      </c>
      <c r="N2077" s="136">
        <v>0</v>
      </c>
    </row>
    <row r="2078" ht="14.25" spans="1:14">
      <c r="A2078" s="132"/>
      <c r="B2078" s="163">
        <v>1</v>
      </c>
      <c r="C2078" s="163" t="s">
        <v>1336</v>
      </c>
      <c r="D2078" s="163"/>
      <c r="E2078" s="133">
        <v>0</v>
      </c>
      <c r="F2078" s="133">
        <v>0</v>
      </c>
      <c r="G2078" s="133" t="s">
        <v>402</v>
      </c>
      <c r="H2078" s="136">
        <v>1</v>
      </c>
      <c r="I2078" s="136">
        <v>1</v>
      </c>
      <c r="J2078" s="133" t="s">
        <v>402</v>
      </c>
      <c r="K2078" s="133">
        <v>0</v>
      </c>
      <c r="L2078" s="133" t="s">
        <v>402</v>
      </c>
      <c r="M2078" s="136">
        <v>1</v>
      </c>
      <c r="N2078" s="136">
        <v>1</v>
      </c>
    </row>
    <row r="2079" ht="14.25" spans="1:14">
      <c r="A2079" s="132"/>
      <c r="B2079" s="163">
        <v>2</v>
      </c>
      <c r="C2079" s="163" t="s">
        <v>668</v>
      </c>
      <c r="D2079" s="163"/>
      <c r="E2079" s="133">
        <v>0</v>
      </c>
      <c r="F2079" s="133"/>
      <c r="G2079" s="133"/>
      <c r="H2079" s="133"/>
      <c r="I2079" s="133"/>
      <c r="J2079" s="133"/>
      <c r="K2079" s="133"/>
      <c r="L2079" s="133"/>
      <c r="M2079" s="133"/>
      <c r="N2079" s="133"/>
    </row>
    <row r="2080" ht="14.25" spans="1:14">
      <c r="A2080" s="132"/>
      <c r="B2080" s="163"/>
      <c r="C2080" s="163"/>
      <c r="D2080" s="163"/>
      <c r="E2080" s="133"/>
      <c r="F2080" s="133"/>
      <c r="G2080" s="133"/>
      <c r="H2080" s="133"/>
      <c r="I2080" s="133"/>
      <c r="J2080" s="133"/>
      <c r="K2080" s="133"/>
      <c r="L2080" s="133"/>
      <c r="M2080" s="133"/>
      <c r="N2080" s="133"/>
    </row>
    <row r="2081" ht="14.25" spans="1:14">
      <c r="A2081" s="132" t="s">
        <v>417</v>
      </c>
      <c r="B2081" s="163"/>
      <c r="C2081" s="163" t="s">
        <v>1362</v>
      </c>
      <c r="D2081" s="163"/>
      <c r="E2081" s="133"/>
      <c r="F2081" s="133"/>
      <c r="G2081" s="133">
        <v>0</v>
      </c>
      <c r="H2081" s="133"/>
      <c r="I2081" s="133"/>
      <c r="J2081" s="133"/>
      <c r="K2081" s="133"/>
      <c r="L2081" s="133" t="s">
        <v>402</v>
      </c>
      <c r="M2081" s="133"/>
      <c r="N2081" s="133"/>
    </row>
    <row r="2082" ht="14.25" spans="1:14">
      <c r="A2082" s="132"/>
      <c r="B2082" s="163">
        <v>0</v>
      </c>
      <c r="C2082" s="163" t="s">
        <v>659</v>
      </c>
      <c r="D2082" s="163"/>
      <c r="E2082" s="133">
        <v>0</v>
      </c>
      <c r="F2082" s="133">
        <v>0</v>
      </c>
      <c r="G2082" s="133" t="s">
        <v>402</v>
      </c>
      <c r="H2082" s="136">
        <v>0</v>
      </c>
      <c r="I2082" s="136">
        <v>0</v>
      </c>
      <c r="J2082" s="133" t="s">
        <v>402</v>
      </c>
      <c r="K2082" s="133">
        <v>0</v>
      </c>
      <c r="L2082" s="133" t="s">
        <v>402</v>
      </c>
      <c r="M2082" s="136">
        <v>0</v>
      </c>
      <c r="N2082" s="136">
        <v>0</v>
      </c>
    </row>
    <row r="2083" ht="14.25" spans="1:14">
      <c r="A2083" s="132"/>
      <c r="B2083" s="163">
        <v>1</v>
      </c>
      <c r="C2083" s="163" t="s">
        <v>1336</v>
      </c>
      <c r="D2083" s="163"/>
      <c r="E2083" s="133">
        <v>0</v>
      </c>
      <c r="F2083" s="133">
        <v>0</v>
      </c>
      <c r="G2083" s="133" t="s">
        <v>402</v>
      </c>
      <c r="H2083" s="136">
        <v>1</v>
      </c>
      <c r="I2083" s="136">
        <v>1</v>
      </c>
      <c r="J2083" s="133" t="s">
        <v>402</v>
      </c>
      <c r="K2083" s="133">
        <v>0</v>
      </c>
      <c r="L2083" s="133" t="s">
        <v>402</v>
      </c>
      <c r="M2083" s="136">
        <v>1</v>
      </c>
      <c r="N2083" s="136">
        <v>1</v>
      </c>
    </row>
    <row r="2084" ht="14.25" spans="1:14">
      <c r="A2084" s="132"/>
      <c r="B2084" s="163">
        <v>2</v>
      </c>
      <c r="C2084" s="163" t="s">
        <v>668</v>
      </c>
      <c r="D2084" s="163"/>
      <c r="E2084" s="133">
        <v>0</v>
      </c>
      <c r="F2084" s="133"/>
      <c r="G2084" s="133"/>
      <c r="H2084" s="133"/>
      <c r="I2084" s="133"/>
      <c r="J2084" s="133"/>
      <c r="K2084" s="133"/>
      <c r="L2084" s="133"/>
      <c r="M2084" s="133"/>
      <c r="N2084" s="133"/>
    </row>
    <row r="2085" ht="14.25" spans="1:14">
      <c r="A2085" s="132"/>
      <c r="B2085" s="163"/>
      <c r="C2085" s="163"/>
      <c r="D2085" s="163"/>
      <c r="E2085" s="133"/>
      <c r="F2085" s="133"/>
      <c r="G2085" s="133"/>
      <c r="H2085" s="133"/>
      <c r="I2085" s="133"/>
      <c r="J2085" s="133"/>
      <c r="K2085" s="133"/>
      <c r="L2085" s="133"/>
      <c r="M2085" s="133"/>
      <c r="N2085" s="133"/>
    </row>
    <row r="2086" ht="14.25" spans="1:14">
      <c r="A2086" s="132" t="s">
        <v>417</v>
      </c>
      <c r="B2086" s="163"/>
      <c r="C2086" s="163" t="s">
        <v>1363</v>
      </c>
      <c r="D2086" s="163"/>
      <c r="E2086" s="133"/>
      <c r="F2086" s="133"/>
      <c r="G2086" s="133">
        <v>0</v>
      </c>
      <c r="H2086" s="133"/>
      <c r="I2086" s="133"/>
      <c r="J2086" s="133"/>
      <c r="K2086" s="133"/>
      <c r="L2086" s="133" t="s">
        <v>402</v>
      </c>
      <c r="M2086" s="133"/>
      <c r="N2086" s="133"/>
    </row>
    <row r="2087" ht="14.25" spans="1:14">
      <c r="A2087" s="132"/>
      <c r="B2087" s="163">
        <v>0</v>
      </c>
      <c r="C2087" s="163" t="s">
        <v>659</v>
      </c>
      <c r="D2087" s="163"/>
      <c r="E2087" s="133">
        <v>0</v>
      </c>
      <c r="F2087" s="133">
        <v>0</v>
      </c>
      <c r="G2087" s="133" t="s">
        <v>402</v>
      </c>
      <c r="H2087" s="136">
        <v>0</v>
      </c>
      <c r="I2087" s="136">
        <v>0</v>
      </c>
      <c r="J2087" s="133" t="s">
        <v>402</v>
      </c>
      <c r="K2087" s="133">
        <v>0</v>
      </c>
      <c r="L2087" s="133" t="s">
        <v>402</v>
      </c>
      <c r="M2087" s="136">
        <v>0</v>
      </c>
      <c r="N2087" s="136">
        <v>0</v>
      </c>
    </row>
    <row r="2088" ht="14.25" spans="1:14">
      <c r="A2088" s="132"/>
      <c r="B2088" s="163">
        <v>1</v>
      </c>
      <c r="C2088" s="163" t="s">
        <v>1336</v>
      </c>
      <c r="D2088" s="163"/>
      <c r="E2088" s="133">
        <v>0</v>
      </c>
      <c r="F2088" s="133">
        <v>0</v>
      </c>
      <c r="G2088" s="133" t="s">
        <v>402</v>
      </c>
      <c r="H2088" s="136">
        <v>1</v>
      </c>
      <c r="I2088" s="136">
        <v>1</v>
      </c>
      <c r="J2088" s="133" t="s">
        <v>402</v>
      </c>
      <c r="K2088" s="133">
        <v>0</v>
      </c>
      <c r="L2088" s="133" t="s">
        <v>402</v>
      </c>
      <c r="M2088" s="136">
        <v>1</v>
      </c>
      <c r="N2088" s="136">
        <v>1</v>
      </c>
    </row>
    <row r="2089" ht="14.25" spans="1:14">
      <c r="A2089" s="132"/>
      <c r="B2089" s="163">
        <v>2</v>
      </c>
      <c r="C2089" s="163" t="s">
        <v>668</v>
      </c>
      <c r="D2089" s="163"/>
      <c r="E2089" s="133">
        <v>0</v>
      </c>
      <c r="F2089" s="133"/>
      <c r="G2089" s="133"/>
      <c r="H2089" s="133"/>
      <c r="I2089" s="133"/>
      <c r="J2089" s="133"/>
      <c r="K2089" s="133"/>
      <c r="L2089" s="133"/>
      <c r="M2089" s="133"/>
      <c r="N2089" s="133"/>
    </row>
    <row r="2090" ht="14.25" spans="1:14">
      <c r="A2090" s="132"/>
      <c r="B2090" s="163"/>
      <c r="C2090" s="163"/>
      <c r="D2090" s="163"/>
      <c r="E2090" s="133"/>
      <c r="F2090" s="133"/>
      <c r="G2090" s="133"/>
      <c r="H2090" s="133"/>
      <c r="I2090" s="133"/>
      <c r="J2090" s="133"/>
      <c r="K2090" s="133"/>
      <c r="L2090" s="133"/>
      <c r="M2090" s="133"/>
      <c r="N2090" s="133"/>
    </row>
    <row r="2091" ht="14.25" spans="1:14">
      <c r="A2091" s="132" t="s">
        <v>417</v>
      </c>
      <c r="B2091" s="163"/>
      <c r="C2091" s="163" t="s">
        <v>1364</v>
      </c>
      <c r="D2091" s="163"/>
      <c r="E2091" s="133"/>
      <c r="F2091" s="133"/>
      <c r="G2091" s="133">
        <v>0</v>
      </c>
      <c r="H2091" s="133"/>
      <c r="I2091" s="133"/>
      <c r="J2091" s="133"/>
      <c r="K2091" s="133"/>
      <c r="L2091" s="133" t="s">
        <v>402</v>
      </c>
      <c r="M2091" s="133"/>
      <c r="N2091" s="133"/>
    </row>
    <row r="2092" ht="14.25" spans="1:14">
      <c r="A2092" s="132"/>
      <c r="B2092" s="163">
        <v>0</v>
      </c>
      <c r="C2092" s="163" t="s">
        <v>659</v>
      </c>
      <c r="D2092" s="163"/>
      <c r="E2092" s="133">
        <v>0</v>
      </c>
      <c r="F2092" s="133">
        <v>0</v>
      </c>
      <c r="G2092" s="133" t="s">
        <v>402</v>
      </c>
      <c r="H2092" s="136">
        <v>0</v>
      </c>
      <c r="I2092" s="136">
        <v>0</v>
      </c>
      <c r="J2092" s="133" t="s">
        <v>402</v>
      </c>
      <c r="K2092" s="133">
        <v>0</v>
      </c>
      <c r="L2092" s="133" t="s">
        <v>402</v>
      </c>
      <c r="M2092" s="136">
        <v>0</v>
      </c>
      <c r="N2092" s="136">
        <v>0</v>
      </c>
    </row>
    <row r="2093" ht="14.25" spans="1:14">
      <c r="A2093" s="132"/>
      <c r="B2093" s="163">
        <v>1</v>
      </c>
      <c r="C2093" s="163" t="s">
        <v>1336</v>
      </c>
      <c r="D2093" s="163"/>
      <c r="E2093" s="133">
        <v>0</v>
      </c>
      <c r="F2093" s="133">
        <v>0</v>
      </c>
      <c r="G2093" s="133" t="s">
        <v>402</v>
      </c>
      <c r="H2093" s="136">
        <v>1</v>
      </c>
      <c r="I2093" s="136">
        <v>1</v>
      </c>
      <c r="J2093" s="133" t="s">
        <v>402</v>
      </c>
      <c r="K2093" s="133">
        <v>0</v>
      </c>
      <c r="L2093" s="133" t="s">
        <v>402</v>
      </c>
      <c r="M2093" s="136">
        <v>1</v>
      </c>
      <c r="N2093" s="136">
        <v>1</v>
      </c>
    </row>
    <row r="2094" ht="14.25" spans="1:14">
      <c r="A2094" s="132"/>
      <c r="B2094" s="163">
        <v>2</v>
      </c>
      <c r="C2094" s="163" t="s">
        <v>668</v>
      </c>
      <c r="D2094" s="163"/>
      <c r="E2094" s="133">
        <v>0</v>
      </c>
      <c r="F2094" s="133"/>
      <c r="G2094" s="133"/>
      <c r="H2094" s="133"/>
      <c r="I2094" s="133"/>
      <c r="J2094" s="133"/>
      <c r="K2094" s="133"/>
      <c r="L2094" s="133"/>
      <c r="M2094" s="133"/>
      <c r="N2094" s="133"/>
    </row>
    <row r="2095" ht="56.25" spans="1:16">
      <c r="A2095" s="159" t="s">
        <v>437</v>
      </c>
      <c r="B2095" s="159"/>
      <c r="C2095" s="159"/>
      <c r="D2095" s="159"/>
      <c r="E2095" s="159"/>
      <c r="F2095" s="159"/>
      <c r="G2095" s="159"/>
      <c r="H2095" s="159"/>
      <c r="I2095" s="159"/>
      <c r="J2095" s="159"/>
      <c r="K2095" s="159"/>
      <c r="L2095" s="159"/>
      <c r="M2095" s="159"/>
      <c r="N2095" s="159"/>
      <c r="O2095" s="149" t="s">
        <v>438</v>
      </c>
      <c r="P2095" s="150">
        <v>45</v>
      </c>
    </row>
    <row r="2097" spans="1:16">
      <c r="A2097" s="151" t="s">
        <v>1365</v>
      </c>
      <c r="B2097" s="151"/>
      <c r="C2097" s="151"/>
      <c r="D2097" s="151"/>
      <c r="E2097" s="151"/>
      <c r="F2097" s="151"/>
      <c r="G2097" s="151"/>
      <c r="H2097" s="151"/>
      <c r="I2097" s="151"/>
      <c r="J2097" s="151"/>
      <c r="K2097" s="151"/>
      <c r="L2097" s="151"/>
      <c r="M2097" s="151"/>
      <c r="N2097" s="151"/>
      <c r="O2097" s="152"/>
      <c r="P2097" s="150" t="s">
        <v>391</v>
      </c>
    </row>
    <row r="2098" spans="1:16">
      <c r="A2098" s="151"/>
      <c r="B2098" s="151"/>
      <c r="C2098" s="151"/>
      <c r="D2098" s="151"/>
      <c r="E2098" s="151"/>
      <c r="F2098" s="151"/>
      <c r="G2098" s="151"/>
      <c r="H2098" s="151"/>
      <c r="I2098" s="151"/>
      <c r="J2098" s="151"/>
      <c r="K2098" s="151"/>
      <c r="L2098" s="151"/>
      <c r="M2098" s="151"/>
      <c r="N2098" s="151"/>
      <c r="O2098" s="153"/>
      <c r="P2098" s="150"/>
    </row>
    <row r="2099" spans="1:16">
      <c r="A2099" s="151"/>
      <c r="B2099" s="151"/>
      <c r="C2099" s="151"/>
      <c r="D2099" s="151"/>
      <c r="E2099" s="151"/>
      <c r="F2099" s="151"/>
      <c r="G2099" s="151"/>
      <c r="H2099" s="151"/>
      <c r="I2099" s="151"/>
      <c r="J2099" s="151"/>
      <c r="K2099" s="151"/>
      <c r="L2099" s="151"/>
      <c r="M2099" s="151"/>
      <c r="N2099" s="151"/>
      <c r="O2099" s="153"/>
      <c r="P2099" s="150"/>
    </row>
    <row r="2100" spans="1:16">
      <c r="A2100" s="151"/>
      <c r="B2100" s="151"/>
      <c r="C2100" s="151"/>
      <c r="D2100" s="151"/>
      <c r="E2100" s="151"/>
      <c r="F2100" s="151"/>
      <c r="G2100" s="151"/>
      <c r="H2100" s="151"/>
      <c r="I2100" s="151"/>
      <c r="J2100" s="151"/>
      <c r="K2100" s="151"/>
      <c r="L2100" s="151"/>
      <c r="M2100" s="151"/>
      <c r="N2100" s="151"/>
      <c r="O2100" s="153"/>
      <c r="P2100" s="150"/>
    </row>
    <row r="2101" spans="1:14">
      <c r="A2101" s="119" t="s">
        <v>574</v>
      </c>
      <c r="B2101" s="119"/>
      <c r="C2101" s="119"/>
      <c r="D2101" s="119"/>
      <c r="E2101" s="119"/>
      <c r="F2101" s="119"/>
      <c r="G2101" s="119"/>
      <c r="H2101" s="119"/>
      <c r="I2101" s="119"/>
      <c r="J2101" s="119"/>
      <c r="K2101" s="119"/>
      <c r="L2101" s="119"/>
      <c r="M2101" s="119"/>
      <c r="N2101" s="119"/>
    </row>
    <row r="2102" spans="1:14">
      <c r="A2102" s="121" t="s">
        <v>362</v>
      </c>
      <c r="B2102" s="121"/>
      <c r="C2102" s="121"/>
      <c r="D2102" s="121"/>
      <c r="E2102" s="121"/>
      <c r="F2102" s="121"/>
      <c r="G2102" s="121"/>
      <c r="H2102" s="121"/>
      <c r="I2102" s="121"/>
      <c r="J2102" s="121"/>
      <c r="K2102" s="121"/>
      <c r="L2102" s="121"/>
      <c r="M2102" s="121"/>
      <c r="N2102" s="121"/>
    </row>
    <row r="2103" spans="1:14">
      <c r="A2103" s="121" t="s">
        <v>363</v>
      </c>
      <c r="B2103" s="121"/>
      <c r="C2103" s="121"/>
      <c r="D2103" s="121"/>
      <c r="E2103" s="121"/>
      <c r="F2103" s="121"/>
      <c r="G2103" s="121"/>
      <c r="H2103" s="121"/>
      <c r="I2103" s="121"/>
      <c r="J2103" s="121"/>
      <c r="K2103" s="121"/>
      <c r="L2103" s="121"/>
      <c r="M2103" s="121"/>
      <c r="N2103" s="121"/>
    </row>
    <row r="2104" spans="1:14">
      <c r="A2104" s="121" t="s">
        <v>393</v>
      </c>
      <c r="B2104" s="121"/>
      <c r="C2104" s="121"/>
      <c r="D2104" s="121"/>
      <c r="E2104" s="121"/>
      <c r="F2104" s="121"/>
      <c r="G2104" s="121"/>
      <c r="H2104" s="121"/>
      <c r="I2104" s="121"/>
      <c r="J2104" s="121"/>
      <c r="K2104" s="121"/>
      <c r="L2104" s="121"/>
      <c r="M2104" s="121"/>
      <c r="N2104" s="121"/>
    </row>
    <row r="2105" ht="14.25" spans="1:14">
      <c r="A2105" s="121"/>
      <c r="B2105" s="121"/>
      <c r="C2105" s="121"/>
      <c r="D2105" s="121"/>
      <c r="E2105" s="121"/>
      <c r="F2105" s="121"/>
      <c r="G2105" s="121"/>
      <c r="H2105" s="121"/>
      <c r="I2105" s="121"/>
      <c r="J2105" s="121"/>
      <c r="K2105" s="121"/>
      <c r="L2105" s="121"/>
      <c r="M2105" s="121"/>
      <c r="N2105" s="121"/>
    </row>
    <row r="2106" ht="14.25" spans="1:14">
      <c r="A2106" s="166" t="s">
        <v>575</v>
      </c>
      <c r="B2106" s="123"/>
      <c r="C2106" s="125"/>
      <c r="D2106" s="124"/>
      <c r="E2106" s="124" t="s">
        <v>576</v>
      </c>
      <c r="F2106" s="123" t="s">
        <v>577</v>
      </c>
      <c r="G2106" s="125"/>
      <c r="H2106" s="125"/>
      <c r="I2106" s="125"/>
      <c r="J2106" s="124"/>
      <c r="K2106" s="123" t="s">
        <v>578</v>
      </c>
      <c r="L2106" s="125"/>
      <c r="M2106" s="125"/>
      <c r="N2106" s="124"/>
    </row>
    <row r="2107" ht="14.25" spans="1:14">
      <c r="A2107" s="128" t="s">
        <v>579</v>
      </c>
      <c r="B2107" s="129" t="s">
        <v>580</v>
      </c>
      <c r="C2107" s="129" t="s">
        <v>581</v>
      </c>
      <c r="D2107" s="129" t="s">
        <v>582</v>
      </c>
      <c r="E2107" s="129" t="s">
        <v>583</v>
      </c>
      <c r="F2107" s="129" t="s">
        <v>584</v>
      </c>
      <c r="G2107" s="129" t="s">
        <v>401</v>
      </c>
      <c r="H2107" s="129" t="s">
        <v>585</v>
      </c>
      <c r="I2107" s="129" t="s">
        <v>586</v>
      </c>
      <c r="J2107" s="129" t="s">
        <v>587</v>
      </c>
      <c r="K2107" s="129" t="s">
        <v>584</v>
      </c>
      <c r="L2107" s="129" t="s">
        <v>401</v>
      </c>
      <c r="M2107" s="129" t="s">
        <v>585</v>
      </c>
      <c r="N2107" s="129" t="s">
        <v>586</v>
      </c>
    </row>
    <row r="2108" ht="14.25" spans="1:14">
      <c r="A2108" s="132"/>
      <c r="B2108" s="163"/>
      <c r="C2108" s="163"/>
      <c r="D2108" s="163"/>
      <c r="E2108" s="133"/>
      <c r="F2108" s="133"/>
      <c r="G2108" s="133"/>
      <c r="H2108" s="133"/>
      <c r="I2108" s="133"/>
      <c r="J2108" s="133"/>
      <c r="K2108" s="133"/>
      <c r="L2108" s="133"/>
      <c r="M2108" s="133"/>
      <c r="N2108" s="133"/>
    </row>
    <row r="2109" ht="14.25" spans="1:14">
      <c r="A2109" s="132" t="s">
        <v>417</v>
      </c>
      <c r="B2109" s="163"/>
      <c r="C2109" s="163" t="s">
        <v>1366</v>
      </c>
      <c r="D2109" s="163"/>
      <c r="E2109" s="133"/>
      <c r="F2109" s="133"/>
      <c r="G2109" s="133">
        <v>0</v>
      </c>
      <c r="H2109" s="133"/>
      <c r="I2109" s="133"/>
      <c r="J2109" s="133"/>
      <c r="K2109" s="133"/>
      <c r="L2109" s="133" t="s">
        <v>402</v>
      </c>
      <c r="M2109" s="133"/>
      <c r="N2109" s="133"/>
    </row>
    <row r="2110" ht="14.25" spans="1:14">
      <c r="A2110" s="132"/>
      <c r="B2110" s="163">
        <v>0</v>
      </c>
      <c r="C2110" s="163" t="s">
        <v>659</v>
      </c>
      <c r="D2110" s="163"/>
      <c r="E2110" s="133">
        <v>0</v>
      </c>
      <c r="F2110" s="133">
        <v>0</v>
      </c>
      <c r="G2110" s="133" t="s">
        <v>402</v>
      </c>
      <c r="H2110" s="136">
        <v>0</v>
      </c>
      <c r="I2110" s="136">
        <v>0</v>
      </c>
      <c r="J2110" s="133" t="s">
        <v>402</v>
      </c>
      <c r="K2110" s="133">
        <v>0</v>
      </c>
      <c r="L2110" s="133" t="s">
        <v>402</v>
      </c>
      <c r="M2110" s="136">
        <v>0</v>
      </c>
      <c r="N2110" s="136">
        <v>0</v>
      </c>
    </row>
    <row r="2111" ht="14.25" spans="1:14">
      <c r="A2111" s="132"/>
      <c r="B2111" s="163">
        <v>1</v>
      </c>
      <c r="C2111" s="163" t="s">
        <v>1336</v>
      </c>
      <c r="D2111" s="163"/>
      <c r="E2111" s="133">
        <v>0</v>
      </c>
      <c r="F2111" s="133">
        <v>0</v>
      </c>
      <c r="G2111" s="133" t="s">
        <v>402</v>
      </c>
      <c r="H2111" s="136">
        <v>1</v>
      </c>
      <c r="I2111" s="136">
        <v>1</v>
      </c>
      <c r="J2111" s="133" t="s">
        <v>402</v>
      </c>
      <c r="K2111" s="133">
        <v>0</v>
      </c>
      <c r="L2111" s="133" t="s">
        <v>402</v>
      </c>
      <c r="M2111" s="136">
        <v>1</v>
      </c>
      <c r="N2111" s="136">
        <v>1</v>
      </c>
    </row>
    <row r="2112" ht="14.25" spans="1:14">
      <c r="A2112" s="132"/>
      <c r="B2112" s="163">
        <v>2</v>
      </c>
      <c r="C2112" s="163" t="s">
        <v>668</v>
      </c>
      <c r="D2112" s="163"/>
      <c r="E2112" s="133">
        <v>0</v>
      </c>
      <c r="F2112" s="133"/>
      <c r="G2112" s="133"/>
      <c r="H2112" s="133"/>
      <c r="I2112" s="133"/>
      <c r="J2112" s="133"/>
      <c r="K2112" s="133"/>
      <c r="L2112" s="133"/>
      <c r="M2112" s="133"/>
      <c r="N2112" s="133"/>
    </row>
    <row r="2113" ht="14.25" spans="1:14">
      <c r="A2113" s="132"/>
      <c r="B2113" s="163"/>
      <c r="C2113" s="163"/>
      <c r="D2113" s="163"/>
      <c r="E2113" s="133"/>
      <c r="F2113" s="133"/>
      <c r="G2113" s="133"/>
      <c r="H2113" s="133"/>
      <c r="I2113" s="133"/>
      <c r="J2113" s="133"/>
      <c r="K2113" s="133"/>
      <c r="L2113" s="133"/>
      <c r="M2113" s="133"/>
      <c r="N2113" s="133"/>
    </row>
    <row r="2114" ht="14.25" spans="1:14">
      <c r="A2114" s="132" t="s">
        <v>417</v>
      </c>
      <c r="B2114" s="163"/>
      <c r="C2114" s="163" t="s">
        <v>1367</v>
      </c>
      <c r="D2114" s="163"/>
      <c r="E2114" s="133"/>
      <c r="F2114" s="133"/>
      <c r="G2114" s="133">
        <v>0</v>
      </c>
      <c r="H2114" s="133"/>
      <c r="I2114" s="133"/>
      <c r="J2114" s="133"/>
      <c r="K2114" s="133"/>
      <c r="L2114" s="133" t="s">
        <v>402</v>
      </c>
      <c r="M2114" s="133"/>
      <c r="N2114" s="133"/>
    </row>
    <row r="2115" ht="14.25" spans="1:14">
      <c r="A2115" s="132"/>
      <c r="B2115" s="163">
        <v>0</v>
      </c>
      <c r="C2115" s="163" t="s">
        <v>659</v>
      </c>
      <c r="D2115" s="163"/>
      <c r="E2115" s="133">
        <v>0</v>
      </c>
      <c r="F2115" s="133">
        <v>0</v>
      </c>
      <c r="G2115" s="133" t="s">
        <v>402</v>
      </c>
      <c r="H2115" s="136">
        <v>0</v>
      </c>
      <c r="I2115" s="136">
        <v>0</v>
      </c>
      <c r="J2115" s="133" t="s">
        <v>402</v>
      </c>
      <c r="K2115" s="133">
        <v>0</v>
      </c>
      <c r="L2115" s="133" t="s">
        <v>402</v>
      </c>
      <c r="M2115" s="136">
        <v>0</v>
      </c>
      <c r="N2115" s="136">
        <v>0</v>
      </c>
    </row>
    <row r="2116" ht="14.25" spans="1:14">
      <c r="A2116" s="132"/>
      <c r="B2116" s="163">
        <v>1</v>
      </c>
      <c r="C2116" s="163" t="s">
        <v>1336</v>
      </c>
      <c r="D2116" s="163"/>
      <c r="E2116" s="133">
        <v>0</v>
      </c>
      <c r="F2116" s="133">
        <v>0</v>
      </c>
      <c r="G2116" s="133" t="s">
        <v>402</v>
      </c>
      <c r="H2116" s="136">
        <v>1</v>
      </c>
      <c r="I2116" s="136">
        <v>1</v>
      </c>
      <c r="J2116" s="133" t="s">
        <v>402</v>
      </c>
      <c r="K2116" s="133">
        <v>0</v>
      </c>
      <c r="L2116" s="133" t="s">
        <v>402</v>
      </c>
      <c r="M2116" s="136">
        <v>1</v>
      </c>
      <c r="N2116" s="136">
        <v>1</v>
      </c>
    </row>
    <row r="2117" ht="14.25" spans="1:14">
      <c r="A2117" s="132"/>
      <c r="B2117" s="163">
        <v>2</v>
      </c>
      <c r="C2117" s="163" t="s">
        <v>668</v>
      </c>
      <c r="D2117" s="163"/>
      <c r="E2117" s="133">
        <v>0</v>
      </c>
      <c r="F2117" s="133"/>
      <c r="G2117" s="133"/>
      <c r="H2117" s="133"/>
      <c r="I2117" s="133"/>
      <c r="J2117" s="133"/>
      <c r="K2117" s="133"/>
      <c r="L2117" s="133"/>
      <c r="M2117" s="133"/>
      <c r="N2117" s="133"/>
    </row>
    <row r="2118" ht="14.25" spans="1:14">
      <c r="A2118" s="132"/>
      <c r="B2118" s="163"/>
      <c r="C2118" s="163"/>
      <c r="D2118" s="163"/>
      <c r="E2118" s="133"/>
      <c r="F2118" s="133"/>
      <c r="G2118" s="133"/>
      <c r="H2118" s="133"/>
      <c r="I2118" s="133"/>
      <c r="J2118" s="133"/>
      <c r="K2118" s="133"/>
      <c r="L2118" s="133"/>
      <c r="M2118" s="133"/>
      <c r="N2118" s="133"/>
    </row>
    <row r="2119" ht="14.25" spans="1:14">
      <c r="A2119" s="132" t="s">
        <v>417</v>
      </c>
      <c r="B2119" s="163"/>
      <c r="C2119" s="163" t="s">
        <v>1368</v>
      </c>
      <c r="D2119" s="163"/>
      <c r="E2119" s="133"/>
      <c r="F2119" s="133"/>
      <c r="G2119" s="133">
        <v>0</v>
      </c>
      <c r="H2119" s="133"/>
      <c r="I2119" s="133"/>
      <c r="J2119" s="133"/>
      <c r="K2119" s="133"/>
      <c r="L2119" s="133" t="s">
        <v>402</v>
      </c>
      <c r="M2119" s="133"/>
      <c r="N2119" s="133"/>
    </row>
    <row r="2120" ht="14.25" spans="1:14">
      <c r="A2120" s="132"/>
      <c r="B2120" s="163">
        <v>0</v>
      </c>
      <c r="C2120" s="163" t="s">
        <v>659</v>
      </c>
      <c r="D2120" s="163"/>
      <c r="E2120" s="133">
        <v>0</v>
      </c>
      <c r="F2120" s="133">
        <v>0</v>
      </c>
      <c r="G2120" s="133" t="s">
        <v>402</v>
      </c>
      <c r="H2120" s="136">
        <v>0</v>
      </c>
      <c r="I2120" s="136">
        <v>0</v>
      </c>
      <c r="J2120" s="133" t="s">
        <v>402</v>
      </c>
      <c r="K2120" s="133">
        <v>0</v>
      </c>
      <c r="L2120" s="133" t="s">
        <v>402</v>
      </c>
      <c r="M2120" s="136">
        <v>0</v>
      </c>
      <c r="N2120" s="136">
        <v>0</v>
      </c>
    </row>
    <row r="2121" ht="14.25" spans="1:14">
      <c r="A2121" s="132"/>
      <c r="B2121" s="163">
        <v>1</v>
      </c>
      <c r="C2121" s="163" t="s">
        <v>1336</v>
      </c>
      <c r="D2121" s="163"/>
      <c r="E2121" s="133">
        <v>0</v>
      </c>
      <c r="F2121" s="133">
        <v>0</v>
      </c>
      <c r="G2121" s="133" t="s">
        <v>402</v>
      </c>
      <c r="H2121" s="136">
        <v>1</v>
      </c>
      <c r="I2121" s="136">
        <v>1</v>
      </c>
      <c r="J2121" s="133" t="s">
        <v>402</v>
      </c>
      <c r="K2121" s="133">
        <v>0</v>
      </c>
      <c r="L2121" s="133" t="s">
        <v>402</v>
      </c>
      <c r="M2121" s="136">
        <v>1</v>
      </c>
      <c r="N2121" s="136">
        <v>1</v>
      </c>
    </row>
    <row r="2122" ht="14.25" spans="1:14">
      <c r="A2122" s="132"/>
      <c r="B2122" s="163">
        <v>2</v>
      </c>
      <c r="C2122" s="163" t="s">
        <v>668</v>
      </c>
      <c r="D2122" s="163"/>
      <c r="E2122" s="133">
        <v>0</v>
      </c>
      <c r="F2122" s="133"/>
      <c r="G2122" s="133"/>
      <c r="H2122" s="133"/>
      <c r="I2122" s="133"/>
      <c r="J2122" s="133"/>
      <c r="K2122" s="133"/>
      <c r="L2122" s="133"/>
      <c r="M2122" s="133"/>
      <c r="N2122" s="133"/>
    </row>
    <row r="2123" ht="14.25" spans="1:14">
      <c r="A2123" s="132"/>
      <c r="B2123" s="163"/>
      <c r="C2123" s="163"/>
      <c r="D2123" s="163"/>
      <c r="E2123" s="133"/>
      <c r="F2123" s="133"/>
      <c r="G2123" s="133"/>
      <c r="H2123" s="133"/>
      <c r="I2123" s="133"/>
      <c r="J2123" s="133"/>
      <c r="K2123" s="133"/>
      <c r="L2123" s="133"/>
      <c r="M2123" s="133"/>
      <c r="N2123" s="133"/>
    </row>
    <row r="2124" ht="14.25" spans="1:14">
      <c r="A2124" s="132" t="s">
        <v>417</v>
      </c>
      <c r="B2124" s="163"/>
      <c r="C2124" s="163" t="s">
        <v>1369</v>
      </c>
      <c r="D2124" s="163"/>
      <c r="E2124" s="133"/>
      <c r="F2124" s="133"/>
      <c r="G2124" s="133">
        <v>0</v>
      </c>
      <c r="H2124" s="133"/>
      <c r="I2124" s="133"/>
      <c r="J2124" s="133"/>
      <c r="K2124" s="133"/>
      <c r="L2124" s="133" t="s">
        <v>402</v>
      </c>
      <c r="M2124" s="133"/>
      <c r="N2124" s="133"/>
    </row>
    <row r="2125" ht="14.25" spans="1:14">
      <c r="A2125" s="132"/>
      <c r="B2125" s="163">
        <v>0</v>
      </c>
      <c r="C2125" s="163" t="s">
        <v>1370</v>
      </c>
      <c r="D2125" s="163" t="s">
        <v>595</v>
      </c>
      <c r="E2125" s="133">
        <v>0</v>
      </c>
      <c r="F2125" s="133">
        <v>-1.368</v>
      </c>
      <c r="G2125" s="133" t="s">
        <v>402</v>
      </c>
      <c r="H2125" s="136">
        <v>0.0566</v>
      </c>
      <c r="I2125" s="136">
        <v>0.2224</v>
      </c>
      <c r="J2125" s="133" t="s">
        <v>402</v>
      </c>
      <c r="K2125" s="133">
        <v>-1.574</v>
      </c>
      <c r="L2125" s="133" t="s">
        <v>402</v>
      </c>
      <c r="M2125" s="136">
        <v>0.0522</v>
      </c>
      <c r="N2125" s="136">
        <v>0.2517</v>
      </c>
    </row>
    <row r="2126" ht="14.25" spans="1:14">
      <c r="A2126" s="132"/>
      <c r="B2126" s="163">
        <v>1</v>
      </c>
      <c r="C2126" s="163" t="s">
        <v>1371</v>
      </c>
      <c r="D2126" s="163"/>
      <c r="E2126" s="133">
        <v>0</v>
      </c>
      <c r="F2126" s="133">
        <v>0.37</v>
      </c>
      <c r="G2126" s="133" t="s">
        <v>402</v>
      </c>
      <c r="H2126" s="136">
        <v>0.8152</v>
      </c>
      <c r="I2126" s="136">
        <v>0.5634</v>
      </c>
      <c r="J2126" s="133" t="s">
        <v>402</v>
      </c>
      <c r="K2126" s="133">
        <v>0.453</v>
      </c>
      <c r="L2126" s="133" t="s">
        <v>402</v>
      </c>
      <c r="M2126" s="136">
        <v>0.8183</v>
      </c>
      <c r="N2126" s="136">
        <v>0.52</v>
      </c>
    </row>
    <row r="2127" ht="14.25" spans="1:14">
      <c r="A2127" s="132"/>
      <c r="B2127" s="163">
        <v>2</v>
      </c>
      <c r="C2127" s="163" t="s">
        <v>1372</v>
      </c>
      <c r="D2127" s="163" t="s">
        <v>593</v>
      </c>
      <c r="E2127" s="133">
        <v>0</v>
      </c>
      <c r="F2127" s="133">
        <v>-0.514</v>
      </c>
      <c r="G2127" s="133" t="s">
        <v>402</v>
      </c>
      <c r="H2127" s="136">
        <v>0.1281</v>
      </c>
      <c r="I2127" s="136">
        <v>0.2142</v>
      </c>
      <c r="J2127" s="133" t="s">
        <v>402</v>
      </c>
      <c r="K2127" s="133">
        <v>-0.567</v>
      </c>
      <c r="L2127" s="133" t="s">
        <v>402</v>
      </c>
      <c r="M2127" s="136">
        <v>0.1296</v>
      </c>
      <c r="N2127" s="136">
        <v>0.2283</v>
      </c>
    </row>
    <row r="2128" ht="14.25" spans="1:14">
      <c r="A2128" s="132"/>
      <c r="B2128" s="163">
        <v>3</v>
      </c>
      <c r="C2128" s="163" t="s">
        <v>596</v>
      </c>
      <c r="D2128" s="163"/>
      <c r="E2128" s="133">
        <v>0</v>
      </c>
      <c r="F2128" s="133">
        <v>0</v>
      </c>
      <c r="G2128" s="133" t="s">
        <v>402</v>
      </c>
      <c r="H2128" s="136">
        <v>0</v>
      </c>
      <c r="I2128" s="136">
        <v>0</v>
      </c>
      <c r="J2128" s="133" t="s">
        <v>402</v>
      </c>
      <c r="K2128" s="133">
        <v>0</v>
      </c>
      <c r="L2128" s="133" t="s">
        <v>402</v>
      </c>
      <c r="M2128" s="136">
        <v>0</v>
      </c>
      <c r="N2128" s="136">
        <v>0</v>
      </c>
    </row>
    <row r="2129" ht="14.25" spans="1:14">
      <c r="A2129" s="132"/>
      <c r="B2129" s="163"/>
      <c r="C2129" s="163"/>
      <c r="D2129" s="163"/>
      <c r="E2129" s="133"/>
      <c r="F2129" s="133"/>
      <c r="G2129" s="133"/>
      <c r="H2129" s="133"/>
      <c r="I2129" s="133"/>
      <c r="J2129" s="133"/>
      <c r="K2129" s="133"/>
      <c r="L2129" s="133"/>
      <c r="M2129" s="133"/>
      <c r="N2129" s="133"/>
    </row>
    <row r="2130" ht="14.25" spans="1:14">
      <c r="A2130" s="132" t="s">
        <v>417</v>
      </c>
      <c r="B2130" s="163"/>
      <c r="C2130" s="163" t="s">
        <v>1373</v>
      </c>
      <c r="D2130" s="163"/>
      <c r="E2130" s="133"/>
      <c r="F2130" s="133"/>
      <c r="G2130" s="133">
        <v>0</v>
      </c>
      <c r="H2130" s="133"/>
      <c r="I2130" s="133"/>
      <c r="J2130" s="133"/>
      <c r="K2130" s="133"/>
      <c r="L2130" s="133" t="s">
        <v>402</v>
      </c>
      <c r="M2130" s="133"/>
      <c r="N2130" s="133"/>
    </row>
    <row r="2131" ht="14.25" spans="1:14">
      <c r="A2131" s="132"/>
      <c r="B2131" s="163">
        <v>0</v>
      </c>
      <c r="C2131" s="163" t="s">
        <v>659</v>
      </c>
      <c r="D2131" s="163"/>
      <c r="E2131" s="133">
        <v>0</v>
      </c>
      <c r="F2131" s="133">
        <v>0</v>
      </c>
      <c r="G2131" s="133" t="s">
        <v>402</v>
      </c>
      <c r="H2131" s="136">
        <v>0</v>
      </c>
      <c r="I2131" s="136">
        <v>0</v>
      </c>
      <c r="J2131" s="133" t="s">
        <v>402</v>
      </c>
      <c r="K2131" s="133">
        <v>0</v>
      </c>
      <c r="L2131" s="133" t="s">
        <v>402</v>
      </c>
      <c r="M2131" s="136">
        <v>0</v>
      </c>
      <c r="N2131" s="136">
        <v>0</v>
      </c>
    </row>
    <row r="2132" ht="14.25" spans="1:14">
      <c r="A2132" s="132"/>
      <c r="B2132" s="163">
        <v>1</v>
      </c>
      <c r="C2132" s="163" t="s">
        <v>1336</v>
      </c>
      <c r="D2132" s="163"/>
      <c r="E2132" s="133">
        <v>0</v>
      </c>
      <c r="F2132" s="133">
        <v>0</v>
      </c>
      <c r="G2132" s="133" t="s">
        <v>402</v>
      </c>
      <c r="H2132" s="136">
        <v>1</v>
      </c>
      <c r="I2132" s="136">
        <v>1</v>
      </c>
      <c r="J2132" s="133" t="s">
        <v>402</v>
      </c>
      <c r="K2132" s="133">
        <v>0</v>
      </c>
      <c r="L2132" s="133" t="s">
        <v>402</v>
      </c>
      <c r="M2132" s="136">
        <v>1</v>
      </c>
      <c r="N2132" s="136">
        <v>1</v>
      </c>
    </row>
    <row r="2133" ht="14.25" spans="1:14">
      <c r="A2133" s="132"/>
      <c r="B2133" s="163">
        <v>2</v>
      </c>
      <c r="C2133" s="163" t="s">
        <v>668</v>
      </c>
      <c r="D2133" s="163"/>
      <c r="E2133" s="133">
        <v>0</v>
      </c>
      <c r="F2133" s="133"/>
      <c r="G2133" s="133"/>
      <c r="H2133" s="133"/>
      <c r="I2133" s="133"/>
      <c r="J2133" s="133"/>
      <c r="K2133" s="133"/>
      <c r="L2133" s="133"/>
      <c r="M2133" s="133"/>
      <c r="N2133" s="133"/>
    </row>
    <row r="2134" ht="14.25" spans="1:14">
      <c r="A2134" s="132"/>
      <c r="B2134" s="163"/>
      <c r="C2134" s="163"/>
      <c r="D2134" s="163"/>
      <c r="E2134" s="133"/>
      <c r="F2134" s="133"/>
      <c r="G2134" s="133"/>
      <c r="H2134" s="133"/>
      <c r="I2134" s="133"/>
      <c r="J2134" s="133"/>
      <c r="K2134" s="133"/>
      <c r="L2134" s="133"/>
      <c r="M2134" s="133"/>
      <c r="N2134" s="133"/>
    </row>
    <row r="2135" ht="14.25" spans="1:14">
      <c r="A2135" s="132" t="s">
        <v>417</v>
      </c>
      <c r="B2135" s="163"/>
      <c r="C2135" s="163" t="s">
        <v>1374</v>
      </c>
      <c r="D2135" s="163"/>
      <c r="E2135" s="133"/>
      <c r="F2135" s="133"/>
      <c r="G2135" s="133">
        <v>0</v>
      </c>
      <c r="H2135" s="133"/>
      <c r="I2135" s="133"/>
      <c r="J2135" s="133"/>
      <c r="K2135" s="133"/>
      <c r="L2135" s="133" t="s">
        <v>402</v>
      </c>
      <c r="M2135" s="133"/>
      <c r="N2135" s="133"/>
    </row>
    <row r="2136" ht="14.25" spans="1:14">
      <c r="A2136" s="132"/>
      <c r="B2136" s="163">
        <v>0</v>
      </c>
      <c r="C2136" s="163" t="s">
        <v>659</v>
      </c>
      <c r="D2136" s="163"/>
      <c r="E2136" s="133">
        <v>0</v>
      </c>
      <c r="F2136" s="133">
        <v>0</v>
      </c>
      <c r="G2136" s="133" t="s">
        <v>402</v>
      </c>
      <c r="H2136" s="136">
        <v>0</v>
      </c>
      <c r="I2136" s="136">
        <v>0</v>
      </c>
      <c r="J2136" s="133" t="s">
        <v>402</v>
      </c>
      <c r="K2136" s="133">
        <v>0</v>
      </c>
      <c r="L2136" s="133" t="s">
        <v>402</v>
      </c>
      <c r="M2136" s="136">
        <v>0</v>
      </c>
      <c r="N2136" s="136">
        <v>0</v>
      </c>
    </row>
    <row r="2137" ht="14.25" spans="1:14">
      <c r="A2137" s="132"/>
      <c r="B2137" s="163">
        <v>1</v>
      </c>
      <c r="C2137" s="163" t="s">
        <v>1336</v>
      </c>
      <c r="D2137" s="163"/>
      <c r="E2137" s="133">
        <v>0</v>
      </c>
      <c r="F2137" s="133">
        <v>0</v>
      </c>
      <c r="G2137" s="133" t="s">
        <v>402</v>
      </c>
      <c r="H2137" s="136">
        <v>1</v>
      </c>
      <c r="I2137" s="136">
        <v>1</v>
      </c>
      <c r="J2137" s="133" t="s">
        <v>402</v>
      </c>
      <c r="K2137" s="133">
        <v>0</v>
      </c>
      <c r="L2137" s="133" t="s">
        <v>402</v>
      </c>
      <c r="M2137" s="136">
        <v>1</v>
      </c>
      <c r="N2137" s="136">
        <v>1</v>
      </c>
    </row>
    <row r="2138" ht="14.25" spans="1:14">
      <c r="A2138" s="132"/>
      <c r="B2138" s="163">
        <v>2</v>
      </c>
      <c r="C2138" s="163" t="s">
        <v>668</v>
      </c>
      <c r="D2138" s="163"/>
      <c r="E2138" s="133">
        <v>0</v>
      </c>
      <c r="F2138" s="133"/>
      <c r="G2138" s="133"/>
      <c r="H2138" s="133"/>
      <c r="I2138" s="133"/>
      <c r="J2138" s="133"/>
      <c r="K2138" s="133"/>
      <c r="L2138" s="133"/>
      <c r="M2138" s="133"/>
      <c r="N2138" s="133"/>
    </row>
    <row r="2139" ht="14.25" spans="1:14">
      <c r="A2139" s="132"/>
      <c r="B2139" s="163"/>
      <c r="C2139" s="163"/>
      <c r="D2139" s="163"/>
      <c r="E2139" s="133"/>
      <c r="F2139" s="133"/>
      <c r="G2139" s="133"/>
      <c r="H2139" s="133"/>
      <c r="I2139" s="133"/>
      <c r="J2139" s="133"/>
      <c r="K2139" s="133"/>
      <c r="L2139" s="133"/>
      <c r="M2139" s="133"/>
      <c r="N2139" s="133"/>
    </row>
    <row r="2140" ht="14.25" spans="1:14">
      <c r="A2140" s="132" t="s">
        <v>417</v>
      </c>
      <c r="B2140" s="163"/>
      <c r="C2140" s="163" t="s">
        <v>1375</v>
      </c>
      <c r="D2140" s="163"/>
      <c r="E2140" s="133"/>
      <c r="F2140" s="133"/>
      <c r="G2140" s="133">
        <v>0</v>
      </c>
      <c r="H2140" s="133"/>
      <c r="I2140" s="133"/>
      <c r="J2140" s="133"/>
      <c r="K2140" s="133"/>
      <c r="L2140" s="133" t="s">
        <v>402</v>
      </c>
      <c r="M2140" s="133"/>
      <c r="N2140" s="133"/>
    </row>
    <row r="2141" ht="56.25" spans="1:16">
      <c r="A2141" s="159" t="s">
        <v>437</v>
      </c>
      <c r="B2141" s="159"/>
      <c r="C2141" s="159"/>
      <c r="D2141" s="159"/>
      <c r="E2141" s="159"/>
      <c r="F2141" s="159"/>
      <c r="G2141" s="159"/>
      <c r="H2141" s="159"/>
      <c r="I2141" s="159"/>
      <c r="J2141" s="159"/>
      <c r="K2141" s="159"/>
      <c r="L2141" s="159"/>
      <c r="M2141" s="159"/>
      <c r="N2141" s="159"/>
      <c r="O2141" s="149" t="s">
        <v>438</v>
      </c>
      <c r="P2141" s="150">
        <v>46</v>
      </c>
    </row>
    <row r="2143" spans="1:16">
      <c r="A2143" s="151" t="s">
        <v>1376</v>
      </c>
      <c r="B2143" s="151"/>
      <c r="C2143" s="151"/>
      <c r="D2143" s="151"/>
      <c r="E2143" s="151"/>
      <c r="F2143" s="151"/>
      <c r="G2143" s="151"/>
      <c r="H2143" s="151"/>
      <c r="I2143" s="151"/>
      <c r="J2143" s="151"/>
      <c r="K2143" s="151"/>
      <c r="L2143" s="151"/>
      <c r="M2143" s="151"/>
      <c r="N2143" s="151"/>
      <c r="O2143" s="152"/>
      <c r="P2143" s="150" t="s">
        <v>391</v>
      </c>
    </row>
    <row r="2144" spans="1:16">
      <c r="A2144" s="151"/>
      <c r="B2144" s="151"/>
      <c r="C2144" s="151"/>
      <c r="D2144" s="151"/>
      <c r="E2144" s="151"/>
      <c r="F2144" s="151"/>
      <c r="G2144" s="151"/>
      <c r="H2144" s="151"/>
      <c r="I2144" s="151"/>
      <c r="J2144" s="151"/>
      <c r="K2144" s="151"/>
      <c r="L2144" s="151"/>
      <c r="M2144" s="151"/>
      <c r="N2144" s="151"/>
      <c r="O2144" s="153"/>
      <c r="P2144" s="150"/>
    </row>
    <row r="2145" spans="1:16">
      <c r="A2145" s="151"/>
      <c r="B2145" s="151"/>
      <c r="C2145" s="151"/>
      <c r="D2145" s="151"/>
      <c r="E2145" s="151"/>
      <c r="F2145" s="151"/>
      <c r="G2145" s="151"/>
      <c r="H2145" s="151"/>
      <c r="I2145" s="151"/>
      <c r="J2145" s="151"/>
      <c r="K2145" s="151"/>
      <c r="L2145" s="151"/>
      <c r="M2145" s="151"/>
      <c r="N2145" s="151"/>
      <c r="O2145" s="153"/>
      <c r="P2145" s="150"/>
    </row>
    <row r="2146" spans="1:16">
      <c r="A2146" s="151"/>
      <c r="B2146" s="151"/>
      <c r="C2146" s="151"/>
      <c r="D2146" s="151"/>
      <c r="E2146" s="151"/>
      <c r="F2146" s="151"/>
      <c r="G2146" s="151"/>
      <c r="H2146" s="151"/>
      <c r="I2146" s="151"/>
      <c r="J2146" s="151"/>
      <c r="K2146" s="151"/>
      <c r="L2146" s="151"/>
      <c r="M2146" s="151"/>
      <c r="N2146" s="151"/>
      <c r="O2146" s="153"/>
      <c r="P2146" s="150"/>
    </row>
    <row r="2147" spans="1:14">
      <c r="A2147" s="119" t="s">
        <v>574</v>
      </c>
      <c r="B2147" s="119"/>
      <c r="C2147" s="119"/>
      <c r="D2147" s="119"/>
      <c r="E2147" s="119"/>
      <c r="F2147" s="119"/>
      <c r="G2147" s="119"/>
      <c r="H2147" s="119"/>
      <c r="I2147" s="119"/>
      <c r="J2147" s="119"/>
      <c r="K2147" s="119"/>
      <c r="L2147" s="119"/>
      <c r="M2147" s="119"/>
      <c r="N2147" s="119"/>
    </row>
    <row r="2148" spans="1:14">
      <c r="A2148" s="121" t="s">
        <v>362</v>
      </c>
      <c r="B2148" s="121"/>
      <c r="C2148" s="121"/>
      <c r="D2148" s="121"/>
      <c r="E2148" s="121"/>
      <c r="F2148" s="121"/>
      <c r="G2148" s="121"/>
      <c r="H2148" s="121"/>
      <c r="I2148" s="121"/>
      <c r="J2148" s="121"/>
      <c r="K2148" s="121"/>
      <c r="L2148" s="121"/>
      <c r="M2148" s="121"/>
      <c r="N2148" s="121"/>
    </row>
    <row r="2149" spans="1:14">
      <c r="A2149" s="121" t="s">
        <v>363</v>
      </c>
      <c r="B2149" s="121"/>
      <c r="C2149" s="121"/>
      <c r="D2149" s="121"/>
      <c r="E2149" s="121"/>
      <c r="F2149" s="121"/>
      <c r="G2149" s="121"/>
      <c r="H2149" s="121"/>
      <c r="I2149" s="121"/>
      <c r="J2149" s="121"/>
      <c r="K2149" s="121"/>
      <c r="L2149" s="121"/>
      <c r="M2149" s="121"/>
      <c r="N2149" s="121"/>
    </row>
    <row r="2150" spans="1:14">
      <c r="A2150" s="121" t="s">
        <v>393</v>
      </c>
      <c r="B2150" s="121"/>
      <c r="C2150" s="121"/>
      <c r="D2150" s="121"/>
      <c r="E2150" s="121"/>
      <c r="F2150" s="121"/>
      <c r="G2150" s="121"/>
      <c r="H2150" s="121"/>
      <c r="I2150" s="121"/>
      <c r="J2150" s="121"/>
      <c r="K2150" s="121"/>
      <c r="L2150" s="121"/>
      <c r="M2150" s="121"/>
      <c r="N2150" s="121"/>
    </row>
    <row r="2151" ht="14.25" spans="1:14">
      <c r="A2151" s="121"/>
      <c r="B2151" s="121"/>
      <c r="C2151" s="121"/>
      <c r="D2151" s="121"/>
      <c r="E2151" s="121"/>
      <c r="F2151" s="121"/>
      <c r="G2151" s="121"/>
      <c r="H2151" s="121"/>
      <c r="I2151" s="121"/>
      <c r="J2151" s="121"/>
      <c r="K2151" s="121"/>
      <c r="L2151" s="121"/>
      <c r="M2151" s="121"/>
      <c r="N2151" s="121"/>
    </row>
    <row r="2152" ht="14.25" spans="1:14">
      <c r="A2152" s="166" t="s">
        <v>575</v>
      </c>
      <c r="B2152" s="123"/>
      <c r="C2152" s="125"/>
      <c r="D2152" s="124"/>
      <c r="E2152" s="124" t="s">
        <v>576</v>
      </c>
      <c r="F2152" s="123" t="s">
        <v>577</v>
      </c>
      <c r="G2152" s="125"/>
      <c r="H2152" s="125"/>
      <c r="I2152" s="125"/>
      <c r="J2152" s="124"/>
      <c r="K2152" s="123" t="s">
        <v>578</v>
      </c>
      <c r="L2152" s="125"/>
      <c r="M2152" s="125"/>
      <c r="N2152" s="124"/>
    </row>
    <row r="2153" ht="14.25" spans="1:14">
      <c r="A2153" s="128" t="s">
        <v>579</v>
      </c>
      <c r="B2153" s="129" t="s">
        <v>580</v>
      </c>
      <c r="C2153" s="129" t="s">
        <v>581</v>
      </c>
      <c r="D2153" s="129" t="s">
        <v>582</v>
      </c>
      <c r="E2153" s="129" t="s">
        <v>583</v>
      </c>
      <c r="F2153" s="129" t="s">
        <v>584</v>
      </c>
      <c r="G2153" s="129" t="s">
        <v>401</v>
      </c>
      <c r="H2153" s="129" t="s">
        <v>585</v>
      </c>
      <c r="I2153" s="129" t="s">
        <v>586</v>
      </c>
      <c r="J2153" s="129" t="s">
        <v>587</v>
      </c>
      <c r="K2153" s="129" t="s">
        <v>584</v>
      </c>
      <c r="L2153" s="129" t="s">
        <v>401</v>
      </c>
      <c r="M2153" s="129" t="s">
        <v>585</v>
      </c>
      <c r="N2153" s="129" t="s">
        <v>586</v>
      </c>
    </row>
    <row r="2154" ht="14.25" spans="1:14">
      <c r="A2154" s="132"/>
      <c r="B2154" s="163">
        <v>0</v>
      </c>
      <c r="C2154" s="163" t="s">
        <v>659</v>
      </c>
      <c r="D2154" s="163"/>
      <c r="E2154" s="133">
        <v>0</v>
      </c>
      <c r="F2154" s="133">
        <v>0</v>
      </c>
      <c r="G2154" s="133" t="s">
        <v>402</v>
      </c>
      <c r="H2154" s="136">
        <v>0</v>
      </c>
      <c r="I2154" s="136">
        <v>0</v>
      </c>
      <c r="J2154" s="133" t="s">
        <v>402</v>
      </c>
      <c r="K2154" s="133">
        <v>0</v>
      </c>
      <c r="L2154" s="133" t="s">
        <v>402</v>
      </c>
      <c r="M2154" s="136">
        <v>0</v>
      </c>
      <c r="N2154" s="136">
        <v>0</v>
      </c>
    </row>
    <row r="2155" ht="14.25" spans="1:14">
      <c r="A2155" s="132"/>
      <c r="B2155" s="163">
        <v>1</v>
      </c>
      <c r="C2155" s="163" t="s">
        <v>1336</v>
      </c>
      <c r="D2155" s="163"/>
      <c r="E2155" s="133">
        <v>0</v>
      </c>
      <c r="F2155" s="133">
        <v>0</v>
      </c>
      <c r="G2155" s="133" t="s">
        <v>402</v>
      </c>
      <c r="H2155" s="136">
        <v>1</v>
      </c>
      <c r="I2155" s="136">
        <v>1</v>
      </c>
      <c r="J2155" s="133" t="s">
        <v>402</v>
      </c>
      <c r="K2155" s="133">
        <v>0</v>
      </c>
      <c r="L2155" s="133" t="s">
        <v>402</v>
      </c>
      <c r="M2155" s="136">
        <v>1</v>
      </c>
      <c r="N2155" s="136">
        <v>1</v>
      </c>
    </row>
    <row r="2156" ht="14.25" spans="1:14">
      <c r="A2156" s="132"/>
      <c r="B2156" s="163">
        <v>2</v>
      </c>
      <c r="C2156" s="163" t="s">
        <v>668</v>
      </c>
      <c r="D2156" s="163"/>
      <c r="E2156" s="133">
        <v>0</v>
      </c>
      <c r="F2156" s="133"/>
      <c r="G2156" s="133"/>
      <c r="H2156" s="133"/>
      <c r="I2156" s="133"/>
      <c r="J2156" s="133"/>
      <c r="K2156" s="133"/>
      <c r="L2156" s="133"/>
      <c r="M2156" s="133"/>
      <c r="N2156" s="133"/>
    </row>
    <row r="2157" ht="14.25" spans="1:14">
      <c r="A2157" s="132"/>
      <c r="B2157" s="163"/>
      <c r="C2157" s="163"/>
      <c r="D2157" s="163"/>
      <c r="E2157" s="133"/>
      <c r="F2157" s="133"/>
      <c r="G2157" s="133"/>
      <c r="H2157" s="133"/>
      <c r="I2157" s="133"/>
      <c r="J2157" s="133"/>
      <c r="K2157" s="133"/>
      <c r="L2157" s="133"/>
      <c r="M2157" s="133"/>
      <c r="N2157" s="133"/>
    </row>
    <row r="2158" ht="56.25" spans="1:16">
      <c r="A2158" s="159"/>
      <c r="B2158" s="159"/>
      <c r="C2158" s="159"/>
      <c r="D2158" s="159"/>
      <c r="E2158" s="159"/>
      <c r="F2158" s="159"/>
      <c r="G2158" s="159"/>
      <c r="H2158" s="159"/>
      <c r="I2158" s="159"/>
      <c r="J2158" s="159"/>
      <c r="K2158" s="159"/>
      <c r="L2158" s="159"/>
      <c r="M2158" s="159"/>
      <c r="N2158" s="159"/>
      <c r="O2158" s="149" t="s">
        <v>438</v>
      </c>
      <c r="P2158" s="150">
        <v>47</v>
      </c>
    </row>
    <row r="2160" spans="1:9">
      <c r="A2160" s="151"/>
      <c r="B2160" s="151"/>
      <c r="C2160" s="151"/>
      <c r="D2160" s="151"/>
      <c r="E2160" s="151"/>
      <c r="F2160" s="151"/>
      <c r="G2160" s="151"/>
      <c r="H2160" s="152"/>
      <c r="I2160" s="150" t="s">
        <v>391</v>
      </c>
    </row>
    <row r="2161" spans="1:9">
      <c r="A2161" s="151"/>
      <c r="B2161" s="151"/>
      <c r="C2161" s="151"/>
      <c r="D2161" s="151"/>
      <c r="E2161" s="151"/>
      <c r="F2161" s="151"/>
      <c r="G2161" s="151"/>
      <c r="H2161" s="153"/>
      <c r="I2161" s="150"/>
    </row>
    <row r="2162" spans="1:9">
      <c r="A2162" s="151"/>
      <c r="B2162" s="151"/>
      <c r="C2162" s="151"/>
      <c r="D2162" s="151"/>
      <c r="E2162" s="151"/>
      <c r="F2162" s="151"/>
      <c r="G2162" s="151"/>
      <c r="H2162" s="153"/>
      <c r="I2162" s="150"/>
    </row>
    <row r="2163" spans="1:9">
      <c r="A2163" s="151"/>
      <c r="B2163" s="151"/>
      <c r="C2163" s="151"/>
      <c r="D2163" s="151"/>
      <c r="E2163" s="151"/>
      <c r="F2163" s="151"/>
      <c r="G2163" s="151"/>
      <c r="H2163" s="153"/>
      <c r="I2163" s="150"/>
    </row>
    <row r="2164" ht="56.25" spans="1:9">
      <c r="A2164" s="155"/>
      <c r="B2164" s="155"/>
      <c r="C2164" s="155"/>
      <c r="D2164" s="155"/>
      <c r="E2164" s="155"/>
      <c r="F2164" s="155"/>
      <c r="G2164" s="155"/>
      <c r="H2164" s="149" t="s">
        <v>438</v>
      </c>
      <c r="I2164" s="150">
        <v>48</v>
      </c>
    </row>
  </sheetData>
  <mergeCells count="514">
    <mergeCell ref="A1:G1"/>
    <mergeCell ref="A2:G2"/>
    <mergeCell ref="A3:G3"/>
    <mergeCell ref="A4:G4"/>
    <mergeCell ref="A32:F32"/>
    <mergeCell ref="A33:F33"/>
    <mergeCell ref="A34:F34"/>
    <mergeCell ref="A35:F35"/>
    <mergeCell ref="A36:F36"/>
    <mergeCell ref="A37:B37"/>
    <mergeCell ref="A72:F72"/>
    <mergeCell ref="A78:F78"/>
    <mergeCell ref="A79:F79"/>
    <mergeCell ref="A80:F80"/>
    <mergeCell ref="A81:F81"/>
    <mergeCell ref="A82:F82"/>
    <mergeCell ref="A83:B83"/>
    <mergeCell ref="A118:F118"/>
    <mergeCell ref="A124:F124"/>
    <mergeCell ref="A125:F125"/>
    <mergeCell ref="A126:F126"/>
    <mergeCell ref="A127:F127"/>
    <mergeCell ref="A128:F128"/>
    <mergeCell ref="A129:B129"/>
    <mergeCell ref="A164:F164"/>
    <mergeCell ref="A170:F170"/>
    <mergeCell ref="A171:F171"/>
    <mergeCell ref="A172:F172"/>
    <mergeCell ref="A173:F173"/>
    <mergeCell ref="A174:F174"/>
    <mergeCell ref="A175:B175"/>
    <mergeCell ref="A210:F210"/>
    <mergeCell ref="A216:F216"/>
    <mergeCell ref="A217:F217"/>
    <mergeCell ref="A218:F218"/>
    <mergeCell ref="A219:F219"/>
    <mergeCell ref="A220:F220"/>
    <mergeCell ref="A221:B221"/>
    <mergeCell ref="A255:F255"/>
    <mergeCell ref="A261:N261"/>
    <mergeCell ref="A262:N262"/>
    <mergeCell ref="A263:N263"/>
    <mergeCell ref="A264:N264"/>
    <mergeCell ref="A265:N265"/>
    <mergeCell ref="B266:D266"/>
    <mergeCell ref="F266:J266"/>
    <mergeCell ref="K266:N266"/>
    <mergeCell ref="A301:N301"/>
    <mergeCell ref="A307:N307"/>
    <mergeCell ref="A308:N308"/>
    <mergeCell ref="A309:N309"/>
    <mergeCell ref="A310:N310"/>
    <mergeCell ref="A311:N311"/>
    <mergeCell ref="B312:D312"/>
    <mergeCell ref="F312:J312"/>
    <mergeCell ref="K312:N312"/>
    <mergeCell ref="A347:N347"/>
    <mergeCell ref="A353:N353"/>
    <mergeCell ref="A354:N354"/>
    <mergeCell ref="A355:N355"/>
    <mergeCell ref="A356:N356"/>
    <mergeCell ref="A357:N357"/>
    <mergeCell ref="B358:D358"/>
    <mergeCell ref="F358:J358"/>
    <mergeCell ref="K358:N358"/>
    <mergeCell ref="A393:N393"/>
    <mergeCell ref="A399:N399"/>
    <mergeCell ref="A400:N400"/>
    <mergeCell ref="A401:N401"/>
    <mergeCell ref="A402:N402"/>
    <mergeCell ref="A403:N403"/>
    <mergeCell ref="B404:D404"/>
    <mergeCell ref="F404:J404"/>
    <mergeCell ref="K404:N404"/>
    <mergeCell ref="A439:N439"/>
    <mergeCell ref="A445:N445"/>
    <mergeCell ref="A446:N446"/>
    <mergeCell ref="A447:N447"/>
    <mergeCell ref="A448:N448"/>
    <mergeCell ref="A449:N449"/>
    <mergeCell ref="B450:D450"/>
    <mergeCell ref="F450:J450"/>
    <mergeCell ref="K450:N450"/>
    <mergeCell ref="A485:N485"/>
    <mergeCell ref="A491:N491"/>
    <mergeCell ref="A492:N492"/>
    <mergeCell ref="A493:N493"/>
    <mergeCell ref="A494:N494"/>
    <mergeCell ref="A495:N495"/>
    <mergeCell ref="B496:D496"/>
    <mergeCell ref="F496:J496"/>
    <mergeCell ref="K496:N496"/>
    <mergeCell ref="A531:N531"/>
    <mergeCell ref="A537:N537"/>
    <mergeCell ref="A538:N538"/>
    <mergeCell ref="A539:N539"/>
    <mergeCell ref="A540:N540"/>
    <mergeCell ref="A541:N541"/>
    <mergeCell ref="B542:D542"/>
    <mergeCell ref="F542:J542"/>
    <mergeCell ref="K542:N542"/>
    <mergeCell ref="A577:N577"/>
    <mergeCell ref="A583:N583"/>
    <mergeCell ref="A584:N584"/>
    <mergeCell ref="A585:N585"/>
    <mergeCell ref="A586:N586"/>
    <mergeCell ref="A587:N587"/>
    <mergeCell ref="B588:D588"/>
    <mergeCell ref="F588:J588"/>
    <mergeCell ref="K588:N588"/>
    <mergeCell ref="A623:N623"/>
    <mergeCell ref="A629:N629"/>
    <mergeCell ref="A630:N630"/>
    <mergeCell ref="A631:N631"/>
    <mergeCell ref="A632:N632"/>
    <mergeCell ref="A633:N633"/>
    <mergeCell ref="B634:D634"/>
    <mergeCell ref="F634:J634"/>
    <mergeCell ref="K634:N634"/>
    <mergeCell ref="A669:N669"/>
    <mergeCell ref="A675:N675"/>
    <mergeCell ref="A676:N676"/>
    <mergeCell ref="A677:N677"/>
    <mergeCell ref="A678:N678"/>
    <mergeCell ref="A679:N679"/>
    <mergeCell ref="B680:D680"/>
    <mergeCell ref="F680:J680"/>
    <mergeCell ref="K680:N680"/>
    <mergeCell ref="A715:N715"/>
    <mergeCell ref="A721:N721"/>
    <mergeCell ref="A722:N722"/>
    <mergeCell ref="A723:N723"/>
    <mergeCell ref="A724:N724"/>
    <mergeCell ref="A725:N725"/>
    <mergeCell ref="B726:D726"/>
    <mergeCell ref="F726:J726"/>
    <mergeCell ref="K726:N726"/>
    <mergeCell ref="A761:N761"/>
    <mergeCell ref="A767:N767"/>
    <mergeCell ref="A768:N768"/>
    <mergeCell ref="A769:N769"/>
    <mergeCell ref="A770:N770"/>
    <mergeCell ref="A771:N771"/>
    <mergeCell ref="B772:D772"/>
    <mergeCell ref="F772:J772"/>
    <mergeCell ref="K772:N772"/>
    <mergeCell ref="A807:N807"/>
    <mergeCell ref="A813:N813"/>
    <mergeCell ref="A814:N814"/>
    <mergeCell ref="A815:N815"/>
    <mergeCell ref="A816:N816"/>
    <mergeCell ref="A817:N817"/>
    <mergeCell ref="B818:D818"/>
    <mergeCell ref="F818:J818"/>
    <mergeCell ref="K818:N818"/>
    <mergeCell ref="A853:N853"/>
    <mergeCell ref="A859:N859"/>
    <mergeCell ref="A860:N860"/>
    <mergeCell ref="A861:N861"/>
    <mergeCell ref="A862:N862"/>
    <mergeCell ref="A863:N863"/>
    <mergeCell ref="B864:D864"/>
    <mergeCell ref="F864:J864"/>
    <mergeCell ref="K864:N864"/>
    <mergeCell ref="A899:N899"/>
    <mergeCell ref="A905:N905"/>
    <mergeCell ref="A906:N906"/>
    <mergeCell ref="A907:N907"/>
    <mergeCell ref="A908:N908"/>
    <mergeCell ref="A909:N909"/>
    <mergeCell ref="B910:D910"/>
    <mergeCell ref="F910:J910"/>
    <mergeCell ref="K910:N910"/>
    <mergeCell ref="A945:N945"/>
    <mergeCell ref="A951:N951"/>
    <mergeCell ref="A952:N952"/>
    <mergeCell ref="A953:N953"/>
    <mergeCell ref="A954:N954"/>
    <mergeCell ref="A955:N955"/>
    <mergeCell ref="B956:D956"/>
    <mergeCell ref="F956:J956"/>
    <mergeCell ref="K956:N956"/>
    <mergeCell ref="A991:N991"/>
    <mergeCell ref="A997:N997"/>
    <mergeCell ref="A998:N998"/>
    <mergeCell ref="A999:N999"/>
    <mergeCell ref="A1000:N1000"/>
    <mergeCell ref="A1001:N1001"/>
    <mergeCell ref="B1002:D1002"/>
    <mergeCell ref="F1002:J1002"/>
    <mergeCell ref="K1002:N1002"/>
    <mergeCell ref="A1037:N1037"/>
    <mergeCell ref="A1043:N1043"/>
    <mergeCell ref="A1044:N1044"/>
    <mergeCell ref="A1045:N1045"/>
    <mergeCell ref="A1046:N1046"/>
    <mergeCell ref="A1047:N1047"/>
    <mergeCell ref="B1048:D1048"/>
    <mergeCell ref="F1048:J1048"/>
    <mergeCell ref="K1048:N1048"/>
    <mergeCell ref="A1083:N1083"/>
    <mergeCell ref="A1089:N1089"/>
    <mergeCell ref="A1090:N1090"/>
    <mergeCell ref="A1091:N1091"/>
    <mergeCell ref="A1092:N1092"/>
    <mergeCell ref="A1093:N1093"/>
    <mergeCell ref="B1094:D1094"/>
    <mergeCell ref="F1094:J1094"/>
    <mergeCell ref="K1094:N1094"/>
    <mergeCell ref="A1129:N1129"/>
    <mergeCell ref="A1135:N1135"/>
    <mergeCell ref="A1136:N1136"/>
    <mergeCell ref="A1137:N1137"/>
    <mergeCell ref="A1138:N1138"/>
    <mergeCell ref="A1139:N1139"/>
    <mergeCell ref="B1140:D1140"/>
    <mergeCell ref="F1140:J1140"/>
    <mergeCell ref="K1140:N1140"/>
    <mergeCell ref="A1175:N1175"/>
    <mergeCell ref="A1181:N1181"/>
    <mergeCell ref="A1182:N1182"/>
    <mergeCell ref="A1183:N1183"/>
    <mergeCell ref="A1184:N1184"/>
    <mergeCell ref="A1185:N1185"/>
    <mergeCell ref="B1186:D1186"/>
    <mergeCell ref="F1186:J1186"/>
    <mergeCell ref="K1186:N1186"/>
    <mergeCell ref="A1221:N1221"/>
    <mergeCell ref="A1227:N1227"/>
    <mergeCell ref="A1228:N1228"/>
    <mergeCell ref="A1229:N1229"/>
    <mergeCell ref="A1230:N1230"/>
    <mergeCell ref="A1231:N1231"/>
    <mergeCell ref="B1232:D1232"/>
    <mergeCell ref="F1232:J1232"/>
    <mergeCell ref="K1232:N1232"/>
    <mergeCell ref="A1267:N1267"/>
    <mergeCell ref="A1273:N1273"/>
    <mergeCell ref="A1274:N1274"/>
    <mergeCell ref="A1275:N1275"/>
    <mergeCell ref="A1276:N1276"/>
    <mergeCell ref="A1277:N1277"/>
    <mergeCell ref="B1278:D1278"/>
    <mergeCell ref="F1278:J1278"/>
    <mergeCell ref="K1278:N1278"/>
    <mergeCell ref="A1313:N1313"/>
    <mergeCell ref="A1319:N1319"/>
    <mergeCell ref="A1320:N1320"/>
    <mergeCell ref="A1321:N1321"/>
    <mergeCell ref="A1322:N1322"/>
    <mergeCell ref="A1323:N1323"/>
    <mergeCell ref="B1324:D1324"/>
    <mergeCell ref="F1324:J1324"/>
    <mergeCell ref="K1324:N1324"/>
    <mergeCell ref="A1359:N1359"/>
    <mergeCell ref="A1365:N1365"/>
    <mergeCell ref="A1366:N1366"/>
    <mergeCell ref="A1367:N1367"/>
    <mergeCell ref="A1368:N1368"/>
    <mergeCell ref="A1369:N1369"/>
    <mergeCell ref="B1370:D1370"/>
    <mergeCell ref="F1370:J1370"/>
    <mergeCell ref="K1370:N1370"/>
    <mergeCell ref="A1405:N1405"/>
    <mergeCell ref="A1411:N1411"/>
    <mergeCell ref="A1412:N1412"/>
    <mergeCell ref="A1413:N1413"/>
    <mergeCell ref="A1414:N1414"/>
    <mergeCell ref="A1415:N1415"/>
    <mergeCell ref="B1416:D1416"/>
    <mergeCell ref="F1416:J1416"/>
    <mergeCell ref="K1416:N1416"/>
    <mergeCell ref="A1451:N1451"/>
    <mergeCell ref="A1457:N1457"/>
    <mergeCell ref="A1458:N1458"/>
    <mergeCell ref="A1459:N1459"/>
    <mergeCell ref="A1460:N1460"/>
    <mergeCell ref="A1461:N1461"/>
    <mergeCell ref="B1462:D1462"/>
    <mergeCell ref="F1462:J1462"/>
    <mergeCell ref="K1462:N1462"/>
    <mergeCell ref="A1497:N1497"/>
    <mergeCell ref="A1503:N1503"/>
    <mergeCell ref="A1504:N1504"/>
    <mergeCell ref="A1505:N1505"/>
    <mergeCell ref="A1506:N1506"/>
    <mergeCell ref="A1507:N1507"/>
    <mergeCell ref="B1508:D1508"/>
    <mergeCell ref="F1508:J1508"/>
    <mergeCell ref="K1508:N1508"/>
    <mergeCell ref="A1543:N1543"/>
    <mergeCell ref="A1549:N1549"/>
    <mergeCell ref="A1550:N1550"/>
    <mergeCell ref="A1551:N1551"/>
    <mergeCell ref="A1552:N1552"/>
    <mergeCell ref="A1553:N1553"/>
    <mergeCell ref="B1554:D1554"/>
    <mergeCell ref="F1554:J1554"/>
    <mergeCell ref="K1554:N1554"/>
    <mergeCell ref="A1589:N1589"/>
    <mergeCell ref="A1595:N1595"/>
    <mergeCell ref="A1596:N1596"/>
    <mergeCell ref="A1597:N1597"/>
    <mergeCell ref="A1598:N1598"/>
    <mergeCell ref="A1599:N1599"/>
    <mergeCell ref="B1600:D1600"/>
    <mergeCell ref="F1600:J1600"/>
    <mergeCell ref="K1600:N1600"/>
    <mergeCell ref="A1635:N1635"/>
    <mergeCell ref="A1641:N1641"/>
    <mergeCell ref="A1642:N1642"/>
    <mergeCell ref="A1643:N1643"/>
    <mergeCell ref="A1644:N1644"/>
    <mergeCell ref="A1645:N1645"/>
    <mergeCell ref="B1646:D1646"/>
    <mergeCell ref="F1646:J1646"/>
    <mergeCell ref="K1646:N1646"/>
    <mergeCell ref="A1681:N1681"/>
    <mergeCell ref="A1687:N1687"/>
    <mergeCell ref="A1688:N1688"/>
    <mergeCell ref="A1689:N1689"/>
    <mergeCell ref="A1690:N1690"/>
    <mergeCell ref="A1691:N1691"/>
    <mergeCell ref="B1692:D1692"/>
    <mergeCell ref="F1692:J1692"/>
    <mergeCell ref="K1692:N1692"/>
    <mergeCell ref="A1727:N1727"/>
    <mergeCell ref="A1733:N1733"/>
    <mergeCell ref="A1734:N1734"/>
    <mergeCell ref="A1735:N1735"/>
    <mergeCell ref="A1736:N1736"/>
    <mergeCell ref="A1737:N1737"/>
    <mergeCell ref="B1738:D1738"/>
    <mergeCell ref="F1738:J1738"/>
    <mergeCell ref="K1738:N1738"/>
    <mergeCell ref="A1773:N1773"/>
    <mergeCell ref="A1779:N1779"/>
    <mergeCell ref="A1780:N1780"/>
    <mergeCell ref="A1781:N1781"/>
    <mergeCell ref="A1782:N1782"/>
    <mergeCell ref="A1783:N1783"/>
    <mergeCell ref="B1784:D1784"/>
    <mergeCell ref="F1784:J1784"/>
    <mergeCell ref="K1784:N1784"/>
    <mergeCell ref="A1819:N1819"/>
    <mergeCell ref="A1825:N1825"/>
    <mergeCell ref="A1826:N1826"/>
    <mergeCell ref="A1827:N1827"/>
    <mergeCell ref="A1828:N1828"/>
    <mergeCell ref="A1829:N1829"/>
    <mergeCell ref="B1830:D1830"/>
    <mergeCell ref="F1830:J1830"/>
    <mergeCell ref="K1830:N1830"/>
    <mergeCell ref="A1865:N1865"/>
    <mergeCell ref="A1871:N1871"/>
    <mergeCell ref="A1872:N1872"/>
    <mergeCell ref="A1873:N1873"/>
    <mergeCell ref="A1874:N1874"/>
    <mergeCell ref="A1875:N1875"/>
    <mergeCell ref="B1876:D1876"/>
    <mergeCell ref="F1876:J1876"/>
    <mergeCell ref="K1876:N1876"/>
    <mergeCell ref="A1911:N1911"/>
    <mergeCell ref="A1917:N1917"/>
    <mergeCell ref="A1918:N1918"/>
    <mergeCell ref="A1919:N1919"/>
    <mergeCell ref="A1920:N1920"/>
    <mergeCell ref="A1921:N1921"/>
    <mergeCell ref="B1922:D1922"/>
    <mergeCell ref="F1922:J1922"/>
    <mergeCell ref="K1922:N1922"/>
    <mergeCell ref="A1957:N1957"/>
    <mergeCell ref="A1963:N1963"/>
    <mergeCell ref="A1964:N1964"/>
    <mergeCell ref="A1965:N1965"/>
    <mergeCell ref="A1966:N1966"/>
    <mergeCell ref="A1967:N1967"/>
    <mergeCell ref="B1968:D1968"/>
    <mergeCell ref="F1968:J1968"/>
    <mergeCell ref="K1968:N1968"/>
    <mergeCell ref="A2003:N2003"/>
    <mergeCell ref="A2009:N2009"/>
    <mergeCell ref="A2010:N2010"/>
    <mergeCell ref="A2011:N2011"/>
    <mergeCell ref="A2012:N2012"/>
    <mergeCell ref="A2013:N2013"/>
    <mergeCell ref="B2014:D2014"/>
    <mergeCell ref="F2014:J2014"/>
    <mergeCell ref="K2014:N2014"/>
    <mergeCell ref="A2049:N2049"/>
    <mergeCell ref="A2055:N2055"/>
    <mergeCell ref="A2056:N2056"/>
    <mergeCell ref="A2057:N2057"/>
    <mergeCell ref="A2058:N2058"/>
    <mergeCell ref="A2059:N2059"/>
    <mergeCell ref="B2060:D2060"/>
    <mergeCell ref="F2060:J2060"/>
    <mergeCell ref="K2060:N2060"/>
    <mergeCell ref="A2095:N2095"/>
    <mergeCell ref="A2101:N2101"/>
    <mergeCell ref="A2102:N2102"/>
    <mergeCell ref="A2103:N2103"/>
    <mergeCell ref="A2104:N2104"/>
    <mergeCell ref="A2105:N2105"/>
    <mergeCell ref="B2106:D2106"/>
    <mergeCell ref="F2106:J2106"/>
    <mergeCell ref="K2106:N2106"/>
    <mergeCell ref="A2141:N2141"/>
    <mergeCell ref="A2147:N2147"/>
    <mergeCell ref="A2148:N2148"/>
    <mergeCell ref="A2149:N2149"/>
    <mergeCell ref="A2150:N2150"/>
    <mergeCell ref="A2151:N2151"/>
    <mergeCell ref="B2152:D2152"/>
    <mergeCell ref="F2152:J2152"/>
    <mergeCell ref="K2152:N2152"/>
    <mergeCell ref="A2158:N2158"/>
    <mergeCell ref="A2164:G2164"/>
    <mergeCell ref="H28:H31"/>
    <mergeCell ref="H74:H77"/>
    <mergeCell ref="H120:H123"/>
    <mergeCell ref="H166:H169"/>
    <mergeCell ref="H212:H215"/>
    <mergeCell ref="I2160:I2163"/>
    <mergeCell ref="P257:P260"/>
    <mergeCell ref="P303:P306"/>
    <mergeCell ref="P349:P352"/>
    <mergeCell ref="P395:P398"/>
    <mergeCell ref="P441:P444"/>
    <mergeCell ref="P487:P490"/>
    <mergeCell ref="P533:P536"/>
    <mergeCell ref="P579:P582"/>
    <mergeCell ref="P625:P628"/>
    <mergeCell ref="P671:P674"/>
    <mergeCell ref="P717:P720"/>
    <mergeCell ref="P763:P766"/>
    <mergeCell ref="P809:P812"/>
    <mergeCell ref="P855:P858"/>
    <mergeCell ref="P901:P904"/>
    <mergeCell ref="P947:P950"/>
    <mergeCell ref="P993:P996"/>
    <mergeCell ref="P1039:P1042"/>
    <mergeCell ref="P1085:P1088"/>
    <mergeCell ref="P1131:P1134"/>
    <mergeCell ref="P1177:P1180"/>
    <mergeCell ref="P1223:P1226"/>
    <mergeCell ref="P1269:P1272"/>
    <mergeCell ref="P1315:P1318"/>
    <mergeCell ref="P1361:P1364"/>
    <mergeCell ref="P1407:P1410"/>
    <mergeCell ref="P1453:P1456"/>
    <mergeCell ref="P1499:P1502"/>
    <mergeCell ref="P1545:P1548"/>
    <mergeCell ref="P1591:P1594"/>
    <mergeCell ref="P1637:P1640"/>
    <mergeCell ref="P1683:P1686"/>
    <mergeCell ref="P1729:P1732"/>
    <mergeCell ref="P1775:P1778"/>
    <mergeCell ref="P1821:P1824"/>
    <mergeCell ref="P1867:P1870"/>
    <mergeCell ref="P1913:P1916"/>
    <mergeCell ref="P1959:P1962"/>
    <mergeCell ref="P2005:P2008"/>
    <mergeCell ref="P2051:P2054"/>
    <mergeCell ref="P2097:P2100"/>
    <mergeCell ref="P2143:P2146"/>
    <mergeCell ref="A2160:G2163"/>
    <mergeCell ref="A2143:N2146"/>
    <mergeCell ref="A2097:N2100"/>
    <mergeCell ref="A2005:N2008"/>
    <mergeCell ref="A1959:N1962"/>
    <mergeCell ref="A2051:N2054"/>
    <mergeCell ref="A1913:N1916"/>
    <mergeCell ref="A1867:N1870"/>
    <mergeCell ref="A1821:N1824"/>
    <mergeCell ref="A1775:N1778"/>
    <mergeCell ref="A1729:N1732"/>
    <mergeCell ref="A1683:N1686"/>
    <mergeCell ref="A1637:N1640"/>
    <mergeCell ref="A1591:N1594"/>
    <mergeCell ref="A1545:N1548"/>
    <mergeCell ref="A1499:N1502"/>
    <mergeCell ref="A1453:N1456"/>
    <mergeCell ref="A1407:N1410"/>
    <mergeCell ref="A1361:N1364"/>
    <mergeCell ref="A1315:N1318"/>
    <mergeCell ref="A1269:N1272"/>
    <mergeCell ref="A1223:N1226"/>
    <mergeCell ref="A1177:N1180"/>
    <mergeCell ref="A1131:N1134"/>
    <mergeCell ref="A1085:N1088"/>
    <mergeCell ref="A1039:N1042"/>
    <mergeCell ref="A993:N996"/>
    <mergeCell ref="A947:N950"/>
    <mergeCell ref="A901:N904"/>
    <mergeCell ref="A855:N858"/>
    <mergeCell ref="A809:N812"/>
    <mergeCell ref="A763:N766"/>
    <mergeCell ref="A717:N720"/>
    <mergeCell ref="A671:N674"/>
    <mergeCell ref="A625:N628"/>
    <mergeCell ref="A579:N582"/>
    <mergeCell ref="A533:N536"/>
    <mergeCell ref="A487:N490"/>
    <mergeCell ref="A441:N444"/>
    <mergeCell ref="A395:N398"/>
    <mergeCell ref="A349:N352"/>
    <mergeCell ref="A303:N306"/>
    <mergeCell ref="A257:N260"/>
    <mergeCell ref="A212:F215"/>
    <mergeCell ref="A166:F169"/>
    <mergeCell ref="A120:F123"/>
    <mergeCell ref="A74:F77"/>
    <mergeCell ref="A28:F3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K203"/>
  <sheetViews>
    <sheetView topLeftCell="CC192" workbookViewId="0">
      <selection activeCell="CC215" sqref="CC215"/>
    </sheetView>
  </sheetViews>
  <sheetFormatPr defaultColWidth="9" defaultRowHeight="13.5"/>
  <cols>
    <col min="1" max="1" width="12.25" hidden="1" customWidth="1"/>
    <col min="2" max="80" width="9" hidden="1" customWidth="1"/>
    <col min="81" max="81" width="15.625" customWidth="1"/>
  </cols>
  <sheetData>
    <row r="1" ht="14.25" spans="1:78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29"/>
      <c r="S1" s="161" t="s">
        <v>1377</v>
      </c>
      <c r="T1" s="162"/>
      <c r="U1" s="129"/>
      <c r="V1" s="161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29"/>
      <c r="BX1" s="161" t="s">
        <v>1377</v>
      </c>
      <c r="BY1" s="162"/>
      <c r="BZ1" s="129"/>
    </row>
    <row r="2" ht="14.25" spans="1:85">
      <c r="A2" s="123"/>
      <c r="B2" s="125"/>
      <c r="C2" s="125"/>
      <c r="D2" s="125"/>
      <c r="E2" s="125"/>
      <c r="F2" s="125"/>
      <c r="G2" s="125"/>
      <c r="H2" s="125"/>
      <c r="I2" s="124"/>
      <c r="J2" s="123" t="s">
        <v>1378</v>
      </c>
      <c r="K2" s="125"/>
      <c r="L2" s="125"/>
      <c r="M2" s="125"/>
      <c r="N2" s="125"/>
      <c r="O2" s="124"/>
      <c r="P2" s="123"/>
      <c r="Q2" s="125"/>
      <c r="R2" s="124"/>
      <c r="S2" s="123" t="s">
        <v>1378</v>
      </c>
      <c r="T2" s="125"/>
      <c r="U2" s="124"/>
      <c r="V2" s="123"/>
      <c r="W2" s="125"/>
      <c r="X2" s="125"/>
      <c r="Y2" s="125"/>
      <c r="Z2" s="125"/>
      <c r="AA2" s="124"/>
      <c r="AB2" s="123" t="s">
        <v>1379</v>
      </c>
      <c r="AC2" s="124"/>
      <c r="AD2" s="123"/>
      <c r="AE2" s="124"/>
      <c r="AF2" s="123" t="s">
        <v>1378</v>
      </c>
      <c r="AG2" s="125"/>
      <c r="AH2" s="125"/>
      <c r="AI2" s="125"/>
      <c r="AJ2" s="125"/>
      <c r="AK2" s="125"/>
      <c r="AL2" s="125"/>
      <c r="AM2" s="125"/>
      <c r="AN2" s="125"/>
      <c r="AO2" s="124"/>
      <c r="AP2" s="123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4"/>
      <c r="BE2" s="123" t="s">
        <v>1380</v>
      </c>
      <c r="BF2" s="124"/>
      <c r="BG2" s="123"/>
      <c r="BH2" s="125"/>
      <c r="BI2" s="125"/>
      <c r="BJ2" s="125"/>
      <c r="BK2" s="124"/>
      <c r="BL2" s="123" t="s">
        <v>1378</v>
      </c>
      <c r="BM2" s="125"/>
      <c r="BN2" s="125"/>
      <c r="BO2" s="124"/>
      <c r="BP2" s="123"/>
      <c r="BQ2" s="125"/>
      <c r="BR2" s="125"/>
      <c r="BS2" s="124"/>
      <c r="BT2" s="123" t="s">
        <v>1381</v>
      </c>
      <c r="BU2" s="124"/>
      <c r="BV2" s="129" t="s">
        <v>1377</v>
      </c>
      <c r="BW2" s="129"/>
      <c r="BX2" s="123" t="s">
        <v>1378</v>
      </c>
      <c r="BY2" s="125"/>
      <c r="BZ2" s="124"/>
      <c r="CC2" s="123"/>
      <c r="CD2" s="125"/>
      <c r="CE2" s="124"/>
      <c r="CF2" s="124"/>
      <c r="CG2" s="123"/>
    </row>
    <row r="3" ht="14.25" spans="1:85">
      <c r="A3" s="123"/>
      <c r="B3" s="124"/>
      <c r="C3" s="123" t="s">
        <v>1380</v>
      </c>
      <c r="D3" s="124"/>
      <c r="E3" s="129"/>
      <c r="F3" s="123" t="s">
        <v>1382</v>
      </c>
      <c r="G3" s="124"/>
      <c r="H3" s="123"/>
      <c r="I3" s="124"/>
      <c r="J3" s="123">
        <v>0</v>
      </c>
      <c r="K3" s="124"/>
      <c r="L3" s="123">
        <v>1</v>
      </c>
      <c r="M3" s="124"/>
      <c r="N3" s="123" t="s">
        <v>1383</v>
      </c>
      <c r="O3" s="124"/>
      <c r="P3" s="123" t="s">
        <v>1384</v>
      </c>
      <c r="Q3" s="125"/>
      <c r="R3" s="124"/>
      <c r="S3" s="129">
        <v>0</v>
      </c>
      <c r="T3" s="129">
        <v>1</v>
      </c>
      <c r="U3" s="129" t="s">
        <v>1383</v>
      </c>
      <c r="V3" s="129"/>
      <c r="W3" s="129" t="s">
        <v>1382</v>
      </c>
      <c r="X3" s="123" t="s">
        <v>1380</v>
      </c>
      <c r="Y3" s="124"/>
      <c r="Z3" s="123"/>
      <c r="AA3" s="124"/>
      <c r="AB3" s="123" t="s">
        <v>1385</v>
      </c>
      <c r="AC3" s="124"/>
      <c r="AD3" s="123" t="s">
        <v>1379</v>
      </c>
      <c r="AE3" s="124"/>
      <c r="AF3" s="123">
        <v>0</v>
      </c>
      <c r="AG3" s="124"/>
      <c r="AH3" s="123">
        <v>1</v>
      </c>
      <c r="AI3" s="124"/>
      <c r="AJ3" s="123" t="s">
        <v>1383</v>
      </c>
      <c r="AK3" s="124"/>
      <c r="AL3" s="123">
        <v>0</v>
      </c>
      <c r="AM3" s="124"/>
      <c r="AN3" s="123">
        <v>1</v>
      </c>
      <c r="AO3" s="124"/>
      <c r="AP3" s="123" t="s">
        <v>1380</v>
      </c>
      <c r="AQ3" s="125"/>
      <c r="AR3" s="124"/>
      <c r="AS3" s="123" t="s">
        <v>1382</v>
      </c>
      <c r="AT3" s="125"/>
      <c r="AU3" s="124"/>
      <c r="AV3" s="129" t="s">
        <v>1380</v>
      </c>
      <c r="AW3" s="129"/>
      <c r="AX3" s="123" t="s">
        <v>1380</v>
      </c>
      <c r="AY3" s="124"/>
      <c r="AZ3" s="123"/>
      <c r="BA3" s="124"/>
      <c r="BB3" s="123" t="s">
        <v>1381</v>
      </c>
      <c r="BC3" s="124"/>
      <c r="BD3" s="129"/>
      <c r="BE3" s="123" t="s">
        <v>1381</v>
      </c>
      <c r="BF3" s="124"/>
      <c r="BG3" s="129" t="s">
        <v>1380</v>
      </c>
      <c r="BH3" s="123" t="s">
        <v>1386</v>
      </c>
      <c r="BI3" s="124"/>
      <c r="BJ3" s="123"/>
      <c r="BK3" s="124"/>
      <c r="BL3" s="123">
        <v>0</v>
      </c>
      <c r="BM3" s="124"/>
      <c r="BN3" s="123">
        <v>1</v>
      </c>
      <c r="BO3" s="124"/>
      <c r="BP3" s="123"/>
      <c r="BQ3" s="125"/>
      <c r="BR3" s="124"/>
      <c r="BS3" s="129" t="s">
        <v>1387</v>
      </c>
      <c r="BT3" s="129">
        <v>0</v>
      </c>
      <c r="BU3" s="129">
        <v>1</v>
      </c>
      <c r="BV3" s="129" t="s">
        <v>1378</v>
      </c>
      <c r="BW3" s="129"/>
      <c r="BX3" s="129">
        <v>0</v>
      </c>
      <c r="BY3" s="129">
        <v>1</v>
      </c>
      <c r="BZ3" s="129" t="s">
        <v>1383</v>
      </c>
      <c r="CC3" s="123"/>
      <c r="CD3" s="124"/>
      <c r="CE3" s="129" t="s">
        <v>1382</v>
      </c>
      <c r="CF3" s="129" t="s">
        <v>1382</v>
      </c>
      <c r="CG3" s="129" t="s">
        <v>1380</v>
      </c>
    </row>
    <row r="4" ht="14.25" spans="1:85">
      <c r="A4" s="123"/>
      <c r="B4" s="124"/>
      <c r="C4" s="123" t="s">
        <v>1388</v>
      </c>
      <c r="D4" s="124"/>
      <c r="E4" s="129" t="s">
        <v>1388</v>
      </c>
      <c r="F4" s="123" t="s">
        <v>1388</v>
      </c>
      <c r="G4" s="124"/>
      <c r="H4" s="129" t="s">
        <v>1388</v>
      </c>
      <c r="I4" s="129" t="s">
        <v>1389</v>
      </c>
      <c r="J4" s="123" t="s">
        <v>1390</v>
      </c>
      <c r="K4" s="124"/>
      <c r="L4" s="123" t="s">
        <v>1390</v>
      </c>
      <c r="M4" s="124"/>
      <c r="N4" s="123" t="s">
        <v>1390</v>
      </c>
      <c r="O4" s="124"/>
      <c r="P4" s="123" t="s">
        <v>1388</v>
      </c>
      <c r="Q4" s="125"/>
      <c r="R4" s="124"/>
      <c r="S4" s="129" t="s">
        <v>1384</v>
      </c>
      <c r="T4" s="129" t="s">
        <v>1384</v>
      </c>
      <c r="U4" s="129" t="s">
        <v>1384</v>
      </c>
      <c r="V4" s="129" t="s">
        <v>1391</v>
      </c>
      <c r="W4" s="129" t="s">
        <v>1391</v>
      </c>
      <c r="X4" s="123" t="s">
        <v>1385</v>
      </c>
      <c r="Y4" s="124"/>
      <c r="Z4" s="123" t="s">
        <v>1385</v>
      </c>
      <c r="AA4" s="124"/>
      <c r="AB4" s="123" t="s">
        <v>1380</v>
      </c>
      <c r="AC4" s="124"/>
      <c r="AD4" s="123" t="s">
        <v>1385</v>
      </c>
      <c r="AE4" s="124"/>
      <c r="AF4" s="123" t="s">
        <v>1385</v>
      </c>
      <c r="AG4" s="124"/>
      <c r="AH4" s="123" t="s">
        <v>1385</v>
      </c>
      <c r="AI4" s="124"/>
      <c r="AJ4" s="123" t="s">
        <v>1381</v>
      </c>
      <c r="AK4" s="124"/>
      <c r="AL4" s="123" t="s">
        <v>1381</v>
      </c>
      <c r="AM4" s="124"/>
      <c r="AN4" s="123" t="s">
        <v>1381</v>
      </c>
      <c r="AO4" s="124"/>
      <c r="AP4" s="123" t="s">
        <v>1392</v>
      </c>
      <c r="AQ4" s="125"/>
      <c r="AR4" s="124"/>
      <c r="AS4" s="123" t="s">
        <v>1392</v>
      </c>
      <c r="AT4" s="125"/>
      <c r="AU4" s="124"/>
      <c r="AV4" s="129" t="s">
        <v>1381</v>
      </c>
      <c r="AW4" s="129" t="s">
        <v>1381</v>
      </c>
      <c r="AX4" s="123" t="s">
        <v>1393</v>
      </c>
      <c r="AY4" s="124"/>
      <c r="AZ4" s="123" t="s">
        <v>1393</v>
      </c>
      <c r="BA4" s="124"/>
      <c r="BB4" s="123" t="s">
        <v>1383</v>
      </c>
      <c r="BC4" s="124"/>
      <c r="BD4" s="129" t="s">
        <v>1381</v>
      </c>
      <c r="BE4" s="123" t="s">
        <v>1383</v>
      </c>
      <c r="BF4" s="124"/>
      <c r="BG4" s="129" t="s">
        <v>1381</v>
      </c>
      <c r="BH4" s="123" t="s">
        <v>1380</v>
      </c>
      <c r="BI4" s="124"/>
      <c r="BJ4" s="123" t="s">
        <v>1386</v>
      </c>
      <c r="BK4" s="124"/>
      <c r="BL4" s="123" t="s">
        <v>1394</v>
      </c>
      <c r="BM4" s="124"/>
      <c r="BN4" s="123" t="s">
        <v>1394</v>
      </c>
      <c r="BO4" s="124"/>
      <c r="BP4" s="129"/>
      <c r="BQ4" s="129" t="s">
        <v>1382</v>
      </c>
      <c r="BR4" s="129"/>
      <c r="BS4" s="129" t="s">
        <v>584</v>
      </c>
      <c r="BT4" s="129" t="s">
        <v>1377</v>
      </c>
      <c r="BU4" s="129" t="s">
        <v>1377</v>
      </c>
      <c r="BV4" s="129" t="s">
        <v>1383</v>
      </c>
      <c r="BW4" s="129"/>
      <c r="BX4" s="129" t="s">
        <v>1384</v>
      </c>
      <c r="BY4" s="129" t="s">
        <v>1384</v>
      </c>
      <c r="BZ4" s="129" t="s">
        <v>1384</v>
      </c>
      <c r="CC4" s="123"/>
      <c r="CD4" s="124"/>
      <c r="CE4" s="129" t="s">
        <v>1388</v>
      </c>
      <c r="CF4" s="129" t="s">
        <v>1388</v>
      </c>
      <c r="CG4" s="129" t="s">
        <v>1388</v>
      </c>
    </row>
    <row r="5" ht="14.25" spans="1:85">
      <c r="A5" s="128" t="s">
        <v>1395</v>
      </c>
      <c r="B5" s="129" t="s">
        <v>1396</v>
      </c>
      <c r="C5" s="129">
        <v>0</v>
      </c>
      <c r="D5" s="129">
        <v>1</v>
      </c>
      <c r="E5" s="129" t="s">
        <v>1380</v>
      </c>
      <c r="F5" s="129">
        <v>0</v>
      </c>
      <c r="G5" s="129">
        <v>1</v>
      </c>
      <c r="H5" s="129" t="s">
        <v>1382</v>
      </c>
      <c r="I5" s="129" t="s">
        <v>1397</v>
      </c>
      <c r="J5" s="129" t="s">
        <v>1377</v>
      </c>
      <c r="K5" s="129" t="s">
        <v>1398</v>
      </c>
      <c r="L5" s="129" t="s">
        <v>1377</v>
      </c>
      <c r="M5" s="129" t="s">
        <v>1398</v>
      </c>
      <c r="N5" s="129" t="s">
        <v>1377</v>
      </c>
      <c r="O5" s="129" t="s">
        <v>1398</v>
      </c>
      <c r="P5" s="129">
        <v>0</v>
      </c>
      <c r="Q5" s="129">
        <v>1</v>
      </c>
      <c r="R5" s="129" t="s">
        <v>1383</v>
      </c>
      <c r="S5" s="129" t="s">
        <v>1381</v>
      </c>
      <c r="T5" s="129" t="s">
        <v>1381</v>
      </c>
      <c r="U5" s="129" t="s">
        <v>1381</v>
      </c>
      <c r="V5" s="129" t="s">
        <v>1399</v>
      </c>
      <c r="W5" s="129" t="s">
        <v>1399</v>
      </c>
      <c r="X5" s="129">
        <v>0</v>
      </c>
      <c r="Y5" s="129">
        <v>1</v>
      </c>
      <c r="Z5" s="129">
        <v>0</v>
      </c>
      <c r="AA5" s="129">
        <v>1</v>
      </c>
      <c r="AB5" s="129">
        <v>0</v>
      </c>
      <c r="AC5" s="129">
        <v>1</v>
      </c>
      <c r="AD5" s="129">
        <v>0</v>
      </c>
      <c r="AE5" s="129">
        <v>1</v>
      </c>
      <c r="AF5" s="129" t="s">
        <v>1377</v>
      </c>
      <c r="AG5" s="129" t="s">
        <v>1398</v>
      </c>
      <c r="AH5" s="129" t="s">
        <v>1377</v>
      </c>
      <c r="AI5" s="129" t="s">
        <v>1398</v>
      </c>
      <c r="AJ5" s="129" t="s">
        <v>1377</v>
      </c>
      <c r="AK5" s="129" t="s">
        <v>1398</v>
      </c>
      <c r="AL5" s="129" t="s">
        <v>1377</v>
      </c>
      <c r="AM5" s="129" t="s">
        <v>1398</v>
      </c>
      <c r="AN5" s="129" t="s">
        <v>1377</v>
      </c>
      <c r="AO5" s="129" t="s">
        <v>1398</v>
      </c>
      <c r="AP5" s="129">
        <v>1</v>
      </c>
      <c r="AQ5" s="129">
        <v>0</v>
      </c>
      <c r="AR5" s="129" t="s">
        <v>1383</v>
      </c>
      <c r="AS5" s="129">
        <v>0</v>
      </c>
      <c r="AT5" s="129">
        <v>1</v>
      </c>
      <c r="AU5" s="129" t="s">
        <v>1383</v>
      </c>
      <c r="AV5" s="129" t="s">
        <v>1400</v>
      </c>
      <c r="AW5" s="129" t="s">
        <v>1400</v>
      </c>
      <c r="AX5" s="129">
        <v>0</v>
      </c>
      <c r="AY5" s="129">
        <v>1</v>
      </c>
      <c r="AZ5" s="129">
        <v>0</v>
      </c>
      <c r="BA5" s="129">
        <v>1</v>
      </c>
      <c r="BB5" s="129">
        <v>0</v>
      </c>
      <c r="BC5" s="129">
        <v>1</v>
      </c>
      <c r="BD5" s="129" t="s">
        <v>1383</v>
      </c>
      <c r="BE5" s="129">
        <v>0</v>
      </c>
      <c r="BF5" s="129">
        <v>1</v>
      </c>
      <c r="BG5" s="129" t="s">
        <v>1383</v>
      </c>
      <c r="BH5" s="129">
        <v>0</v>
      </c>
      <c r="BI5" s="129">
        <v>1</v>
      </c>
      <c r="BJ5" s="129">
        <v>0</v>
      </c>
      <c r="BK5" s="129">
        <v>1</v>
      </c>
      <c r="BL5" s="129" t="s">
        <v>1377</v>
      </c>
      <c r="BM5" s="129" t="s">
        <v>1398</v>
      </c>
      <c r="BN5" s="129" t="s">
        <v>1377</v>
      </c>
      <c r="BO5" s="129" t="s">
        <v>1398</v>
      </c>
      <c r="BP5" s="129" t="s">
        <v>1401</v>
      </c>
      <c r="BQ5" s="129" t="s">
        <v>1401</v>
      </c>
      <c r="BR5" s="129" t="s">
        <v>1402</v>
      </c>
      <c r="BS5" s="129" t="s">
        <v>1403</v>
      </c>
      <c r="BT5" s="129" t="s">
        <v>1378</v>
      </c>
      <c r="BU5" s="129" t="s">
        <v>1378</v>
      </c>
      <c r="BV5" s="129" t="s">
        <v>1381</v>
      </c>
      <c r="BW5" s="129" t="s">
        <v>1404</v>
      </c>
      <c r="BX5" s="129" t="s">
        <v>1381</v>
      </c>
      <c r="BY5" s="129" t="s">
        <v>1381</v>
      </c>
      <c r="BZ5" s="129" t="s">
        <v>1381</v>
      </c>
      <c r="CC5" s="128" t="s">
        <v>1395</v>
      </c>
      <c r="CD5" s="129"/>
      <c r="CE5" s="129">
        <v>0</v>
      </c>
      <c r="CF5" s="129">
        <v>1</v>
      </c>
      <c r="CG5" s="129">
        <v>1</v>
      </c>
    </row>
    <row r="6" ht="14.25" spans="1:89">
      <c r="A6" s="45" t="s">
        <v>1405</v>
      </c>
      <c r="B6" s="133">
        <v>408</v>
      </c>
      <c r="C6" s="133">
        <v>0</v>
      </c>
      <c r="D6" s="133">
        <v>1</v>
      </c>
      <c r="E6" s="133">
        <v>1</v>
      </c>
      <c r="F6" s="133">
        <v>0</v>
      </c>
      <c r="G6" s="133">
        <v>3</v>
      </c>
      <c r="H6" s="133">
        <v>3</v>
      </c>
      <c r="I6" s="133">
        <v>-709.783</v>
      </c>
      <c r="J6" s="133">
        <v>0</v>
      </c>
      <c r="K6" s="157">
        <v>19205</v>
      </c>
      <c r="L6" s="133">
        <v>3</v>
      </c>
      <c r="M6" s="157">
        <v>6542</v>
      </c>
      <c r="N6" s="133">
        <v>3</v>
      </c>
      <c r="O6" s="157">
        <v>25747</v>
      </c>
      <c r="P6" s="133" t="s">
        <v>402</v>
      </c>
      <c r="Q6" s="133">
        <v>3.36</v>
      </c>
      <c r="R6" s="133">
        <v>3.36</v>
      </c>
      <c r="S6" s="133">
        <v>0</v>
      </c>
      <c r="T6" s="133">
        <v>0</v>
      </c>
      <c r="U6" s="133">
        <v>0</v>
      </c>
      <c r="V6" s="133" t="s">
        <v>402</v>
      </c>
      <c r="W6" s="133" t="s">
        <v>402</v>
      </c>
      <c r="X6" s="133">
        <v>0</v>
      </c>
      <c r="Y6" s="133" t="s">
        <v>402</v>
      </c>
      <c r="Z6" s="133">
        <v>0</v>
      </c>
      <c r="AA6" s="133" t="s">
        <v>402</v>
      </c>
      <c r="AB6" s="133" t="s">
        <v>402</v>
      </c>
      <c r="AC6" s="133" t="s">
        <v>402</v>
      </c>
      <c r="AD6" s="133" t="s">
        <v>402</v>
      </c>
      <c r="AE6" s="133" t="s">
        <v>402</v>
      </c>
      <c r="AF6" s="133">
        <v>0</v>
      </c>
      <c r="AG6" s="133">
        <v>2.936</v>
      </c>
      <c r="AH6" s="133" t="s">
        <v>402</v>
      </c>
      <c r="AI6" s="133">
        <v>0.341</v>
      </c>
      <c r="AJ6" s="136">
        <v>0</v>
      </c>
      <c r="AK6" s="136">
        <v>1</v>
      </c>
      <c r="AL6" s="136">
        <v>0</v>
      </c>
      <c r="AM6" s="136">
        <v>1</v>
      </c>
      <c r="AN6" s="136">
        <v>0.0005</v>
      </c>
      <c r="AO6" s="136">
        <v>1</v>
      </c>
      <c r="AP6" s="136">
        <v>0.0005</v>
      </c>
      <c r="AQ6" s="136">
        <v>0</v>
      </c>
      <c r="AR6" s="136">
        <v>0</v>
      </c>
      <c r="AS6" s="136">
        <v>0</v>
      </c>
      <c r="AT6" s="136">
        <v>0.0005</v>
      </c>
      <c r="AU6" s="136">
        <v>0</v>
      </c>
      <c r="AV6" s="136">
        <v>-0.0005</v>
      </c>
      <c r="AW6" s="136">
        <v>-0.0005</v>
      </c>
      <c r="AX6" s="136">
        <v>0</v>
      </c>
      <c r="AY6" s="136">
        <v>1</v>
      </c>
      <c r="AZ6" s="136">
        <v>0</v>
      </c>
      <c r="BA6" s="136">
        <v>1</v>
      </c>
      <c r="BB6" s="136">
        <v>0</v>
      </c>
      <c r="BC6" s="136">
        <v>0</v>
      </c>
      <c r="BD6" s="136">
        <v>0</v>
      </c>
      <c r="BE6" s="136">
        <v>0</v>
      </c>
      <c r="BF6" s="136">
        <v>0</v>
      </c>
      <c r="BG6" s="136">
        <v>0</v>
      </c>
      <c r="BH6" s="133">
        <v>0</v>
      </c>
      <c r="BI6" s="133">
        <v>1</v>
      </c>
      <c r="BJ6" s="133">
        <v>0</v>
      </c>
      <c r="BK6" s="133">
        <v>1</v>
      </c>
      <c r="BL6" s="133">
        <v>0</v>
      </c>
      <c r="BM6" s="133">
        <v>0.746</v>
      </c>
      <c r="BN6" s="133">
        <v>1</v>
      </c>
      <c r="BO6" s="133">
        <v>0.254</v>
      </c>
      <c r="BP6" s="133" t="s">
        <v>402</v>
      </c>
      <c r="BQ6" s="133" t="s">
        <v>402</v>
      </c>
      <c r="BR6" s="133">
        <v>441</v>
      </c>
      <c r="BS6" s="133">
        <v>-3.397</v>
      </c>
      <c r="BT6" s="136">
        <v>0.0015</v>
      </c>
      <c r="BU6" s="136">
        <v>0.0395</v>
      </c>
      <c r="BV6" s="136">
        <v>0.0111</v>
      </c>
      <c r="BW6" s="133">
        <v>0.966</v>
      </c>
      <c r="BX6" s="133">
        <v>0</v>
      </c>
      <c r="BY6" s="133">
        <v>0</v>
      </c>
      <c r="BZ6" s="133">
        <v>0</v>
      </c>
      <c r="CC6" s="45" t="s">
        <v>1405</v>
      </c>
      <c r="CD6" s="163" t="str">
        <f>LEFT(CC6,3)</f>
        <v>408</v>
      </c>
      <c r="CE6" s="133">
        <v>0</v>
      </c>
      <c r="CF6" s="133">
        <v>3</v>
      </c>
      <c r="CG6" s="133">
        <v>1</v>
      </c>
      <c r="CH6" s="164">
        <f>CE6/$CE$203</f>
        <v>0</v>
      </c>
      <c r="CI6" s="164">
        <f>CF6/$CF$203</f>
        <v>0.000464756003098373</v>
      </c>
      <c r="CK6" s="165">
        <f>CF6/SUM(CE6:CF6)</f>
        <v>1</v>
      </c>
    </row>
    <row r="7" ht="14.25" spans="1:89">
      <c r="A7" s="45" t="s">
        <v>1406</v>
      </c>
      <c r="B7" s="133">
        <v>409</v>
      </c>
      <c r="C7" s="133">
        <v>1</v>
      </c>
      <c r="D7" s="133">
        <v>0</v>
      </c>
      <c r="E7" s="133">
        <v>1</v>
      </c>
      <c r="F7" s="133">
        <v>1</v>
      </c>
      <c r="G7" s="133">
        <v>0</v>
      </c>
      <c r="H7" s="133">
        <v>1</v>
      </c>
      <c r="I7" s="133">
        <v>-709.783</v>
      </c>
      <c r="J7" s="133">
        <v>1</v>
      </c>
      <c r="K7" s="157">
        <v>19205</v>
      </c>
      <c r="L7" s="133">
        <v>3</v>
      </c>
      <c r="M7" s="157">
        <v>6538</v>
      </c>
      <c r="N7" s="133">
        <v>4</v>
      </c>
      <c r="O7" s="157">
        <v>25743</v>
      </c>
      <c r="P7" s="133">
        <v>1</v>
      </c>
      <c r="Q7" s="133" t="s">
        <v>402</v>
      </c>
      <c r="R7" s="133">
        <v>1</v>
      </c>
      <c r="S7" s="133">
        <v>0</v>
      </c>
      <c r="T7" s="133">
        <v>0</v>
      </c>
      <c r="U7" s="133">
        <v>0</v>
      </c>
      <c r="V7" s="133" t="s">
        <v>402</v>
      </c>
      <c r="W7" s="133" t="s">
        <v>402</v>
      </c>
      <c r="X7" s="133" t="s">
        <v>402</v>
      </c>
      <c r="Y7" s="133">
        <v>0</v>
      </c>
      <c r="Z7" s="133" t="s">
        <v>402</v>
      </c>
      <c r="AA7" s="133">
        <v>0</v>
      </c>
      <c r="AB7" s="133" t="s">
        <v>402</v>
      </c>
      <c r="AC7" s="133" t="s">
        <v>402</v>
      </c>
      <c r="AD7" s="133" t="s">
        <v>402</v>
      </c>
      <c r="AE7" s="133" t="s">
        <v>402</v>
      </c>
      <c r="AF7" s="133">
        <v>0.298</v>
      </c>
      <c r="AG7" s="133">
        <v>2.937</v>
      </c>
      <c r="AH7" s="133">
        <v>3.357</v>
      </c>
      <c r="AI7" s="133">
        <v>0.34</v>
      </c>
      <c r="AJ7" s="136">
        <v>0</v>
      </c>
      <c r="AK7" s="136">
        <v>0.9999</v>
      </c>
      <c r="AL7" s="136">
        <v>0</v>
      </c>
      <c r="AM7" s="136">
        <v>1</v>
      </c>
      <c r="AN7" s="136">
        <v>0.0005</v>
      </c>
      <c r="AO7" s="136">
        <v>0.9995</v>
      </c>
      <c r="AP7" s="136">
        <v>0</v>
      </c>
      <c r="AQ7" s="136">
        <v>0</v>
      </c>
      <c r="AR7" s="136">
        <v>0</v>
      </c>
      <c r="AS7" s="136">
        <v>0</v>
      </c>
      <c r="AT7" s="136">
        <v>0</v>
      </c>
      <c r="AU7" s="136">
        <v>0</v>
      </c>
      <c r="AV7" s="136">
        <v>0</v>
      </c>
      <c r="AW7" s="136">
        <v>0</v>
      </c>
      <c r="AX7" s="136">
        <v>1</v>
      </c>
      <c r="AY7" s="136">
        <v>0</v>
      </c>
      <c r="AZ7" s="136">
        <v>1</v>
      </c>
      <c r="BA7" s="136">
        <v>0</v>
      </c>
      <c r="BB7" s="136">
        <v>0</v>
      </c>
      <c r="BC7" s="136">
        <v>0</v>
      </c>
      <c r="BD7" s="136">
        <v>0</v>
      </c>
      <c r="BE7" s="136">
        <v>0</v>
      </c>
      <c r="BF7" s="136">
        <v>0</v>
      </c>
      <c r="BG7" s="136">
        <v>0</v>
      </c>
      <c r="BH7" s="133">
        <v>1</v>
      </c>
      <c r="BI7" s="133">
        <v>0</v>
      </c>
      <c r="BJ7" s="133">
        <v>1</v>
      </c>
      <c r="BK7" s="133">
        <v>0</v>
      </c>
      <c r="BL7" s="133">
        <v>0.23</v>
      </c>
      <c r="BM7" s="133">
        <v>0.746</v>
      </c>
      <c r="BN7" s="133">
        <v>0.77</v>
      </c>
      <c r="BO7" s="133">
        <v>0.254</v>
      </c>
      <c r="BP7" s="133" t="s">
        <v>402</v>
      </c>
      <c r="BQ7" s="133" t="s">
        <v>402</v>
      </c>
      <c r="BR7" s="133">
        <v>448</v>
      </c>
      <c r="BS7" s="133">
        <v>-3.128</v>
      </c>
      <c r="BT7" s="136">
        <v>0.0032</v>
      </c>
      <c r="BU7" s="136">
        <v>0.0734</v>
      </c>
      <c r="BV7" s="136">
        <v>0.0211</v>
      </c>
      <c r="BW7" s="133">
        <v>0.956</v>
      </c>
      <c r="BX7" s="133">
        <v>0</v>
      </c>
      <c r="BY7" s="133">
        <v>0</v>
      </c>
      <c r="BZ7" s="133">
        <v>0</v>
      </c>
      <c r="CC7" s="45" t="s">
        <v>1406</v>
      </c>
      <c r="CD7" s="163" t="str">
        <f t="shared" ref="CD7:CD70" si="0">LEFT(CC7,3)</f>
        <v>409</v>
      </c>
      <c r="CE7" s="133">
        <v>1</v>
      </c>
      <c r="CF7" s="133">
        <v>0</v>
      </c>
      <c r="CG7" s="133">
        <v>0</v>
      </c>
      <c r="CH7" s="164">
        <f t="shared" ref="CH7:CH70" si="1">CE7/$CE$203</f>
        <v>5.20697734964853e-5</v>
      </c>
      <c r="CI7" s="164">
        <f t="shared" ref="CI7:CI70" si="2">CF7/$CF$203</f>
        <v>0</v>
      </c>
      <c r="CK7" s="165">
        <f>CF7/SUM(CE7:CF7)</f>
        <v>0</v>
      </c>
    </row>
    <row r="8" ht="14.25" spans="1:87">
      <c r="A8" s="45" t="s">
        <v>1407</v>
      </c>
      <c r="B8" s="133">
        <v>415</v>
      </c>
      <c r="C8" s="133">
        <v>0</v>
      </c>
      <c r="D8" s="133">
        <v>1</v>
      </c>
      <c r="E8" s="133">
        <v>1</v>
      </c>
      <c r="F8" s="133">
        <v>0</v>
      </c>
      <c r="G8" s="133">
        <v>3</v>
      </c>
      <c r="H8" s="133">
        <v>3</v>
      </c>
      <c r="I8" s="133">
        <v>-709.783</v>
      </c>
      <c r="J8" s="133">
        <v>1</v>
      </c>
      <c r="K8" s="157">
        <v>19204</v>
      </c>
      <c r="L8" s="133">
        <v>6</v>
      </c>
      <c r="M8" s="157">
        <v>6538</v>
      </c>
      <c r="N8" s="133">
        <v>7</v>
      </c>
      <c r="O8" s="157">
        <v>25742</v>
      </c>
      <c r="P8" s="133" t="s">
        <v>402</v>
      </c>
      <c r="Q8" s="133">
        <v>3.36</v>
      </c>
      <c r="R8" s="133">
        <v>3.36</v>
      </c>
      <c r="S8" s="133">
        <v>0</v>
      </c>
      <c r="T8" s="133">
        <v>0</v>
      </c>
      <c r="U8" s="133">
        <v>0</v>
      </c>
      <c r="V8" s="133" t="s">
        <v>402</v>
      </c>
      <c r="W8" s="133" t="s">
        <v>402</v>
      </c>
      <c r="X8" s="133">
        <v>0</v>
      </c>
      <c r="Y8" s="133" t="s">
        <v>402</v>
      </c>
      <c r="Z8" s="133">
        <v>0</v>
      </c>
      <c r="AA8" s="133" t="s">
        <v>402</v>
      </c>
      <c r="AB8" s="133" t="s">
        <v>402</v>
      </c>
      <c r="AC8" s="133" t="s">
        <v>402</v>
      </c>
      <c r="AD8" s="133" t="s">
        <v>402</v>
      </c>
      <c r="AE8" s="133" t="s">
        <v>402</v>
      </c>
      <c r="AF8" s="133">
        <v>0.149</v>
      </c>
      <c r="AG8" s="133">
        <v>2.937</v>
      </c>
      <c r="AH8" s="133">
        <v>6.713</v>
      </c>
      <c r="AI8" s="133">
        <v>0.34</v>
      </c>
      <c r="AJ8" s="136">
        <v>0</v>
      </c>
      <c r="AK8" s="136">
        <v>0.9998</v>
      </c>
      <c r="AL8" s="136">
        <v>0</v>
      </c>
      <c r="AM8" s="136">
        <v>0.9999</v>
      </c>
      <c r="AN8" s="136">
        <v>0.001</v>
      </c>
      <c r="AO8" s="136">
        <v>0.9995</v>
      </c>
      <c r="AP8" s="136">
        <v>0.0005</v>
      </c>
      <c r="AQ8" s="136">
        <v>0</v>
      </c>
      <c r="AR8" s="136">
        <v>0</v>
      </c>
      <c r="AS8" s="136">
        <v>0</v>
      </c>
      <c r="AT8" s="136">
        <v>0.0005</v>
      </c>
      <c r="AU8" s="136">
        <v>0</v>
      </c>
      <c r="AV8" s="136">
        <v>-0.0005</v>
      </c>
      <c r="AW8" s="136">
        <v>-0.0005</v>
      </c>
      <c r="AX8" s="136">
        <v>0</v>
      </c>
      <c r="AY8" s="136">
        <v>1</v>
      </c>
      <c r="AZ8" s="136">
        <v>0</v>
      </c>
      <c r="BA8" s="136">
        <v>1</v>
      </c>
      <c r="BB8" s="136">
        <v>0</v>
      </c>
      <c r="BC8" s="136">
        <v>0</v>
      </c>
      <c r="BD8" s="136">
        <v>0</v>
      </c>
      <c r="BE8" s="136">
        <v>0</v>
      </c>
      <c r="BF8" s="136">
        <v>0</v>
      </c>
      <c r="BG8" s="136">
        <v>0</v>
      </c>
      <c r="BH8" s="133">
        <v>0</v>
      </c>
      <c r="BI8" s="133">
        <v>1</v>
      </c>
      <c r="BJ8" s="133">
        <v>0</v>
      </c>
      <c r="BK8" s="133">
        <v>1</v>
      </c>
      <c r="BL8" s="133">
        <v>0.13</v>
      </c>
      <c r="BM8" s="133">
        <v>0.746</v>
      </c>
      <c r="BN8" s="133">
        <v>0.87</v>
      </c>
      <c r="BO8" s="133">
        <v>0.254</v>
      </c>
      <c r="BP8" s="133" t="s">
        <v>402</v>
      </c>
      <c r="BQ8" s="133" t="s">
        <v>402</v>
      </c>
      <c r="BR8" s="133">
        <v>452</v>
      </c>
      <c r="BS8" s="133">
        <v>-2.974</v>
      </c>
      <c r="BT8" s="136">
        <v>0.0052</v>
      </c>
      <c r="BU8" s="136">
        <v>0.1072</v>
      </c>
      <c r="BV8" s="136">
        <v>0.0311</v>
      </c>
      <c r="BW8" s="133">
        <v>0.949</v>
      </c>
      <c r="BX8" s="133">
        <v>0</v>
      </c>
      <c r="BY8" s="133">
        <v>0</v>
      </c>
      <c r="BZ8" s="133">
        <v>0</v>
      </c>
      <c r="CC8" s="45" t="s">
        <v>1407</v>
      </c>
      <c r="CD8" s="163" t="str">
        <f t="shared" si="0"/>
        <v>415</v>
      </c>
      <c r="CE8" s="133">
        <v>0</v>
      </c>
      <c r="CF8" s="133">
        <v>3</v>
      </c>
      <c r="CG8" s="133">
        <v>1</v>
      </c>
      <c r="CH8" s="164">
        <f t="shared" si="1"/>
        <v>0</v>
      </c>
      <c r="CI8" s="164">
        <f t="shared" si="2"/>
        <v>0.000464756003098373</v>
      </c>
    </row>
    <row r="9" ht="14.25" spans="1:87">
      <c r="A9" s="45" t="s">
        <v>1408</v>
      </c>
      <c r="B9" s="133">
        <v>419</v>
      </c>
      <c r="C9" s="133">
        <v>0</v>
      </c>
      <c r="D9" s="133">
        <v>1</v>
      </c>
      <c r="E9" s="133">
        <v>1</v>
      </c>
      <c r="F9" s="133">
        <v>0</v>
      </c>
      <c r="G9" s="133">
        <v>3</v>
      </c>
      <c r="H9" s="133">
        <v>3</v>
      </c>
      <c r="I9" s="133">
        <v>-709.783</v>
      </c>
      <c r="J9" s="133">
        <v>1</v>
      </c>
      <c r="K9" s="157">
        <v>19204</v>
      </c>
      <c r="L9" s="133">
        <v>10</v>
      </c>
      <c r="M9" s="157">
        <v>6535</v>
      </c>
      <c r="N9" s="133">
        <v>11</v>
      </c>
      <c r="O9" s="157">
        <v>25739</v>
      </c>
      <c r="P9" s="133" t="s">
        <v>402</v>
      </c>
      <c r="Q9" s="133">
        <v>3.36</v>
      </c>
      <c r="R9" s="133">
        <v>3.36</v>
      </c>
      <c r="S9" s="133">
        <v>0</v>
      </c>
      <c r="T9" s="133">
        <v>0</v>
      </c>
      <c r="U9" s="133">
        <v>0</v>
      </c>
      <c r="V9" s="133" t="s">
        <v>402</v>
      </c>
      <c r="W9" s="133" t="s">
        <v>402</v>
      </c>
      <c r="X9" s="133">
        <v>0</v>
      </c>
      <c r="Y9" s="133" t="s">
        <v>402</v>
      </c>
      <c r="Z9" s="133">
        <v>0</v>
      </c>
      <c r="AA9" s="133" t="s">
        <v>402</v>
      </c>
      <c r="AB9" s="133" t="s">
        <v>402</v>
      </c>
      <c r="AC9" s="133" t="s">
        <v>402</v>
      </c>
      <c r="AD9" s="133" t="s">
        <v>402</v>
      </c>
      <c r="AE9" s="133" t="s">
        <v>402</v>
      </c>
      <c r="AF9" s="133">
        <v>0.099</v>
      </c>
      <c r="AG9" s="133">
        <v>2.938</v>
      </c>
      <c r="AH9" s="133">
        <v>10.07</v>
      </c>
      <c r="AI9" s="133">
        <v>0.34</v>
      </c>
      <c r="AJ9" s="136">
        <v>0</v>
      </c>
      <c r="AK9" s="136">
        <v>0.9997</v>
      </c>
      <c r="AL9" s="136">
        <v>0</v>
      </c>
      <c r="AM9" s="136">
        <v>0.9999</v>
      </c>
      <c r="AN9" s="136">
        <v>0.0015</v>
      </c>
      <c r="AO9" s="136">
        <v>0.999</v>
      </c>
      <c r="AP9" s="136">
        <v>0.0005</v>
      </c>
      <c r="AQ9" s="136">
        <v>0</v>
      </c>
      <c r="AR9" s="136">
        <v>0</v>
      </c>
      <c r="AS9" s="136">
        <v>0</v>
      </c>
      <c r="AT9" s="136">
        <v>0.0005</v>
      </c>
      <c r="AU9" s="136">
        <v>0</v>
      </c>
      <c r="AV9" s="136">
        <v>-0.0005</v>
      </c>
      <c r="AW9" s="136">
        <v>-0.0005</v>
      </c>
      <c r="AX9" s="136">
        <v>0</v>
      </c>
      <c r="AY9" s="136">
        <v>1</v>
      </c>
      <c r="AZ9" s="136">
        <v>0</v>
      </c>
      <c r="BA9" s="136">
        <v>1</v>
      </c>
      <c r="BB9" s="136">
        <v>0</v>
      </c>
      <c r="BC9" s="136">
        <v>0</v>
      </c>
      <c r="BD9" s="136">
        <v>0</v>
      </c>
      <c r="BE9" s="136">
        <v>0</v>
      </c>
      <c r="BF9" s="136">
        <v>0</v>
      </c>
      <c r="BG9" s="136">
        <v>0</v>
      </c>
      <c r="BH9" s="133">
        <v>0</v>
      </c>
      <c r="BI9" s="133">
        <v>1</v>
      </c>
      <c r="BJ9" s="133">
        <v>0</v>
      </c>
      <c r="BK9" s="133">
        <v>1</v>
      </c>
      <c r="BL9" s="133">
        <v>0.09</v>
      </c>
      <c r="BM9" s="133">
        <v>0.746</v>
      </c>
      <c r="BN9" s="133">
        <v>0.91</v>
      </c>
      <c r="BO9" s="133">
        <v>0.254</v>
      </c>
      <c r="BP9" s="133" t="s">
        <v>402</v>
      </c>
      <c r="BQ9" s="133" t="s">
        <v>402</v>
      </c>
      <c r="BR9" s="133">
        <v>457</v>
      </c>
      <c r="BS9" s="133">
        <v>-2.782</v>
      </c>
      <c r="BT9" s="136">
        <v>0.0078</v>
      </c>
      <c r="BU9" s="136">
        <v>0.1401</v>
      </c>
      <c r="BV9" s="136">
        <v>0.0414</v>
      </c>
      <c r="BW9" s="133">
        <v>0.939</v>
      </c>
      <c r="BX9" s="133">
        <v>0</v>
      </c>
      <c r="BY9" s="133">
        <v>0</v>
      </c>
      <c r="BZ9" s="133">
        <v>0</v>
      </c>
      <c r="CC9" s="45" t="s">
        <v>1408</v>
      </c>
      <c r="CD9" s="163" t="str">
        <f t="shared" si="0"/>
        <v>419</v>
      </c>
      <c r="CE9" s="133">
        <v>0</v>
      </c>
      <c r="CF9" s="133">
        <v>3</v>
      </c>
      <c r="CG9" s="133">
        <v>1</v>
      </c>
      <c r="CH9" s="164">
        <f t="shared" si="1"/>
        <v>0</v>
      </c>
      <c r="CI9" s="164">
        <f t="shared" si="2"/>
        <v>0.000464756003098373</v>
      </c>
    </row>
    <row r="10" ht="14.25" spans="1:87">
      <c r="A10" s="45" t="s">
        <v>1409</v>
      </c>
      <c r="B10" s="133">
        <v>420</v>
      </c>
      <c r="C10" s="133">
        <v>2</v>
      </c>
      <c r="D10" s="133">
        <v>0</v>
      </c>
      <c r="E10" s="133">
        <v>2</v>
      </c>
      <c r="F10" s="133">
        <v>2</v>
      </c>
      <c r="G10" s="133">
        <v>0</v>
      </c>
      <c r="H10" s="133">
        <v>2</v>
      </c>
      <c r="I10" s="133">
        <v>-709.783</v>
      </c>
      <c r="J10" s="133">
        <v>3</v>
      </c>
      <c r="K10" s="157">
        <v>19204</v>
      </c>
      <c r="L10" s="133">
        <v>10</v>
      </c>
      <c r="M10" s="157">
        <v>6532</v>
      </c>
      <c r="N10" s="133">
        <v>13</v>
      </c>
      <c r="O10" s="157">
        <v>25736</v>
      </c>
      <c r="P10" s="133">
        <v>1</v>
      </c>
      <c r="Q10" s="133" t="s">
        <v>402</v>
      </c>
      <c r="R10" s="133">
        <v>1</v>
      </c>
      <c r="S10" s="133">
        <v>0</v>
      </c>
      <c r="T10" s="133">
        <v>0</v>
      </c>
      <c r="U10" s="133">
        <v>0</v>
      </c>
      <c r="V10" s="133" t="s">
        <v>402</v>
      </c>
      <c r="W10" s="133" t="s">
        <v>402</v>
      </c>
      <c r="X10" s="133" t="s">
        <v>402</v>
      </c>
      <c r="Y10" s="133">
        <v>0</v>
      </c>
      <c r="Z10" s="133" t="s">
        <v>402</v>
      </c>
      <c r="AA10" s="133">
        <v>0</v>
      </c>
      <c r="AB10" s="133" t="s">
        <v>402</v>
      </c>
      <c r="AC10" s="133" t="s">
        <v>402</v>
      </c>
      <c r="AD10" s="133" t="s">
        <v>402</v>
      </c>
      <c r="AE10" s="133" t="s">
        <v>402</v>
      </c>
      <c r="AF10" s="133">
        <v>0.298</v>
      </c>
      <c r="AG10" s="133">
        <v>2.94</v>
      </c>
      <c r="AH10" s="133">
        <v>3.357</v>
      </c>
      <c r="AI10" s="133">
        <v>0.34</v>
      </c>
      <c r="AJ10" s="136">
        <v>0.0005</v>
      </c>
      <c r="AK10" s="136">
        <v>0.9996</v>
      </c>
      <c r="AL10" s="136">
        <v>0</v>
      </c>
      <c r="AM10" s="136">
        <v>0.9999</v>
      </c>
      <c r="AN10" s="136">
        <v>0.0015</v>
      </c>
      <c r="AO10" s="136">
        <v>0.9985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1</v>
      </c>
      <c r="AY10" s="136">
        <v>0</v>
      </c>
      <c r="AZ10" s="136">
        <v>1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3">
        <v>1</v>
      </c>
      <c r="BI10" s="133">
        <v>0</v>
      </c>
      <c r="BJ10" s="133">
        <v>1</v>
      </c>
      <c r="BK10" s="133">
        <v>0</v>
      </c>
      <c r="BL10" s="133">
        <v>0.23</v>
      </c>
      <c r="BM10" s="133">
        <v>0.746</v>
      </c>
      <c r="BN10" s="133">
        <v>0.77</v>
      </c>
      <c r="BO10" s="133">
        <v>0.254</v>
      </c>
      <c r="BP10" s="133" t="s">
        <v>402</v>
      </c>
      <c r="BQ10" s="133" t="s">
        <v>402</v>
      </c>
      <c r="BR10" s="133">
        <v>461</v>
      </c>
      <c r="BS10" s="133">
        <v>-2.628</v>
      </c>
      <c r="BT10" s="136">
        <v>0.0104</v>
      </c>
      <c r="BU10" s="136">
        <v>0.1714</v>
      </c>
      <c r="BV10" s="136">
        <v>0.0513</v>
      </c>
      <c r="BW10" s="133">
        <v>0.93</v>
      </c>
      <c r="BX10" s="133">
        <v>0</v>
      </c>
      <c r="BY10" s="133">
        <v>0</v>
      </c>
      <c r="BZ10" s="133">
        <v>0</v>
      </c>
      <c r="CC10" s="45" t="s">
        <v>1409</v>
      </c>
      <c r="CD10" s="163" t="str">
        <f t="shared" si="0"/>
        <v>420</v>
      </c>
      <c r="CE10" s="133">
        <v>2</v>
      </c>
      <c r="CF10" s="133">
        <v>0</v>
      </c>
      <c r="CG10" s="133">
        <v>0</v>
      </c>
      <c r="CH10" s="164">
        <f t="shared" si="1"/>
        <v>0.000104139546992971</v>
      </c>
      <c r="CI10" s="164">
        <f t="shared" si="2"/>
        <v>0</v>
      </c>
    </row>
    <row r="11" ht="14.25" spans="1:87">
      <c r="A11" s="45" t="s">
        <v>1410</v>
      </c>
      <c r="B11" s="133">
        <v>421</v>
      </c>
      <c r="C11" s="133">
        <v>1</v>
      </c>
      <c r="D11" s="133">
        <v>0</v>
      </c>
      <c r="E11" s="133">
        <v>1</v>
      </c>
      <c r="F11" s="133">
        <v>1</v>
      </c>
      <c r="G11" s="133">
        <v>0</v>
      </c>
      <c r="H11" s="133">
        <v>1</v>
      </c>
      <c r="I11" s="133">
        <v>-709.783</v>
      </c>
      <c r="J11" s="133">
        <v>4</v>
      </c>
      <c r="K11" s="157">
        <v>19202</v>
      </c>
      <c r="L11" s="133">
        <v>10</v>
      </c>
      <c r="M11" s="157">
        <v>6532</v>
      </c>
      <c r="N11" s="133">
        <v>14</v>
      </c>
      <c r="O11" s="157">
        <v>25734</v>
      </c>
      <c r="P11" s="133">
        <v>1</v>
      </c>
      <c r="Q11" s="133" t="s">
        <v>402</v>
      </c>
      <c r="R11" s="133">
        <v>1</v>
      </c>
      <c r="S11" s="133">
        <v>0</v>
      </c>
      <c r="T11" s="133">
        <v>0</v>
      </c>
      <c r="U11" s="133">
        <v>0</v>
      </c>
      <c r="V11" s="133" t="s">
        <v>402</v>
      </c>
      <c r="W11" s="133" t="s">
        <v>402</v>
      </c>
      <c r="X11" s="133" t="s">
        <v>402</v>
      </c>
      <c r="Y11" s="133">
        <v>0</v>
      </c>
      <c r="Z11" s="133" t="s">
        <v>402</v>
      </c>
      <c r="AA11" s="133">
        <v>0</v>
      </c>
      <c r="AB11" s="133" t="s">
        <v>402</v>
      </c>
      <c r="AC11" s="133" t="s">
        <v>402</v>
      </c>
      <c r="AD11" s="133" t="s">
        <v>402</v>
      </c>
      <c r="AE11" s="133" t="s">
        <v>402</v>
      </c>
      <c r="AF11" s="133">
        <v>0.397</v>
      </c>
      <c r="AG11" s="133">
        <v>2.94</v>
      </c>
      <c r="AH11" s="133">
        <v>2.518</v>
      </c>
      <c r="AI11" s="133">
        <v>0.34</v>
      </c>
      <c r="AJ11" s="136">
        <v>0.0005</v>
      </c>
      <c r="AK11" s="136">
        <v>0.9995</v>
      </c>
      <c r="AL11" s="136">
        <v>0</v>
      </c>
      <c r="AM11" s="136">
        <v>0.9998</v>
      </c>
      <c r="AN11" s="136">
        <v>0.0015</v>
      </c>
      <c r="AO11" s="136">
        <v>0.9985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1</v>
      </c>
      <c r="AY11" s="136">
        <v>0</v>
      </c>
      <c r="AZ11" s="136">
        <v>1</v>
      </c>
      <c r="BA11" s="136">
        <v>0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3">
        <v>1</v>
      </c>
      <c r="BI11" s="133">
        <v>0</v>
      </c>
      <c r="BJ11" s="133">
        <v>1</v>
      </c>
      <c r="BK11" s="133">
        <v>0</v>
      </c>
      <c r="BL11" s="133">
        <v>0.284</v>
      </c>
      <c r="BM11" s="133">
        <v>0.746</v>
      </c>
      <c r="BN11" s="133">
        <v>0.716</v>
      </c>
      <c r="BO11" s="133">
        <v>0.254</v>
      </c>
      <c r="BP11" s="133" t="s">
        <v>402</v>
      </c>
      <c r="BQ11" s="133" t="s">
        <v>402</v>
      </c>
      <c r="BR11" s="133">
        <v>464</v>
      </c>
      <c r="BS11" s="133">
        <v>-2.513</v>
      </c>
      <c r="BT11" s="136">
        <v>0.0125</v>
      </c>
      <c r="BU11" s="136">
        <v>0.2001</v>
      </c>
      <c r="BV11" s="136">
        <v>0.0602</v>
      </c>
      <c r="BW11" s="133">
        <v>0.923</v>
      </c>
      <c r="BX11" s="133">
        <v>0</v>
      </c>
      <c r="BY11" s="133">
        <v>0</v>
      </c>
      <c r="BZ11" s="133">
        <v>0</v>
      </c>
      <c r="CC11" s="45" t="s">
        <v>1410</v>
      </c>
      <c r="CD11" s="163" t="str">
        <f t="shared" si="0"/>
        <v>421</v>
      </c>
      <c r="CE11" s="133">
        <v>1</v>
      </c>
      <c r="CF11" s="133">
        <v>0</v>
      </c>
      <c r="CG11" s="133">
        <v>0</v>
      </c>
      <c r="CH11" s="164">
        <f t="shared" si="1"/>
        <v>5.20697734964853e-5</v>
      </c>
      <c r="CI11" s="164">
        <f t="shared" si="2"/>
        <v>0</v>
      </c>
    </row>
    <row r="12" ht="14.25" spans="1:87">
      <c r="A12" s="45" t="s">
        <v>1411</v>
      </c>
      <c r="B12" s="133">
        <v>422</v>
      </c>
      <c r="C12" s="133">
        <v>0</v>
      </c>
      <c r="D12" s="133">
        <v>1</v>
      </c>
      <c r="E12" s="133">
        <v>1</v>
      </c>
      <c r="F12" s="133">
        <v>0</v>
      </c>
      <c r="G12" s="133">
        <v>3</v>
      </c>
      <c r="H12" s="133">
        <v>3</v>
      </c>
      <c r="I12" s="133">
        <v>-709.783</v>
      </c>
      <c r="J12" s="133">
        <v>4</v>
      </c>
      <c r="K12" s="157">
        <v>19201</v>
      </c>
      <c r="L12" s="133">
        <v>13</v>
      </c>
      <c r="M12" s="157">
        <v>6532</v>
      </c>
      <c r="N12" s="133">
        <v>17</v>
      </c>
      <c r="O12" s="157">
        <v>25733</v>
      </c>
      <c r="P12" s="133" t="s">
        <v>402</v>
      </c>
      <c r="Q12" s="133">
        <v>3.36</v>
      </c>
      <c r="R12" s="133">
        <v>3.36</v>
      </c>
      <c r="S12" s="133">
        <v>0</v>
      </c>
      <c r="T12" s="133">
        <v>0</v>
      </c>
      <c r="U12" s="133">
        <v>0</v>
      </c>
      <c r="V12" s="133" t="s">
        <v>402</v>
      </c>
      <c r="W12" s="133" t="s">
        <v>402</v>
      </c>
      <c r="X12" s="133">
        <v>0</v>
      </c>
      <c r="Y12" s="133" t="s">
        <v>402</v>
      </c>
      <c r="Z12" s="133">
        <v>0</v>
      </c>
      <c r="AA12" s="133" t="s">
        <v>402</v>
      </c>
      <c r="AB12" s="133" t="s">
        <v>402</v>
      </c>
      <c r="AC12" s="133" t="s">
        <v>402</v>
      </c>
      <c r="AD12" s="133" t="s">
        <v>402</v>
      </c>
      <c r="AE12" s="133" t="s">
        <v>402</v>
      </c>
      <c r="AF12" s="133">
        <v>0.298</v>
      </c>
      <c r="AG12" s="133">
        <v>2.939</v>
      </c>
      <c r="AH12" s="133">
        <v>3.357</v>
      </c>
      <c r="AI12" s="133">
        <v>0.34</v>
      </c>
      <c r="AJ12" s="136">
        <v>0.0007</v>
      </c>
      <c r="AK12" s="136">
        <v>0.9995</v>
      </c>
      <c r="AL12" s="136">
        <v>0</v>
      </c>
      <c r="AM12" s="136">
        <v>0.9998</v>
      </c>
      <c r="AN12" s="136">
        <v>0.0021</v>
      </c>
      <c r="AO12" s="136">
        <v>0.9985</v>
      </c>
      <c r="AP12" s="136">
        <v>0.0005</v>
      </c>
      <c r="AQ12" s="136">
        <v>0</v>
      </c>
      <c r="AR12" s="136">
        <v>0</v>
      </c>
      <c r="AS12" s="136">
        <v>0</v>
      </c>
      <c r="AT12" s="136">
        <v>0.0005</v>
      </c>
      <c r="AU12" s="136">
        <v>0</v>
      </c>
      <c r="AV12" s="136">
        <v>-0.0005</v>
      </c>
      <c r="AW12" s="136">
        <v>-0.0005</v>
      </c>
      <c r="AX12" s="136">
        <v>0</v>
      </c>
      <c r="AY12" s="136">
        <v>1</v>
      </c>
      <c r="AZ12" s="136">
        <v>0</v>
      </c>
      <c r="BA12" s="136">
        <v>1</v>
      </c>
      <c r="BB12" s="136">
        <v>0</v>
      </c>
      <c r="BC12" s="136">
        <v>0</v>
      </c>
      <c r="BD12" s="136">
        <v>0</v>
      </c>
      <c r="BE12" s="136">
        <v>0</v>
      </c>
      <c r="BF12" s="136">
        <v>0</v>
      </c>
      <c r="BG12" s="136">
        <v>0</v>
      </c>
      <c r="BH12" s="133">
        <v>0</v>
      </c>
      <c r="BI12" s="133">
        <v>1</v>
      </c>
      <c r="BJ12" s="133">
        <v>0</v>
      </c>
      <c r="BK12" s="133">
        <v>1</v>
      </c>
      <c r="BL12" s="133">
        <v>0.23</v>
      </c>
      <c r="BM12" s="133">
        <v>0.746</v>
      </c>
      <c r="BN12" s="133">
        <v>0.77</v>
      </c>
      <c r="BO12" s="133">
        <v>0.254</v>
      </c>
      <c r="BP12" s="133" t="s">
        <v>402</v>
      </c>
      <c r="BQ12" s="133" t="s">
        <v>402</v>
      </c>
      <c r="BR12" s="133">
        <v>467</v>
      </c>
      <c r="BS12" s="133">
        <v>-2.398</v>
      </c>
      <c r="BT12" s="136">
        <v>0.015</v>
      </c>
      <c r="BU12" s="136">
        <v>0.2324</v>
      </c>
      <c r="BV12" s="136">
        <v>0.0703</v>
      </c>
      <c r="BW12" s="133">
        <v>0.915</v>
      </c>
      <c r="BX12" s="133">
        <v>0</v>
      </c>
      <c r="BY12" s="133">
        <v>0</v>
      </c>
      <c r="BZ12" s="133">
        <v>0</v>
      </c>
      <c r="CC12" s="45" t="s">
        <v>1411</v>
      </c>
      <c r="CD12" s="163" t="str">
        <f t="shared" si="0"/>
        <v>422</v>
      </c>
      <c r="CE12" s="133">
        <v>0</v>
      </c>
      <c r="CF12" s="133">
        <v>3</v>
      </c>
      <c r="CG12" s="133">
        <v>1</v>
      </c>
      <c r="CH12" s="164">
        <f t="shared" si="1"/>
        <v>0</v>
      </c>
      <c r="CI12" s="164">
        <f t="shared" si="2"/>
        <v>0.000464756003098373</v>
      </c>
    </row>
    <row r="13" ht="14.25" spans="1:87">
      <c r="A13" s="45" t="s">
        <v>1412</v>
      </c>
      <c r="B13" s="133">
        <v>423</v>
      </c>
      <c r="C13" s="133">
        <v>1</v>
      </c>
      <c r="D13" s="133">
        <v>0</v>
      </c>
      <c r="E13" s="133">
        <v>1</v>
      </c>
      <c r="F13" s="133">
        <v>1</v>
      </c>
      <c r="G13" s="133">
        <v>0</v>
      </c>
      <c r="H13" s="133">
        <v>1</v>
      </c>
      <c r="I13" s="133">
        <v>-709.783</v>
      </c>
      <c r="J13" s="133">
        <v>5</v>
      </c>
      <c r="K13" s="157">
        <v>19201</v>
      </c>
      <c r="L13" s="133">
        <v>13</v>
      </c>
      <c r="M13" s="157">
        <v>6528</v>
      </c>
      <c r="N13" s="133">
        <v>18</v>
      </c>
      <c r="O13" s="157">
        <v>25729</v>
      </c>
      <c r="P13" s="133">
        <v>1</v>
      </c>
      <c r="Q13" s="133" t="s">
        <v>402</v>
      </c>
      <c r="R13" s="133">
        <v>1</v>
      </c>
      <c r="S13" s="133">
        <v>0</v>
      </c>
      <c r="T13" s="133">
        <v>0</v>
      </c>
      <c r="U13" s="133">
        <v>0</v>
      </c>
      <c r="V13" s="133" t="s">
        <v>402</v>
      </c>
      <c r="W13" s="133" t="s">
        <v>402</v>
      </c>
      <c r="X13" s="133" t="s">
        <v>402</v>
      </c>
      <c r="Y13" s="133">
        <v>0</v>
      </c>
      <c r="Z13" s="133" t="s">
        <v>402</v>
      </c>
      <c r="AA13" s="133">
        <v>0</v>
      </c>
      <c r="AB13" s="133" t="s">
        <v>402</v>
      </c>
      <c r="AC13" s="133" t="s">
        <v>402</v>
      </c>
      <c r="AD13" s="133" t="s">
        <v>402</v>
      </c>
      <c r="AE13" s="133" t="s">
        <v>402</v>
      </c>
      <c r="AF13" s="133">
        <v>0.372</v>
      </c>
      <c r="AG13" s="133">
        <v>2.941</v>
      </c>
      <c r="AH13" s="133">
        <v>2.685</v>
      </c>
      <c r="AI13" s="133">
        <v>0.34</v>
      </c>
      <c r="AJ13" s="136">
        <v>0.0007</v>
      </c>
      <c r="AK13" s="136">
        <v>0.9993</v>
      </c>
      <c r="AL13" s="136">
        <v>0</v>
      </c>
      <c r="AM13" s="136">
        <v>0.9998</v>
      </c>
      <c r="AN13" s="136">
        <v>0.0021</v>
      </c>
      <c r="AO13" s="136">
        <v>0.9979</v>
      </c>
      <c r="AP13" s="136">
        <v>0</v>
      </c>
      <c r="AQ13" s="136">
        <v>0</v>
      </c>
      <c r="AR13" s="136">
        <v>0</v>
      </c>
      <c r="AS13" s="136">
        <v>0</v>
      </c>
      <c r="AT13" s="136">
        <v>0</v>
      </c>
      <c r="AU13" s="136">
        <v>0</v>
      </c>
      <c r="AV13" s="136">
        <v>0</v>
      </c>
      <c r="AW13" s="136">
        <v>0</v>
      </c>
      <c r="AX13" s="136">
        <v>1</v>
      </c>
      <c r="AY13" s="136">
        <v>0</v>
      </c>
      <c r="AZ13" s="136">
        <v>1</v>
      </c>
      <c r="BA13" s="136">
        <v>0</v>
      </c>
      <c r="BB13" s="136">
        <v>0</v>
      </c>
      <c r="BC13" s="136">
        <v>0</v>
      </c>
      <c r="BD13" s="136">
        <v>0</v>
      </c>
      <c r="BE13" s="136">
        <v>0</v>
      </c>
      <c r="BF13" s="136">
        <v>0</v>
      </c>
      <c r="BG13" s="136">
        <v>0</v>
      </c>
      <c r="BH13" s="133">
        <v>1</v>
      </c>
      <c r="BI13" s="133">
        <v>0</v>
      </c>
      <c r="BJ13" s="133">
        <v>1</v>
      </c>
      <c r="BK13" s="133">
        <v>0</v>
      </c>
      <c r="BL13" s="133">
        <v>0.271</v>
      </c>
      <c r="BM13" s="133">
        <v>0.746</v>
      </c>
      <c r="BN13" s="133">
        <v>0.729</v>
      </c>
      <c r="BO13" s="133">
        <v>0.254</v>
      </c>
      <c r="BP13" s="133" t="s">
        <v>402</v>
      </c>
      <c r="BQ13" s="133" t="s">
        <v>402</v>
      </c>
      <c r="BR13" s="133">
        <v>470</v>
      </c>
      <c r="BS13" s="133">
        <v>-2.282</v>
      </c>
      <c r="BT13" s="136">
        <v>0.0191</v>
      </c>
      <c r="BU13" s="136">
        <v>0.2648</v>
      </c>
      <c r="BV13" s="136">
        <v>0.0815</v>
      </c>
      <c r="BW13" s="133">
        <v>0.906</v>
      </c>
      <c r="BX13" s="133">
        <v>0</v>
      </c>
      <c r="BY13" s="133">
        <v>0</v>
      </c>
      <c r="BZ13" s="133">
        <v>0</v>
      </c>
      <c r="CC13" s="45" t="s">
        <v>1412</v>
      </c>
      <c r="CD13" s="163" t="str">
        <f t="shared" si="0"/>
        <v>423</v>
      </c>
      <c r="CE13" s="133">
        <v>1</v>
      </c>
      <c r="CF13" s="133">
        <v>0</v>
      </c>
      <c r="CG13" s="133">
        <v>0</v>
      </c>
      <c r="CH13" s="164">
        <f t="shared" si="1"/>
        <v>5.20697734964853e-5</v>
      </c>
      <c r="CI13" s="164">
        <f t="shared" si="2"/>
        <v>0</v>
      </c>
    </row>
    <row r="14" ht="14.25" spans="1:87">
      <c r="A14" s="45" t="s">
        <v>1413</v>
      </c>
      <c r="B14" s="133">
        <v>424</v>
      </c>
      <c r="C14" s="133">
        <v>0</v>
      </c>
      <c r="D14" s="133">
        <v>1</v>
      </c>
      <c r="E14" s="133">
        <v>1</v>
      </c>
      <c r="F14" s="133">
        <v>0</v>
      </c>
      <c r="G14" s="133">
        <v>3</v>
      </c>
      <c r="H14" s="133">
        <v>3</v>
      </c>
      <c r="I14" s="133">
        <v>-709.783</v>
      </c>
      <c r="J14" s="133">
        <v>5</v>
      </c>
      <c r="K14" s="157">
        <v>19200</v>
      </c>
      <c r="L14" s="133">
        <v>16</v>
      </c>
      <c r="M14" s="157">
        <v>6528</v>
      </c>
      <c r="N14" s="133">
        <v>21</v>
      </c>
      <c r="O14" s="157">
        <v>25728</v>
      </c>
      <c r="P14" s="133" t="s">
        <v>402</v>
      </c>
      <c r="Q14" s="133">
        <v>3.36</v>
      </c>
      <c r="R14" s="133">
        <v>3.36</v>
      </c>
      <c r="S14" s="133">
        <v>0</v>
      </c>
      <c r="T14" s="133">
        <v>0</v>
      </c>
      <c r="U14" s="133">
        <v>0</v>
      </c>
      <c r="V14" s="133" t="s">
        <v>402</v>
      </c>
      <c r="W14" s="133" t="s">
        <v>402</v>
      </c>
      <c r="X14" s="133">
        <v>0</v>
      </c>
      <c r="Y14" s="133" t="s">
        <v>402</v>
      </c>
      <c r="Z14" s="133">
        <v>0</v>
      </c>
      <c r="AA14" s="133" t="s">
        <v>402</v>
      </c>
      <c r="AB14" s="133" t="s">
        <v>402</v>
      </c>
      <c r="AC14" s="133" t="s">
        <v>402</v>
      </c>
      <c r="AD14" s="133" t="s">
        <v>402</v>
      </c>
      <c r="AE14" s="133" t="s">
        <v>402</v>
      </c>
      <c r="AF14" s="133">
        <v>0.298</v>
      </c>
      <c r="AG14" s="133">
        <v>2.941</v>
      </c>
      <c r="AH14" s="133">
        <v>3.357</v>
      </c>
      <c r="AI14" s="133">
        <v>0.34</v>
      </c>
      <c r="AJ14" s="136">
        <v>0.0008</v>
      </c>
      <c r="AK14" s="136">
        <v>0.9993</v>
      </c>
      <c r="AL14" s="136">
        <v>0</v>
      </c>
      <c r="AM14" s="136">
        <v>0.9997</v>
      </c>
      <c r="AN14" s="136">
        <v>0.0026</v>
      </c>
      <c r="AO14" s="136">
        <v>0.9979</v>
      </c>
      <c r="AP14" s="136">
        <v>0.0005</v>
      </c>
      <c r="AQ14" s="136">
        <v>0</v>
      </c>
      <c r="AR14" s="136">
        <v>0</v>
      </c>
      <c r="AS14" s="136">
        <v>0</v>
      </c>
      <c r="AT14" s="136">
        <v>0.0005</v>
      </c>
      <c r="AU14" s="136">
        <v>0</v>
      </c>
      <c r="AV14" s="136">
        <v>-0.0005</v>
      </c>
      <c r="AW14" s="136">
        <v>-0.0005</v>
      </c>
      <c r="AX14" s="136">
        <v>0</v>
      </c>
      <c r="AY14" s="136">
        <v>1</v>
      </c>
      <c r="AZ14" s="136">
        <v>0</v>
      </c>
      <c r="BA14" s="136">
        <v>1</v>
      </c>
      <c r="BB14" s="136">
        <v>0</v>
      </c>
      <c r="BC14" s="136">
        <v>0</v>
      </c>
      <c r="BD14" s="136">
        <v>0</v>
      </c>
      <c r="BE14" s="136">
        <v>0</v>
      </c>
      <c r="BF14" s="136">
        <v>0</v>
      </c>
      <c r="BG14" s="136">
        <v>0</v>
      </c>
      <c r="BH14" s="133">
        <v>0</v>
      </c>
      <c r="BI14" s="133">
        <v>1</v>
      </c>
      <c r="BJ14" s="133">
        <v>0</v>
      </c>
      <c r="BK14" s="133">
        <v>1</v>
      </c>
      <c r="BL14" s="133">
        <v>0.23</v>
      </c>
      <c r="BM14" s="133">
        <v>0.746</v>
      </c>
      <c r="BN14" s="133">
        <v>0.77</v>
      </c>
      <c r="BO14" s="133">
        <v>0.254</v>
      </c>
      <c r="BP14" s="133" t="s">
        <v>402</v>
      </c>
      <c r="BQ14" s="133" t="s">
        <v>402</v>
      </c>
      <c r="BR14" s="133">
        <v>473</v>
      </c>
      <c r="BS14" s="133">
        <v>-2.167</v>
      </c>
      <c r="BT14" s="136">
        <v>0.0224</v>
      </c>
      <c r="BU14" s="136">
        <v>0.2925</v>
      </c>
      <c r="BV14" s="136">
        <v>0.0911</v>
      </c>
      <c r="BW14" s="133">
        <v>0.897</v>
      </c>
      <c r="BX14" s="133">
        <v>0</v>
      </c>
      <c r="BY14" s="133">
        <v>0</v>
      </c>
      <c r="BZ14" s="133">
        <v>0</v>
      </c>
      <c r="CC14" s="45" t="s">
        <v>1413</v>
      </c>
      <c r="CD14" s="163" t="str">
        <f t="shared" si="0"/>
        <v>424</v>
      </c>
      <c r="CE14" s="133">
        <v>0</v>
      </c>
      <c r="CF14" s="133">
        <v>3</v>
      </c>
      <c r="CG14" s="133">
        <v>1</v>
      </c>
      <c r="CH14" s="164">
        <f t="shared" si="1"/>
        <v>0</v>
      </c>
      <c r="CI14" s="164">
        <f t="shared" si="2"/>
        <v>0.000464756003098373</v>
      </c>
    </row>
    <row r="15" ht="14.25" spans="1:87">
      <c r="A15" s="45" t="s">
        <v>1414</v>
      </c>
      <c r="B15" s="133">
        <v>426</v>
      </c>
      <c r="C15" s="133">
        <v>0</v>
      </c>
      <c r="D15" s="133">
        <v>2</v>
      </c>
      <c r="E15" s="133">
        <v>2</v>
      </c>
      <c r="F15" s="133">
        <v>0</v>
      </c>
      <c r="G15" s="133">
        <v>6</v>
      </c>
      <c r="H15" s="133">
        <v>6</v>
      </c>
      <c r="I15" s="133">
        <v>-709.783</v>
      </c>
      <c r="J15" s="133">
        <v>5</v>
      </c>
      <c r="K15" s="157">
        <v>19200</v>
      </c>
      <c r="L15" s="133">
        <v>23</v>
      </c>
      <c r="M15" s="157">
        <v>6525</v>
      </c>
      <c r="N15" s="133">
        <v>28</v>
      </c>
      <c r="O15" s="157">
        <v>25725</v>
      </c>
      <c r="P15" s="133" t="s">
        <v>402</v>
      </c>
      <c r="Q15" s="133">
        <v>3.36</v>
      </c>
      <c r="R15" s="133">
        <v>3.36</v>
      </c>
      <c r="S15" s="133">
        <v>0</v>
      </c>
      <c r="T15" s="133">
        <v>0</v>
      </c>
      <c r="U15" s="133">
        <v>0</v>
      </c>
      <c r="V15" s="133" t="s">
        <v>402</v>
      </c>
      <c r="W15" s="133" t="s">
        <v>402</v>
      </c>
      <c r="X15" s="133">
        <v>0</v>
      </c>
      <c r="Y15" s="133" t="s">
        <v>402</v>
      </c>
      <c r="Z15" s="133">
        <v>0</v>
      </c>
      <c r="AA15" s="133" t="s">
        <v>402</v>
      </c>
      <c r="AB15" s="133" t="s">
        <v>402</v>
      </c>
      <c r="AC15" s="133" t="s">
        <v>402</v>
      </c>
      <c r="AD15" s="133" t="s">
        <v>402</v>
      </c>
      <c r="AE15" s="133" t="s">
        <v>402</v>
      </c>
      <c r="AF15" s="133">
        <v>0.213</v>
      </c>
      <c r="AG15" s="133">
        <v>2.942</v>
      </c>
      <c r="AH15" s="133">
        <v>4.699</v>
      </c>
      <c r="AI15" s="133">
        <v>0.34</v>
      </c>
      <c r="AJ15" s="136">
        <v>0.0011</v>
      </c>
      <c r="AK15" s="136">
        <v>0.9992</v>
      </c>
      <c r="AL15" s="136">
        <v>0</v>
      </c>
      <c r="AM15" s="136">
        <v>0.9997</v>
      </c>
      <c r="AN15" s="136">
        <v>0.0036</v>
      </c>
      <c r="AO15" s="136">
        <v>0.9974</v>
      </c>
      <c r="AP15" s="136">
        <v>0.001</v>
      </c>
      <c r="AQ15" s="136">
        <v>0</v>
      </c>
      <c r="AR15" s="136">
        <v>0</v>
      </c>
      <c r="AS15" s="136">
        <v>0</v>
      </c>
      <c r="AT15" s="136">
        <v>0.001</v>
      </c>
      <c r="AU15" s="136">
        <v>0</v>
      </c>
      <c r="AV15" s="136">
        <v>-0.001</v>
      </c>
      <c r="AW15" s="136">
        <v>-0.001</v>
      </c>
      <c r="AX15" s="136">
        <v>0</v>
      </c>
      <c r="AY15" s="136">
        <v>1</v>
      </c>
      <c r="AZ15" s="136">
        <v>0</v>
      </c>
      <c r="BA15" s="136">
        <v>1</v>
      </c>
      <c r="BB15" s="136">
        <v>0</v>
      </c>
      <c r="BC15" s="136">
        <v>0</v>
      </c>
      <c r="BD15" s="136">
        <v>0</v>
      </c>
      <c r="BE15" s="136">
        <v>0</v>
      </c>
      <c r="BF15" s="136">
        <v>0</v>
      </c>
      <c r="BG15" s="136">
        <v>0</v>
      </c>
      <c r="BH15" s="133">
        <v>0</v>
      </c>
      <c r="BI15" s="133">
        <v>1</v>
      </c>
      <c r="BJ15" s="133">
        <v>0</v>
      </c>
      <c r="BK15" s="133">
        <v>1</v>
      </c>
      <c r="BL15" s="133">
        <v>0.175</v>
      </c>
      <c r="BM15" s="133">
        <v>0.746</v>
      </c>
      <c r="BN15" s="133">
        <v>0.825</v>
      </c>
      <c r="BO15" s="133">
        <v>0.254</v>
      </c>
      <c r="BP15" s="133" t="s">
        <v>402</v>
      </c>
      <c r="BQ15" s="133" t="s">
        <v>402</v>
      </c>
      <c r="BR15" s="133">
        <v>477</v>
      </c>
      <c r="BS15" s="133">
        <v>-2.013</v>
      </c>
      <c r="BT15" s="136">
        <v>0.0271</v>
      </c>
      <c r="BU15" s="136">
        <v>0.3248</v>
      </c>
      <c r="BV15" s="136">
        <v>0.1028</v>
      </c>
      <c r="BW15" s="133">
        <v>0.883</v>
      </c>
      <c r="BX15" s="133">
        <v>0</v>
      </c>
      <c r="BY15" s="133">
        <v>0</v>
      </c>
      <c r="BZ15" s="133">
        <v>0</v>
      </c>
      <c r="CC15" s="45" t="s">
        <v>1414</v>
      </c>
      <c r="CD15" s="163" t="str">
        <f t="shared" si="0"/>
        <v>426</v>
      </c>
      <c r="CE15" s="133">
        <v>0</v>
      </c>
      <c r="CF15" s="133">
        <v>6</v>
      </c>
      <c r="CG15" s="133">
        <v>2</v>
      </c>
      <c r="CH15" s="164">
        <f t="shared" si="1"/>
        <v>0</v>
      </c>
      <c r="CI15" s="164">
        <f t="shared" si="2"/>
        <v>0.000929512006196747</v>
      </c>
    </row>
    <row r="16" ht="14.25" spans="1:87">
      <c r="A16" s="45" t="s">
        <v>1415</v>
      </c>
      <c r="B16" s="133">
        <v>427</v>
      </c>
      <c r="C16" s="133">
        <v>2</v>
      </c>
      <c r="D16" s="133">
        <v>2</v>
      </c>
      <c r="E16" s="133">
        <v>4</v>
      </c>
      <c r="F16" s="133">
        <v>2</v>
      </c>
      <c r="G16" s="133">
        <v>6</v>
      </c>
      <c r="H16" s="133">
        <v>8</v>
      </c>
      <c r="I16" s="133">
        <v>-709.783</v>
      </c>
      <c r="J16" s="133">
        <v>7</v>
      </c>
      <c r="K16" s="157">
        <v>19200</v>
      </c>
      <c r="L16" s="133">
        <v>30</v>
      </c>
      <c r="M16" s="157">
        <v>6518</v>
      </c>
      <c r="N16" s="133">
        <v>37</v>
      </c>
      <c r="O16" s="157">
        <v>25718</v>
      </c>
      <c r="P16" s="133">
        <v>1</v>
      </c>
      <c r="Q16" s="133">
        <v>3.36</v>
      </c>
      <c r="R16" s="133">
        <v>2.18</v>
      </c>
      <c r="S16" s="133">
        <v>0</v>
      </c>
      <c r="T16" s="133">
        <v>0</v>
      </c>
      <c r="U16" s="133">
        <v>0</v>
      </c>
      <c r="V16" s="133">
        <v>0.002</v>
      </c>
      <c r="W16" s="133">
        <v>0.002</v>
      </c>
      <c r="X16" s="133">
        <v>1</v>
      </c>
      <c r="Y16" s="133">
        <v>1</v>
      </c>
      <c r="Z16" s="133">
        <v>0.298</v>
      </c>
      <c r="AA16" s="133">
        <v>3.357</v>
      </c>
      <c r="AB16" s="133">
        <v>0</v>
      </c>
      <c r="AC16" s="133">
        <v>0</v>
      </c>
      <c r="AD16" s="133">
        <v>-1.211</v>
      </c>
      <c r="AE16" s="133">
        <v>1.211</v>
      </c>
      <c r="AF16" s="133">
        <v>0.232</v>
      </c>
      <c r="AG16" s="133">
        <v>2.945</v>
      </c>
      <c r="AH16" s="133">
        <v>4.316</v>
      </c>
      <c r="AI16" s="133">
        <v>0.34</v>
      </c>
      <c r="AJ16" s="136">
        <v>0.0014</v>
      </c>
      <c r="AK16" s="136">
        <v>0.9989</v>
      </c>
      <c r="AL16" s="136">
        <v>0</v>
      </c>
      <c r="AM16" s="136">
        <v>0.9997</v>
      </c>
      <c r="AN16" s="136">
        <v>0.0046</v>
      </c>
      <c r="AO16" s="136">
        <v>0.9964</v>
      </c>
      <c r="AP16" s="136">
        <v>0.001</v>
      </c>
      <c r="AQ16" s="136">
        <v>0</v>
      </c>
      <c r="AR16" s="136">
        <v>0</v>
      </c>
      <c r="AS16" s="136">
        <v>0</v>
      </c>
      <c r="AT16" s="136">
        <v>0.001</v>
      </c>
      <c r="AU16" s="136">
        <v>0</v>
      </c>
      <c r="AV16" s="136">
        <v>-0.0009</v>
      </c>
      <c r="AW16" s="136">
        <v>-0.0009</v>
      </c>
      <c r="AX16" s="136">
        <v>0.5</v>
      </c>
      <c r="AY16" s="136">
        <v>0.5</v>
      </c>
      <c r="AZ16" s="136">
        <v>0.2295</v>
      </c>
      <c r="BA16" s="136">
        <v>0.7705</v>
      </c>
      <c r="BB16" s="136">
        <v>0</v>
      </c>
      <c r="BC16" s="136">
        <v>0</v>
      </c>
      <c r="BD16" s="136">
        <v>0</v>
      </c>
      <c r="BE16" s="136">
        <v>0</v>
      </c>
      <c r="BF16" s="136">
        <v>0</v>
      </c>
      <c r="BG16" s="136">
        <v>0</v>
      </c>
      <c r="BH16" s="133">
        <v>0.5</v>
      </c>
      <c r="BI16" s="133">
        <v>0.5</v>
      </c>
      <c r="BJ16" s="133">
        <v>0.23</v>
      </c>
      <c r="BK16" s="133">
        <v>0.77</v>
      </c>
      <c r="BL16" s="133">
        <v>0.188</v>
      </c>
      <c r="BM16" s="133">
        <v>0.747</v>
      </c>
      <c r="BN16" s="133">
        <v>0.812</v>
      </c>
      <c r="BO16" s="133">
        <v>0.253</v>
      </c>
      <c r="BP16" s="133">
        <v>-2.288</v>
      </c>
      <c r="BQ16" s="133">
        <v>-2.288</v>
      </c>
      <c r="BR16" s="133">
        <v>480</v>
      </c>
      <c r="BS16" s="133">
        <v>-1.898</v>
      </c>
      <c r="BT16" s="136">
        <v>0.0316</v>
      </c>
      <c r="BU16" s="136">
        <v>0.353</v>
      </c>
      <c r="BV16" s="136">
        <v>0.1133</v>
      </c>
      <c r="BW16" s="133">
        <v>0.871</v>
      </c>
      <c r="BX16" s="133">
        <v>0</v>
      </c>
      <c r="BY16" s="133">
        <v>0</v>
      </c>
      <c r="BZ16" s="133">
        <v>0</v>
      </c>
      <c r="CC16" s="45" t="s">
        <v>1415</v>
      </c>
      <c r="CD16" s="163" t="str">
        <f t="shared" si="0"/>
        <v>427</v>
      </c>
      <c r="CE16" s="133">
        <v>2</v>
      </c>
      <c r="CF16" s="133">
        <v>6</v>
      </c>
      <c r="CG16" s="133">
        <v>2</v>
      </c>
      <c r="CH16" s="164">
        <f t="shared" si="1"/>
        <v>0.000104139546992971</v>
      </c>
      <c r="CI16" s="164">
        <f t="shared" si="2"/>
        <v>0.000929512006196747</v>
      </c>
    </row>
    <row r="17" ht="14.25" spans="1:87">
      <c r="A17" s="45" t="s">
        <v>1416</v>
      </c>
      <c r="B17" s="133">
        <v>428</v>
      </c>
      <c r="C17" s="133">
        <v>2</v>
      </c>
      <c r="D17" s="133">
        <v>1</v>
      </c>
      <c r="E17" s="133">
        <v>3</v>
      </c>
      <c r="F17" s="133">
        <v>2</v>
      </c>
      <c r="G17" s="133">
        <v>3</v>
      </c>
      <c r="H17" s="133">
        <v>5</v>
      </c>
      <c r="I17" s="133">
        <v>-709.783</v>
      </c>
      <c r="J17" s="133">
        <v>9</v>
      </c>
      <c r="K17" s="157">
        <v>19198</v>
      </c>
      <c r="L17" s="133">
        <v>33</v>
      </c>
      <c r="M17" s="157">
        <v>6511</v>
      </c>
      <c r="N17" s="133">
        <v>42</v>
      </c>
      <c r="O17" s="157">
        <v>25709</v>
      </c>
      <c r="P17" s="133">
        <v>1</v>
      </c>
      <c r="Q17" s="133">
        <v>3.36</v>
      </c>
      <c r="R17" s="133">
        <v>1.79</v>
      </c>
      <c r="S17" s="133">
        <v>0</v>
      </c>
      <c r="T17" s="133">
        <v>0</v>
      </c>
      <c r="U17" s="133">
        <v>0</v>
      </c>
      <c r="V17" s="133">
        <v>0.001</v>
      </c>
      <c r="W17" s="133">
        <v>0.001</v>
      </c>
      <c r="X17" s="133">
        <v>2</v>
      </c>
      <c r="Y17" s="133">
        <v>0.5</v>
      </c>
      <c r="Z17" s="133">
        <v>0.596</v>
      </c>
      <c r="AA17" s="133">
        <v>1.678</v>
      </c>
      <c r="AB17" s="133">
        <v>0.693</v>
      </c>
      <c r="AC17" s="133">
        <v>-0.693</v>
      </c>
      <c r="AD17" s="133">
        <v>-0.518</v>
      </c>
      <c r="AE17" s="133">
        <v>0.518</v>
      </c>
      <c r="AF17" s="133">
        <v>0.268</v>
      </c>
      <c r="AG17" s="133">
        <v>2.948</v>
      </c>
      <c r="AH17" s="133">
        <v>3.73</v>
      </c>
      <c r="AI17" s="133">
        <v>0.339</v>
      </c>
      <c r="AJ17" s="136">
        <v>0.0017</v>
      </c>
      <c r="AK17" s="136">
        <v>0.9986</v>
      </c>
      <c r="AL17" s="136">
        <v>0</v>
      </c>
      <c r="AM17" s="136">
        <v>0.9996</v>
      </c>
      <c r="AN17" s="136">
        <v>0.0051</v>
      </c>
      <c r="AO17" s="136">
        <v>0.9954</v>
      </c>
      <c r="AP17" s="136">
        <v>0.0005</v>
      </c>
      <c r="AQ17" s="136">
        <v>0</v>
      </c>
      <c r="AR17" s="136">
        <v>0</v>
      </c>
      <c r="AS17" s="136">
        <v>0</v>
      </c>
      <c r="AT17" s="136">
        <v>0.0005</v>
      </c>
      <c r="AU17" s="136">
        <v>0</v>
      </c>
      <c r="AV17" s="136">
        <v>0</v>
      </c>
      <c r="AW17" s="136">
        <v>0</v>
      </c>
      <c r="AX17" s="136">
        <v>0.6667</v>
      </c>
      <c r="AY17" s="136">
        <v>0.3333</v>
      </c>
      <c r="AZ17" s="136">
        <v>0.3734</v>
      </c>
      <c r="BA17" s="136">
        <v>0.6266</v>
      </c>
      <c r="BB17" s="136">
        <v>0</v>
      </c>
      <c r="BC17" s="136">
        <v>0</v>
      </c>
      <c r="BD17" s="136">
        <v>0</v>
      </c>
      <c r="BE17" s="136">
        <v>0</v>
      </c>
      <c r="BF17" s="136">
        <v>0</v>
      </c>
      <c r="BG17" s="136">
        <v>0</v>
      </c>
      <c r="BH17" s="133">
        <v>0.667</v>
      </c>
      <c r="BI17" s="133">
        <v>0.333</v>
      </c>
      <c r="BJ17" s="133">
        <v>0.373</v>
      </c>
      <c r="BK17" s="133">
        <v>0.627</v>
      </c>
      <c r="BL17" s="133">
        <v>0.211</v>
      </c>
      <c r="BM17" s="133">
        <v>0.747</v>
      </c>
      <c r="BN17" s="133">
        <v>0.789</v>
      </c>
      <c r="BO17" s="133">
        <v>0.253</v>
      </c>
      <c r="BP17" s="133">
        <v>-1.595</v>
      </c>
      <c r="BQ17" s="133">
        <v>-1.595</v>
      </c>
      <c r="BR17" s="133">
        <v>482</v>
      </c>
      <c r="BS17" s="133">
        <v>-1.821</v>
      </c>
      <c r="BT17" s="136">
        <v>0.0353</v>
      </c>
      <c r="BU17" s="136">
        <v>0.372</v>
      </c>
      <c r="BV17" s="136">
        <v>0.1208</v>
      </c>
      <c r="BW17" s="133">
        <v>0.863</v>
      </c>
      <c r="BX17" s="133">
        <v>0</v>
      </c>
      <c r="BY17" s="133">
        <v>0</v>
      </c>
      <c r="BZ17" s="133">
        <v>0</v>
      </c>
      <c r="CC17" s="45" t="s">
        <v>1416</v>
      </c>
      <c r="CD17" s="163" t="str">
        <f t="shared" si="0"/>
        <v>428</v>
      </c>
      <c r="CE17" s="133">
        <v>2</v>
      </c>
      <c r="CF17" s="133">
        <v>3</v>
      </c>
      <c r="CG17" s="133">
        <v>1</v>
      </c>
      <c r="CH17" s="164">
        <f t="shared" si="1"/>
        <v>0.000104139546992971</v>
      </c>
      <c r="CI17" s="164">
        <f t="shared" si="2"/>
        <v>0.000464756003098373</v>
      </c>
    </row>
    <row r="18" ht="14.25" spans="1:87">
      <c r="A18" s="45" t="s">
        <v>1417</v>
      </c>
      <c r="B18" s="133">
        <v>429</v>
      </c>
      <c r="C18" s="133">
        <v>0</v>
      </c>
      <c r="D18" s="133">
        <v>3</v>
      </c>
      <c r="E18" s="133">
        <v>3</v>
      </c>
      <c r="F18" s="133">
        <v>0</v>
      </c>
      <c r="G18" s="133">
        <v>10</v>
      </c>
      <c r="H18" s="133">
        <v>10</v>
      </c>
      <c r="I18" s="133">
        <v>-709.783</v>
      </c>
      <c r="J18" s="133">
        <v>9</v>
      </c>
      <c r="K18" s="157">
        <v>19196</v>
      </c>
      <c r="L18" s="133">
        <v>43</v>
      </c>
      <c r="M18" s="157">
        <v>6508</v>
      </c>
      <c r="N18" s="133">
        <v>52</v>
      </c>
      <c r="O18" s="157">
        <v>25704</v>
      </c>
      <c r="P18" s="133" t="s">
        <v>402</v>
      </c>
      <c r="Q18" s="133">
        <v>3.36</v>
      </c>
      <c r="R18" s="133">
        <v>3.36</v>
      </c>
      <c r="S18" s="133">
        <v>0</v>
      </c>
      <c r="T18" s="133">
        <v>0</v>
      </c>
      <c r="U18" s="133">
        <v>0</v>
      </c>
      <c r="V18" s="133" t="s">
        <v>402</v>
      </c>
      <c r="W18" s="133" t="s">
        <v>402</v>
      </c>
      <c r="X18" s="133">
        <v>0</v>
      </c>
      <c r="Y18" s="133" t="s">
        <v>402</v>
      </c>
      <c r="Z18" s="133">
        <v>0</v>
      </c>
      <c r="AA18" s="133" t="s">
        <v>402</v>
      </c>
      <c r="AB18" s="133" t="s">
        <v>402</v>
      </c>
      <c r="AC18" s="133" t="s">
        <v>402</v>
      </c>
      <c r="AD18" s="133" t="s">
        <v>402</v>
      </c>
      <c r="AE18" s="133" t="s">
        <v>402</v>
      </c>
      <c r="AF18" s="133">
        <v>0.206</v>
      </c>
      <c r="AG18" s="133">
        <v>2.949</v>
      </c>
      <c r="AH18" s="133">
        <v>4.849</v>
      </c>
      <c r="AI18" s="133">
        <v>0.339</v>
      </c>
      <c r="AJ18" s="136">
        <v>0.002</v>
      </c>
      <c r="AK18" s="136">
        <v>0.9983</v>
      </c>
      <c r="AL18" s="136">
        <v>0</v>
      </c>
      <c r="AM18" s="136">
        <v>0.9995</v>
      </c>
      <c r="AN18" s="136">
        <v>0.0067</v>
      </c>
      <c r="AO18" s="136">
        <v>0.9949</v>
      </c>
      <c r="AP18" s="136">
        <v>0.0015</v>
      </c>
      <c r="AQ18" s="136">
        <v>0</v>
      </c>
      <c r="AR18" s="136">
        <v>0</v>
      </c>
      <c r="AS18" s="136">
        <v>0</v>
      </c>
      <c r="AT18" s="136">
        <v>0.0015</v>
      </c>
      <c r="AU18" s="136">
        <v>0</v>
      </c>
      <c r="AV18" s="136">
        <v>-0.0015</v>
      </c>
      <c r="AW18" s="136">
        <v>-0.0015</v>
      </c>
      <c r="AX18" s="136">
        <v>0</v>
      </c>
      <c r="AY18" s="136">
        <v>1</v>
      </c>
      <c r="AZ18" s="136">
        <v>0</v>
      </c>
      <c r="BA18" s="136">
        <v>1</v>
      </c>
      <c r="BB18" s="136">
        <v>0</v>
      </c>
      <c r="BC18" s="136">
        <v>0</v>
      </c>
      <c r="BD18" s="136">
        <v>0</v>
      </c>
      <c r="BE18" s="136">
        <v>0</v>
      </c>
      <c r="BF18" s="136">
        <v>0</v>
      </c>
      <c r="BG18" s="136">
        <v>0</v>
      </c>
      <c r="BH18" s="133">
        <v>0</v>
      </c>
      <c r="BI18" s="133">
        <v>1</v>
      </c>
      <c r="BJ18" s="133">
        <v>0</v>
      </c>
      <c r="BK18" s="133">
        <v>1</v>
      </c>
      <c r="BL18" s="133">
        <v>0.171</v>
      </c>
      <c r="BM18" s="133">
        <v>0.747</v>
      </c>
      <c r="BN18" s="133">
        <v>0.829</v>
      </c>
      <c r="BO18" s="133">
        <v>0.253</v>
      </c>
      <c r="BP18" s="133" t="s">
        <v>402</v>
      </c>
      <c r="BQ18" s="133" t="s">
        <v>402</v>
      </c>
      <c r="BR18" s="133">
        <v>485</v>
      </c>
      <c r="BS18" s="133">
        <v>-1.706</v>
      </c>
      <c r="BT18" s="136">
        <v>0.0405</v>
      </c>
      <c r="BU18" s="136">
        <v>0.394</v>
      </c>
      <c r="BV18" s="136">
        <v>0.1303</v>
      </c>
      <c r="BW18" s="133">
        <v>0.849</v>
      </c>
      <c r="BX18" s="133">
        <v>0</v>
      </c>
      <c r="BY18" s="133">
        <v>0</v>
      </c>
      <c r="BZ18" s="133">
        <v>0</v>
      </c>
      <c r="CC18" s="45" t="s">
        <v>1417</v>
      </c>
      <c r="CD18" s="163" t="str">
        <f t="shared" si="0"/>
        <v>429</v>
      </c>
      <c r="CE18" s="133">
        <v>0</v>
      </c>
      <c r="CF18" s="133">
        <v>10</v>
      </c>
      <c r="CG18" s="133">
        <v>3</v>
      </c>
      <c r="CH18" s="164">
        <f t="shared" si="1"/>
        <v>0</v>
      </c>
      <c r="CI18" s="164">
        <f t="shared" si="2"/>
        <v>0.00154918667699458</v>
      </c>
    </row>
    <row r="19" ht="14.25" spans="1:87">
      <c r="A19" s="45" t="s">
        <v>1418</v>
      </c>
      <c r="B19" s="133">
        <v>430</v>
      </c>
      <c r="C19" s="133">
        <v>0</v>
      </c>
      <c r="D19" s="133">
        <v>3</v>
      </c>
      <c r="E19" s="133">
        <v>3</v>
      </c>
      <c r="F19" s="133">
        <v>0</v>
      </c>
      <c r="G19" s="133">
        <v>10</v>
      </c>
      <c r="H19" s="133">
        <v>10</v>
      </c>
      <c r="I19" s="133">
        <v>-709.783</v>
      </c>
      <c r="J19" s="133">
        <v>9</v>
      </c>
      <c r="K19" s="157">
        <v>19196</v>
      </c>
      <c r="L19" s="133">
        <v>53</v>
      </c>
      <c r="M19" s="157">
        <v>6498</v>
      </c>
      <c r="N19" s="133">
        <v>62</v>
      </c>
      <c r="O19" s="157">
        <v>25694</v>
      </c>
      <c r="P19" s="133" t="s">
        <v>402</v>
      </c>
      <c r="Q19" s="133">
        <v>3.36</v>
      </c>
      <c r="R19" s="133">
        <v>3.36</v>
      </c>
      <c r="S19" s="133">
        <v>0</v>
      </c>
      <c r="T19" s="133">
        <v>0</v>
      </c>
      <c r="U19" s="133">
        <v>0</v>
      </c>
      <c r="V19" s="133" t="s">
        <v>402</v>
      </c>
      <c r="W19" s="133" t="s">
        <v>402</v>
      </c>
      <c r="X19" s="133">
        <v>0</v>
      </c>
      <c r="Y19" s="133" t="s">
        <v>402</v>
      </c>
      <c r="Z19" s="133">
        <v>0</v>
      </c>
      <c r="AA19" s="133" t="s">
        <v>402</v>
      </c>
      <c r="AB19" s="133" t="s">
        <v>402</v>
      </c>
      <c r="AC19" s="133" t="s">
        <v>402</v>
      </c>
      <c r="AD19" s="133" t="s">
        <v>402</v>
      </c>
      <c r="AE19" s="133" t="s">
        <v>402</v>
      </c>
      <c r="AF19" s="133">
        <v>0.168</v>
      </c>
      <c r="AG19" s="133">
        <v>2.954</v>
      </c>
      <c r="AH19" s="133">
        <v>5.967</v>
      </c>
      <c r="AI19" s="133">
        <v>0.339</v>
      </c>
      <c r="AJ19" s="136">
        <v>0.0024</v>
      </c>
      <c r="AK19" s="136">
        <v>0.998</v>
      </c>
      <c r="AL19" s="136">
        <v>0</v>
      </c>
      <c r="AM19" s="136">
        <v>0.9995</v>
      </c>
      <c r="AN19" s="136">
        <v>0.0082</v>
      </c>
      <c r="AO19" s="136">
        <v>0.9933</v>
      </c>
      <c r="AP19" s="136">
        <v>0.0015</v>
      </c>
      <c r="AQ19" s="136">
        <v>0</v>
      </c>
      <c r="AR19" s="136">
        <v>0</v>
      </c>
      <c r="AS19" s="136">
        <v>0</v>
      </c>
      <c r="AT19" s="136">
        <v>0.0015</v>
      </c>
      <c r="AU19" s="136">
        <v>0</v>
      </c>
      <c r="AV19" s="136">
        <v>-0.0015</v>
      </c>
      <c r="AW19" s="136">
        <v>-0.0015</v>
      </c>
      <c r="AX19" s="136">
        <v>0</v>
      </c>
      <c r="AY19" s="136">
        <v>1</v>
      </c>
      <c r="AZ19" s="136">
        <v>0</v>
      </c>
      <c r="BA19" s="136">
        <v>1</v>
      </c>
      <c r="BB19" s="136">
        <v>0</v>
      </c>
      <c r="BC19" s="136">
        <v>0</v>
      </c>
      <c r="BD19" s="136">
        <v>0</v>
      </c>
      <c r="BE19" s="136">
        <v>0</v>
      </c>
      <c r="BF19" s="136">
        <v>0</v>
      </c>
      <c r="BG19" s="136">
        <v>0</v>
      </c>
      <c r="BH19" s="133">
        <v>0</v>
      </c>
      <c r="BI19" s="133">
        <v>1</v>
      </c>
      <c r="BJ19" s="133">
        <v>0</v>
      </c>
      <c r="BK19" s="133">
        <v>1</v>
      </c>
      <c r="BL19" s="133">
        <v>0.144</v>
      </c>
      <c r="BM19" s="133">
        <v>0.747</v>
      </c>
      <c r="BN19" s="133">
        <v>0.856</v>
      </c>
      <c r="BO19" s="133">
        <v>0.253</v>
      </c>
      <c r="BP19" s="133" t="s">
        <v>402</v>
      </c>
      <c r="BQ19" s="133" t="s">
        <v>402</v>
      </c>
      <c r="BR19" s="133">
        <v>489</v>
      </c>
      <c r="BS19" s="133">
        <v>-1.552</v>
      </c>
      <c r="BT19" s="136">
        <v>0.0479</v>
      </c>
      <c r="BU19" s="136">
        <v>0.4223</v>
      </c>
      <c r="BV19" s="136">
        <v>0.143</v>
      </c>
      <c r="BW19" s="133">
        <v>0.83</v>
      </c>
      <c r="BX19" s="133">
        <v>0</v>
      </c>
      <c r="BY19" s="133">
        <v>0</v>
      </c>
      <c r="BZ19" s="133">
        <v>0</v>
      </c>
      <c r="CC19" s="45" t="s">
        <v>1418</v>
      </c>
      <c r="CD19" s="163" t="str">
        <f t="shared" si="0"/>
        <v>430</v>
      </c>
      <c r="CE19" s="133">
        <v>0</v>
      </c>
      <c r="CF19" s="133">
        <v>10</v>
      </c>
      <c r="CG19" s="133">
        <v>3</v>
      </c>
      <c r="CH19" s="164">
        <f t="shared" si="1"/>
        <v>0</v>
      </c>
      <c r="CI19" s="164">
        <f t="shared" si="2"/>
        <v>0.00154918667699458</v>
      </c>
    </row>
    <row r="20" ht="14.25" spans="1:87">
      <c r="A20" s="45" t="s">
        <v>1419</v>
      </c>
      <c r="B20" s="133">
        <v>431</v>
      </c>
      <c r="C20" s="133">
        <v>2</v>
      </c>
      <c r="D20" s="133">
        <v>2</v>
      </c>
      <c r="E20" s="133">
        <v>4</v>
      </c>
      <c r="F20" s="133">
        <v>2</v>
      </c>
      <c r="G20" s="133">
        <v>6</v>
      </c>
      <c r="H20" s="133">
        <v>8</v>
      </c>
      <c r="I20" s="133">
        <v>-709.783</v>
      </c>
      <c r="J20" s="133">
        <v>11</v>
      </c>
      <c r="K20" s="157">
        <v>19196</v>
      </c>
      <c r="L20" s="133">
        <v>60</v>
      </c>
      <c r="M20" s="157">
        <v>6488</v>
      </c>
      <c r="N20" s="133">
        <v>71</v>
      </c>
      <c r="O20" s="157">
        <v>25684</v>
      </c>
      <c r="P20" s="133">
        <v>1</v>
      </c>
      <c r="Q20" s="133">
        <v>3.36</v>
      </c>
      <c r="R20" s="133">
        <v>2.18</v>
      </c>
      <c r="S20" s="133">
        <v>0</v>
      </c>
      <c r="T20" s="133">
        <v>0</v>
      </c>
      <c r="U20" s="133">
        <v>0</v>
      </c>
      <c r="V20" s="133">
        <v>0.002</v>
      </c>
      <c r="W20" s="133">
        <v>0.002</v>
      </c>
      <c r="X20" s="133">
        <v>1</v>
      </c>
      <c r="Y20" s="133">
        <v>1</v>
      </c>
      <c r="Z20" s="133">
        <v>0.298</v>
      </c>
      <c r="AA20" s="133">
        <v>3.357</v>
      </c>
      <c r="AB20" s="133">
        <v>0</v>
      </c>
      <c r="AC20" s="133">
        <v>0</v>
      </c>
      <c r="AD20" s="133">
        <v>-1.211</v>
      </c>
      <c r="AE20" s="133">
        <v>1.211</v>
      </c>
      <c r="AF20" s="133">
        <v>0.182</v>
      </c>
      <c r="AG20" s="133">
        <v>2.958</v>
      </c>
      <c r="AH20" s="133">
        <v>5.493</v>
      </c>
      <c r="AI20" s="133">
        <v>0.338</v>
      </c>
      <c r="AJ20" s="136">
        <v>0.0028</v>
      </c>
      <c r="AK20" s="136">
        <v>0.9976</v>
      </c>
      <c r="AL20" s="136">
        <v>0.0006</v>
      </c>
      <c r="AM20" s="136">
        <v>0.9995</v>
      </c>
      <c r="AN20" s="136">
        <v>0.0092</v>
      </c>
      <c r="AO20" s="136">
        <v>0.9918</v>
      </c>
      <c r="AP20" s="136">
        <v>0.001</v>
      </c>
      <c r="AQ20" s="136">
        <v>0</v>
      </c>
      <c r="AR20" s="136">
        <v>0</v>
      </c>
      <c r="AS20" s="136">
        <v>0</v>
      </c>
      <c r="AT20" s="136">
        <v>0.001</v>
      </c>
      <c r="AU20" s="136">
        <v>0</v>
      </c>
      <c r="AV20" s="136">
        <v>-0.0009</v>
      </c>
      <c r="AW20" s="136">
        <v>-0.0009</v>
      </c>
      <c r="AX20" s="136">
        <v>0.5</v>
      </c>
      <c r="AY20" s="136">
        <v>0.5</v>
      </c>
      <c r="AZ20" s="136">
        <v>0.2295</v>
      </c>
      <c r="BA20" s="136">
        <v>0.7705</v>
      </c>
      <c r="BB20" s="136">
        <v>0</v>
      </c>
      <c r="BC20" s="136">
        <v>0</v>
      </c>
      <c r="BD20" s="136">
        <v>0</v>
      </c>
      <c r="BE20" s="136">
        <v>0</v>
      </c>
      <c r="BF20" s="136">
        <v>0</v>
      </c>
      <c r="BG20" s="136">
        <v>0</v>
      </c>
      <c r="BH20" s="133">
        <v>0.5</v>
      </c>
      <c r="BI20" s="133">
        <v>0.5</v>
      </c>
      <c r="BJ20" s="133">
        <v>0.23</v>
      </c>
      <c r="BK20" s="133">
        <v>0.77</v>
      </c>
      <c r="BL20" s="133">
        <v>0.154</v>
      </c>
      <c r="BM20" s="133">
        <v>0.747</v>
      </c>
      <c r="BN20" s="133">
        <v>0.846</v>
      </c>
      <c r="BO20" s="133">
        <v>0.253</v>
      </c>
      <c r="BP20" s="133">
        <v>-2.288</v>
      </c>
      <c r="BQ20" s="133">
        <v>-2.288</v>
      </c>
      <c r="BR20" s="133">
        <v>492</v>
      </c>
      <c r="BS20" s="133">
        <v>-1.437</v>
      </c>
      <c r="BT20" s="136">
        <v>0.0548</v>
      </c>
      <c r="BU20" s="136">
        <v>0.451</v>
      </c>
      <c r="BV20" s="136">
        <v>0.1555</v>
      </c>
      <c r="BW20" s="133">
        <v>0.815</v>
      </c>
      <c r="BX20" s="133">
        <v>0</v>
      </c>
      <c r="BY20" s="133">
        <v>0</v>
      </c>
      <c r="BZ20" s="133">
        <v>0</v>
      </c>
      <c r="CC20" s="45" t="s">
        <v>1419</v>
      </c>
      <c r="CD20" s="163" t="str">
        <f t="shared" si="0"/>
        <v>431</v>
      </c>
      <c r="CE20" s="133">
        <v>2</v>
      </c>
      <c r="CF20" s="133">
        <v>6</v>
      </c>
      <c r="CG20" s="133">
        <v>2</v>
      </c>
      <c r="CH20" s="164">
        <f t="shared" si="1"/>
        <v>0.000104139546992971</v>
      </c>
      <c r="CI20" s="164">
        <f t="shared" si="2"/>
        <v>0.000929512006196747</v>
      </c>
    </row>
    <row r="21" ht="14.25" spans="1:87">
      <c r="A21" s="45" t="s">
        <v>1420</v>
      </c>
      <c r="B21" s="133">
        <v>432</v>
      </c>
      <c r="C21" s="133">
        <v>0</v>
      </c>
      <c r="D21" s="133">
        <v>7</v>
      </c>
      <c r="E21" s="133">
        <v>7</v>
      </c>
      <c r="F21" s="133">
        <v>0</v>
      </c>
      <c r="G21" s="133">
        <v>23</v>
      </c>
      <c r="H21" s="133">
        <v>23</v>
      </c>
      <c r="I21" s="133">
        <v>-709.783</v>
      </c>
      <c r="J21" s="133">
        <v>11</v>
      </c>
      <c r="K21" s="157">
        <v>19194</v>
      </c>
      <c r="L21" s="133">
        <v>83</v>
      </c>
      <c r="M21" s="157">
        <v>6481</v>
      </c>
      <c r="N21" s="133">
        <v>94</v>
      </c>
      <c r="O21" s="157">
        <v>25675</v>
      </c>
      <c r="P21" s="133" t="s">
        <v>402</v>
      </c>
      <c r="Q21" s="133">
        <v>3.36</v>
      </c>
      <c r="R21" s="133">
        <v>3.36</v>
      </c>
      <c r="S21" s="133">
        <v>0</v>
      </c>
      <c r="T21" s="133">
        <v>0</v>
      </c>
      <c r="U21" s="133">
        <v>0</v>
      </c>
      <c r="V21" s="133" t="s">
        <v>402</v>
      </c>
      <c r="W21" s="133" t="s">
        <v>402</v>
      </c>
      <c r="X21" s="133">
        <v>0</v>
      </c>
      <c r="Y21" s="133" t="s">
        <v>402</v>
      </c>
      <c r="Z21" s="133">
        <v>0</v>
      </c>
      <c r="AA21" s="133" t="s">
        <v>402</v>
      </c>
      <c r="AB21" s="133" t="s">
        <v>402</v>
      </c>
      <c r="AC21" s="133" t="s">
        <v>402</v>
      </c>
      <c r="AD21" s="133" t="s">
        <v>402</v>
      </c>
      <c r="AE21" s="133" t="s">
        <v>402</v>
      </c>
      <c r="AF21" s="133">
        <v>0.131</v>
      </c>
      <c r="AG21" s="133">
        <v>2.961</v>
      </c>
      <c r="AH21" s="133">
        <v>7.629</v>
      </c>
      <c r="AI21" s="133">
        <v>0.338</v>
      </c>
      <c r="AJ21" s="136">
        <v>0.0037</v>
      </c>
      <c r="AK21" s="136">
        <v>0.9972</v>
      </c>
      <c r="AL21" s="136">
        <v>0.0006</v>
      </c>
      <c r="AM21" s="136">
        <v>0.9994</v>
      </c>
      <c r="AN21" s="136">
        <v>0.0128</v>
      </c>
      <c r="AO21" s="136">
        <v>0.9908</v>
      </c>
      <c r="AP21" s="136">
        <v>0.0036</v>
      </c>
      <c r="AQ21" s="136">
        <v>0</v>
      </c>
      <c r="AR21" s="136">
        <v>0</v>
      </c>
      <c r="AS21" s="136">
        <v>0</v>
      </c>
      <c r="AT21" s="136">
        <v>0.0036</v>
      </c>
      <c r="AU21" s="136">
        <v>0.0009</v>
      </c>
      <c r="AV21" s="136">
        <v>-0.0036</v>
      </c>
      <c r="AW21" s="136">
        <v>-0.0036</v>
      </c>
      <c r="AX21" s="136">
        <v>0</v>
      </c>
      <c r="AY21" s="136">
        <v>1</v>
      </c>
      <c r="AZ21" s="136">
        <v>0</v>
      </c>
      <c r="BA21" s="136">
        <v>1</v>
      </c>
      <c r="BB21" s="136">
        <v>0</v>
      </c>
      <c r="BC21" s="136">
        <v>0.0009</v>
      </c>
      <c r="BD21" s="136">
        <v>0.0009</v>
      </c>
      <c r="BE21" s="136">
        <v>0</v>
      </c>
      <c r="BF21" s="136">
        <v>0</v>
      </c>
      <c r="BG21" s="136">
        <v>0</v>
      </c>
      <c r="BH21" s="133">
        <v>0</v>
      </c>
      <c r="BI21" s="133">
        <v>1</v>
      </c>
      <c r="BJ21" s="133">
        <v>0</v>
      </c>
      <c r="BK21" s="133">
        <v>1</v>
      </c>
      <c r="BL21" s="133">
        <v>0.116</v>
      </c>
      <c r="BM21" s="133">
        <v>0.748</v>
      </c>
      <c r="BN21" s="133">
        <v>0.884</v>
      </c>
      <c r="BO21" s="133">
        <v>0.252</v>
      </c>
      <c r="BP21" s="133" t="s">
        <v>402</v>
      </c>
      <c r="BQ21" s="133" t="s">
        <v>402</v>
      </c>
      <c r="BR21" s="133">
        <v>494</v>
      </c>
      <c r="BS21" s="133">
        <v>-1.36</v>
      </c>
      <c r="BT21" s="136">
        <v>0.058</v>
      </c>
      <c r="BU21" s="136">
        <v>0.4649</v>
      </c>
      <c r="BV21" s="136">
        <v>0.1613</v>
      </c>
      <c r="BW21" s="133">
        <v>0.805</v>
      </c>
      <c r="BX21" s="133">
        <v>0</v>
      </c>
      <c r="BY21" s="133">
        <v>0</v>
      </c>
      <c r="BZ21" s="133">
        <v>0</v>
      </c>
      <c r="CC21" s="45" t="s">
        <v>1420</v>
      </c>
      <c r="CD21" s="163" t="str">
        <f t="shared" si="0"/>
        <v>432</v>
      </c>
      <c r="CE21" s="133">
        <v>0</v>
      </c>
      <c r="CF21" s="133">
        <v>23</v>
      </c>
      <c r="CG21" s="133">
        <v>7</v>
      </c>
      <c r="CH21" s="164">
        <f t="shared" si="1"/>
        <v>0</v>
      </c>
      <c r="CI21" s="164">
        <f t="shared" si="2"/>
        <v>0.00356312935708753</v>
      </c>
    </row>
    <row r="22" ht="14.25" spans="1:87">
      <c r="A22" s="45" t="s">
        <v>1421</v>
      </c>
      <c r="B22" s="133">
        <v>433</v>
      </c>
      <c r="C22" s="133">
        <v>1</v>
      </c>
      <c r="D22" s="133">
        <v>4</v>
      </c>
      <c r="E22" s="133">
        <v>5</v>
      </c>
      <c r="F22" s="133">
        <v>1</v>
      </c>
      <c r="G22" s="133">
        <v>13</v>
      </c>
      <c r="H22" s="133">
        <v>14</v>
      </c>
      <c r="I22" s="133">
        <v>-709.783</v>
      </c>
      <c r="J22" s="133">
        <v>12</v>
      </c>
      <c r="K22" s="157">
        <v>19194</v>
      </c>
      <c r="L22" s="133">
        <v>97</v>
      </c>
      <c r="M22" s="157">
        <v>6458</v>
      </c>
      <c r="N22" s="133">
        <v>109</v>
      </c>
      <c r="O22" s="157">
        <v>25652</v>
      </c>
      <c r="P22" s="133">
        <v>1</v>
      </c>
      <c r="Q22" s="133">
        <v>3.36</v>
      </c>
      <c r="R22" s="133">
        <v>2.89</v>
      </c>
      <c r="S22" s="133">
        <v>0</v>
      </c>
      <c r="T22" s="133">
        <v>0</v>
      </c>
      <c r="U22" s="133">
        <v>0</v>
      </c>
      <c r="V22" s="133">
        <v>0.007</v>
      </c>
      <c r="W22" s="133">
        <v>0.007</v>
      </c>
      <c r="X22" s="133">
        <v>0.25</v>
      </c>
      <c r="Y22" s="133">
        <v>4</v>
      </c>
      <c r="Z22" s="133">
        <v>0.074</v>
      </c>
      <c r="AA22" s="133">
        <v>13.427</v>
      </c>
      <c r="AB22" s="133">
        <v>-1.386</v>
      </c>
      <c r="AC22" s="133">
        <v>1.386</v>
      </c>
      <c r="AD22" s="133">
        <v>-2.597</v>
      </c>
      <c r="AE22" s="133">
        <v>2.597</v>
      </c>
      <c r="AF22" s="133">
        <v>0.123</v>
      </c>
      <c r="AG22" s="133">
        <v>2.972</v>
      </c>
      <c r="AH22" s="133">
        <v>8.112</v>
      </c>
      <c r="AI22" s="133">
        <v>0.336</v>
      </c>
      <c r="AJ22" s="136">
        <v>0.0042</v>
      </c>
      <c r="AK22" s="136">
        <v>0.9963</v>
      </c>
      <c r="AL22" s="136">
        <v>0.0006</v>
      </c>
      <c r="AM22" s="136">
        <v>0.9994</v>
      </c>
      <c r="AN22" s="136">
        <v>0.0149</v>
      </c>
      <c r="AO22" s="136">
        <v>0.9872</v>
      </c>
      <c r="AP22" s="136">
        <v>0.0021</v>
      </c>
      <c r="AQ22" s="136">
        <v>0</v>
      </c>
      <c r="AR22" s="136">
        <v>0</v>
      </c>
      <c r="AS22" s="136">
        <v>0</v>
      </c>
      <c r="AT22" s="136">
        <v>0.0021</v>
      </c>
      <c r="AU22" s="136">
        <v>0.0006</v>
      </c>
      <c r="AV22" s="136">
        <v>-0.002</v>
      </c>
      <c r="AW22" s="136">
        <v>-0.002</v>
      </c>
      <c r="AX22" s="136">
        <v>0.2</v>
      </c>
      <c r="AY22" s="136">
        <v>0.8</v>
      </c>
      <c r="AZ22" s="136">
        <v>0.0693</v>
      </c>
      <c r="BA22" s="136">
        <v>0.9307</v>
      </c>
      <c r="BB22" s="136">
        <v>0</v>
      </c>
      <c r="BC22" s="136">
        <v>0.0005</v>
      </c>
      <c r="BD22" s="136">
        <v>0.0006</v>
      </c>
      <c r="BE22" s="136">
        <v>0</v>
      </c>
      <c r="BF22" s="136">
        <v>0</v>
      </c>
      <c r="BG22" s="136">
        <v>0</v>
      </c>
      <c r="BH22" s="133">
        <v>0.2</v>
      </c>
      <c r="BI22" s="133">
        <v>0.8</v>
      </c>
      <c r="BJ22" s="133">
        <v>0.069</v>
      </c>
      <c r="BK22" s="133">
        <v>0.931</v>
      </c>
      <c r="BL22" s="133">
        <v>0.11</v>
      </c>
      <c r="BM22" s="133">
        <v>0.748</v>
      </c>
      <c r="BN22" s="133">
        <v>0.89</v>
      </c>
      <c r="BO22" s="133">
        <v>0.252</v>
      </c>
      <c r="BP22" s="133">
        <v>-3.674</v>
      </c>
      <c r="BQ22" s="133">
        <v>-3.674</v>
      </c>
      <c r="BR22" s="133">
        <v>497</v>
      </c>
      <c r="BS22" s="133">
        <v>-1.244</v>
      </c>
      <c r="BT22" s="136">
        <v>0.0651</v>
      </c>
      <c r="BU22" s="136">
        <v>0.4833</v>
      </c>
      <c r="BV22" s="136">
        <v>0.1714</v>
      </c>
      <c r="BW22" s="133">
        <v>0.786</v>
      </c>
      <c r="BX22" s="133">
        <v>0</v>
      </c>
      <c r="BY22" s="133">
        <v>0</v>
      </c>
      <c r="BZ22" s="133">
        <v>0</v>
      </c>
      <c r="CC22" s="45" t="s">
        <v>1421</v>
      </c>
      <c r="CD22" s="163" t="str">
        <f t="shared" si="0"/>
        <v>433</v>
      </c>
      <c r="CE22" s="133">
        <v>1</v>
      </c>
      <c r="CF22" s="133">
        <v>13</v>
      </c>
      <c r="CG22" s="133">
        <v>4</v>
      </c>
      <c r="CH22" s="164">
        <f t="shared" si="1"/>
        <v>5.20697734964853e-5</v>
      </c>
      <c r="CI22" s="164">
        <f t="shared" si="2"/>
        <v>0.00201394268009295</v>
      </c>
    </row>
    <row r="23" ht="14.25" spans="1:87">
      <c r="A23" s="45" t="s">
        <v>1422</v>
      </c>
      <c r="B23" s="133">
        <v>434</v>
      </c>
      <c r="C23" s="133">
        <v>0</v>
      </c>
      <c r="D23" s="133">
        <v>3</v>
      </c>
      <c r="E23" s="133">
        <v>3</v>
      </c>
      <c r="F23" s="133">
        <v>0</v>
      </c>
      <c r="G23" s="133">
        <v>10</v>
      </c>
      <c r="H23" s="133">
        <v>10</v>
      </c>
      <c r="I23" s="133">
        <v>-709.783</v>
      </c>
      <c r="J23" s="133">
        <v>12</v>
      </c>
      <c r="K23" s="157">
        <v>19193</v>
      </c>
      <c r="L23" s="133">
        <v>107</v>
      </c>
      <c r="M23" s="157">
        <v>6444</v>
      </c>
      <c r="N23" s="133">
        <v>119</v>
      </c>
      <c r="O23" s="157">
        <v>25637</v>
      </c>
      <c r="P23" s="133" t="s">
        <v>402</v>
      </c>
      <c r="Q23" s="133">
        <v>3.36</v>
      </c>
      <c r="R23" s="133">
        <v>3.36</v>
      </c>
      <c r="S23" s="133">
        <v>0</v>
      </c>
      <c r="T23" s="133">
        <v>0</v>
      </c>
      <c r="U23" s="133">
        <v>0</v>
      </c>
      <c r="V23" s="133" t="s">
        <v>402</v>
      </c>
      <c r="W23" s="133" t="s">
        <v>402</v>
      </c>
      <c r="X23" s="133">
        <v>0</v>
      </c>
      <c r="Y23" s="133" t="s">
        <v>402</v>
      </c>
      <c r="Z23" s="133">
        <v>0</v>
      </c>
      <c r="AA23" s="133" t="s">
        <v>402</v>
      </c>
      <c r="AB23" s="133" t="s">
        <v>402</v>
      </c>
      <c r="AC23" s="133" t="s">
        <v>402</v>
      </c>
      <c r="AD23" s="133" t="s">
        <v>402</v>
      </c>
      <c r="AE23" s="133" t="s">
        <v>402</v>
      </c>
      <c r="AF23" s="133">
        <v>0.112</v>
      </c>
      <c r="AG23" s="133">
        <v>2.978</v>
      </c>
      <c r="AH23" s="133">
        <v>8.951</v>
      </c>
      <c r="AI23" s="133">
        <v>0.336</v>
      </c>
      <c r="AJ23" s="136">
        <v>0.0046</v>
      </c>
      <c r="AK23" s="136">
        <v>0.9958</v>
      </c>
      <c r="AL23" s="136">
        <v>0.0006</v>
      </c>
      <c r="AM23" s="136">
        <v>0.9994</v>
      </c>
      <c r="AN23" s="136">
        <v>0.0164</v>
      </c>
      <c r="AO23" s="136">
        <v>0.9851</v>
      </c>
      <c r="AP23" s="136">
        <v>0.0015</v>
      </c>
      <c r="AQ23" s="136">
        <v>0</v>
      </c>
      <c r="AR23" s="136">
        <v>0</v>
      </c>
      <c r="AS23" s="136">
        <v>0</v>
      </c>
      <c r="AT23" s="136">
        <v>0.0015</v>
      </c>
      <c r="AU23" s="136">
        <v>0</v>
      </c>
      <c r="AV23" s="136">
        <v>-0.0015</v>
      </c>
      <c r="AW23" s="136">
        <v>-0.0015</v>
      </c>
      <c r="AX23" s="136">
        <v>0</v>
      </c>
      <c r="AY23" s="136">
        <v>1</v>
      </c>
      <c r="AZ23" s="136">
        <v>0</v>
      </c>
      <c r="BA23" s="136">
        <v>1</v>
      </c>
      <c r="BB23" s="136">
        <v>0</v>
      </c>
      <c r="BC23" s="136">
        <v>0</v>
      </c>
      <c r="BD23" s="136">
        <v>0</v>
      </c>
      <c r="BE23" s="136">
        <v>0</v>
      </c>
      <c r="BF23" s="136">
        <v>0</v>
      </c>
      <c r="BG23" s="136">
        <v>0</v>
      </c>
      <c r="BH23" s="133">
        <v>0</v>
      </c>
      <c r="BI23" s="133">
        <v>1</v>
      </c>
      <c r="BJ23" s="133">
        <v>0</v>
      </c>
      <c r="BK23" s="133">
        <v>1</v>
      </c>
      <c r="BL23" s="133">
        <v>0.1</v>
      </c>
      <c r="BM23" s="133">
        <v>0.749</v>
      </c>
      <c r="BN23" s="133">
        <v>0.9</v>
      </c>
      <c r="BO23" s="133">
        <v>0.251</v>
      </c>
      <c r="BP23" s="133" t="s">
        <v>402</v>
      </c>
      <c r="BQ23" s="133" t="s">
        <v>402</v>
      </c>
      <c r="BR23" s="133">
        <v>500</v>
      </c>
      <c r="BS23" s="133">
        <v>-1.129</v>
      </c>
      <c r="BT23" s="136">
        <v>0.0717</v>
      </c>
      <c r="BU23" s="136">
        <v>0.5064</v>
      </c>
      <c r="BV23" s="136">
        <v>0.1822</v>
      </c>
      <c r="BW23" s="133">
        <v>0.769</v>
      </c>
      <c r="BX23" s="133">
        <v>0</v>
      </c>
      <c r="BY23" s="133">
        <v>0</v>
      </c>
      <c r="BZ23" s="133">
        <v>0</v>
      </c>
      <c r="CC23" s="45" t="s">
        <v>1422</v>
      </c>
      <c r="CD23" s="163" t="str">
        <f t="shared" si="0"/>
        <v>434</v>
      </c>
      <c r="CE23" s="133">
        <v>0</v>
      </c>
      <c r="CF23" s="133">
        <v>10</v>
      </c>
      <c r="CG23" s="133">
        <v>3</v>
      </c>
      <c r="CH23" s="164">
        <f t="shared" si="1"/>
        <v>0</v>
      </c>
      <c r="CI23" s="164">
        <f t="shared" si="2"/>
        <v>0.00154918667699458</v>
      </c>
    </row>
    <row r="24" ht="14.25" spans="1:87">
      <c r="A24" s="45" t="s">
        <v>1423</v>
      </c>
      <c r="B24" s="133">
        <v>435</v>
      </c>
      <c r="C24" s="133">
        <v>0</v>
      </c>
      <c r="D24" s="133">
        <v>4</v>
      </c>
      <c r="E24" s="133">
        <v>4</v>
      </c>
      <c r="F24" s="133">
        <v>0</v>
      </c>
      <c r="G24" s="133">
        <v>13</v>
      </c>
      <c r="H24" s="133">
        <v>13</v>
      </c>
      <c r="I24" s="133">
        <v>-709.783</v>
      </c>
      <c r="J24" s="133">
        <v>12</v>
      </c>
      <c r="K24" s="157">
        <v>19193</v>
      </c>
      <c r="L24" s="133">
        <v>120</v>
      </c>
      <c r="M24" s="157">
        <v>6434</v>
      </c>
      <c r="N24" s="133">
        <v>132</v>
      </c>
      <c r="O24" s="157">
        <v>25627</v>
      </c>
      <c r="P24" s="133" t="s">
        <v>402</v>
      </c>
      <c r="Q24" s="133">
        <v>3.36</v>
      </c>
      <c r="R24" s="133">
        <v>3.36</v>
      </c>
      <c r="S24" s="133">
        <v>0</v>
      </c>
      <c r="T24" s="133">
        <v>0</v>
      </c>
      <c r="U24" s="133">
        <v>0</v>
      </c>
      <c r="V24" s="133" t="s">
        <v>402</v>
      </c>
      <c r="W24" s="133" t="s">
        <v>402</v>
      </c>
      <c r="X24" s="133">
        <v>0</v>
      </c>
      <c r="Y24" s="133" t="s">
        <v>402</v>
      </c>
      <c r="Z24" s="133">
        <v>0</v>
      </c>
      <c r="AA24" s="133" t="s">
        <v>402</v>
      </c>
      <c r="AB24" s="133" t="s">
        <v>402</v>
      </c>
      <c r="AC24" s="133" t="s">
        <v>402</v>
      </c>
      <c r="AD24" s="133" t="s">
        <v>402</v>
      </c>
      <c r="AE24" s="133" t="s">
        <v>402</v>
      </c>
      <c r="AF24" s="133">
        <v>0.099</v>
      </c>
      <c r="AG24" s="133">
        <v>2.983</v>
      </c>
      <c r="AH24" s="133">
        <v>10.07</v>
      </c>
      <c r="AI24" s="133">
        <v>0.335</v>
      </c>
      <c r="AJ24" s="136">
        <v>0.0052</v>
      </c>
      <c r="AK24" s="136">
        <v>0.9954</v>
      </c>
      <c r="AL24" s="136">
        <v>0.0006</v>
      </c>
      <c r="AM24" s="136">
        <v>0.9994</v>
      </c>
      <c r="AN24" s="136">
        <v>0.0185</v>
      </c>
      <c r="AO24" s="136">
        <v>0.9836</v>
      </c>
      <c r="AP24" s="136">
        <v>0.0021</v>
      </c>
      <c r="AQ24" s="136">
        <v>0</v>
      </c>
      <c r="AR24" s="136">
        <v>0</v>
      </c>
      <c r="AS24" s="136">
        <v>0</v>
      </c>
      <c r="AT24" s="136">
        <v>0.0021</v>
      </c>
      <c r="AU24" s="136">
        <v>0.0005</v>
      </c>
      <c r="AV24" s="136">
        <v>-0.0021</v>
      </c>
      <c r="AW24" s="136">
        <v>-0.0021</v>
      </c>
      <c r="AX24" s="136">
        <v>0</v>
      </c>
      <c r="AY24" s="136">
        <v>1</v>
      </c>
      <c r="AZ24" s="136">
        <v>0</v>
      </c>
      <c r="BA24" s="136">
        <v>1</v>
      </c>
      <c r="BB24" s="136">
        <v>0</v>
      </c>
      <c r="BC24" s="136">
        <v>0.0005</v>
      </c>
      <c r="BD24" s="136">
        <v>0.0005</v>
      </c>
      <c r="BE24" s="136">
        <v>0</v>
      </c>
      <c r="BF24" s="136">
        <v>0</v>
      </c>
      <c r="BG24" s="136">
        <v>0</v>
      </c>
      <c r="BH24" s="133">
        <v>0</v>
      </c>
      <c r="BI24" s="133">
        <v>1</v>
      </c>
      <c r="BJ24" s="133">
        <v>0</v>
      </c>
      <c r="BK24" s="133">
        <v>1</v>
      </c>
      <c r="BL24" s="133">
        <v>0.09</v>
      </c>
      <c r="BM24" s="133">
        <v>0.749</v>
      </c>
      <c r="BN24" s="133">
        <v>0.91</v>
      </c>
      <c r="BO24" s="133">
        <v>0.251</v>
      </c>
      <c r="BP24" s="133" t="s">
        <v>402</v>
      </c>
      <c r="BQ24" s="133" t="s">
        <v>402</v>
      </c>
      <c r="BR24" s="133">
        <v>503</v>
      </c>
      <c r="BS24" s="133">
        <v>-1.014</v>
      </c>
      <c r="BT24" s="136">
        <v>0.0794</v>
      </c>
      <c r="BU24" s="136">
        <v>0.529</v>
      </c>
      <c r="BV24" s="136">
        <v>0.1936</v>
      </c>
      <c r="BW24" s="133">
        <v>0.75</v>
      </c>
      <c r="BX24" s="133">
        <v>0</v>
      </c>
      <c r="BY24" s="133">
        <v>0</v>
      </c>
      <c r="BZ24" s="133">
        <v>0</v>
      </c>
      <c r="CC24" s="45" t="s">
        <v>1423</v>
      </c>
      <c r="CD24" s="163" t="str">
        <f t="shared" si="0"/>
        <v>435</v>
      </c>
      <c r="CE24" s="133">
        <v>0</v>
      </c>
      <c r="CF24" s="133">
        <v>13</v>
      </c>
      <c r="CG24" s="133">
        <v>4</v>
      </c>
      <c r="CH24" s="164">
        <f t="shared" si="1"/>
        <v>0</v>
      </c>
      <c r="CI24" s="164">
        <f t="shared" si="2"/>
        <v>0.00201394268009295</v>
      </c>
    </row>
    <row r="25" ht="14.25" spans="1:87">
      <c r="A25" s="45" t="s">
        <v>1424</v>
      </c>
      <c r="B25" s="133">
        <v>436</v>
      </c>
      <c r="C25" s="133">
        <v>2</v>
      </c>
      <c r="D25" s="133">
        <v>8</v>
      </c>
      <c r="E25" s="133">
        <v>10</v>
      </c>
      <c r="F25" s="133">
        <v>2</v>
      </c>
      <c r="G25" s="133">
        <v>26</v>
      </c>
      <c r="H25" s="133">
        <v>28</v>
      </c>
      <c r="I25" s="133">
        <v>-709.783</v>
      </c>
      <c r="J25" s="133">
        <v>14</v>
      </c>
      <c r="K25" s="157">
        <v>19193</v>
      </c>
      <c r="L25" s="133">
        <v>147</v>
      </c>
      <c r="M25" s="157">
        <v>6421</v>
      </c>
      <c r="N25" s="133">
        <v>161</v>
      </c>
      <c r="O25" s="157">
        <v>25614</v>
      </c>
      <c r="P25" s="133">
        <v>1</v>
      </c>
      <c r="Q25" s="133">
        <v>3.36</v>
      </c>
      <c r="R25" s="133">
        <v>2.89</v>
      </c>
      <c r="S25" s="133">
        <v>0</v>
      </c>
      <c r="T25" s="133">
        <v>0</v>
      </c>
      <c r="U25" s="133">
        <v>0</v>
      </c>
      <c r="V25" s="133">
        <v>0.015</v>
      </c>
      <c r="W25" s="133">
        <v>0.015</v>
      </c>
      <c r="X25" s="133">
        <v>0.25</v>
      </c>
      <c r="Y25" s="133">
        <v>4</v>
      </c>
      <c r="Z25" s="133">
        <v>0.074</v>
      </c>
      <c r="AA25" s="133">
        <v>13.427</v>
      </c>
      <c r="AB25" s="133">
        <v>-1.386</v>
      </c>
      <c r="AC25" s="133">
        <v>1.386</v>
      </c>
      <c r="AD25" s="133">
        <v>-2.597</v>
      </c>
      <c r="AE25" s="133">
        <v>2.597</v>
      </c>
      <c r="AF25" s="133">
        <v>0.095</v>
      </c>
      <c r="AG25" s="133">
        <v>2.989</v>
      </c>
      <c r="AH25" s="133">
        <v>10.55</v>
      </c>
      <c r="AI25" s="133">
        <v>0.335</v>
      </c>
      <c r="AJ25" s="136">
        <v>0.0063</v>
      </c>
      <c r="AK25" s="136">
        <v>0.9948</v>
      </c>
      <c r="AL25" s="136">
        <v>0.0007</v>
      </c>
      <c r="AM25" s="136">
        <v>0.9994</v>
      </c>
      <c r="AN25" s="136">
        <v>0.0226</v>
      </c>
      <c r="AO25" s="136">
        <v>0.9815</v>
      </c>
      <c r="AP25" s="136">
        <v>0.0041</v>
      </c>
      <c r="AQ25" s="136">
        <v>0</v>
      </c>
      <c r="AR25" s="136">
        <v>0</v>
      </c>
      <c r="AS25" s="136">
        <v>0</v>
      </c>
      <c r="AT25" s="136">
        <v>0.0041</v>
      </c>
      <c r="AU25" s="136">
        <v>0.0011</v>
      </c>
      <c r="AV25" s="136">
        <v>-0.004</v>
      </c>
      <c r="AW25" s="136">
        <v>-0.004</v>
      </c>
      <c r="AX25" s="136">
        <v>0.2</v>
      </c>
      <c r="AY25" s="136">
        <v>0.8</v>
      </c>
      <c r="AZ25" s="136">
        <v>0.0693</v>
      </c>
      <c r="BA25" s="136">
        <v>0.9307</v>
      </c>
      <c r="BB25" s="136">
        <v>0</v>
      </c>
      <c r="BC25" s="136">
        <v>0.001</v>
      </c>
      <c r="BD25" s="136">
        <v>0.0011</v>
      </c>
      <c r="BE25" s="136">
        <v>0</v>
      </c>
      <c r="BF25" s="136">
        <v>0</v>
      </c>
      <c r="BG25" s="136">
        <v>0</v>
      </c>
      <c r="BH25" s="133">
        <v>0.2</v>
      </c>
      <c r="BI25" s="133">
        <v>0.8</v>
      </c>
      <c r="BJ25" s="133">
        <v>0.069</v>
      </c>
      <c r="BK25" s="133">
        <v>0.931</v>
      </c>
      <c r="BL25" s="133">
        <v>0.087</v>
      </c>
      <c r="BM25" s="133">
        <v>0.749</v>
      </c>
      <c r="BN25" s="133">
        <v>0.913</v>
      </c>
      <c r="BO25" s="133">
        <v>0.251</v>
      </c>
      <c r="BP25" s="133">
        <v>-3.674</v>
      </c>
      <c r="BQ25" s="133">
        <v>-3.674</v>
      </c>
      <c r="BR25" s="133">
        <v>506</v>
      </c>
      <c r="BS25" s="133">
        <v>-0.898</v>
      </c>
      <c r="BT25" s="136">
        <v>0.0865</v>
      </c>
      <c r="BU25" s="136">
        <v>0.5469</v>
      </c>
      <c r="BV25" s="136">
        <v>0.2035</v>
      </c>
      <c r="BW25" s="133">
        <v>0.729</v>
      </c>
      <c r="BX25" s="133">
        <v>0</v>
      </c>
      <c r="BY25" s="133">
        <v>0</v>
      </c>
      <c r="BZ25" s="133">
        <v>0</v>
      </c>
      <c r="CC25" s="45" t="s">
        <v>1424</v>
      </c>
      <c r="CD25" s="163" t="str">
        <f t="shared" si="0"/>
        <v>436</v>
      </c>
      <c r="CE25" s="133">
        <v>2</v>
      </c>
      <c r="CF25" s="133">
        <v>26</v>
      </c>
      <c r="CG25" s="133">
        <v>8</v>
      </c>
      <c r="CH25" s="164">
        <f t="shared" si="1"/>
        <v>0.000104139546992971</v>
      </c>
      <c r="CI25" s="164">
        <f t="shared" si="2"/>
        <v>0.0040278853601859</v>
      </c>
    </row>
    <row r="26" ht="14.25" spans="1:87">
      <c r="A26" s="45" t="s">
        <v>1425</v>
      </c>
      <c r="B26" s="133">
        <v>437</v>
      </c>
      <c r="C26" s="133">
        <v>1</v>
      </c>
      <c r="D26" s="133">
        <v>5</v>
      </c>
      <c r="E26" s="133">
        <v>6</v>
      </c>
      <c r="F26" s="133">
        <v>1</v>
      </c>
      <c r="G26" s="133">
        <v>16</v>
      </c>
      <c r="H26" s="133">
        <v>17</v>
      </c>
      <c r="I26" s="133">
        <v>-709.783</v>
      </c>
      <c r="J26" s="133">
        <v>15</v>
      </c>
      <c r="K26" s="157">
        <v>19191</v>
      </c>
      <c r="L26" s="133">
        <v>164</v>
      </c>
      <c r="M26" s="157">
        <v>6394</v>
      </c>
      <c r="N26" s="133">
        <v>179</v>
      </c>
      <c r="O26" s="157">
        <v>25585</v>
      </c>
      <c r="P26" s="133">
        <v>1</v>
      </c>
      <c r="Q26" s="133">
        <v>3.36</v>
      </c>
      <c r="R26" s="133">
        <v>2.96</v>
      </c>
      <c r="S26" s="133">
        <v>0</v>
      </c>
      <c r="T26" s="133">
        <v>0</v>
      </c>
      <c r="U26" s="133">
        <v>0</v>
      </c>
      <c r="V26" s="133">
        <v>0.01</v>
      </c>
      <c r="W26" s="133">
        <v>0.01</v>
      </c>
      <c r="X26" s="133">
        <v>0.2</v>
      </c>
      <c r="Y26" s="133">
        <v>5</v>
      </c>
      <c r="Z26" s="133">
        <v>0.06</v>
      </c>
      <c r="AA26" s="133">
        <v>16.784</v>
      </c>
      <c r="AB26" s="133">
        <v>-1.609</v>
      </c>
      <c r="AC26" s="133">
        <v>1.609</v>
      </c>
      <c r="AD26" s="133">
        <v>-2.82</v>
      </c>
      <c r="AE26" s="133">
        <v>2.82</v>
      </c>
      <c r="AF26" s="133">
        <v>0.091</v>
      </c>
      <c r="AG26" s="133">
        <v>3.001</v>
      </c>
      <c r="AH26" s="133">
        <v>10.965</v>
      </c>
      <c r="AI26" s="133">
        <v>0.333</v>
      </c>
      <c r="AJ26" s="136">
        <v>0.007</v>
      </c>
      <c r="AK26" s="136">
        <v>0.9937</v>
      </c>
      <c r="AL26" s="136">
        <v>0.0008</v>
      </c>
      <c r="AM26" s="136">
        <v>0.9993</v>
      </c>
      <c r="AN26" s="136">
        <v>0.0251</v>
      </c>
      <c r="AO26" s="136">
        <v>0.9774</v>
      </c>
      <c r="AP26" s="136">
        <v>0.0026</v>
      </c>
      <c r="AQ26" s="136">
        <v>0</v>
      </c>
      <c r="AR26" s="136">
        <v>0</v>
      </c>
      <c r="AS26" s="136">
        <v>0</v>
      </c>
      <c r="AT26" s="136">
        <v>0.0026</v>
      </c>
      <c r="AU26" s="136">
        <v>0.0007</v>
      </c>
      <c r="AV26" s="136">
        <v>-0.0025</v>
      </c>
      <c r="AW26" s="136">
        <v>-0.0025</v>
      </c>
      <c r="AX26" s="136">
        <v>0.1667</v>
      </c>
      <c r="AY26" s="136">
        <v>0.8333</v>
      </c>
      <c r="AZ26" s="136">
        <v>0.0562</v>
      </c>
      <c r="BA26" s="136">
        <v>0.9438</v>
      </c>
      <c r="BB26" s="136">
        <v>0</v>
      </c>
      <c r="BC26" s="136">
        <v>0.0007</v>
      </c>
      <c r="BD26" s="136">
        <v>0.0007</v>
      </c>
      <c r="BE26" s="136">
        <v>0</v>
      </c>
      <c r="BF26" s="136">
        <v>0</v>
      </c>
      <c r="BG26" s="136">
        <v>0</v>
      </c>
      <c r="BH26" s="133">
        <v>0.167</v>
      </c>
      <c r="BI26" s="133">
        <v>0.833</v>
      </c>
      <c r="BJ26" s="133">
        <v>0.056</v>
      </c>
      <c r="BK26" s="133">
        <v>0.944</v>
      </c>
      <c r="BL26" s="133">
        <v>0.084</v>
      </c>
      <c r="BM26" s="133">
        <v>0.75</v>
      </c>
      <c r="BN26" s="133">
        <v>0.916</v>
      </c>
      <c r="BO26" s="133">
        <v>0.25</v>
      </c>
      <c r="BP26" s="133">
        <v>-3.897</v>
      </c>
      <c r="BQ26" s="133">
        <v>-3.897</v>
      </c>
      <c r="BR26" s="133">
        <v>508</v>
      </c>
      <c r="BS26" s="133">
        <v>-0.821</v>
      </c>
      <c r="BT26" s="136">
        <v>0.091</v>
      </c>
      <c r="BU26" s="136">
        <v>0.5598</v>
      </c>
      <c r="BV26" s="136">
        <v>0.2101</v>
      </c>
      <c r="BW26" s="133">
        <v>0.715</v>
      </c>
      <c r="BX26" s="133">
        <v>0</v>
      </c>
      <c r="BY26" s="133">
        <v>0</v>
      </c>
      <c r="BZ26" s="133">
        <v>0</v>
      </c>
      <c r="CC26" s="45" t="s">
        <v>1425</v>
      </c>
      <c r="CD26" s="163" t="str">
        <f t="shared" si="0"/>
        <v>437</v>
      </c>
      <c r="CE26" s="133">
        <v>1</v>
      </c>
      <c r="CF26" s="133">
        <v>16</v>
      </c>
      <c r="CG26" s="133">
        <v>5</v>
      </c>
      <c r="CH26" s="164">
        <f t="shared" si="1"/>
        <v>5.20697734964853e-5</v>
      </c>
      <c r="CI26" s="164">
        <f t="shared" si="2"/>
        <v>0.00247869868319132</v>
      </c>
    </row>
    <row r="27" ht="14.25" spans="1:87">
      <c r="A27" s="45" t="s">
        <v>1426</v>
      </c>
      <c r="B27" s="133">
        <v>438</v>
      </c>
      <c r="C27" s="133">
        <v>5</v>
      </c>
      <c r="D27" s="133">
        <v>7</v>
      </c>
      <c r="E27" s="133">
        <v>12</v>
      </c>
      <c r="F27" s="133">
        <v>5</v>
      </c>
      <c r="G27" s="133">
        <v>23</v>
      </c>
      <c r="H27" s="133">
        <v>28</v>
      </c>
      <c r="I27" s="133">
        <v>-709.783</v>
      </c>
      <c r="J27" s="133">
        <v>20</v>
      </c>
      <c r="K27" s="157">
        <v>19190</v>
      </c>
      <c r="L27" s="133">
        <v>187</v>
      </c>
      <c r="M27" s="157">
        <v>6377</v>
      </c>
      <c r="N27" s="133">
        <v>207</v>
      </c>
      <c r="O27" s="157">
        <v>25567</v>
      </c>
      <c r="P27" s="133">
        <v>1</v>
      </c>
      <c r="Q27" s="133">
        <v>3.36</v>
      </c>
      <c r="R27" s="133">
        <v>2.37</v>
      </c>
      <c r="S27" s="133">
        <v>0</v>
      </c>
      <c r="T27" s="133">
        <v>0</v>
      </c>
      <c r="U27" s="133">
        <v>0</v>
      </c>
      <c r="V27" s="133">
        <v>0.009</v>
      </c>
      <c r="W27" s="133">
        <v>0.009</v>
      </c>
      <c r="X27" s="133">
        <v>0.714</v>
      </c>
      <c r="Y27" s="133">
        <v>1.4</v>
      </c>
      <c r="Z27" s="133">
        <v>0.213</v>
      </c>
      <c r="AA27" s="133">
        <v>4.699</v>
      </c>
      <c r="AB27" s="133">
        <v>-0.336</v>
      </c>
      <c r="AC27" s="133">
        <v>0.336</v>
      </c>
      <c r="AD27" s="133">
        <v>-1.547</v>
      </c>
      <c r="AE27" s="133">
        <v>1.547</v>
      </c>
      <c r="AF27" s="133">
        <v>0.106</v>
      </c>
      <c r="AG27" s="133">
        <v>3.009</v>
      </c>
      <c r="AH27" s="133">
        <v>9.399</v>
      </c>
      <c r="AI27" s="133">
        <v>0.332</v>
      </c>
      <c r="AJ27" s="136">
        <v>0.0081</v>
      </c>
      <c r="AK27" s="136">
        <v>0.993</v>
      </c>
      <c r="AL27" s="136">
        <v>0.001</v>
      </c>
      <c r="AM27" s="136">
        <v>0.9992</v>
      </c>
      <c r="AN27" s="136">
        <v>0.0287</v>
      </c>
      <c r="AO27" s="136">
        <v>0.9749</v>
      </c>
      <c r="AP27" s="136">
        <v>0.0036</v>
      </c>
      <c r="AQ27" s="136">
        <v>0</v>
      </c>
      <c r="AR27" s="136">
        <v>0.0006</v>
      </c>
      <c r="AS27" s="136">
        <v>0</v>
      </c>
      <c r="AT27" s="136">
        <v>0.0036</v>
      </c>
      <c r="AU27" s="136">
        <v>0.0011</v>
      </c>
      <c r="AV27" s="136">
        <v>-0.0033</v>
      </c>
      <c r="AW27" s="136">
        <v>-0.0033</v>
      </c>
      <c r="AX27" s="136">
        <v>0.4167</v>
      </c>
      <c r="AY27" s="136">
        <v>0.5833</v>
      </c>
      <c r="AZ27" s="136">
        <v>0.1755</v>
      </c>
      <c r="BA27" s="136">
        <v>0.8245</v>
      </c>
      <c r="BB27" s="136">
        <v>0</v>
      </c>
      <c r="BC27" s="136">
        <v>0.0009</v>
      </c>
      <c r="BD27" s="136">
        <v>0.0011</v>
      </c>
      <c r="BE27" s="136">
        <v>0</v>
      </c>
      <c r="BF27" s="136">
        <v>0</v>
      </c>
      <c r="BG27" s="136">
        <v>0.0006</v>
      </c>
      <c r="BH27" s="133">
        <v>0.417</v>
      </c>
      <c r="BI27" s="133">
        <v>0.583</v>
      </c>
      <c r="BJ27" s="133">
        <v>0.175</v>
      </c>
      <c r="BK27" s="133">
        <v>0.825</v>
      </c>
      <c r="BL27" s="133">
        <v>0.096</v>
      </c>
      <c r="BM27" s="133">
        <v>0.751</v>
      </c>
      <c r="BN27" s="133">
        <v>0.904</v>
      </c>
      <c r="BO27" s="133">
        <v>0.249</v>
      </c>
      <c r="BP27" s="133">
        <v>-2.624</v>
      </c>
      <c r="BQ27" s="133">
        <v>-2.624</v>
      </c>
      <c r="BR27" s="133">
        <v>511</v>
      </c>
      <c r="BS27" s="133">
        <v>-0.706</v>
      </c>
      <c r="BT27" s="136">
        <v>0.0991</v>
      </c>
      <c r="BU27" s="136">
        <v>0.5762</v>
      </c>
      <c r="BV27" s="136">
        <v>0.2204</v>
      </c>
      <c r="BW27" s="133">
        <v>0.692</v>
      </c>
      <c r="BX27" s="133">
        <v>0</v>
      </c>
      <c r="BY27" s="133">
        <v>0</v>
      </c>
      <c r="BZ27" s="133">
        <v>0</v>
      </c>
      <c r="CC27" s="45" t="s">
        <v>1426</v>
      </c>
      <c r="CD27" s="163" t="str">
        <f t="shared" si="0"/>
        <v>438</v>
      </c>
      <c r="CE27" s="133">
        <v>5</v>
      </c>
      <c r="CF27" s="133">
        <v>23</v>
      </c>
      <c r="CG27" s="133">
        <v>7</v>
      </c>
      <c r="CH27" s="164">
        <f t="shared" si="1"/>
        <v>0.000260348867482426</v>
      </c>
      <c r="CI27" s="164">
        <f t="shared" si="2"/>
        <v>0.00356312935708753</v>
      </c>
    </row>
    <row r="28" ht="14.25" spans="1:87">
      <c r="A28" s="45" t="s">
        <v>1427</v>
      </c>
      <c r="B28" s="133">
        <v>439</v>
      </c>
      <c r="C28" s="133">
        <v>1</v>
      </c>
      <c r="D28" s="133">
        <v>4</v>
      </c>
      <c r="E28" s="133">
        <v>5</v>
      </c>
      <c r="F28" s="133">
        <v>1</v>
      </c>
      <c r="G28" s="133">
        <v>13</v>
      </c>
      <c r="H28" s="133">
        <v>14</v>
      </c>
      <c r="I28" s="133">
        <v>-709.783</v>
      </c>
      <c r="J28" s="133">
        <v>21</v>
      </c>
      <c r="K28" s="157">
        <v>19185</v>
      </c>
      <c r="L28" s="133">
        <v>201</v>
      </c>
      <c r="M28" s="157">
        <v>6354</v>
      </c>
      <c r="N28" s="133">
        <v>222</v>
      </c>
      <c r="O28" s="157">
        <v>25539</v>
      </c>
      <c r="P28" s="133">
        <v>1</v>
      </c>
      <c r="Q28" s="133">
        <v>3.36</v>
      </c>
      <c r="R28" s="133">
        <v>2.89</v>
      </c>
      <c r="S28" s="133">
        <v>0</v>
      </c>
      <c r="T28" s="133">
        <v>0</v>
      </c>
      <c r="U28" s="133">
        <v>0</v>
      </c>
      <c r="V28" s="133">
        <v>0.007</v>
      </c>
      <c r="W28" s="133">
        <v>0.007</v>
      </c>
      <c r="X28" s="133">
        <v>0.25</v>
      </c>
      <c r="Y28" s="133">
        <v>4</v>
      </c>
      <c r="Z28" s="133">
        <v>0.074</v>
      </c>
      <c r="AA28" s="133">
        <v>13.427</v>
      </c>
      <c r="AB28" s="133">
        <v>-1.386</v>
      </c>
      <c r="AC28" s="133">
        <v>1.386</v>
      </c>
      <c r="AD28" s="133">
        <v>-2.597</v>
      </c>
      <c r="AE28" s="133">
        <v>2.597</v>
      </c>
      <c r="AF28" s="133">
        <v>0.104</v>
      </c>
      <c r="AG28" s="133">
        <v>3.019</v>
      </c>
      <c r="AH28" s="133">
        <v>9.591</v>
      </c>
      <c r="AI28" s="133">
        <v>0.331</v>
      </c>
      <c r="AJ28" s="136">
        <v>0.0086</v>
      </c>
      <c r="AK28" s="136">
        <v>0.9919</v>
      </c>
      <c r="AL28" s="136">
        <v>0.0011</v>
      </c>
      <c r="AM28" s="136">
        <v>0.999</v>
      </c>
      <c r="AN28" s="136">
        <v>0.0308</v>
      </c>
      <c r="AO28" s="136">
        <v>0.9713</v>
      </c>
      <c r="AP28" s="136">
        <v>0.0021</v>
      </c>
      <c r="AQ28" s="136">
        <v>0</v>
      </c>
      <c r="AR28" s="136">
        <v>0</v>
      </c>
      <c r="AS28" s="136">
        <v>0</v>
      </c>
      <c r="AT28" s="136">
        <v>0.0021</v>
      </c>
      <c r="AU28" s="136">
        <v>0.0006</v>
      </c>
      <c r="AV28" s="136">
        <v>-0.002</v>
      </c>
      <c r="AW28" s="136">
        <v>-0.002</v>
      </c>
      <c r="AX28" s="136">
        <v>0.2</v>
      </c>
      <c r="AY28" s="136">
        <v>0.8</v>
      </c>
      <c r="AZ28" s="136">
        <v>0.0693</v>
      </c>
      <c r="BA28" s="136">
        <v>0.9307</v>
      </c>
      <c r="BB28" s="136">
        <v>0</v>
      </c>
      <c r="BC28" s="136">
        <v>0.0005</v>
      </c>
      <c r="BD28" s="136">
        <v>0.0006</v>
      </c>
      <c r="BE28" s="136">
        <v>0</v>
      </c>
      <c r="BF28" s="136">
        <v>0</v>
      </c>
      <c r="BG28" s="136">
        <v>0</v>
      </c>
      <c r="BH28" s="133">
        <v>0.2</v>
      </c>
      <c r="BI28" s="133">
        <v>0.8</v>
      </c>
      <c r="BJ28" s="133">
        <v>0.069</v>
      </c>
      <c r="BK28" s="133">
        <v>0.931</v>
      </c>
      <c r="BL28" s="133">
        <v>0.094</v>
      </c>
      <c r="BM28" s="133">
        <v>0.751</v>
      </c>
      <c r="BN28" s="133">
        <v>0.906</v>
      </c>
      <c r="BO28" s="133">
        <v>0.249</v>
      </c>
      <c r="BP28" s="133">
        <v>-3.674</v>
      </c>
      <c r="BQ28" s="133">
        <v>-3.674</v>
      </c>
      <c r="BR28" s="133">
        <v>514</v>
      </c>
      <c r="BS28" s="133">
        <v>-0.591</v>
      </c>
      <c r="BT28" s="136">
        <v>0.1083</v>
      </c>
      <c r="BU28" s="136">
        <v>0.588</v>
      </c>
      <c r="BV28" s="136">
        <v>0.2302</v>
      </c>
      <c r="BW28" s="133">
        <v>0.664</v>
      </c>
      <c r="BX28" s="133">
        <v>0</v>
      </c>
      <c r="BY28" s="133">
        <v>0</v>
      </c>
      <c r="BZ28" s="133">
        <v>0</v>
      </c>
      <c r="CC28" s="45" t="s">
        <v>1427</v>
      </c>
      <c r="CD28" s="163" t="str">
        <f t="shared" si="0"/>
        <v>439</v>
      </c>
      <c r="CE28" s="133">
        <v>1</v>
      </c>
      <c r="CF28" s="133">
        <v>13</v>
      </c>
      <c r="CG28" s="133">
        <v>4</v>
      </c>
      <c r="CH28" s="164">
        <f t="shared" si="1"/>
        <v>5.20697734964853e-5</v>
      </c>
      <c r="CI28" s="164">
        <f t="shared" si="2"/>
        <v>0.00201394268009295</v>
      </c>
    </row>
    <row r="29" ht="14.25" spans="1:87">
      <c r="A29" s="45" t="s">
        <v>1428</v>
      </c>
      <c r="B29" s="133">
        <v>440</v>
      </c>
      <c r="C29" s="133">
        <v>4</v>
      </c>
      <c r="D29" s="133">
        <v>9</v>
      </c>
      <c r="E29" s="133">
        <v>13</v>
      </c>
      <c r="F29" s="133">
        <v>4</v>
      </c>
      <c r="G29" s="133">
        <v>30</v>
      </c>
      <c r="H29" s="133">
        <v>34</v>
      </c>
      <c r="I29" s="133">
        <v>-709.783</v>
      </c>
      <c r="J29" s="133">
        <v>25</v>
      </c>
      <c r="K29" s="157">
        <v>19184</v>
      </c>
      <c r="L29" s="133">
        <v>231</v>
      </c>
      <c r="M29" s="157">
        <v>6340</v>
      </c>
      <c r="N29" s="133">
        <v>256</v>
      </c>
      <c r="O29" s="157">
        <v>25524</v>
      </c>
      <c r="P29" s="133">
        <v>1</v>
      </c>
      <c r="Q29" s="133">
        <v>3.36</v>
      </c>
      <c r="R29" s="133">
        <v>2.63</v>
      </c>
      <c r="S29" s="133">
        <v>0</v>
      </c>
      <c r="T29" s="133">
        <v>0</v>
      </c>
      <c r="U29" s="133">
        <v>0</v>
      </c>
      <c r="V29" s="133">
        <v>0.014</v>
      </c>
      <c r="W29" s="133">
        <v>0.014</v>
      </c>
      <c r="X29" s="133">
        <v>0.444</v>
      </c>
      <c r="Y29" s="133">
        <v>2.25</v>
      </c>
      <c r="Z29" s="133">
        <v>0.132</v>
      </c>
      <c r="AA29" s="133">
        <v>7.553</v>
      </c>
      <c r="AB29" s="133">
        <v>-0.811</v>
      </c>
      <c r="AC29" s="133">
        <v>0.811</v>
      </c>
      <c r="AD29" s="133">
        <v>-2.022</v>
      </c>
      <c r="AE29" s="133">
        <v>2.022</v>
      </c>
      <c r="AF29" s="133">
        <v>0.108</v>
      </c>
      <c r="AG29" s="133">
        <v>3.025</v>
      </c>
      <c r="AH29" s="133">
        <v>9.264</v>
      </c>
      <c r="AI29" s="133">
        <v>0.331</v>
      </c>
      <c r="AJ29" s="136">
        <v>0.01</v>
      </c>
      <c r="AK29" s="136">
        <v>0.9914</v>
      </c>
      <c r="AL29" s="136">
        <v>0.0013</v>
      </c>
      <c r="AM29" s="136">
        <v>0.9989</v>
      </c>
      <c r="AN29" s="136">
        <v>0.0354</v>
      </c>
      <c r="AO29" s="136">
        <v>0.9692</v>
      </c>
      <c r="AP29" s="136">
        <v>0.0046</v>
      </c>
      <c r="AQ29" s="136">
        <v>0</v>
      </c>
      <c r="AR29" s="136">
        <v>0.0006</v>
      </c>
      <c r="AS29" s="136">
        <v>0</v>
      </c>
      <c r="AT29" s="136">
        <v>0.0046</v>
      </c>
      <c r="AU29" s="136">
        <v>0.0013</v>
      </c>
      <c r="AV29" s="136">
        <v>-0.0044</v>
      </c>
      <c r="AW29" s="136">
        <v>-0.0044</v>
      </c>
      <c r="AX29" s="136">
        <v>0.3077</v>
      </c>
      <c r="AY29" s="136">
        <v>0.6923</v>
      </c>
      <c r="AZ29" s="136">
        <v>0.1169</v>
      </c>
      <c r="BA29" s="136">
        <v>0.8831</v>
      </c>
      <c r="BB29" s="136">
        <v>0</v>
      </c>
      <c r="BC29" s="136">
        <v>0.0012</v>
      </c>
      <c r="BD29" s="136">
        <v>0.0013</v>
      </c>
      <c r="BE29" s="136">
        <v>0</v>
      </c>
      <c r="BF29" s="136">
        <v>0</v>
      </c>
      <c r="BG29" s="136">
        <v>0.0006</v>
      </c>
      <c r="BH29" s="133">
        <v>0.308</v>
      </c>
      <c r="BI29" s="133">
        <v>0.692</v>
      </c>
      <c r="BJ29" s="133">
        <v>0.117</v>
      </c>
      <c r="BK29" s="133">
        <v>0.883</v>
      </c>
      <c r="BL29" s="133">
        <v>0.097</v>
      </c>
      <c r="BM29" s="133">
        <v>0.752</v>
      </c>
      <c r="BN29" s="133">
        <v>0.903</v>
      </c>
      <c r="BO29" s="133">
        <v>0.248</v>
      </c>
      <c r="BP29" s="133">
        <v>-3.099</v>
      </c>
      <c r="BQ29" s="133">
        <v>-3.099</v>
      </c>
      <c r="BR29" s="133">
        <v>517</v>
      </c>
      <c r="BS29" s="133">
        <v>-0.475</v>
      </c>
      <c r="BT29" s="136">
        <v>0.118</v>
      </c>
      <c r="BU29" s="136">
        <v>0.6029</v>
      </c>
      <c r="BV29" s="136">
        <v>0.2412</v>
      </c>
      <c r="BW29" s="133">
        <v>0.635</v>
      </c>
      <c r="BX29" s="133">
        <v>0</v>
      </c>
      <c r="BY29" s="133">
        <v>0</v>
      </c>
      <c r="BZ29" s="133">
        <v>0</v>
      </c>
      <c r="CC29" s="45" t="s">
        <v>1428</v>
      </c>
      <c r="CD29" s="163" t="str">
        <f t="shared" si="0"/>
        <v>440</v>
      </c>
      <c r="CE29" s="133">
        <v>4</v>
      </c>
      <c r="CF29" s="133">
        <v>30</v>
      </c>
      <c r="CG29" s="133">
        <v>9</v>
      </c>
      <c r="CH29" s="164">
        <f t="shared" si="1"/>
        <v>0.000208279093985941</v>
      </c>
      <c r="CI29" s="164">
        <f t="shared" si="2"/>
        <v>0.00464756003098373</v>
      </c>
    </row>
    <row r="30" ht="14.25" spans="1:87">
      <c r="A30" s="45" t="s">
        <v>1429</v>
      </c>
      <c r="B30" s="133">
        <v>441</v>
      </c>
      <c r="C30" s="133">
        <v>3</v>
      </c>
      <c r="D30" s="133">
        <v>8</v>
      </c>
      <c r="E30" s="133">
        <v>11</v>
      </c>
      <c r="F30" s="133">
        <v>3</v>
      </c>
      <c r="G30" s="133">
        <v>26</v>
      </c>
      <c r="H30" s="133">
        <v>29</v>
      </c>
      <c r="I30" s="133">
        <v>-709.783</v>
      </c>
      <c r="J30" s="133">
        <v>28</v>
      </c>
      <c r="K30" s="157">
        <v>19180</v>
      </c>
      <c r="L30" s="133">
        <v>258</v>
      </c>
      <c r="M30" s="157">
        <v>6310</v>
      </c>
      <c r="N30" s="133">
        <v>286</v>
      </c>
      <c r="O30" s="157">
        <v>25490</v>
      </c>
      <c r="P30" s="133">
        <v>1</v>
      </c>
      <c r="Q30" s="133">
        <v>3.36</v>
      </c>
      <c r="R30" s="133">
        <v>2.71</v>
      </c>
      <c r="S30" s="133">
        <v>0</v>
      </c>
      <c r="T30" s="133">
        <v>0</v>
      </c>
      <c r="U30" s="133">
        <v>0</v>
      </c>
      <c r="V30" s="133">
        <v>0.013</v>
      </c>
      <c r="W30" s="133">
        <v>0.013</v>
      </c>
      <c r="X30" s="133">
        <v>0.375</v>
      </c>
      <c r="Y30" s="133">
        <v>2.667</v>
      </c>
      <c r="Z30" s="133">
        <v>0.112</v>
      </c>
      <c r="AA30" s="133">
        <v>8.951</v>
      </c>
      <c r="AB30" s="133">
        <v>-0.981</v>
      </c>
      <c r="AC30" s="133">
        <v>0.981</v>
      </c>
      <c r="AD30" s="133">
        <v>-2.192</v>
      </c>
      <c r="AE30" s="133">
        <v>2.192</v>
      </c>
      <c r="AF30" s="133">
        <v>0.108</v>
      </c>
      <c r="AG30" s="133">
        <v>3.039</v>
      </c>
      <c r="AH30" s="133">
        <v>9.231</v>
      </c>
      <c r="AI30" s="133">
        <v>0.329</v>
      </c>
      <c r="AJ30" s="136">
        <v>0.0111</v>
      </c>
      <c r="AK30" s="136">
        <v>0.99</v>
      </c>
      <c r="AL30" s="136">
        <v>0.0015</v>
      </c>
      <c r="AM30" s="136">
        <v>0.9987</v>
      </c>
      <c r="AN30" s="136">
        <v>0.0395</v>
      </c>
      <c r="AO30" s="136">
        <v>0.9646</v>
      </c>
      <c r="AP30" s="136">
        <v>0.0041</v>
      </c>
      <c r="AQ30" s="136">
        <v>0</v>
      </c>
      <c r="AR30" s="136">
        <v>0.0005</v>
      </c>
      <c r="AS30" s="136">
        <v>0</v>
      </c>
      <c r="AT30" s="136">
        <v>0.0041</v>
      </c>
      <c r="AU30" s="136">
        <v>0.0012</v>
      </c>
      <c r="AV30" s="136">
        <v>-0.0039</v>
      </c>
      <c r="AW30" s="136">
        <v>-0.0039</v>
      </c>
      <c r="AX30" s="136">
        <v>0.2727</v>
      </c>
      <c r="AY30" s="136">
        <v>0.7273</v>
      </c>
      <c r="AZ30" s="136">
        <v>0.1005</v>
      </c>
      <c r="BA30" s="136">
        <v>0.8995</v>
      </c>
      <c r="BB30" s="136">
        <v>0</v>
      </c>
      <c r="BC30" s="136">
        <v>0.001</v>
      </c>
      <c r="BD30" s="136">
        <v>0.0012</v>
      </c>
      <c r="BE30" s="136">
        <v>0</v>
      </c>
      <c r="BF30" s="136">
        <v>0</v>
      </c>
      <c r="BG30" s="136">
        <v>0.0005</v>
      </c>
      <c r="BH30" s="133">
        <v>0.273</v>
      </c>
      <c r="BI30" s="133">
        <v>0.727</v>
      </c>
      <c r="BJ30" s="133">
        <v>0.1</v>
      </c>
      <c r="BK30" s="133">
        <v>0.9</v>
      </c>
      <c r="BL30" s="133">
        <v>0.098</v>
      </c>
      <c r="BM30" s="133">
        <v>0.752</v>
      </c>
      <c r="BN30" s="133">
        <v>0.902</v>
      </c>
      <c r="BO30" s="133">
        <v>0.248</v>
      </c>
      <c r="BP30" s="133">
        <v>-3.269</v>
      </c>
      <c r="BQ30" s="133">
        <v>-3.269</v>
      </c>
      <c r="BR30" s="133">
        <v>519</v>
      </c>
      <c r="BS30" s="133">
        <v>-0.399</v>
      </c>
      <c r="BT30" s="136">
        <v>0.1264</v>
      </c>
      <c r="BU30" s="136">
        <v>0.6178</v>
      </c>
      <c r="BV30" s="136">
        <v>0.2512</v>
      </c>
      <c r="BW30" s="133">
        <v>0.617</v>
      </c>
      <c r="BX30" s="133">
        <v>0</v>
      </c>
      <c r="BY30" s="133">
        <v>0</v>
      </c>
      <c r="BZ30" s="133">
        <v>0</v>
      </c>
      <c r="CC30" s="45" t="s">
        <v>1429</v>
      </c>
      <c r="CD30" s="163" t="str">
        <f t="shared" si="0"/>
        <v>441</v>
      </c>
      <c r="CE30" s="133">
        <v>3</v>
      </c>
      <c r="CF30" s="133">
        <v>26</v>
      </c>
      <c r="CG30" s="133">
        <v>8</v>
      </c>
      <c r="CH30" s="164">
        <f t="shared" si="1"/>
        <v>0.000156209320489456</v>
      </c>
      <c r="CI30" s="164">
        <f t="shared" si="2"/>
        <v>0.0040278853601859</v>
      </c>
    </row>
    <row r="31" ht="14.25" spans="1:87">
      <c r="A31" s="45" t="s">
        <v>1430</v>
      </c>
      <c r="B31" s="133">
        <v>442</v>
      </c>
      <c r="C31" s="133">
        <v>3</v>
      </c>
      <c r="D31" s="133">
        <v>4</v>
      </c>
      <c r="E31" s="133">
        <v>7</v>
      </c>
      <c r="F31" s="133">
        <v>3</v>
      </c>
      <c r="G31" s="133">
        <v>13</v>
      </c>
      <c r="H31" s="133">
        <v>16</v>
      </c>
      <c r="I31" s="133">
        <v>-709.783</v>
      </c>
      <c r="J31" s="133">
        <v>31</v>
      </c>
      <c r="K31" s="157">
        <v>19177</v>
      </c>
      <c r="L31" s="133">
        <v>271</v>
      </c>
      <c r="M31" s="157">
        <v>6283</v>
      </c>
      <c r="N31" s="133">
        <v>302</v>
      </c>
      <c r="O31" s="157">
        <v>25460</v>
      </c>
      <c r="P31" s="133">
        <v>1</v>
      </c>
      <c r="Q31" s="133">
        <v>3.36</v>
      </c>
      <c r="R31" s="133">
        <v>2.35</v>
      </c>
      <c r="S31" s="133">
        <v>0</v>
      </c>
      <c r="T31" s="133">
        <v>0</v>
      </c>
      <c r="U31" s="133">
        <v>0</v>
      </c>
      <c r="V31" s="133">
        <v>0.005</v>
      </c>
      <c r="W31" s="133">
        <v>0.005</v>
      </c>
      <c r="X31" s="133">
        <v>0.75</v>
      </c>
      <c r="Y31" s="133">
        <v>1.333</v>
      </c>
      <c r="Z31" s="133">
        <v>0.223</v>
      </c>
      <c r="AA31" s="133">
        <v>4.476</v>
      </c>
      <c r="AB31" s="133">
        <v>-0.288</v>
      </c>
      <c r="AC31" s="133">
        <v>0.288</v>
      </c>
      <c r="AD31" s="133">
        <v>-1.499</v>
      </c>
      <c r="AE31" s="133">
        <v>1.499</v>
      </c>
      <c r="AF31" s="133">
        <v>0.114</v>
      </c>
      <c r="AG31" s="133">
        <v>3.052</v>
      </c>
      <c r="AH31" s="133">
        <v>8.771</v>
      </c>
      <c r="AI31" s="133">
        <v>0.328</v>
      </c>
      <c r="AJ31" s="136">
        <v>0.0118</v>
      </c>
      <c r="AK31" s="136">
        <v>0.9889</v>
      </c>
      <c r="AL31" s="136">
        <v>0.0016</v>
      </c>
      <c r="AM31" s="136">
        <v>0.9985</v>
      </c>
      <c r="AN31" s="136">
        <v>0.0416</v>
      </c>
      <c r="AO31" s="136">
        <v>0.9605</v>
      </c>
      <c r="AP31" s="136">
        <v>0.0021</v>
      </c>
      <c r="AQ31" s="136">
        <v>0</v>
      </c>
      <c r="AR31" s="136">
        <v>0</v>
      </c>
      <c r="AS31" s="136">
        <v>0</v>
      </c>
      <c r="AT31" s="136">
        <v>0.0021</v>
      </c>
      <c r="AU31" s="136">
        <v>0.0006</v>
      </c>
      <c r="AV31" s="136">
        <v>-0.0019</v>
      </c>
      <c r="AW31" s="136">
        <v>-0.0019</v>
      </c>
      <c r="AX31" s="136">
        <v>0.4286</v>
      </c>
      <c r="AY31" s="136">
        <v>0.5714</v>
      </c>
      <c r="AZ31" s="136">
        <v>0.1826</v>
      </c>
      <c r="BA31" s="136">
        <v>0.8174</v>
      </c>
      <c r="BB31" s="136">
        <v>0</v>
      </c>
      <c r="BC31" s="136">
        <v>0.0005</v>
      </c>
      <c r="BD31" s="136">
        <v>0.0006</v>
      </c>
      <c r="BE31" s="136">
        <v>0</v>
      </c>
      <c r="BF31" s="136">
        <v>0</v>
      </c>
      <c r="BG31" s="136">
        <v>0</v>
      </c>
      <c r="BH31" s="133">
        <v>0.429</v>
      </c>
      <c r="BI31" s="133">
        <v>0.571</v>
      </c>
      <c r="BJ31" s="133">
        <v>0.183</v>
      </c>
      <c r="BK31" s="133">
        <v>0.817</v>
      </c>
      <c r="BL31" s="133">
        <v>0.102</v>
      </c>
      <c r="BM31" s="133">
        <v>0.753</v>
      </c>
      <c r="BN31" s="133">
        <v>0.898</v>
      </c>
      <c r="BO31" s="133">
        <v>0.247</v>
      </c>
      <c r="BP31" s="133">
        <v>-2.576</v>
      </c>
      <c r="BQ31" s="133">
        <v>-2.576</v>
      </c>
      <c r="BR31" s="133">
        <v>521</v>
      </c>
      <c r="BS31" s="133">
        <v>-0.322</v>
      </c>
      <c r="BT31" s="136">
        <v>0.135</v>
      </c>
      <c r="BU31" s="136">
        <v>0.6311</v>
      </c>
      <c r="BV31" s="136">
        <v>0.2611</v>
      </c>
      <c r="BW31" s="133">
        <v>0.598</v>
      </c>
      <c r="BX31" s="133">
        <v>0</v>
      </c>
      <c r="BY31" s="133">
        <v>0</v>
      </c>
      <c r="BZ31" s="133">
        <v>0</v>
      </c>
      <c r="CC31" s="45" t="s">
        <v>1430</v>
      </c>
      <c r="CD31" s="163" t="str">
        <f t="shared" si="0"/>
        <v>442</v>
      </c>
      <c r="CE31" s="133">
        <v>3</v>
      </c>
      <c r="CF31" s="133">
        <v>13</v>
      </c>
      <c r="CG31" s="133">
        <v>4</v>
      </c>
      <c r="CH31" s="164">
        <f t="shared" si="1"/>
        <v>0.000156209320489456</v>
      </c>
      <c r="CI31" s="164">
        <f t="shared" si="2"/>
        <v>0.00201394268009295</v>
      </c>
    </row>
    <row r="32" ht="14.25" spans="1:87">
      <c r="A32" s="45" t="s">
        <v>1431</v>
      </c>
      <c r="B32" s="133">
        <v>443</v>
      </c>
      <c r="C32" s="133">
        <v>4</v>
      </c>
      <c r="D32" s="133">
        <v>4</v>
      </c>
      <c r="E32" s="133">
        <v>8</v>
      </c>
      <c r="F32" s="133">
        <v>4</v>
      </c>
      <c r="G32" s="133">
        <v>13</v>
      </c>
      <c r="H32" s="133">
        <v>17</v>
      </c>
      <c r="I32" s="133">
        <v>-709.783</v>
      </c>
      <c r="J32" s="133">
        <v>35</v>
      </c>
      <c r="K32" s="157">
        <v>19174</v>
      </c>
      <c r="L32" s="133">
        <v>285</v>
      </c>
      <c r="M32" s="157">
        <v>6270</v>
      </c>
      <c r="N32" s="133">
        <v>320</v>
      </c>
      <c r="O32" s="157">
        <v>25444</v>
      </c>
      <c r="P32" s="133">
        <v>1</v>
      </c>
      <c r="Q32" s="133">
        <v>3.36</v>
      </c>
      <c r="R32" s="133">
        <v>2.18</v>
      </c>
      <c r="S32" s="133">
        <v>0</v>
      </c>
      <c r="T32" s="133">
        <v>0</v>
      </c>
      <c r="U32" s="133">
        <v>0</v>
      </c>
      <c r="V32" s="133">
        <v>0.004</v>
      </c>
      <c r="W32" s="133">
        <v>0.004</v>
      </c>
      <c r="X32" s="133">
        <v>1</v>
      </c>
      <c r="Y32" s="133">
        <v>1</v>
      </c>
      <c r="Z32" s="133">
        <v>0.298</v>
      </c>
      <c r="AA32" s="133">
        <v>3.357</v>
      </c>
      <c r="AB32" s="133">
        <v>0</v>
      </c>
      <c r="AC32" s="133">
        <v>0</v>
      </c>
      <c r="AD32" s="133">
        <v>-1.211</v>
      </c>
      <c r="AE32" s="133">
        <v>1.211</v>
      </c>
      <c r="AF32" s="133">
        <v>0.123</v>
      </c>
      <c r="AG32" s="133">
        <v>3.058</v>
      </c>
      <c r="AH32" s="133">
        <v>8.152</v>
      </c>
      <c r="AI32" s="133">
        <v>0.327</v>
      </c>
      <c r="AJ32" s="136">
        <v>0.0124</v>
      </c>
      <c r="AK32" s="136">
        <v>0.9882</v>
      </c>
      <c r="AL32" s="136">
        <v>0.0018</v>
      </c>
      <c r="AM32" s="136">
        <v>0.9984</v>
      </c>
      <c r="AN32" s="136">
        <v>0.0436</v>
      </c>
      <c r="AO32" s="136">
        <v>0.9584</v>
      </c>
      <c r="AP32" s="136">
        <v>0.0021</v>
      </c>
      <c r="AQ32" s="136">
        <v>0</v>
      </c>
      <c r="AR32" s="136">
        <v>0</v>
      </c>
      <c r="AS32" s="136">
        <v>0</v>
      </c>
      <c r="AT32" s="136">
        <v>0.0021</v>
      </c>
      <c r="AU32" s="136">
        <v>0.0007</v>
      </c>
      <c r="AV32" s="136">
        <v>-0.0018</v>
      </c>
      <c r="AW32" s="136">
        <v>-0.0018</v>
      </c>
      <c r="AX32" s="136">
        <v>0.5</v>
      </c>
      <c r="AY32" s="136">
        <v>0.5</v>
      </c>
      <c r="AZ32" s="136">
        <v>0.2295</v>
      </c>
      <c r="BA32" s="136">
        <v>0.7705</v>
      </c>
      <c r="BB32" s="136">
        <v>0</v>
      </c>
      <c r="BC32" s="136">
        <v>0.0005</v>
      </c>
      <c r="BD32" s="136">
        <v>0.0007</v>
      </c>
      <c r="BE32" s="136">
        <v>0</v>
      </c>
      <c r="BF32" s="136">
        <v>0</v>
      </c>
      <c r="BG32" s="136">
        <v>0</v>
      </c>
      <c r="BH32" s="133">
        <v>0.5</v>
      </c>
      <c r="BI32" s="133">
        <v>0.5</v>
      </c>
      <c r="BJ32" s="133">
        <v>0.23</v>
      </c>
      <c r="BK32" s="133">
        <v>0.77</v>
      </c>
      <c r="BL32" s="133">
        <v>0.109</v>
      </c>
      <c r="BM32" s="133">
        <v>0.754</v>
      </c>
      <c r="BN32" s="133">
        <v>0.891</v>
      </c>
      <c r="BO32" s="133">
        <v>0.246</v>
      </c>
      <c r="BP32" s="133">
        <v>-2.288</v>
      </c>
      <c r="BQ32" s="133">
        <v>-2.288</v>
      </c>
      <c r="BR32" s="133">
        <v>523</v>
      </c>
      <c r="BS32" s="133">
        <v>-0.245</v>
      </c>
      <c r="BT32" s="136">
        <v>0.1441</v>
      </c>
      <c r="BU32" s="136">
        <v>0.6419</v>
      </c>
      <c r="BV32" s="136">
        <v>0.2706</v>
      </c>
      <c r="BW32" s="133">
        <v>0.576</v>
      </c>
      <c r="BX32" s="133">
        <v>0</v>
      </c>
      <c r="BY32" s="133">
        <v>0</v>
      </c>
      <c r="BZ32" s="133">
        <v>0</v>
      </c>
      <c r="CC32" s="45" t="s">
        <v>1431</v>
      </c>
      <c r="CD32" s="163" t="str">
        <f t="shared" si="0"/>
        <v>443</v>
      </c>
      <c r="CE32" s="133">
        <v>4</v>
      </c>
      <c r="CF32" s="133">
        <v>13</v>
      </c>
      <c r="CG32" s="133">
        <v>4</v>
      </c>
      <c r="CH32" s="164">
        <f t="shared" si="1"/>
        <v>0.000208279093985941</v>
      </c>
      <c r="CI32" s="164">
        <f t="shared" si="2"/>
        <v>0.00201394268009295</v>
      </c>
    </row>
    <row r="33" ht="14.25" spans="1:87">
      <c r="A33" s="45" t="s">
        <v>1432</v>
      </c>
      <c r="B33" s="133">
        <v>444</v>
      </c>
      <c r="C33" s="133">
        <v>3</v>
      </c>
      <c r="D33" s="133">
        <v>11</v>
      </c>
      <c r="E33" s="133">
        <v>14</v>
      </c>
      <c r="F33" s="133">
        <v>3</v>
      </c>
      <c r="G33" s="133">
        <v>36</v>
      </c>
      <c r="H33" s="133">
        <v>39</v>
      </c>
      <c r="I33" s="133">
        <v>-709.783</v>
      </c>
      <c r="J33" s="133">
        <v>38</v>
      </c>
      <c r="K33" s="157">
        <v>19170</v>
      </c>
      <c r="L33" s="133">
        <v>322</v>
      </c>
      <c r="M33" s="157">
        <v>6256</v>
      </c>
      <c r="N33" s="133">
        <v>360</v>
      </c>
      <c r="O33" s="157">
        <v>25426</v>
      </c>
      <c r="P33" s="133">
        <v>1</v>
      </c>
      <c r="Q33" s="133">
        <v>3.36</v>
      </c>
      <c r="R33" s="133">
        <v>2.85</v>
      </c>
      <c r="S33" s="133">
        <v>0</v>
      </c>
      <c r="T33" s="133">
        <v>0</v>
      </c>
      <c r="U33" s="133">
        <v>0</v>
      </c>
      <c r="V33" s="133">
        <v>0.02</v>
      </c>
      <c r="W33" s="133">
        <v>0.02</v>
      </c>
      <c r="X33" s="133">
        <v>0.273</v>
      </c>
      <c r="Y33" s="133">
        <v>3.667</v>
      </c>
      <c r="Z33" s="133">
        <v>0.081</v>
      </c>
      <c r="AA33" s="133">
        <v>12.308</v>
      </c>
      <c r="AB33" s="133">
        <v>-1.299</v>
      </c>
      <c r="AC33" s="133">
        <v>1.299</v>
      </c>
      <c r="AD33" s="133">
        <v>-2.51</v>
      </c>
      <c r="AE33" s="133">
        <v>2.51</v>
      </c>
      <c r="AF33" s="133">
        <v>0.118</v>
      </c>
      <c r="AG33" s="133">
        <v>3.064</v>
      </c>
      <c r="AH33" s="133">
        <v>8.48</v>
      </c>
      <c r="AI33" s="133">
        <v>0.326</v>
      </c>
      <c r="AJ33" s="136">
        <v>0.014</v>
      </c>
      <c r="AK33" s="136">
        <v>0.9876</v>
      </c>
      <c r="AL33" s="136">
        <v>0.002</v>
      </c>
      <c r="AM33" s="136">
        <v>0.9982</v>
      </c>
      <c r="AN33" s="136">
        <v>0.0493</v>
      </c>
      <c r="AO33" s="136">
        <v>0.9564</v>
      </c>
      <c r="AP33" s="136">
        <v>0.0056</v>
      </c>
      <c r="AQ33" s="136">
        <v>0</v>
      </c>
      <c r="AR33" s="136">
        <v>0.0007</v>
      </c>
      <c r="AS33" s="136">
        <v>0</v>
      </c>
      <c r="AT33" s="136">
        <v>0.0056</v>
      </c>
      <c r="AU33" s="136">
        <v>0.0016</v>
      </c>
      <c r="AV33" s="136">
        <v>-0.0055</v>
      </c>
      <c r="AW33" s="136">
        <v>-0.0055</v>
      </c>
      <c r="AX33" s="136">
        <v>0.2143</v>
      </c>
      <c r="AY33" s="136">
        <v>0.7857</v>
      </c>
      <c r="AZ33" s="136">
        <v>0.0751</v>
      </c>
      <c r="BA33" s="136">
        <v>0.9249</v>
      </c>
      <c r="BB33" s="136">
        <v>0</v>
      </c>
      <c r="BC33" s="136">
        <v>0.0014</v>
      </c>
      <c r="BD33" s="136">
        <v>0.0016</v>
      </c>
      <c r="BE33" s="136">
        <v>0</v>
      </c>
      <c r="BF33" s="136">
        <v>0.0005</v>
      </c>
      <c r="BG33" s="136">
        <v>0.0007</v>
      </c>
      <c r="BH33" s="133">
        <v>0.214</v>
      </c>
      <c r="BI33" s="133">
        <v>0.786</v>
      </c>
      <c r="BJ33" s="133">
        <v>0.075</v>
      </c>
      <c r="BK33" s="133">
        <v>0.925</v>
      </c>
      <c r="BL33" s="133">
        <v>0.105</v>
      </c>
      <c r="BM33" s="133">
        <v>0.754</v>
      </c>
      <c r="BN33" s="133">
        <v>0.895</v>
      </c>
      <c r="BO33" s="133">
        <v>0.246</v>
      </c>
      <c r="BP33" s="133">
        <v>-3.587</v>
      </c>
      <c r="BQ33" s="133">
        <v>-3.587</v>
      </c>
      <c r="BR33" s="133">
        <v>525</v>
      </c>
      <c r="BS33" s="133">
        <v>-0.168</v>
      </c>
      <c r="BT33" s="136">
        <v>0.1537</v>
      </c>
      <c r="BU33" s="136">
        <v>0.6593</v>
      </c>
      <c r="BV33" s="136">
        <v>0.2821</v>
      </c>
      <c r="BW33" s="133">
        <v>0.558</v>
      </c>
      <c r="BX33" s="133">
        <v>0</v>
      </c>
      <c r="BY33" s="133">
        <v>0</v>
      </c>
      <c r="BZ33" s="133">
        <v>0</v>
      </c>
      <c r="CC33" s="45" t="s">
        <v>1432</v>
      </c>
      <c r="CD33" s="163" t="str">
        <f t="shared" si="0"/>
        <v>444</v>
      </c>
      <c r="CE33" s="133">
        <v>3</v>
      </c>
      <c r="CF33" s="133">
        <v>36</v>
      </c>
      <c r="CG33" s="133">
        <v>11</v>
      </c>
      <c r="CH33" s="164">
        <f t="shared" si="1"/>
        <v>0.000156209320489456</v>
      </c>
      <c r="CI33" s="164">
        <f t="shared" si="2"/>
        <v>0.00557707203718048</v>
      </c>
    </row>
    <row r="34" ht="14.25" spans="1:87">
      <c r="A34" s="45" t="s">
        <v>1433</v>
      </c>
      <c r="B34" s="133">
        <v>445</v>
      </c>
      <c r="C34" s="133">
        <v>8</v>
      </c>
      <c r="D34" s="133">
        <v>15</v>
      </c>
      <c r="E34" s="133">
        <v>23</v>
      </c>
      <c r="F34" s="133">
        <v>8</v>
      </c>
      <c r="G34" s="133">
        <v>50</v>
      </c>
      <c r="H34" s="133">
        <v>58</v>
      </c>
      <c r="I34" s="133">
        <v>-709.783</v>
      </c>
      <c r="J34" s="133">
        <v>46</v>
      </c>
      <c r="K34" s="157">
        <v>19167</v>
      </c>
      <c r="L34" s="133">
        <v>372</v>
      </c>
      <c r="M34" s="157">
        <v>6219</v>
      </c>
      <c r="N34" s="133">
        <v>418</v>
      </c>
      <c r="O34" s="157">
        <v>25386</v>
      </c>
      <c r="P34" s="133">
        <v>1</v>
      </c>
      <c r="Q34" s="133">
        <v>3.36</v>
      </c>
      <c r="R34" s="133">
        <v>2.54</v>
      </c>
      <c r="S34" s="133">
        <v>0</v>
      </c>
      <c r="T34" s="133">
        <v>0</v>
      </c>
      <c r="U34" s="133">
        <v>0</v>
      </c>
      <c r="V34" s="133">
        <v>0.021</v>
      </c>
      <c r="W34" s="133">
        <v>0.021</v>
      </c>
      <c r="X34" s="133">
        <v>0.533</v>
      </c>
      <c r="Y34" s="133">
        <v>1.875</v>
      </c>
      <c r="Z34" s="133">
        <v>0.159</v>
      </c>
      <c r="AA34" s="133">
        <v>6.294</v>
      </c>
      <c r="AB34" s="133">
        <v>-0.629</v>
      </c>
      <c r="AC34" s="133">
        <v>0.629</v>
      </c>
      <c r="AD34" s="133">
        <v>-1.84</v>
      </c>
      <c r="AE34" s="133">
        <v>1.84</v>
      </c>
      <c r="AF34" s="133">
        <v>0.123</v>
      </c>
      <c r="AG34" s="133">
        <v>3.082</v>
      </c>
      <c r="AH34" s="133">
        <v>8.1</v>
      </c>
      <c r="AI34" s="133">
        <v>0.325</v>
      </c>
      <c r="AJ34" s="136">
        <v>0.0163</v>
      </c>
      <c r="AK34" s="136">
        <v>0.986</v>
      </c>
      <c r="AL34" s="136">
        <v>0.0024</v>
      </c>
      <c r="AM34" s="136">
        <v>0.998</v>
      </c>
      <c r="AN34" s="136">
        <v>0.057</v>
      </c>
      <c r="AO34" s="136">
        <v>0.9507</v>
      </c>
      <c r="AP34" s="136">
        <v>0.0077</v>
      </c>
      <c r="AQ34" s="136">
        <v>0</v>
      </c>
      <c r="AR34" s="136">
        <v>0.0011</v>
      </c>
      <c r="AS34" s="136">
        <v>0</v>
      </c>
      <c r="AT34" s="136">
        <v>0.0077</v>
      </c>
      <c r="AU34" s="136">
        <v>0.0023</v>
      </c>
      <c r="AV34" s="136">
        <v>-0.0073</v>
      </c>
      <c r="AW34" s="136">
        <v>-0.0073</v>
      </c>
      <c r="AX34" s="136">
        <v>0.3478</v>
      </c>
      <c r="AY34" s="136">
        <v>0.6522</v>
      </c>
      <c r="AZ34" s="136">
        <v>0.1371</v>
      </c>
      <c r="BA34" s="136">
        <v>0.8629</v>
      </c>
      <c r="BB34" s="136">
        <v>0</v>
      </c>
      <c r="BC34" s="136">
        <v>0.002</v>
      </c>
      <c r="BD34" s="136">
        <v>0.0023</v>
      </c>
      <c r="BE34" s="136">
        <v>0</v>
      </c>
      <c r="BF34" s="136">
        <v>0.0007</v>
      </c>
      <c r="BG34" s="136">
        <v>0.0011</v>
      </c>
      <c r="BH34" s="133">
        <v>0.348</v>
      </c>
      <c r="BI34" s="133">
        <v>0.652</v>
      </c>
      <c r="BJ34" s="133">
        <v>0.137</v>
      </c>
      <c r="BK34" s="133">
        <v>0.863</v>
      </c>
      <c r="BL34" s="133">
        <v>0.11</v>
      </c>
      <c r="BM34" s="133">
        <v>0.755</v>
      </c>
      <c r="BN34" s="133">
        <v>0.89</v>
      </c>
      <c r="BO34" s="133">
        <v>0.245</v>
      </c>
      <c r="BP34" s="133">
        <v>-2.916</v>
      </c>
      <c r="BQ34" s="133">
        <v>-2.916</v>
      </c>
      <c r="BR34" s="133">
        <v>527</v>
      </c>
      <c r="BS34" s="133">
        <v>-0.091</v>
      </c>
      <c r="BT34" s="136">
        <v>0.1658</v>
      </c>
      <c r="BU34" s="136">
        <v>0.6778</v>
      </c>
      <c r="BV34" s="136">
        <v>0.2959</v>
      </c>
      <c r="BW34" s="133">
        <v>0.54</v>
      </c>
      <c r="BX34" s="133">
        <v>0</v>
      </c>
      <c r="BY34" s="133">
        <v>0</v>
      </c>
      <c r="BZ34" s="133">
        <v>0</v>
      </c>
      <c r="CC34" s="45" t="s">
        <v>1433</v>
      </c>
      <c r="CD34" s="163" t="str">
        <f t="shared" si="0"/>
        <v>445</v>
      </c>
      <c r="CE34" s="133">
        <v>8</v>
      </c>
      <c r="CF34" s="133">
        <v>50</v>
      </c>
      <c r="CG34" s="133">
        <v>15</v>
      </c>
      <c r="CH34" s="164">
        <f t="shared" si="1"/>
        <v>0.000416558187971882</v>
      </c>
      <c r="CI34" s="164">
        <f t="shared" si="2"/>
        <v>0.00774593338497289</v>
      </c>
    </row>
    <row r="35" ht="14.25" spans="1:87">
      <c r="A35" s="45" t="s">
        <v>1434</v>
      </c>
      <c r="B35" s="133">
        <v>446</v>
      </c>
      <c r="C35" s="133">
        <v>6</v>
      </c>
      <c r="D35" s="133">
        <v>8</v>
      </c>
      <c r="E35" s="133">
        <v>14</v>
      </c>
      <c r="F35" s="133">
        <v>6</v>
      </c>
      <c r="G35" s="133">
        <v>26</v>
      </c>
      <c r="H35" s="133">
        <v>32</v>
      </c>
      <c r="I35" s="133">
        <v>-709.783</v>
      </c>
      <c r="J35" s="133">
        <v>52</v>
      </c>
      <c r="K35" s="157">
        <v>19159</v>
      </c>
      <c r="L35" s="133">
        <v>399</v>
      </c>
      <c r="M35" s="157">
        <v>6169</v>
      </c>
      <c r="N35" s="133">
        <v>451</v>
      </c>
      <c r="O35" s="157">
        <v>25328</v>
      </c>
      <c r="P35" s="133">
        <v>1</v>
      </c>
      <c r="Q35" s="133">
        <v>3.36</v>
      </c>
      <c r="R35" s="133">
        <v>2.35</v>
      </c>
      <c r="S35" s="133">
        <v>0</v>
      </c>
      <c r="T35" s="133">
        <v>0</v>
      </c>
      <c r="U35" s="133">
        <v>0</v>
      </c>
      <c r="V35" s="133">
        <v>0.01</v>
      </c>
      <c r="W35" s="133">
        <v>0.01</v>
      </c>
      <c r="X35" s="133">
        <v>0.75</v>
      </c>
      <c r="Y35" s="133">
        <v>1.333</v>
      </c>
      <c r="Z35" s="133">
        <v>0.223</v>
      </c>
      <c r="AA35" s="133">
        <v>4.476</v>
      </c>
      <c r="AB35" s="133">
        <v>-0.288</v>
      </c>
      <c r="AC35" s="133">
        <v>0.288</v>
      </c>
      <c r="AD35" s="133">
        <v>-1.499</v>
      </c>
      <c r="AE35" s="133">
        <v>1.499</v>
      </c>
      <c r="AF35" s="133">
        <v>0.13</v>
      </c>
      <c r="AG35" s="133">
        <v>3.105</v>
      </c>
      <c r="AH35" s="133">
        <v>7.682</v>
      </c>
      <c r="AI35" s="133">
        <v>0.322</v>
      </c>
      <c r="AJ35" s="136">
        <v>0.0175</v>
      </c>
      <c r="AK35" s="136">
        <v>0.9837</v>
      </c>
      <c r="AL35" s="136">
        <v>0.0027</v>
      </c>
      <c r="AM35" s="136">
        <v>0.9976</v>
      </c>
      <c r="AN35" s="136">
        <v>0.0611</v>
      </c>
      <c r="AO35" s="136">
        <v>0.943</v>
      </c>
      <c r="AP35" s="136">
        <v>0.0041</v>
      </c>
      <c r="AQ35" s="136">
        <v>0</v>
      </c>
      <c r="AR35" s="136">
        <v>0.0007</v>
      </c>
      <c r="AS35" s="136">
        <v>0</v>
      </c>
      <c r="AT35" s="136">
        <v>0.0041</v>
      </c>
      <c r="AU35" s="136">
        <v>0.0013</v>
      </c>
      <c r="AV35" s="136">
        <v>-0.0038</v>
      </c>
      <c r="AW35" s="136">
        <v>-0.0038</v>
      </c>
      <c r="AX35" s="136">
        <v>0.4286</v>
      </c>
      <c r="AY35" s="136">
        <v>0.5714</v>
      </c>
      <c r="AZ35" s="136">
        <v>0.1826</v>
      </c>
      <c r="BA35" s="136">
        <v>0.8174</v>
      </c>
      <c r="BB35" s="136">
        <v>0</v>
      </c>
      <c r="BC35" s="136">
        <v>0.001</v>
      </c>
      <c r="BD35" s="136">
        <v>0.0013</v>
      </c>
      <c r="BE35" s="136">
        <v>0</v>
      </c>
      <c r="BF35" s="136">
        <v>0</v>
      </c>
      <c r="BG35" s="136">
        <v>0.0007</v>
      </c>
      <c r="BH35" s="133">
        <v>0.429</v>
      </c>
      <c r="BI35" s="133">
        <v>0.571</v>
      </c>
      <c r="BJ35" s="133">
        <v>0.183</v>
      </c>
      <c r="BK35" s="133">
        <v>0.817</v>
      </c>
      <c r="BL35" s="133">
        <v>0.115</v>
      </c>
      <c r="BM35" s="133">
        <v>0.756</v>
      </c>
      <c r="BN35" s="133">
        <v>0.885</v>
      </c>
      <c r="BO35" s="133">
        <v>0.244</v>
      </c>
      <c r="BP35" s="133">
        <v>-2.576</v>
      </c>
      <c r="BQ35" s="133">
        <v>-2.576</v>
      </c>
      <c r="BR35" s="133">
        <v>528</v>
      </c>
      <c r="BS35" s="133">
        <v>-0.053</v>
      </c>
      <c r="BT35" s="136">
        <v>0.1704</v>
      </c>
      <c r="BU35" s="136">
        <v>0.6829</v>
      </c>
      <c r="BV35" s="136">
        <v>0.3006</v>
      </c>
      <c r="BW35" s="133">
        <v>0.529</v>
      </c>
      <c r="BX35" s="133">
        <v>0</v>
      </c>
      <c r="BY35" s="133">
        <v>0</v>
      </c>
      <c r="BZ35" s="133">
        <v>0</v>
      </c>
      <c r="CC35" s="45" t="s">
        <v>1434</v>
      </c>
      <c r="CD35" s="163" t="str">
        <f t="shared" si="0"/>
        <v>446</v>
      </c>
      <c r="CE35" s="133">
        <v>6</v>
      </c>
      <c r="CF35" s="133">
        <v>26</v>
      </c>
      <c r="CG35" s="133">
        <v>8</v>
      </c>
      <c r="CH35" s="164">
        <f t="shared" si="1"/>
        <v>0.000312418640978912</v>
      </c>
      <c r="CI35" s="164">
        <f t="shared" si="2"/>
        <v>0.0040278853601859</v>
      </c>
    </row>
    <row r="36" ht="14.25" spans="1:87">
      <c r="A36" s="45" t="s">
        <v>1435</v>
      </c>
      <c r="B36" s="133">
        <v>447</v>
      </c>
      <c r="C36" s="133">
        <v>7</v>
      </c>
      <c r="D36" s="133">
        <v>14</v>
      </c>
      <c r="E36" s="133">
        <v>21</v>
      </c>
      <c r="F36" s="133">
        <v>7</v>
      </c>
      <c r="G36" s="133">
        <v>46</v>
      </c>
      <c r="H36" s="133">
        <v>53</v>
      </c>
      <c r="I36" s="133">
        <v>-709.783</v>
      </c>
      <c r="J36" s="133">
        <v>59</v>
      </c>
      <c r="K36" s="157">
        <v>19153</v>
      </c>
      <c r="L36" s="133">
        <v>446</v>
      </c>
      <c r="M36" s="157">
        <v>6142</v>
      </c>
      <c r="N36" s="133">
        <v>505</v>
      </c>
      <c r="O36" s="157">
        <v>25295</v>
      </c>
      <c r="P36" s="133">
        <v>1</v>
      </c>
      <c r="Q36" s="133">
        <v>3.36</v>
      </c>
      <c r="R36" s="133">
        <v>2.57</v>
      </c>
      <c r="S36" s="133">
        <v>0</v>
      </c>
      <c r="T36" s="133">
        <v>0</v>
      </c>
      <c r="U36" s="133">
        <v>0</v>
      </c>
      <c r="V36" s="133">
        <v>0.02</v>
      </c>
      <c r="W36" s="133">
        <v>0.02</v>
      </c>
      <c r="X36" s="133">
        <v>0.5</v>
      </c>
      <c r="Y36" s="133">
        <v>2</v>
      </c>
      <c r="Z36" s="133">
        <v>0.149</v>
      </c>
      <c r="AA36" s="133">
        <v>6.713</v>
      </c>
      <c r="AB36" s="133">
        <v>-0.693</v>
      </c>
      <c r="AC36" s="133">
        <v>0.693</v>
      </c>
      <c r="AD36" s="133">
        <v>-1.904</v>
      </c>
      <c r="AE36" s="133">
        <v>1.904</v>
      </c>
      <c r="AF36" s="133">
        <v>0.132</v>
      </c>
      <c r="AG36" s="133">
        <v>3.118</v>
      </c>
      <c r="AH36" s="133">
        <v>7.567</v>
      </c>
      <c r="AI36" s="133">
        <v>0.321</v>
      </c>
      <c r="AJ36" s="136">
        <v>0.0196</v>
      </c>
      <c r="AK36" s="136">
        <v>0.9825</v>
      </c>
      <c r="AL36" s="136">
        <v>0.0031</v>
      </c>
      <c r="AM36" s="136">
        <v>0.9973</v>
      </c>
      <c r="AN36" s="136">
        <v>0.0682</v>
      </c>
      <c r="AO36" s="136">
        <v>0.9389</v>
      </c>
      <c r="AP36" s="136">
        <v>0.0072</v>
      </c>
      <c r="AQ36" s="136">
        <v>0</v>
      </c>
      <c r="AR36" s="136">
        <v>0.001</v>
      </c>
      <c r="AS36" s="136">
        <v>0</v>
      </c>
      <c r="AT36" s="136">
        <v>0.0072</v>
      </c>
      <c r="AU36" s="136">
        <v>0.0021</v>
      </c>
      <c r="AV36" s="136">
        <v>-0.0068</v>
      </c>
      <c r="AW36" s="136">
        <v>-0.0068</v>
      </c>
      <c r="AX36" s="136">
        <v>0.3333</v>
      </c>
      <c r="AY36" s="136">
        <v>0.6667</v>
      </c>
      <c r="AZ36" s="136">
        <v>0.1296</v>
      </c>
      <c r="BA36" s="136">
        <v>0.8704</v>
      </c>
      <c r="BB36" s="136">
        <v>0</v>
      </c>
      <c r="BC36" s="136">
        <v>0.0018</v>
      </c>
      <c r="BD36" s="136">
        <v>0.0021</v>
      </c>
      <c r="BE36" s="136">
        <v>0</v>
      </c>
      <c r="BF36" s="136">
        <v>0.0007</v>
      </c>
      <c r="BG36" s="136">
        <v>0.001</v>
      </c>
      <c r="BH36" s="133">
        <v>0.333</v>
      </c>
      <c r="BI36" s="133">
        <v>0.667</v>
      </c>
      <c r="BJ36" s="133">
        <v>0.13</v>
      </c>
      <c r="BK36" s="133">
        <v>0.87</v>
      </c>
      <c r="BL36" s="133">
        <v>0.117</v>
      </c>
      <c r="BM36" s="133">
        <v>0.757</v>
      </c>
      <c r="BN36" s="133">
        <v>0.883</v>
      </c>
      <c r="BO36" s="133">
        <v>0.243</v>
      </c>
      <c r="BP36" s="133">
        <v>-2.981</v>
      </c>
      <c r="BQ36" s="133">
        <v>-2.981</v>
      </c>
      <c r="BR36" s="133">
        <v>530</v>
      </c>
      <c r="BS36" s="133">
        <v>0.024</v>
      </c>
      <c r="BT36" s="136">
        <v>0.1806</v>
      </c>
      <c r="BU36" s="136">
        <v>0.6952</v>
      </c>
      <c r="BV36" s="136">
        <v>0.3114</v>
      </c>
      <c r="BW36" s="133">
        <v>0.507</v>
      </c>
      <c r="BX36" s="133">
        <v>0</v>
      </c>
      <c r="BY36" s="133">
        <v>0</v>
      </c>
      <c r="BZ36" s="133">
        <v>0</v>
      </c>
      <c r="CC36" s="45" t="s">
        <v>1435</v>
      </c>
      <c r="CD36" s="163" t="str">
        <f t="shared" si="0"/>
        <v>447</v>
      </c>
      <c r="CE36" s="133">
        <v>7</v>
      </c>
      <c r="CF36" s="133">
        <v>46</v>
      </c>
      <c r="CG36" s="133">
        <v>14</v>
      </c>
      <c r="CH36" s="164">
        <f t="shared" si="1"/>
        <v>0.000364488414475397</v>
      </c>
      <c r="CI36" s="164">
        <f t="shared" si="2"/>
        <v>0.00712625871417506</v>
      </c>
    </row>
    <row r="37" ht="14.25" spans="1:87">
      <c r="A37" s="45" t="s">
        <v>1436</v>
      </c>
      <c r="B37" s="133">
        <v>448</v>
      </c>
      <c r="C37" s="133">
        <v>3</v>
      </c>
      <c r="D37" s="133">
        <v>10</v>
      </c>
      <c r="E37" s="133">
        <v>13</v>
      </c>
      <c r="F37" s="133">
        <v>3</v>
      </c>
      <c r="G37" s="133">
        <v>33</v>
      </c>
      <c r="H37" s="133">
        <v>36</v>
      </c>
      <c r="I37" s="133">
        <v>-709.783</v>
      </c>
      <c r="J37" s="133">
        <v>62</v>
      </c>
      <c r="K37" s="157">
        <v>19146</v>
      </c>
      <c r="L37" s="133">
        <v>480</v>
      </c>
      <c r="M37" s="157">
        <v>6095</v>
      </c>
      <c r="N37" s="133">
        <v>542</v>
      </c>
      <c r="O37" s="157">
        <v>25241</v>
      </c>
      <c r="P37" s="133">
        <v>1</v>
      </c>
      <c r="Q37" s="133">
        <v>3.36</v>
      </c>
      <c r="R37" s="133">
        <v>2.81</v>
      </c>
      <c r="S37" s="133">
        <v>0</v>
      </c>
      <c r="T37" s="133">
        <v>0</v>
      </c>
      <c r="U37" s="133">
        <v>0</v>
      </c>
      <c r="V37" s="133">
        <v>0.017</v>
      </c>
      <c r="W37" s="133">
        <v>0.017</v>
      </c>
      <c r="X37" s="133">
        <v>0.3</v>
      </c>
      <c r="Y37" s="133">
        <v>3.333</v>
      </c>
      <c r="Z37" s="133">
        <v>0.089</v>
      </c>
      <c r="AA37" s="133">
        <v>11.189</v>
      </c>
      <c r="AB37" s="133">
        <v>-1.204</v>
      </c>
      <c r="AC37" s="133">
        <v>1.204</v>
      </c>
      <c r="AD37" s="133">
        <v>-2.415</v>
      </c>
      <c r="AE37" s="133">
        <v>2.415</v>
      </c>
      <c r="AF37" s="133">
        <v>0.129</v>
      </c>
      <c r="AG37" s="133">
        <v>3.141</v>
      </c>
      <c r="AH37" s="133">
        <v>7.742</v>
      </c>
      <c r="AI37" s="133">
        <v>0.318</v>
      </c>
      <c r="AJ37" s="136">
        <v>0.0211</v>
      </c>
      <c r="AK37" s="136">
        <v>0.9804</v>
      </c>
      <c r="AL37" s="136">
        <v>0.0032</v>
      </c>
      <c r="AM37" s="136">
        <v>0.9969</v>
      </c>
      <c r="AN37" s="136">
        <v>0.0734</v>
      </c>
      <c r="AO37" s="136">
        <v>0.9318</v>
      </c>
      <c r="AP37" s="136">
        <v>0.0051</v>
      </c>
      <c r="AQ37" s="136">
        <v>0</v>
      </c>
      <c r="AR37" s="136">
        <v>0.0006</v>
      </c>
      <c r="AS37" s="136">
        <v>0</v>
      </c>
      <c r="AT37" s="136">
        <v>0.0051</v>
      </c>
      <c r="AU37" s="136">
        <v>0.0014</v>
      </c>
      <c r="AV37" s="136">
        <v>-0.005</v>
      </c>
      <c r="AW37" s="136">
        <v>-0.005</v>
      </c>
      <c r="AX37" s="136">
        <v>0.2308</v>
      </c>
      <c r="AY37" s="136">
        <v>0.7692</v>
      </c>
      <c r="AZ37" s="136">
        <v>0.082</v>
      </c>
      <c r="BA37" s="136">
        <v>0.918</v>
      </c>
      <c r="BB37" s="136">
        <v>0</v>
      </c>
      <c r="BC37" s="136">
        <v>0.0013</v>
      </c>
      <c r="BD37" s="136">
        <v>0.0014</v>
      </c>
      <c r="BE37" s="136">
        <v>0</v>
      </c>
      <c r="BF37" s="136">
        <v>0</v>
      </c>
      <c r="BG37" s="136">
        <v>0.0006</v>
      </c>
      <c r="BH37" s="133">
        <v>0.231</v>
      </c>
      <c r="BI37" s="133">
        <v>0.769</v>
      </c>
      <c r="BJ37" s="133">
        <v>0.082</v>
      </c>
      <c r="BK37" s="133">
        <v>0.918</v>
      </c>
      <c r="BL37" s="133">
        <v>0.114</v>
      </c>
      <c r="BM37" s="133">
        <v>0.759</v>
      </c>
      <c r="BN37" s="133">
        <v>0.886</v>
      </c>
      <c r="BO37" s="133">
        <v>0.241</v>
      </c>
      <c r="BP37" s="133">
        <v>-3.492</v>
      </c>
      <c r="BQ37" s="133">
        <v>-3.492</v>
      </c>
      <c r="BR37" s="133">
        <v>532</v>
      </c>
      <c r="BS37" s="133">
        <v>0.101</v>
      </c>
      <c r="BT37" s="136">
        <v>0.1895</v>
      </c>
      <c r="BU37" s="136">
        <v>0.7086</v>
      </c>
      <c r="BV37" s="136">
        <v>0.3214</v>
      </c>
      <c r="BW37" s="133">
        <v>0.488</v>
      </c>
      <c r="BX37" s="133">
        <v>0</v>
      </c>
      <c r="BY37" s="133">
        <v>0</v>
      </c>
      <c r="BZ37" s="133">
        <v>0</v>
      </c>
      <c r="CC37" s="45" t="s">
        <v>1436</v>
      </c>
      <c r="CD37" s="163" t="str">
        <f t="shared" si="0"/>
        <v>448</v>
      </c>
      <c r="CE37" s="133">
        <v>3</v>
      </c>
      <c r="CF37" s="133">
        <v>33</v>
      </c>
      <c r="CG37" s="133">
        <v>10</v>
      </c>
      <c r="CH37" s="164">
        <f t="shared" si="1"/>
        <v>0.000156209320489456</v>
      </c>
      <c r="CI37" s="164">
        <f t="shared" si="2"/>
        <v>0.00511231603408211</v>
      </c>
    </row>
    <row r="38" ht="14.25" spans="1:87">
      <c r="A38" s="45" t="s">
        <v>1437</v>
      </c>
      <c r="B38" s="133">
        <v>449</v>
      </c>
      <c r="C38" s="133">
        <v>4</v>
      </c>
      <c r="D38" s="133">
        <v>14</v>
      </c>
      <c r="E38" s="133">
        <v>18</v>
      </c>
      <c r="F38" s="133">
        <v>4</v>
      </c>
      <c r="G38" s="133">
        <v>46</v>
      </c>
      <c r="H38" s="133">
        <v>50</v>
      </c>
      <c r="I38" s="133">
        <v>-709.783</v>
      </c>
      <c r="J38" s="133">
        <v>66</v>
      </c>
      <c r="K38" s="157">
        <v>19143</v>
      </c>
      <c r="L38" s="133">
        <v>527</v>
      </c>
      <c r="M38" s="157">
        <v>6062</v>
      </c>
      <c r="N38" s="133">
        <v>593</v>
      </c>
      <c r="O38" s="157">
        <v>25205</v>
      </c>
      <c r="P38" s="133">
        <v>1</v>
      </c>
      <c r="Q38" s="133">
        <v>3.36</v>
      </c>
      <c r="R38" s="133">
        <v>2.83</v>
      </c>
      <c r="S38" s="133">
        <v>0</v>
      </c>
      <c r="T38" s="133">
        <v>0</v>
      </c>
      <c r="U38" s="133">
        <v>0</v>
      </c>
      <c r="V38" s="133">
        <v>0.025</v>
      </c>
      <c r="W38" s="133">
        <v>0.025</v>
      </c>
      <c r="X38" s="133">
        <v>0.286</v>
      </c>
      <c r="Y38" s="133">
        <v>3.5</v>
      </c>
      <c r="Z38" s="133">
        <v>0.085</v>
      </c>
      <c r="AA38" s="133">
        <v>11.748</v>
      </c>
      <c r="AB38" s="133">
        <v>-1.253</v>
      </c>
      <c r="AC38" s="133">
        <v>1.253</v>
      </c>
      <c r="AD38" s="133">
        <v>-2.464</v>
      </c>
      <c r="AE38" s="133">
        <v>2.464</v>
      </c>
      <c r="AF38" s="133">
        <v>0.125</v>
      </c>
      <c r="AG38" s="133">
        <v>3.158</v>
      </c>
      <c r="AH38" s="133">
        <v>7.985</v>
      </c>
      <c r="AI38" s="133">
        <v>0.317</v>
      </c>
      <c r="AJ38" s="136">
        <v>0.023</v>
      </c>
      <c r="AK38" s="136">
        <v>0.9789</v>
      </c>
      <c r="AL38" s="136">
        <v>0.0034</v>
      </c>
      <c r="AM38" s="136">
        <v>0.9968</v>
      </c>
      <c r="AN38" s="136">
        <v>0.0806</v>
      </c>
      <c r="AO38" s="136">
        <v>0.9266</v>
      </c>
      <c r="AP38" s="136">
        <v>0.0072</v>
      </c>
      <c r="AQ38" s="136">
        <v>0</v>
      </c>
      <c r="AR38" s="136">
        <v>0.0009</v>
      </c>
      <c r="AS38" s="136">
        <v>0</v>
      </c>
      <c r="AT38" s="136">
        <v>0.0072</v>
      </c>
      <c r="AU38" s="136">
        <v>0.002</v>
      </c>
      <c r="AV38" s="136">
        <v>-0.007</v>
      </c>
      <c r="AW38" s="136">
        <v>-0.007</v>
      </c>
      <c r="AX38" s="136">
        <v>0.2222</v>
      </c>
      <c r="AY38" s="136">
        <v>0.7778</v>
      </c>
      <c r="AZ38" s="136">
        <v>0.0784</v>
      </c>
      <c r="BA38" s="136">
        <v>0.9216</v>
      </c>
      <c r="BB38" s="136">
        <v>0</v>
      </c>
      <c r="BC38" s="136">
        <v>0.0018</v>
      </c>
      <c r="BD38" s="136">
        <v>0.002</v>
      </c>
      <c r="BE38" s="136">
        <v>0</v>
      </c>
      <c r="BF38" s="136">
        <v>0.0007</v>
      </c>
      <c r="BG38" s="136">
        <v>0.0009</v>
      </c>
      <c r="BH38" s="133">
        <v>0.222</v>
      </c>
      <c r="BI38" s="133">
        <v>0.778</v>
      </c>
      <c r="BJ38" s="133">
        <v>0.078</v>
      </c>
      <c r="BK38" s="133">
        <v>0.922</v>
      </c>
      <c r="BL38" s="133">
        <v>0.111</v>
      </c>
      <c r="BM38" s="133">
        <v>0.759</v>
      </c>
      <c r="BN38" s="133">
        <v>0.889</v>
      </c>
      <c r="BO38" s="133">
        <v>0.241</v>
      </c>
      <c r="BP38" s="133">
        <v>-3.541</v>
      </c>
      <c r="BQ38" s="133">
        <v>-3.541</v>
      </c>
      <c r="BR38" s="133">
        <v>534</v>
      </c>
      <c r="BS38" s="133">
        <v>0.178</v>
      </c>
      <c r="BT38" s="136">
        <v>0.2026</v>
      </c>
      <c r="BU38" s="136">
        <v>0.7199</v>
      </c>
      <c r="BV38" s="136">
        <v>0.334</v>
      </c>
      <c r="BW38" s="133">
        <v>0.463</v>
      </c>
      <c r="BX38" s="133">
        <v>0</v>
      </c>
      <c r="BY38" s="133">
        <v>0</v>
      </c>
      <c r="BZ38" s="133">
        <v>0</v>
      </c>
      <c r="CC38" s="45" t="s">
        <v>1437</v>
      </c>
      <c r="CD38" s="163" t="str">
        <f t="shared" si="0"/>
        <v>449</v>
      </c>
      <c r="CE38" s="133">
        <v>4</v>
      </c>
      <c r="CF38" s="133">
        <v>46</v>
      </c>
      <c r="CG38" s="133">
        <v>14</v>
      </c>
      <c r="CH38" s="164">
        <f t="shared" si="1"/>
        <v>0.000208279093985941</v>
      </c>
      <c r="CI38" s="164">
        <f t="shared" si="2"/>
        <v>0.00712625871417506</v>
      </c>
    </row>
    <row r="39" ht="14.25" spans="1:87">
      <c r="A39" s="45" t="s">
        <v>1438</v>
      </c>
      <c r="B39" s="133">
        <v>450</v>
      </c>
      <c r="C39" s="133">
        <v>15</v>
      </c>
      <c r="D39" s="133">
        <v>14</v>
      </c>
      <c r="E39" s="133">
        <v>29</v>
      </c>
      <c r="F39" s="133">
        <v>15</v>
      </c>
      <c r="G39" s="133">
        <v>46</v>
      </c>
      <c r="H39" s="133">
        <v>61</v>
      </c>
      <c r="I39" s="133">
        <v>-709.783</v>
      </c>
      <c r="J39" s="133">
        <v>81</v>
      </c>
      <c r="K39" s="157">
        <v>19139</v>
      </c>
      <c r="L39" s="133">
        <v>573</v>
      </c>
      <c r="M39" s="157">
        <v>6015</v>
      </c>
      <c r="N39" s="133">
        <v>654</v>
      </c>
      <c r="O39" s="157">
        <v>25154</v>
      </c>
      <c r="P39" s="133">
        <v>1</v>
      </c>
      <c r="Q39" s="133">
        <v>3.36</v>
      </c>
      <c r="R39" s="133">
        <v>2.14</v>
      </c>
      <c r="S39" s="133">
        <v>0</v>
      </c>
      <c r="T39" s="133">
        <v>0</v>
      </c>
      <c r="U39" s="133">
        <v>0</v>
      </c>
      <c r="V39" s="133">
        <v>0.014</v>
      </c>
      <c r="W39" s="133">
        <v>0.014</v>
      </c>
      <c r="X39" s="133">
        <v>1.071</v>
      </c>
      <c r="Y39" s="133">
        <v>0.933</v>
      </c>
      <c r="Z39" s="133">
        <v>0.319</v>
      </c>
      <c r="AA39" s="133">
        <v>3.133</v>
      </c>
      <c r="AB39" s="133">
        <v>0.069</v>
      </c>
      <c r="AC39" s="133">
        <v>-0.069</v>
      </c>
      <c r="AD39" s="133">
        <v>-1.142</v>
      </c>
      <c r="AE39" s="133">
        <v>1.142</v>
      </c>
      <c r="AF39" s="133">
        <v>0.141</v>
      </c>
      <c r="AG39" s="133">
        <v>3.182</v>
      </c>
      <c r="AH39" s="133">
        <v>7.086</v>
      </c>
      <c r="AI39" s="133">
        <v>0.314</v>
      </c>
      <c r="AJ39" s="136">
        <v>0.0254</v>
      </c>
      <c r="AK39" s="136">
        <v>0.977</v>
      </c>
      <c r="AL39" s="136">
        <v>0.0042</v>
      </c>
      <c r="AM39" s="136">
        <v>0.9966</v>
      </c>
      <c r="AN39" s="136">
        <v>0.0877</v>
      </c>
      <c r="AO39" s="136">
        <v>0.9194</v>
      </c>
      <c r="AP39" s="136">
        <v>0.0072</v>
      </c>
      <c r="AQ39" s="136">
        <v>0.0008</v>
      </c>
      <c r="AR39" s="136">
        <v>0.0014</v>
      </c>
      <c r="AS39" s="136">
        <v>0.0008</v>
      </c>
      <c r="AT39" s="136">
        <v>0.0072</v>
      </c>
      <c r="AU39" s="136">
        <v>0.0024</v>
      </c>
      <c r="AV39" s="136">
        <v>-0.0064</v>
      </c>
      <c r="AW39" s="136">
        <v>-0.0064</v>
      </c>
      <c r="AX39" s="136">
        <v>0.5172</v>
      </c>
      <c r="AY39" s="136">
        <v>0.4828</v>
      </c>
      <c r="AZ39" s="136">
        <v>0.242</v>
      </c>
      <c r="BA39" s="136">
        <v>0.758</v>
      </c>
      <c r="BB39" s="136">
        <v>0.0006</v>
      </c>
      <c r="BC39" s="136">
        <v>0.0018</v>
      </c>
      <c r="BD39" s="136">
        <v>0.0024</v>
      </c>
      <c r="BE39" s="136">
        <v>0.0007</v>
      </c>
      <c r="BF39" s="136">
        <v>0.0007</v>
      </c>
      <c r="BG39" s="136">
        <v>0.0014</v>
      </c>
      <c r="BH39" s="133">
        <v>0.517</v>
      </c>
      <c r="BI39" s="133">
        <v>0.483</v>
      </c>
      <c r="BJ39" s="133">
        <v>0.242</v>
      </c>
      <c r="BK39" s="133">
        <v>0.758</v>
      </c>
      <c r="BL39" s="133">
        <v>0.124</v>
      </c>
      <c r="BM39" s="133">
        <v>0.761</v>
      </c>
      <c r="BN39" s="133">
        <v>0.876</v>
      </c>
      <c r="BO39" s="133">
        <v>0.239</v>
      </c>
      <c r="BP39" s="133">
        <v>-2.219</v>
      </c>
      <c r="BQ39" s="133">
        <v>-2.219</v>
      </c>
      <c r="BR39" s="133">
        <v>535</v>
      </c>
      <c r="BS39" s="133">
        <v>0.217</v>
      </c>
      <c r="BT39" s="136">
        <v>0.2109</v>
      </c>
      <c r="BU39" s="136">
        <v>0.7255</v>
      </c>
      <c r="BV39" s="136">
        <v>0.3417</v>
      </c>
      <c r="BW39" s="133">
        <v>0.448</v>
      </c>
      <c r="BX39" s="133">
        <v>0</v>
      </c>
      <c r="BY39" s="133">
        <v>0</v>
      </c>
      <c r="BZ39" s="133">
        <v>0</v>
      </c>
      <c r="CC39" s="45" t="s">
        <v>1438</v>
      </c>
      <c r="CD39" s="163" t="str">
        <f t="shared" si="0"/>
        <v>450</v>
      </c>
      <c r="CE39" s="133">
        <v>15</v>
      </c>
      <c r="CF39" s="133">
        <v>46</v>
      </c>
      <c r="CG39" s="133">
        <v>14</v>
      </c>
      <c r="CH39" s="164">
        <f t="shared" si="1"/>
        <v>0.000781046602447279</v>
      </c>
      <c r="CI39" s="164">
        <f t="shared" si="2"/>
        <v>0.00712625871417506</v>
      </c>
    </row>
    <row r="40" ht="14.25" spans="1:87">
      <c r="A40" s="45" t="s">
        <v>1439</v>
      </c>
      <c r="B40" s="133">
        <v>451</v>
      </c>
      <c r="C40" s="133">
        <v>4</v>
      </c>
      <c r="D40" s="133">
        <v>24</v>
      </c>
      <c r="E40" s="133">
        <v>28</v>
      </c>
      <c r="F40" s="133">
        <v>4</v>
      </c>
      <c r="G40" s="133">
        <v>80</v>
      </c>
      <c r="H40" s="133">
        <v>84</v>
      </c>
      <c r="I40" s="133">
        <v>-709.783</v>
      </c>
      <c r="J40" s="133">
        <v>85</v>
      </c>
      <c r="K40" s="157">
        <v>19124</v>
      </c>
      <c r="L40" s="133">
        <v>654</v>
      </c>
      <c r="M40" s="157">
        <v>5968</v>
      </c>
      <c r="N40" s="133">
        <v>739</v>
      </c>
      <c r="O40" s="157">
        <v>25092</v>
      </c>
      <c r="P40" s="133">
        <v>1</v>
      </c>
      <c r="Q40" s="133">
        <v>3.36</v>
      </c>
      <c r="R40" s="133">
        <v>3.02</v>
      </c>
      <c r="S40" s="133">
        <v>0</v>
      </c>
      <c r="T40" s="133">
        <v>0</v>
      </c>
      <c r="U40" s="133">
        <v>0</v>
      </c>
      <c r="V40" s="133">
        <v>0.049</v>
      </c>
      <c r="W40" s="133">
        <v>0.049</v>
      </c>
      <c r="X40" s="133">
        <v>0.167</v>
      </c>
      <c r="Y40" s="133">
        <v>6</v>
      </c>
      <c r="Z40" s="133">
        <v>0.05</v>
      </c>
      <c r="AA40" s="133">
        <v>20.14</v>
      </c>
      <c r="AB40" s="133">
        <v>-1.792</v>
      </c>
      <c r="AC40" s="133">
        <v>1.792</v>
      </c>
      <c r="AD40" s="133">
        <v>-3.003</v>
      </c>
      <c r="AE40" s="133">
        <v>3.003</v>
      </c>
      <c r="AF40" s="133">
        <v>0.13</v>
      </c>
      <c r="AG40" s="133">
        <v>3.204</v>
      </c>
      <c r="AH40" s="133">
        <v>7.701</v>
      </c>
      <c r="AI40" s="133">
        <v>0.312</v>
      </c>
      <c r="AJ40" s="136">
        <v>0.0287</v>
      </c>
      <c r="AK40" s="136">
        <v>0.9746</v>
      </c>
      <c r="AL40" s="136">
        <v>0.0044</v>
      </c>
      <c r="AM40" s="136">
        <v>0.9958</v>
      </c>
      <c r="AN40" s="136">
        <v>0.1001</v>
      </c>
      <c r="AO40" s="136">
        <v>0.9123</v>
      </c>
      <c r="AP40" s="136">
        <v>0.0123</v>
      </c>
      <c r="AQ40" s="136">
        <v>0</v>
      </c>
      <c r="AR40" s="136">
        <v>0.0013</v>
      </c>
      <c r="AS40" s="136">
        <v>0</v>
      </c>
      <c r="AT40" s="136">
        <v>0.0123</v>
      </c>
      <c r="AU40" s="136">
        <v>0.0033</v>
      </c>
      <c r="AV40" s="136">
        <v>-0.0121</v>
      </c>
      <c r="AW40" s="136">
        <v>-0.0121</v>
      </c>
      <c r="AX40" s="136">
        <v>0.1429</v>
      </c>
      <c r="AY40" s="136">
        <v>0.8571</v>
      </c>
      <c r="AZ40" s="136">
        <v>0.0473</v>
      </c>
      <c r="BA40" s="136">
        <v>0.9527</v>
      </c>
      <c r="BB40" s="136">
        <v>0</v>
      </c>
      <c r="BC40" s="136">
        <v>0.0031</v>
      </c>
      <c r="BD40" s="136">
        <v>0.0033</v>
      </c>
      <c r="BE40" s="136">
        <v>0</v>
      </c>
      <c r="BF40" s="136">
        <v>0.0011</v>
      </c>
      <c r="BG40" s="136">
        <v>0.0013</v>
      </c>
      <c r="BH40" s="133">
        <v>0.143</v>
      </c>
      <c r="BI40" s="133">
        <v>0.857</v>
      </c>
      <c r="BJ40" s="133">
        <v>0.047</v>
      </c>
      <c r="BK40" s="133">
        <v>0.953</v>
      </c>
      <c r="BL40" s="133">
        <v>0.115</v>
      </c>
      <c r="BM40" s="133">
        <v>0.762</v>
      </c>
      <c r="BN40" s="133">
        <v>0.885</v>
      </c>
      <c r="BO40" s="133">
        <v>0.238</v>
      </c>
      <c r="BP40" s="133">
        <v>-4.08</v>
      </c>
      <c r="BQ40" s="133">
        <v>-4.08</v>
      </c>
      <c r="BR40" s="133">
        <v>537</v>
      </c>
      <c r="BS40" s="133">
        <v>0.293</v>
      </c>
      <c r="BT40" s="136">
        <v>0.2266</v>
      </c>
      <c r="BU40" s="136">
        <v>0.7424</v>
      </c>
      <c r="BV40" s="136">
        <v>0.3576</v>
      </c>
      <c r="BW40" s="133">
        <v>0.428</v>
      </c>
      <c r="BX40" s="133">
        <v>0</v>
      </c>
      <c r="BY40" s="133">
        <v>0</v>
      </c>
      <c r="BZ40" s="133">
        <v>0</v>
      </c>
      <c r="CC40" s="45" t="s">
        <v>1439</v>
      </c>
      <c r="CD40" s="163" t="str">
        <f t="shared" si="0"/>
        <v>451</v>
      </c>
      <c r="CE40" s="133">
        <v>4</v>
      </c>
      <c r="CF40" s="133">
        <v>80</v>
      </c>
      <c r="CG40" s="133">
        <v>24</v>
      </c>
      <c r="CH40" s="164">
        <f t="shared" si="1"/>
        <v>0.000208279093985941</v>
      </c>
      <c r="CI40" s="164">
        <f t="shared" si="2"/>
        <v>0.0123934934159566</v>
      </c>
    </row>
    <row r="41" ht="14.25" spans="1:87">
      <c r="A41" s="45" t="s">
        <v>1440</v>
      </c>
      <c r="B41" s="133">
        <v>452</v>
      </c>
      <c r="C41" s="133">
        <v>14</v>
      </c>
      <c r="D41" s="133">
        <v>14</v>
      </c>
      <c r="E41" s="133">
        <v>28</v>
      </c>
      <c r="F41" s="133">
        <v>14</v>
      </c>
      <c r="G41" s="133">
        <v>46</v>
      </c>
      <c r="H41" s="133">
        <v>60</v>
      </c>
      <c r="I41" s="133">
        <v>-709.783</v>
      </c>
      <c r="J41" s="133">
        <v>99</v>
      </c>
      <c r="K41" s="157">
        <v>19120</v>
      </c>
      <c r="L41" s="133">
        <v>701</v>
      </c>
      <c r="M41" s="157">
        <v>5887</v>
      </c>
      <c r="N41" s="133">
        <v>800</v>
      </c>
      <c r="O41" s="157">
        <v>25007</v>
      </c>
      <c r="P41" s="133">
        <v>1</v>
      </c>
      <c r="Q41" s="133">
        <v>3.36</v>
      </c>
      <c r="R41" s="133">
        <v>2.18</v>
      </c>
      <c r="S41" s="133">
        <v>0</v>
      </c>
      <c r="T41" s="133">
        <v>0</v>
      </c>
      <c r="U41" s="133">
        <v>0</v>
      </c>
      <c r="V41" s="133">
        <v>0.015</v>
      </c>
      <c r="W41" s="133">
        <v>0.015</v>
      </c>
      <c r="X41" s="133">
        <v>1</v>
      </c>
      <c r="Y41" s="133">
        <v>1</v>
      </c>
      <c r="Z41" s="133">
        <v>0.298</v>
      </c>
      <c r="AA41" s="133">
        <v>3.357</v>
      </c>
      <c r="AB41" s="133">
        <v>0</v>
      </c>
      <c r="AC41" s="133">
        <v>0</v>
      </c>
      <c r="AD41" s="133">
        <v>-1.211</v>
      </c>
      <c r="AE41" s="133">
        <v>1.211</v>
      </c>
      <c r="AF41" s="133">
        <v>0.141</v>
      </c>
      <c r="AG41" s="133">
        <v>3.247</v>
      </c>
      <c r="AH41" s="133">
        <v>7.086</v>
      </c>
      <c r="AI41" s="133">
        <v>0.308</v>
      </c>
      <c r="AJ41" s="136">
        <v>0.0311</v>
      </c>
      <c r="AK41" s="136">
        <v>0.9713</v>
      </c>
      <c r="AL41" s="136">
        <v>0.0052</v>
      </c>
      <c r="AM41" s="136">
        <v>0.9956</v>
      </c>
      <c r="AN41" s="136">
        <v>0.1072</v>
      </c>
      <c r="AO41" s="136">
        <v>0.8999</v>
      </c>
      <c r="AP41" s="136">
        <v>0.0072</v>
      </c>
      <c r="AQ41" s="136">
        <v>0.0007</v>
      </c>
      <c r="AR41" s="136">
        <v>0.0013</v>
      </c>
      <c r="AS41" s="136">
        <v>0.0007</v>
      </c>
      <c r="AT41" s="136">
        <v>0.0072</v>
      </c>
      <c r="AU41" s="136">
        <v>0.0024</v>
      </c>
      <c r="AV41" s="136">
        <v>-0.0065</v>
      </c>
      <c r="AW41" s="136">
        <v>-0.0065</v>
      </c>
      <c r="AX41" s="136">
        <v>0.5</v>
      </c>
      <c r="AY41" s="136">
        <v>0.5</v>
      </c>
      <c r="AZ41" s="136">
        <v>0.2295</v>
      </c>
      <c r="BA41" s="136">
        <v>0.7705</v>
      </c>
      <c r="BB41" s="136">
        <v>0.0005</v>
      </c>
      <c r="BC41" s="136">
        <v>0.0018</v>
      </c>
      <c r="BD41" s="136">
        <v>0.0024</v>
      </c>
      <c r="BE41" s="136">
        <v>0.0007</v>
      </c>
      <c r="BF41" s="136">
        <v>0.0007</v>
      </c>
      <c r="BG41" s="136">
        <v>0.0013</v>
      </c>
      <c r="BH41" s="133">
        <v>0.5</v>
      </c>
      <c r="BI41" s="133">
        <v>0.5</v>
      </c>
      <c r="BJ41" s="133">
        <v>0.23</v>
      </c>
      <c r="BK41" s="133">
        <v>0.77</v>
      </c>
      <c r="BL41" s="133">
        <v>0.124</v>
      </c>
      <c r="BM41" s="133">
        <v>0.765</v>
      </c>
      <c r="BN41" s="133">
        <v>0.876</v>
      </c>
      <c r="BO41" s="133">
        <v>0.235</v>
      </c>
      <c r="BP41" s="133">
        <v>-2.288</v>
      </c>
      <c r="BQ41" s="133">
        <v>-2.288</v>
      </c>
      <c r="BR41" s="133">
        <v>538</v>
      </c>
      <c r="BS41" s="133">
        <v>0.332</v>
      </c>
      <c r="BT41" s="136">
        <v>0.2351</v>
      </c>
      <c r="BU41" s="136">
        <v>0.7506</v>
      </c>
      <c r="BV41" s="136">
        <v>0.3661</v>
      </c>
      <c r="BW41" s="133">
        <v>0.417</v>
      </c>
      <c r="BX41" s="133">
        <v>0</v>
      </c>
      <c r="BY41" s="133">
        <v>0</v>
      </c>
      <c r="BZ41" s="133">
        <v>0</v>
      </c>
      <c r="CC41" s="45" t="s">
        <v>1440</v>
      </c>
      <c r="CD41" s="163" t="str">
        <f t="shared" si="0"/>
        <v>452</v>
      </c>
      <c r="CE41" s="133">
        <v>14</v>
      </c>
      <c r="CF41" s="133">
        <v>46</v>
      </c>
      <c r="CG41" s="133">
        <v>14</v>
      </c>
      <c r="CH41" s="164">
        <f t="shared" si="1"/>
        <v>0.000728976828950794</v>
      </c>
      <c r="CI41" s="164">
        <f t="shared" si="2"/>
        <v>0.00712625871417506</v>
      </c>
    </row>
    <row r="42" ht="14.25" spans="1:87">
      <c r="A42" s="45" t="s">
        <v>1441</v>
      </c>
      <c r="B42" s="133">
        <v>453</v>
      </c>
      <c r="C42" s="133">
        <v>8</v>
      </c>
      <c r="D42" s="133">
        <v>6</v>
      </c>
      <c r="E42" s="133">
        <v>14</v>
      </c>
      <c r="F42" s="133">
        <v>8</v>
      </c>
      <c r="G42" s="133">
        <v>20</v>
      </c>
      <c r="H42" s="133">
        <v>28</v>
      </c>
      <c r="I42" s="133">
        <v>-709.783</v>
      </c>
      <c r="J42" s="133">
        <v>107</v>
      </c>
      <c r="K42" s="157">
        <v>19106</v>
      </c>
      <c r="L42" s="133">
        <v>721</v>
      </c>
      <c r="M42" s="157">
        <v>5840</v>
      </c>
      <c r="N42" s="133">
        <v>828</v>
      </c>
      <c r="O42" s="157">
        <v>24946</v>
      </c>
      <c r="P42" s="133">
        <v>1</v>
      </c>
      <c r="Q42" s="133">
        <v>3.36</v>
      </c>
      <c r="R42" s="133">
        <v>2.01</v>
      </c>
      <c r="S42" s="133">
        <v>0</v>
      </c>
      <c r="T42" s="133">
        <v>0</v>
      </c>
      <c r="U42" s="133">
        <v>0</v>
      </c>
      <c r="V42" s="133">
        <v>0.005</v>
      </c>
      <c r="W42" s="133">
        <v>0.005</v>
      </c>
      <c r="X42" s="133">
        <v>1.333</v>
      </c>
      <c r="Y42" s="133">
        <v>0.75</v>
      </c>
      <c r="Z42" s="133">
        <v>0.397</v>
      </c>
      <c r="AA42" s="133">
        <v>2.518</v>
      </c>
      <c r="AB42" s="133">
        <v>0.288</v>
      </c>
      <c r="AC42" s="133">
        <v>-0.288</v>
      </c>
      <c r="AD42" s="133">
        <v>-0.923</v>
      </c>
      <c r="AE42" s="133">
        <v>0.923</v>
      </c>
      <c r="AF42" s="133">
        <v>0.148</v>
      </c>
      <c r="AG42" s="133">
        <v>3.271</v>
      </c>
      <c r="AH42" s="133">
        <v>6.745</v>
      </c>
      <c r="AI42" s="133">
        <v>0.306</v>
      </c>
      <c r="AJ42" s="136">
        <v>0.0322</v>
      </c>
      <c r="AK42" s="136">
        <v>0.9689</v>
      </c>
      <c r="AL42" s="136">
        <v>0.0056</v>
      </c>
      <c r="AM42" s="136">
        <v>0.9948</v>
      </c>
      <c r="AN42" s="136">
        <v>0.1103</v>
      </c>
      <c r="AO42" s="136">
        <v>0.8928</v>
      </c>
      <c r="AP42" s="136">
        <v>0.0031</v>
      </c>
      <c r="AQ42" s="136">
        <v>0</v>
      </c>
      <c r="AR42" s="136">
        <v>0.0007</v>
      </c>
      <c r="AS42" s="136">
        <v>0</v>
      </c>
      <c r="AT42" s="136">
        <v>0.0031</v>
      </c>
      <c r="AU42" s="136">
        <v>0.0011</v>
      </c>
      <c r="AV42" s="136">
        <v>-0.0027</v>
      </c>
      <c r="AW42" s="136">
        <v>-0.0027</v>
      </c>
      <c r="AX42" s="136">
        <v>0.5714</v>
      </c>
      <c r="AY42" s="136">
        <v>0.4286</v>
      </c>
      <c r="AZ42" s="136">
        <v>0.2843</v>
      </c>
      <c r="BA42" s="136">
        <v>0.7157</v>
      </c>
      <c r="BB42" s="136">
        <v>0</v>
      </c>
      <c r="BC42" s="136">
        <v>0.0008</v>
      </c>
      <c r="BD42" s="136">
        <v>0.0011</v>
      </c>
      <c r="BE42" s="136">
        <v>0</v>
      </c>
      <c r="BF42" s="136">
        <v>0</v>
      </c>
      <c r="BG42" s="136">
        <v>0.0007</v>
      </c>
      <c r="BH42" s="133">
        <v>0.571</v>
      </c>
      <c r="BI42" s="133">
        <v>0.429</v>
      </c>
      <c r="BJ42" s="133">
        <v>0.284</v>
      </c>
      <c r="BK42" s="133">
        <v>0.716</v>
      </c>
      <c r="BL42" s="133">
        <v>0.129</v>
      </c>
      <c r="BM42" s="133">
        <v>0.766</v>
      </c>
      <c r="BN42" s="133">
        <v>0.871</v>
      </c>
      <c r="BO42" s="133">
        <v>0.234</v>
      </c>
      <c r="BP42" s="133">
        <v>-2</v>
      </c>
      <c r="BQ42" s="133">
        <v>-2</v>
      </c>
      <c r="BR42" s="133">
        <v>539</v>
      </c>
      <c r="BS42" s="133">
        <v>0.37</v>
      </c>
      <c r="BT42" s="136">
        <v>0.2409</v>
      </c>
      <c r="BU42" s="136">
        <v>0.7563</v>
      </c>
      <c r="BV42" s="136">
        <v>0.3718</v>
      </c>
      <c r="BW42" s="133">
        <v>0.406</v>
      </c>
      <c r="BX42" s="133">
        <v>0</v>
      </c>
      <c r="BY42" s="133">
        <v>0</v>
      </c>
      <c r="BZ42" s="133">
        <v>0</v>
      </c>
      <c r="CC42" s="45" t="s">
        <v>1441</v>
      </c>
      <c r="CD42" s="163" t="str">
        <f t="shared" si="0"/>
        <v>453</v>
      </c>
      <c r="CE42" s="133">
        <v>8</v>
      </c>
      <c r="CF42" s="133">
        <v>20</v>
      </c>
      <c r="CG42" s="133">
        <v>6</v>
      </c>
      <c r="CH42" s="164">
        <f t="shared" si="1"/>
        <v>0.000416558187971882</v>
      </c>
      <c r="CI42" s="164">
        <f t="shared" si="2"/>
        <v>0.00309837335398916</v>
      </c>
    </row>
    <row r="43" ht="14.25" spans="1:87">
      <c r="A43" s="45" t="s">
        <v>1442</v>
      </c>
      <c r="B43" s="133">
        <v>454</v>
      </c>
      <c r="C43" s="133">
        <v>5</v>
      </c>
      <c r="D43" s="133">
        <v>9</v>
      </c>
      <c r="E43" s="133">
        <v>14</v>
      </c>
      <c r="F43" s="133">
        <v>5</v>
      </c>
      <c r="G43" s="133">
        <v>30</v>
      </c>
      <c r="H43" s="133">
        <v>35</v>
      </c>
      <c r="I43" s="133">
        <v>-709.783</v>
      </c>
      <c r="J43" s="133">
        <v>112</v>
      </c>
      <c r="K43" s="157">
        <v>19098</v>
      </c>
      <c r="L43" s="133">
        <v>751</v>
      </c>
      <c r="M43" s="157">
        <v>5820</v>
      </c>
      <c r="N43" s="133">
        <v>863</v>
      </c>
      <c r="O43" s="157">
        <v>24918</v>
      </c>
      <c r="P43" s="133">
        <v>1</v>
      </c>
      <c r="Q43" s="133">
        <v>3.36</v>
      </c>
      <c r="R43" s="133">
        <v>2.52</v>
      </c>
      <c r="S43" s="133">
        <v>0</v>
      </c>
      <c r="T43" s="133">
        <v>0</v>
      </c>
      <c r="U43" s="133">
        <v>0</v>
      </c>
      <c r="V43" s="133">
        <v>0.013</v>
      </c>
      <c r="W43" s="133">
        <v>0.013</v>
      </c>
      <c r="X43" s="133">
        <v>0.556</v>
      </c>
      <c r="Y43" s="133">
        <v>1.8</v>
      </c>
      <c r="Z43" s="133">
        <v>0.166</v>
      </c>
      <c r="AA43" s="133">
        <v>6.042</v>
      </c>
      <c r="AB43" s="133">
        <v>-0.588</v>
      </c>
      <c r="AC43" s="133">
        <v>0.588</v>
      </c>
      <c r="AD43" s="133">
        <v>-1.799</v>
      </c>
      <c r="AE43" s="133">
        <v>1.799</v>
      </c>
      <c r="AF43" s="133">
        <v>0.149</v>
      </c>
      <c r="AG43" s="133">
        <v>3.281</v>
      </c>
      <c r="AH43" s="133">
        <v>6.713</v>
      </c>
      <c r="AI43" s="133">
        <v>0.305</v>
      </c>
      <c r="AJ43" s="136">
        <v>0.0336</v>
      </c>
      <c r="AK43" s="136">
        <v>0.9678</v>
      </c>
      <c r="AL43" s="136">
        <v>0.0058</v>
      </c>
      <c r="AM43" s="136">
        <v>0.9944</v>
      </c>
      <c r="AN43" s="136">
        <v>0.1149</v>
      </c>
      <c r="AO43" s="136">
        <v>0.8897</v>
      </c>
      <c r="AP43" s="136">
        <v>0.0046</v>
      </c>
      <c r="AQ43" s="136">
        <v>0</v>
      </c>
      <c r="AR43" s="136">
        <v>0.0007</v>
      </c>
      <c r="AS43" s="136">
        <v>0</v>
      </c>
      <c r="AT43" s="136">
        <v>0.0046</v>
      </c>
      <c r="AU43" s="136">
        <v>0.0014</v>
      </c>
      <c r="AV43" s="136">
        <v>-0.0044</v>
      </c>
      <c r="AW43" s="136">
        <v>-0.0044</v>
      </c>
      <c r="AX43" s="136">
        <v>0.3571</v>
      </c>
      <c r="AY43" s="136">
        <v>0.6429</v>
      </c>
      <c r="AZ43" s="136">
        <v>0.142</v>
      </c>
      <c r="BA43" s="136">
        <v>0.858</v>
      </c>
      <c r="BB43" s="136">
        <v>0</v>
      </c>
      <c r="BC43" s="136">
        <v>0.0012</v>
      </c>
      <c r="BD43" s="136">
        <v>0.0014</v>
      </c>
      <c r="BE43" s="136">
        <v>0</v>
      </c>
      <c r="BF43" s="136">
        <v>0</v>
      </c>
      <c r="BG43" s="136">
        <v>0.0007</v>
      </c>
      <c r="BH43" s="133">
        <v>0.357</v>
      </c>
      <c r="BI43" s="133">
        <v>0.643</v>
      </c>
      <c r="BJ43" s="133">
        <v>0.142</v>
      </c>
      <c r="BK43" s="133">
        <v>0.858</v>
      </c>
      <c r="BL43" s="133">
        <v>0.13</v>
      </c>
      <c r="BM43" s="133">
        <v>0.766</v>
      </c>
      <c r="BN43" s="133">
        <v>0.87</v>
      </c>
      <c r="BO43" s="133">
        <v>0.234</v>
      </c>
      <c r="BP43" s="133">
        <v>-2.876</v>
      </c>
      <c r="BQ43" s="133">
        <v>-2.876</v>
      </c>
      <c r="BR43" s="133">
        <v>541</v>
      </c>
      <c r="BS43" s="133">
        <v>0.447</v>
      </c>
      <c r="BT43" s="136">
        <v>0.2569</v>
      </c>
      <c r="BU43" s="136">
        <v>0.7665</v>
      </c>
      <c r="BV43" s="136">
        <v>0.3864</v>
      </c>
      <c r="BW43" s="133">
        <v>0.378</v>
      </c>
      <c r="BX43" s="133">
        <v>0</v>
      </c>
      <c r="BY43" s="133">
        <v>0</v>
      </c>
      <c r="BZ43" s="133">
        <v>0</v>
      </c>
      <c r="CC43" s="45" t="s">
        <v>1442</v>
      </c>
      <c r="CD43" s="163" t="str">
        <f t="shared" si="0"/>
        <v>454</v>
      </c>
      <c r="CE43" s="133">
        <v>5</v>
      </c>
      <c r="CF43" s="133">
        <v>30</v>
      </c>
      <c r="CG43" s="133">
        <v>9</v>
      </c>
      <c r="CH43" s="164">
        <f t="shared" si="1"/>
        <v>0.000260348867482426</v>
      </c>
      <c r="CI43" s="164">
        <f t="shared" si="2"/>
        <v>0.00464756003098373</v>
      </c>
    </row>
    <row r="44" ht="14.25" spans="1:87">
      <c r="A44" s="45" t="s">
        <v>1443</v>
      </c>
      <c r="B44" s="133">
        <v>455</v>
      </c>
      <c r="C44" s="133">
        <v>8</v>
      </c>
      <c r="D44" s="133">
        <v>18</v>
      </c>
      <c r="E44" s="133">
        <v>26</v>
      </c>
      <c r="F44" s="133">
        <v>8</v>
      </c>
      <c r="G44" s="133">
        <v>60</v>
      </c>
      <c r="H44" s="133">
        <v>68</v>
      </c>
      <c r="I44" s="133">
        <v>-709.783</v>
      </c>
      <c r="J44" s="133">
        <v>120</v>
      </c>
      <c r="K44" s="157">
        <v>19093</v>
      </c>
      <c r="L44" s="133">
        <v>812</v>
      </c>
      <c r="M44" s="157">
        <v>5790</v>
      </c>
      <c r="N44" s="133">
        <v>932</v>
      </c>
      <c r="O44" s="157">
        <v>24883</v>
      </c>
      <c r="P44" s="133">
        <v>1</v>
      </c>
      <c r="Q44" s="133">
        <v>3.36</v>
      </c>
      <c r="R44" s="133">
        <v>2.63</v>
      </c>
      <c r="S44" s="133">
        <v>0</v>
      </c>
      <c r="T44" s="133">
        <v>0</v>
      </c>
      <c r="U44" s="133">
        <v>0</v>
      </c>
      <c r="V44" s="133">
        <v>0.027</v>
      </c>
      <c r="W44" s="133">
        <v>0.027</v>
      </c>
      <c r="X44" s="133">
        <v>0.444</v>
      </c>
      <c r="Y44" s="133">
        <v>2.25</v>
      </c>
      <c r="Z44" s="133">
        <v>0.132</v>
      </c>
      <c r="AA44" s="133">
        <v>7.553</v>
      </c>
      <c r="AB44" s="133">
        <v>-0.811</v>
      </c>
      <c r="AC44" s="133">
        <v>0.811</v>
      </c>
      <c r="AD44" s="133">
        <v>-2.022</v>
      </c>
      <c r="AE44" s="133">
        <v>2.022</v>
      </c>
      <c r="AF44" s="133">
        <v>0.148</v>
      </c>
      <c r="AG44" s="133">
        <v>3.297</v>
      </c>
      <c r="AH44" s="133">
        <v>6.769</v>
      </c>
      <c r="AI44" s="133">
        <v>0.303</v>
      </c>
      <c r="AJ44" s="136">
        <v>0.0362</v>
      </c>
      <c r="AK44" s="136">
        <v>0.9664</v>
      </c>
      <c r="AL44" s="136">
        <v>0.0062</v>
      </c>
      <c r="AM44" s="136">
        <v>0.9942</v>
      </c>
      <c r="AN44" s="136">
        <v>0.1242</v>
      </c>
      <c r="AO44" s="136">
        <v>0.8851</v>
      </c>
      <c r="AP44" s="136">
        <v>0.0092</v>
      </c>
      <c r="AQ44" s="136">
        <v>0</v>
      </c>
      <c r="AR44" s="136">
        <v>0.0012</v>
      </c>
      <c r="AS44" s="136">
        <v>0</v>
      </c>
      <c r="AT44" s="136">
        <v>0.0092</v>
      </c>
      <c r="AU44" s="136">
        <v>0.0027</v>
      </c>
      <c r="AV44" s="136">
        <v>-0.0088</v>
      </c>
      <c r="AW44" s="136">
        <v>-0.0088</v>
      </c>
      <c r="AX44" s="136">
        <v>0.3077</v>
      </c>
      <c r="AY44" s="136">
        <v>0.6923</v>
      </c>
      <c r="AZ44" s="136">
        <v>0.1169</v>
      </c>
      <c r="BA44" s="136">
        <v>0.8831</v>
      </c>
      <c r="BB44" s="136">
        <v>0</v>
      </c>
      <c r="BC44" s="136">
        <v>0.0023</v>
      </c>
      <c r="BD44" s="136">
        <v>0.0027</v>
      </c>
      <c r="BE44" s="136">
        <v>0</v>
      </c>
      <c r="BF44" s="136">
        <v>0.0009</v>
      </c>
      <c r="BG44" s="136">
        <v>0.0012</v>
      </c>
      <c r="BH44" s="133">
        <v>0.308</v>
      </c>
      <c r="BI44" s="133">
        <v>0.692</v>
      </c>
      <c r="BJ44" s="133">
        <v>0.117</v>
      </c>
      <c r="BK44" s="133">
        <v>0.883</v>
      </c>
      <c r="BL44" s="133">
        <v>0.129</v>
      </c>
      <c r="BM44" s="133">
        <v>0.767</v>
      </c>
      <c r="BN44" s="133">
        <v>0.871</v>
      </c>
      <c r="BO44" s="133">
        <v>0.233</v>
      </c>
      <c r="BP44" s="133">
        <v>-3.099</v>
      </c>
      <c r="BQ44" s="133">
        <v>-3.099</v>
      </c>
      <c r="BR44" s="133">
        <v>542</v>
      </c>
      <c r="BS44" s="133">
        <v>0.486</v>
      </c>
      <c r="BT44" s="136">
        <v>0.2675</v>
      </c>
      <c r="BU44" s="136">
        <v>0.7758</v>
      </c>
      <c r="BV44" s="136">
        <v>0.3966</v>
      </c>
      <c r="BW44" s="133">
        <v>0.368</v>
      </c>
      <c r="BX44" s="133">
        <v>0</v>
      </c>
      <c r="BY44" s="133">
        <v>0</v>
      </c>
      <c r="BZ44" s="133">
        <v>0</v>
      </c>
      <c r="CC44" s="45" t="s">
        <v>1443</v>
      </c>
      <c r="CD44" s="163" t="str">
        <f t="shared" si="0"/>
        <v>455</v>
      </c>
      <c r="CE44" s="133">
        <v>8</v>
      </c>
      <c r="CF44" s="133">
        <v>60</v>
      </c>
      <c r="CG44" s="133">
        <v>18</v>
      </c>
      <c r="CH44" s="164">
        <f t="shared" si="1"/>
        <v>0.000416558187971882</v>
      </c>
      <c r="CI44" s="164">
        <f t="shared" si="2"/>
        <v>0.00929512006196747</v>
      </c>
    </row>
    <row r="45" ht="14.25" spans="1:87">
      <c r="A45" s="45" t="s">
        <v>1444</v>
      </c>
      <c r="B45" s="133">
        <v>456</v>
      </c>
      <c r="C45" s="133">
        <v>13</v>
      </c>
      <c r="D45" s="133">
        <v>17</v>
      </c>
      <c r="E45" s="133">
        <v>30</v>
      </c>
      <c r="F45" s="133">
        <v>13</v>
      </c>
      <c r="G45" s="133">
        <v>57</v>
      </c>
      <c r="H45" s="133">
        <v>70</v>
      </c>
      <c r="I45" s="133">
        <v>-709.783</v>
      </c>
      <c r="J45" s="133">
        <v>133</v>
      </c>
      <c r="K45" s="157">
        <v>19085</v>
      </c>
      <c r="L45" s="133">
        <v>869</v>
      </c>
      <c r="M45" s="157">
        <v>5729</v>
      </c>
      <c r="N45" s="157">
        <v>1002</v>
      </c>
      <c r="O45" s="157">
        <v>24814</v>
      </c>
      <c r="P45" s="133">
        <v>1</v>
      </c>
      <c r="Q45" s="133">
        <v>3.36</v>
      </c>
      <c r="R45" s="133">
        <v>2.34</v>
      </c>
      <c r="S45" s="133">
        <v>0</v>
      </c>
      <c r="T45" s="133">
        <v>0</v>
      </c>
      <c r="U45" s="133">
        <v>0</v>
      </c>
      <c r="V45" s="133">
        <v>0.021</v>
      </c>
      <c r="W45" s="133">
        <v>0.021</v>
      </c>
      <c r="X45" s="133">
        <v>0.765</v>
      </c>
      <c r="Y45" s="133">
        <v>1.308</v>
      </c>
      <c r="Z45" s="133">
        <v>0.228</v>
      </c>
      <c r="AA45" s="133">
        <v>4.39</v>
      </c>
      <c r="AB45" s="133">
        <v>-0.268</v>
      </c>
      <c r="AC45" s="133">
        <v>0.268</v>
      </c>
      <c r="AD45" s="133">
        <v>-1.479</v>
      </c>
      <c r="AE45" s="133">
        <v>1.479</v>
      </c>
      <c r="AF45" s="133">
        <v>0.153</v>
      </c>
      <c r="AG45" s="133">
        <v>3.331</v>
      </c>
      <c r="AH45" s="133">
        <v>6.537</v>
      </c>
      <c r="AI45" s="133">
        <v>0.3</v>
      </c>
      <c r="AJ45" s="136">
        <v>0.0389</v>
      </c>
      <c r="AK45" s="136">
        <v>0.9638</v>
      </c>
      <c r="AL45" s="136">
        <v>0.0069</v>
      </c>
      <c r="AM45" s="136">
        <v>0.9938</v>
      </c>
      <c r="AN45" s="136">
        <v>0.1329</v>
      </c>
      <c r="AO45" s="136">
        <v>0.8758</v>
      </c>
      <c r="AP45" s="136">
        <v>0.0087</v>
      </c>
      <c r="AQ45" s="136">
        <v>0.0007</v>
      </c>
      <c r="AR45" s="136">
        <v>0.0014</v>
      </c>
      <c r="AS45" s="136">
        <v>0.0007</v>
      </c>
      <c r="AT45" s="136">
        <v>0.0087</v>
      </c>
      <c r="AU45" s="136">
        <v>0.0027</v>
      </c>
      <c r="AV45" s="136">
        <v>-0.008</v>
      </c>
      <c r="AW45" s="136">
        <v>-0.008</v>
      </c>
      <c r="AX45" s="136">
        <v>0.4333</v>
      </c>
      <c r="AY45" s="136">
        <v>0.5667</v>
      </c>
      <c r="AZ45" s="136">
        <v>0.1855</v>
      </c>
      <c r="BA45" s="136">
        <v>0.8145</v>
      </c>
      <c r="BB45" s="136">
        <v>0.0005</v>
      </c>
      <c r="BC45" s="136">
        <v>0.0022</v>
      </c>
      <c r="BD45" s="136">
        <v>0.0027</v>
      </c>
      <c r="BE45" s="136">
        <v>0.0006</v>
      </c>
      <c r="BF45" s="136">
        <v>0.0008</v>
      </c>
      <c r="BG45" s="136">
        <v>0.0014</v>
      </c>
      <c r="BH45" s="133">
        <v>0.433</v>
      </c>
      <c r="BI45" s="133">
        <v>0.567</v>
      </c>
      <c r="BJ45" s="133">
        <v>0.186</v>
      </c>
      <c r="BK45" s="133">
        <v>0.814</v>
      </c>
      <c r="BL45" s="133">
        <v>0.133</v>
      </c>
      <c r="BM45" s="133">
        <v>0.769</v>
      </c>
      <c r="BN45" s="133">
        <v>0.867</v>
      </c>
      <c r="BO45" s="133">
        <v>0.231</v>
      </c>
      <c r="BP45" s="133">
        <v>-2.556</v>
      </c>
      <c r="BQ45" s="133">
        <v>-2.556</v>
      </c>
      <c r="BR45" s="133">
        <v>543</v>
      </c>
      <c r="BS45" s="133">
        <v>0.524</v>
      </c>
      <c r="BT45" s="136">
        <v>0.2745</v>
      </c>
      <c r="BU45" s="136">
        <v>0.7783</v>
      </c>
      <c r="BV45" s="136">
        <v>0.4025</v>
      </c>
      <c r="BW45" s="133">
        <v>0.351</v>
      </c>
      <c r="BX45" s="133">
        <v>0</v>
      </c>
      <c r="BY45" s="133">
        <v>0</v>
      </c>
      <c r="BZ45" s="133">
        <v>0</v>
      </c>
      <c r="CC45" s="45" t="s">
        <v>1444</v>
      </c>
      <c r="CD45" s="163" t="str">
        <f t="shared" si="0"/>
        <v>456</v>
      </c>
      <c r="CE45" s="133">
        <v>13</v>
      </c>
      <c r="CF45" s="133">
        <v>57</v>
      </c>
      <c r="CG45" s="133">
        <v>17</v>
      </c>
      <c r="CH45" s="164">
        <f t="shared" si="1"/>
        <v>0.000676907055454309</v>
      </c>
      <c r="CI45" s="164">
        <f t="shared" si="2"/>
        <v>0.00883036405886909</v>
      </c>
    </row>
    <row r="46" ht="14.25" spans="1:87">
      <c r="A46" s="45" t="s">
        <v>1445</v>
      </c>
      <c r="B46" s="133">
        <v>457</v>
      </c>
      <c r="C46" s="133">
        <v>17</v>
      </c>
      <c r="D46" s="133">
        <v>14</v>
      </c>
      <c r="E46" s="133">
        <v>31</v>
      </c>
      <c r="F46" s="133">
        <v>17</v>
      </c>
      <c r="G46" s="133">
        <v>46</v>
      </c>
      <c r="H46" s="133">
        <v>63</v>
      </c>
      <c r="I46" s="133">
        <v>-709.783</v>
      </c>
      <c r="J46" s="133">
        <v>150</v>
      </c>
      <c r="K46" s="157">
        <v>19072</v>
      </c>
      <c r="L46" s="133">
        <v>916</v>
      </c>
      <c r="M46" s="157">
        <v>5672</v>
      </c>
      <c r="N46" s="157">
        <v>1066</v>
      </c>
      <c r="O46" s="157">
        <v>24744</v>
      </c>
      <c r="P46" s="133">
        <v>1</v>
      </c>
      <c r="Q46" s="133">
        <v>3.36</v>
      </c>
      <c r="R46" s="133">
        <v>2.06</v>
      </c>
      <c r="S46" s="133">
        <v>0</v>
      </c>
      <c r="T46" s="133">
        <v>0</v>
      </c>
      <c r="U46" s="133">
        <v>0</v>
      </c>
      <c r="V46" s="133">
        <v>0.013</v>
      </c>
      <c r="W46" s="133">
        <v>0.013</v>
      </c>
      <c r="X46" s="133">
        <v>1.214</v>
      </c>
      <c r="Y46" s="133">
        <v>0.824</v>
      </c>
      <c r="Z46" s="133">
        <v>0.362</v>
      </c>
      <c r="AA46" s="133">
        <v>2.764</v>
      </c>
      <c r="AB46" s="133">
        <v>0.194</v>
      </c>
      <c r="AC46" s="133">
        <v>-0.194</v>
      </c>
      <c r="AD46" s="133">
        <v>-1.017</v>
      </c>
      <c r="AE46" s="133">
        <v>1.017</v>
      </c>
      <c r="AF46" s="133">
        <v>0.164</v>
      </c>
      <c r="AG46" s="133">
        <v>3.362</v>
      </c>
      <c r="AH46" s="133">
        <v>6.109</v>
      </c>
      <c r="AI46" s="133">
        <v>0.297</v>
      </c>
      <c r="AJ46" s="136">
        <v>0.0414</v>
      </c>
      <c r="AK46" s="136">
        <v>0.9611</v>
      </c>
      <c r="AL46" s="136">
        <v>0.0078</v>
      </c>
      <c r="AM46" s="136">
        <v>0.9931</v>
      </c>
      <c r="AN46" s="136">
        <v>0.1401</v>
      </c>
      <c r="AO46" s="136">
        <v>0.8671</v>
      </c>
      <c r="AP46" s="136">
        <v>0.0072</v>
      </c>
      <c r="AQ46" s="136">
        <v>0.0009</v>
      </c>
      <c r="AR46" s="136">
        <v>0.0015</v>
      </c>
      <c r="AS46" s="136">
        <v>0.0009</v>
      </c>
      <c r="AT46" s="136">
        <v>0.0072</v>
      </c>
      <c r="AU46" s="136">
        <v>0.0025</v>
      </c>
      <c r="AV46" s="136">
        <v>-0.0063</v>
      </c>
      <c r="AW46" s="136">
        <v>-0.0063</v>
      </c>
      <c r="AX46" s="136">
        <v>0.5484</v>
      </c>
      <c r="AY46" s="136">
        <v>0.4516</v>
      </c>
      <c r="AZ46" s="136">
        <v>0.2657</v>
      </c>
      <c r="BA46" s="136">
        <v>0.7343</v>
      </c>
      <c r="BB46" s="136">
        <v>0.0007</v>
      </c>
      <c r="BC46" s="136">
        <v>0.0018</v>
      </c>
      <c r="BD46" s="136">
        <v>0.0025</v>
      </c>
      <c r="BE46" s="136">
        <v>0.0008</v>
      </c>
      <c r="BF46" s="136">
        <v>0.0007</v>
      </c>
      <c r="BG46" s="136">
        <v>0.0015</v>
      </c>
      <c r="BH46" s="133">
        <v>0.548</v>
      </c>
      <c r="BI46" s="133">
        <v>0.452</v>
      </c>
      <c r="BJ46" s="133">
        <v>0.266</v>
      </c>
      <c r="BK46" s="133">
        <v>0.734</v>
      </c>
      <c r="BL46" s="133">
        <v>0.141</v>
      </c>
      <c r="BM46" s="133">
        <v>0.771</v>
      </c>
      <c r="BN46" s="133">
        <v>0.859</v>
      </c>
      <c r="BO46" s="133">
        <v>0.229</v>
      </c>
      <c r="BP46" s="133">
        <v>-2.094</v>
      </c>
      <c r="BQ46" s="133">
        <v>-2.094</v>
      </c>
      <c r="BR46" s="133">
        <v>544</v>
      </c>
      <c r="BS46" s="133">
        <v>0.563</v>
      </c>
      <c r="BT46" s="136">
        <v>0.2912</v>
      </c>
      <c r="BU46" s="136">
        <v>0.7901</v>
      </c>
      <c r="BV46" s="136">
        <v>0.418</v>
      </c>
      <c r="BW46" s="133">
        <v>0.34</v>
      </c>
      <c r="BX46" s="133">
        <v>0</v>
      </c>
      <c r="BY46" s="133">
        <v>0</v>
      </c>
      <c r="BZ46" s="133">
        <v>0</v>
      </c>
      <c r="CC46" s="45" t="s">
        <v>1445</v>
      </c>
      <c r="CD46" s="163" t="str">
        <f t="shared" si="0"/>
        <v>457</v>
      </c>
      <c r="CE46" s="133">
        <v>17</v>
      </c>
      <c r="CF46" s="133">
        <v>46</v>
      </c>
      <c r="CG46" s="133">
        <v>14</v>
      </c>
      <c r="CH46" s="164">
        <f t="shared" si="1"/>
        <v>0.00088518614944025</v>
      </c>
      <c r="CI46" s="164">
        <f t="shared" si="2"/>
        <v>0.00712625871417506</v>
      </c>
    </row>
    <row r="47" ht="14.25" spans="1:87">
      <c r="A47" s="45" t="s">
        <v>1446</v>
      </c>
      <c r="B47" s="133">
        <v>458</v>
      </c>
      <c r="C47" s="133">
        <v>7</v>
      </c>
      <c r="D47" s="133">
        <v>15</v>
      </c>
      <c r="E47" s="133">
        <v>22</v>
      </c>
      <c r="F47" s="133">
        <v>7</v>
      </c>
      <c r="G47" s="133">
        <v>50</v>
      </c>
      <c r="H47" s="133">
        <v>57</v>
      </c>
      <c r="I47" s="133">
        <v>-709.783</v>
      </c>
      <c r="J47" s="133">
        <v>157</v>
      </c>
      <c r="K47" s="157">
        <v>19055</v>
      </c>
      <c r="L47" s="133">
        <v>966</v>
      </c>
      <c r="M47" s="157">
        <v>5625</v>
      </c>
      <c r="N47" s="157">
        <v>1123</v>
      </c>
      <c r="O47" s="157">
        <v>24680</v>
      </c>
      <c r="P47" s="133">
        <v>1</v>
      </c>
      <c r="Q47" s="133">
        <v>3.36</v>
      </c>
      <c r="R47" s="133">
        <v>2.61</v>
      </c>
      <c r="S47" s="133">
        <v>0</v>
      </c>
      <c r="T47" s="133">
        <v>0</v>
      </c>
      <c r="U47" s="133">
        <v>0</v>
      </c>
      <c r="V47" s="133">
        <v>0.022</v>
      </c>
      <c r="W47" s="133">
        <v>0.022</v>
      </c>
      <c r="X47" s="133">
        <v>0.467</v>
      </c>
      <c r="Y47" s="133">
        <v>2.143</v>
      </c>
      <c r="Z47" s="133">
        <v>0.139</v>
      </c>
      <c r="AA47" s="133">
        <v>7.193</v>
      </c>
      <c r="AB47" s="133">
        <v>-0.762</v>
      </c>
      <c r="AC47" s="133">
        <v>0.762</v>
      </c>
      <c r="AD47" s="133">
        <v>-1.973</v>
      </c>
      <c r="AE47" s="133">
        <v>1.973</v>
      </c>
      <c r="AF47" s="133">
        <v>0.162</v>
      </c>
      <c r="AG47" s="133">
        <v>3.387</v>
      </c>
      <c r="AH47" s="133">
        <v>6.158</v>
      </c>
      <c r="AI47" s="133">
        <v>0.295</v>
      </c>
      <c r="AJ47" s="136">
        <v>0.0436</v>
      </c>
      <c r="AK47" s="136">
        <v>0.9586</v>
      </c>
      <c r="AL47" s="136">
        <v>0.0082</v>
      </c>
      <c r="AM47" s="136">
        <v>0.9922</v>
      </c>
      <c r="AN47" s="136">
        <v>0.1478</v>
      </c>
      <c r="AO47" s="136">
        <v>0.8599</v>
      </c>
      <c r="AP47" s="136">
        <v>0.0077</v>
      </c>
      <c r="AQ47" s="136">
        <v>0</v>
      </c>
      <c r="AR47" s="136">
        <v>0.001</v>
      </c>
      <c r="AS47" s="136">
        <v>0</v>
      </c>
      <c r="AT47" s="136">
        <v>0.0077</v>
      </c>
      <c r="AU47" s="136">
        <v>0.0022</v>
      </c>
      <c r="AV47" s="136">
        <v>-0.0073</v>
      </c>
      <c r="AW47" s="136">
        <v>-0.0073</v>
      </c>
      <c r="AX47" s="136">
        <v>0.3182</v>
      </c>
      <c r="AY47" s="136">
        <v>0.6818</v>
      </c>
      <c r="AZ47" s="136">
        <v>0.1221</v>
      </c>
      <c r="BA47" s="136">
        <v>0.8779</v>
      </c>
      <c r="BB47" s="136">
        <v>0</v>
      </c>
      <c r="BC47" s="136">
        <v>0.002</v>
      </c>
      <c r="BD47" s="136">
        <v>0.0022</v>
      </c>
      <c r="BE47" s="136">
        <v>0</v>
      </c>
      <c r="BF47" s="136">
        <v>0.0007</v>
      </c>
      <c r="BG47" s="136">
        <v>0.001</v>
      </c>
      <c r="BH47" s="133">
        <v>0.318</v>
      </c>
      <c r="BI47" s="133">
        <v>0.682</v>
      </c>
      <c r="BJ47" s="133">
        <v>0.122</v>
      </c>
      <c r="BK47" s="133">
        <v>0.878</v>
      </c>
      <c r="BL47" s="133">
        <v>0.14</v>
      </c>
      <c r="BM47" s="133">
        <v>0.772</v>
      </c>
      <c r="BN47" s="133">
        <v>0.86</v>
      </c>
      <c r="BO47" s="133">
        <v>0.228</v>
      </c>
      <c r="BP47" s="133">
        <v>-3.05</v>
      </c>
      <c r="BQ47" s="133">
        <v>-3.05</v>
      </c>
      <c r="BR47" s="133">
        <v>545</v>
      </c>
      <c r="BS47" s="133">
        <v>0.601</v>
      </c>
      <c r="BT47" s="136">
        <v>0.3005</v>
      </c>
      <c r="BU47" s="136">
        <v>0.7978</v>
      </c>
      <c r="BV47" s="136">
        <v>0.4269</v>
      </c>
      <c r="BW47" s="133">
        <v>0.331</v>
      </c>
      <c r="BX47" s="133">
        <v>0</v>
      </c>
      <c r="BY47" s="133">
        <v>0</v>
      </c>
      <c r="BZ47" s="133">
        <v>0</v>
      </c>
      <c r="CC47" s="45" t="s">
        <v>1446</v>
      </c>
      <c r="CD47" s="163" t="str">
        <f t="shared" si="0"/>
        <v>458</v>
      </c>
      <c r="CE47" s="133">
        <v>7</v>
      </c>
      <c r="CF47" s="133">
        <v>50</v>
      </c>
      <c r="CG47" s="133">
        <v>15</v>
      </c>
      <c r="CH47" s="164">
        <f t="shared" si="1"/>
        <v>0.000364488414475397</v>
      </c>
      <c r="CI47" s="164">
        <f t="shared" si="2"/>
        <v>0.00774593338497289</v>
      </c>
    </row>
    <row r="48" ht="14.25" spans="1:87">
      <c r="A48" s="45" t="s">
        <v>1447</v>
      </c>
      <c r="B48" s="133">
        <v>459</v>
      </c>
      <c r="C48" s="133">
        <v>14</v>
      </c>
      <c r="D48" s="133">
        <v>17</v>
      </c>
      <c r="E48" s="133">
        <v>31</v>
      </c>
      <c r="F48" s="133">
        <v>14</v>
      </c>
      <c r="G48" s="133">
        <v>57</v>
      </c>
      <c r="H48" s="133">
        <v>71</v>
      </c>
      <c r="I48" s="133">
        <v>-709.783</v>
      </c>
      <c r="J48" s="133">
        <v>171</v>
      </c>
      <c r="K48" s="157">
        <v>19048</v>
      </c>
      <c r="L48" s="157">
        <v>1023</v>
      </c>
      <c r="M48" s="157">
        <v>5575</v>
      </c>
      <c r="N48" s="157">
        <v>1194</v>
      </c>
      <c r="O48" s="157">
        <v>24623</v>
      </c>
      <c r="P48" s="133">
        <v>1</v>
      </c>
      <c r="Q48" s="133">
        <v>3.36</v>
      </c>
      <c r="R48" s="133">
        <v>2.29</v>
      </c>
      <c r="S48" s="133">
        <v>0</v>
      </c>
      <c r="T48" s="133">
        <v>0</v>
      </c>
      <c r="U48" s="133">
        <v>0</v>
      </c>
      <c r="V48" s="133">
        <v>0.02</v>
      </c>
      <c r="W48" s="133">
        <v>0.02</v>
      </c>
      <c r="X48" s="133">
        <v>0.824</v>
      </c>
      <c r="Y48" s="133">
        <v>1.214</v>
      </c>
      <c r="Z48" s="133">
        <v>0.245</v>
      </c>
      <c r="AA48" s="133">
        <v>4.076</v>
      </c>
      <c r="AB48" s="133">
        <v>-0.194</v>
      </c>
      <c r="AC48" s="133">
        <v>0.194</v>
      </c>
      <c r="AD48" s="133">
        <v>-1.405</v>
      </c>
      <c r="AE48" s="133">
        <v>1.405</v>
      </c>
      <c r="AF48" s="133">
        <v>0.167</v>
      </c>
      <c r="AG48" s="133">
        <v>3.416</v>
      </c>
      <c r="AH48" s="133">
        <v>5.987</v>
      </c>
      <c r="AI48" s="133">
        <v>0.293</v>
      </c>
      <c r="AJ48" s="136">
        <v>0.0464</v>
      </c>
      <c r="AK48" s="136">
        <v>0.9564</v>
      </c>
      <c r="AL48" s="136">
        <v>0.0089</v>
      </c>
      <c r="AM48" s="136">
        <v>0.9918</v>
      </c>
      <c r="AN48" s="136">
        <v>0.1565</v>
      </c>
      <c r="AO48" s="136">
        <v>0.8522</v>
      </c>
      <c r="AP48" s="136">
        <v>0.0087</v>
      </c>
      <c r="AQ48" s="136">
        <v>0.0007</v>
      </c>
      <c r="AR48" s="136">
        <v>0.0015</v>
      </c>
      <c r="AS48" s="136">
        <v>0.0007</v>
      </c>
      <c r="AT48" s="136">
        <v>0.0087</v>
      </c>
      <c r="AU48" s="136">
        <v>0.0028</v>
      </c>
      <c r="AV48" s="136">
        <v>-0.008</v>
      </c>
      <c r="AW48" s="136">
        <v>-0.008</v>
      </c>
      <c r="AX48" s="136">
        <v>0.4516</v>
      </c>
      <c r="AY48" s="136">
        <v>0.5484</v>
      </c>
      <c r="AZ48" s="136">
        <v>0.197</v>
      </c>
      <c r="BA48" s="136">
        <v>0.803</v>
      </c>
      <c r="BB48" s="136">
        <v>0.0005</v>
      </c>
      <c r="BC48" s="136">
        <v>0.0022</v>
      </c>
      <c r="BD48" s="136">
        <v>0.0028</v>
      </c>
      <c r="BE48" s="136">
        <v>0.0007</v>
      </c>
      <c r="BF48" s="136">
        <v>0.0008</v>
      </c>
      <c r="BG48" s="136">
        <v>0.0015</v>
      </c>
      <c r="BH48" s="133">
        <v>0.452</v>
      </c>
      <c r="BI48" s="133">
        <v>0.548</v>
      </c>
      <c r="BJ48" s="133">
        <v>0.197</v>
      </c>
      <c r="BK48" s="133">
        <v>0.803</v>
      </c>
      <c r="BL48" s="133">
        <v>0.143</v>
      </c>
      <c r="BM48" s="133">
        <v>0.774</v>
      </c>
      <c r="BN48" s="133">
        <v>0.857</v>
      </c>
      <c r="BO48" s="133">
        <v>0.226</v>
      </c>
      <c r="BP48" s="133">
        <v>-2.482</v>
      </c>
      <c r="BQ48" s="133">
        <v>-2.482</v>
      </c>
      <c r="BR48" s="133">
        <v>546</v>
      </c>
      <c r="BS48" s="133">
        <v>0.64</v>
      </c>
      <c r="BT48" s="136">
        <v>0.3089</v>
      </c>
      <c r="BU48" s="136">
        <v>0.7994</v>
      </c>
      <c r="BV48" s="136">
        <v>0.4335</v>
      </c>
      <c r="BW48" s="133">
        <v>0.311</v>
      </c>
      <c r="BX48" s="133">
        <v>0</v>
      </c>
      <c r="BY48" s="133">
        <v>0</v>
      </c>
      <c r="BZ48" s="133">
        <v>0</v>
      </c>
      <c r="CC48" s="45" t="s">
        <v>1447</v>
      </c>
      <c r="CD48" s="163" t="str">
        <f t="shared" si="0"/>
        <v>459</v>
      </c>
      <c r="CE48" s="133">
        <v>14</v>
      </c>
      <c r="CF48" s="133">
        <v>57</v>
      </c>
      <c r="CG48" s="133">
        <v>17</v>
      </c>
      <c r="CH48" s="164">
        <f t="shared" si="1"/>
        <v>0.000728976828950794</v>
      </c>
      <c r="CI48" s="164">
        <f t="shared" si="2"/>
        <v>0.00883036405886909</v>
      </c>
    </row>
    <row r="49" ht="14.25" spans="1:87">
      <c r="A49" s="45" t="s">
        <v>1448</v>
      </c>
      <c r="B49" s="133">
        <v>460</v>
      </c>
      <c r="C49" s="133">
        <v>17</v>
      </c>
      <c r="D49" s="133">
        <v>16</v>
      </c>
      <c r="E49" s="133">
        <v>33</v>
      </c>
      <c r="F49" s="133">
        <v>17</v>
      </c>
      <c r="G49" s="133">
        <v>53</v>
      </c>
      <c r="H49" s="133">
        <v>70</v>
      </c>
      <c r="I49" s="133">
        <v>-709.783</v>
      </c>
      <c r="J49" s="133">
        <v>188</v>
      </c>
      <c r="K49" s="157">
        <v>19034</v>
      </c>
      <c r="L49" s="157">
        <v>1077</v>
      </c>
      <c r="M49" s="157">
        <v>5518</v>
      </c>
      <c r="N49" s="157">
        <v>1265</v>
      </c>
      <c r="O49" s="157">
        <v>24552</v>
      </c>
      <c r="P49" s="133">
        <v>1</v>
      </c>
      <c r="Q49" s="133">
        <v>3.36</v>
      </c>
      <c r="R49" s="133">
        <v>2.14</v>
      </c>
      <c r="S49" s="133">
        <v>0</v>
      </c>
      <c r="T49" s="133">
        <v>0</v>
      </c>
      <c r="U49" s="133">
        <v>0</v>
      </c>
      <c r="V49" s="133">
        <v>0.016</v>
      </c>
      <c r="W49" s="133">
        <v>0.016</v>
      </c>
      <c r="X49" s="133">
        <v>1.063</v>
      </c>
      <c r="Y49" s="133">
        <v>0.941</v>
      </c>
      <c r="Z49" s="133">
        <v>0.317</v>
      </c>
      <c r="AA49" s="133">
        <v>3.159</v>
      </c>
      <c r="AB49" s="133">
        <v>0.061</v>
      </c>
      <c r="AC49" s="133">
        <v>-0.061</v>
      </c>
      <c r="AD49" s="133">
        <v>-1.15</v>
      </c>
      <c r="AE49" s="133">
        <v>1.15</v>
      </c>
      <c r="AF49" s="133">
        <v>0.174</v>
      </c>
      <c r="AG49" s="133">
        <v>3.449</v>
      </c>
      <c r="AH49" s="133">
        <v>5.731</v>
      </c>
      <c r="AI49" s="133">
        <v>0.29</v>
      </c>
      <c r="AJ49" s="136">
        <v>0.0492</v>
      </c>
      <c r="AK49" s="136">
        <v>0.9536</v>
      </c>
      <c r="AL49" s="136">
        <v>0.0098</v>
      </c>
      <c r="AM49" s="136">
        <v>0.9911</v>
      </c>
      <c r="AN49" s="136">
        <v>0.1647</v>
      </c>
      <c r="AO49" s="136">
        <v>0.8435</v>
      </c>
      <c r="AP49" s="136">
        <v>0.0082</v>
      </c>
      <c r="AQ49" s="136">
        <v>0.0009</v>
      </c>
      <c r="AR49" s="136">
        <v>0.0016</v>
      </c>
      <c r="AS49" s="136">
        <v>0.0009</v>
      </c>
      <c r="AT49" s="136">
        <v>0.0082</v>
      </c>
      <c r="AU49" s="136">
        <v>0.0027</v>
      </c>
      <c r="AV49" s="136">
        <v>-0.0073</v>
      </c>
      <c r="AW49" s="136">
        <v>-0.0073</v>
      </c>
      <c r="AX49" s="136">
        <v>0.5152</v>
      </c>
      <c r="AY49" s="136">
        <v>0.4848</v>
      </c>
      <c r="AZ49" s="136">
        <v>0.2404</v>
      </c>
      <c r="BA49" s="136">
        <v>0.7596</v>
      </c>
      <c r="BB49" s="136">
        <v>0.0007</v>
      </c>
      <c r="BC49" s="136">
        <v>0.0021</v>
      </c>
      <c r="BD49" s="136">
        <v>0.0027</v>
      </c>
      <c r="BE49" s="136">
        <v>0.0008</v>
      </c>
      <c r="BF49" s="136">
        <v>0.0008</v>
      </c>
      <c r="BG49" s="136">
        <v>0.0016</v>
      </c>
      <c r="BH49" s="133">
        <v>0.515</v>
      </c>
      <c r="BI49" s="133">
        <v>0.485</v>
      </c>
      <c r="BJ49" s="133">
        <v>0.24</v>
      </c>
      <c r="BK49" s="133">
        <v>0.76</v>
      </c>
      <c r="BL49" s="133">
        <v>0.149</v>
      </c>
      <c r="BM49" s="133">
        <v>0.775</v>
      </c>
      <c r="BN49" s="133">
        <v>0.851</v>
      </c>
      <c r="BO49" s="133">
        <v>0.225</v>
      </c>
      <c r="BP49" s="133">
        <v>-2.227</v>
      </c>
      <c r="BQ49" s="133">
        <v>-2.227</v>
      </c>
      <c r="BR49" s="133">
        <v>547</v>
      </c>
      <c r="BS49" s="133">
        <v>0.678</v>
      </c>
      <c r="BT49" s="136">
        <v>0.3209</v>
      </c>
      <c r="BU49" s="136">
        <v>0.8091</v>
      </c>
      <c r="BV49" s="136">
        <v>0.445</v>
      </c>
      <c r="BW49" s="133">
        <v>0.303</v>
      </c>
      <c r="BX49" s="133">
        <v>0</v>
      </c>
      <c r="BY49" s="133">
        <v>0</v>
      </c>
      <c r="BZ49" s="133">
        <v>0</v>
      </c>
      <c r="CC49" s="45" t="s">
        <v>1448</v>
      </c>
      <c r="CD49" s="163" t="str">
        <f t="shared" si="0"/>
        <v>460</v>
      </c>
      <c r="CE49" s="133">
        <v>17</v>
      </c>
      <c r="CF49" s="133">
        <v>53</v>
      </c>
      <c r="CG49" s="133">
        <v>16</v>
      </c>
      <c r="CH49" s="164">
        <f t="shared" si="1"/>
        <v>0.00088518614944025</v>
      </c>
      <c r="CI49" s="164">
        <f t="shared" si="2"/>
        <v>0.00821068938807126</v>
      </c>
    </row>
    <row r="50" ht="14.25" spans="1:87">
      <c r="A50" s="45" t="s">
        <v>1449</v>
      </c>
      <c r="B50" s="133">
        <v>461</v>
      </c>
      <c r="C50" s="133">
        <v>12</v>
      </c>
      <c r="D50" s="133">
        <v>13</v>
      </c>
      <c r="E50" s="133">
        <v>25</v>
      </c>
      <c r="F50" s="133">
        <v>12</v>
      </c>
      <c r="G50" s="133">
        <v>43</v>
      </c>
      <c r="H50" s="133">
        <v>55</v>
      </c>
      <c r="I50" s="133">
        <v>-709.783</v>
      </c>
      <c r="J50" s="133">
        <v>200</v>
      </c>
      <c r="K50" s="157">
        <v>19017</v>
      </c>
      <c r="L50" s="157">
        <v>1121</v>
      </c>
      <c r="M50" s="157">
        <v>5464</v>
      </c>
      <c r="N50" s="157">
        <v>1321</v>
      </c>
      <c r="O50" s="157">
        <v>24481</v>
      </c>
      <c r="P50" s="133">
        <v>1</v>
      </c>
      <c r="Q50" s="133">
        <v>3.36</v>
      </c>
      <c r="R50" s="133">
        <v>2.23</v>
      </c>
      <c r="S50" s="133">
        <v>0</v>
      </c>
      <c r="T50" s="133">
        <v>0</v>
      </c>
      <c r="U50" s="133">
        <v>0</v>
      </c>
      <c r="V50" s="133">
        <v>0.014</v>
      </c>
      <c r="W50" s="133">
        <v>0.014</v>
      </c>
      <c r="X50" s="133">
        <v>0.923</v>
      </c>
      <c r="Y50" s="133">
        <v>1.083</v>
      </c>
      <c r="Z50" s="133">
        <v>0.275</v>
      </c>
      <c r="AA50" s="133">
        <v>3.636</v>
      </c>
      <c r="AB50" s="133">
        <v>-0.08</v>
      </c>
      <c r="AC50" s="133">
        <v>0.08</v>
      </c>
      <c r="AD50" s="133">
        <v>-1.291</v>
      </c>
      <c r="AE50" s="133">
        <v>1.291</v>
      </c>
      <c r="AF50" s="133">
        <v>0.178</v>
      </c>
      <c r="AG50" s="133">
        <v>3.48</v>
      </c>
      <c r="AH50" s="133">
        <v>5.606</v>
      </c>
      <c r="AI50" s="133">
        <v>0.287</v>
      </c>
      <c r="AJ50" s="136">
        <v>0.0513</v>
      </c>
      <c r="AK50" s="136">
        <v>0.9508</v>
      </c>
      <c r="AL50" s="136">
        <v>0.0104</v>
      </c>
      <c r="AM50" s="136">
        <v>0.9902</v>
      </c>
      <c r="AN50" s="136">
        <v>0.1714</v>
      </c>
      <c r="AO50" s="136">
        <v>0.8353</v>
      </c>
      <c r="AP50" s="136">
        <v>0.0067</v>
      </c>
      <c r="AQ50" s="136">
        <v>0.0006</v>
      </c>
      <c r="AR50" s="136">
        <v>0.0012</v>
      </c>
      <c r="AS50" s="136">
        <v>0.0006</v>
      </c>
      <c r="AT50" s="136">
        <v>0.0067</v>
      </c>
      <c r="AU50" s="136">
        <v>0.0022</v>
      </c>
      <c r="AV50" s="136">
        <v>-0.006</v>
      </c>
      <c r="AW50" s="136">
        <v>-0.006</v>
      </c>
      <c r="AX50" s="136">
        <v>0.48</v>
      </c>
      <c r="AY50" s="136">
        <v>0.52</v>
      </c>
      <c r="AZ50" s="136">
        <v>0.2157</v>
      </c>
      <c r="BA50" s="136">
        <v>0.7843</v>
      </c>
      <c r="BB50" s="136">
        <v>0</v>
      </c>
      <c r="BC50" s="136">
        <v>0.0017</v>
      </c>
      <c r="BD50" s="136">
        <v>0.0022</v>
      </c>
      <c r="BE50" s="136">
        <v>0.0006</v>
      </c>
      <c r="BF50" s="136">
        <v>0.0006</v>
      </c>
      <c r="BG50" s="136">
        <v>0.0012</v>
      </c>
      <c r="BH50" s="133">
        <v>0.48</v>
      </c>
      <c r="BI50" s="133">
        <v>0.52</v>
      </c>
      <c r="BJ50" s="133">
        <v>0.216</v>
      </c>
      <c r="BK50" s="133">
        <v>0.784</v>
      </c>
      <c r="BL50" s="133">
        <v>0.151</v>
      </c>
      <c r="BM50" s="133">
        <v>0.777</v>
      </c>
      <c r="BN50" s="133">
        <v>0.849</v>
      </c>
      <c r="BO50" s="133">
        <v>0.223</v>
      </c>
      <c r="BP50" s="133">
        <v>-2.368</v>
      </c>
      <c r="BQ50" s="133">
        <v>-2.368</v>
      </c>
      <c r="BR50" s="133">
        <v>548</v>
      </c>
      <c r="BS50" s="133">
        <v>0.716</v>
      </c>
      <c r="BT50" s="136">
        <v>0.3351</v>
      </c>
      <c r="BU50" s="136">
        <v>0.8158</v>
      </c>
      <c r="BV50" s="136">
        <v>0.4572</v>
      </c>
      <c r="BW50" s="133">
        <v>0.288</v>
      </c>
      <c r="BX50" s="133">
        <v>0</v>
      </c>
      <c r="BY50" s="133">
        <v>0</v>
      </c>
      <c r="BZ50" s="133">
        <v>0</v>
      </c>
      <c r="CC50" s="45" t="s">
        <v>1449</v>
      </c>
      <c r="CD50" s="163" t="str">
        <f t="shared" si="0"/>
        <v>461</v>
      </c>
      <c r="CE50" s="133">
        <v>12</v>
      </c>
      <c r="CF50" s="133">
        <v>43</v>
      </c>
      <c r="CG50" s="133">
        <v>13</v>
      </c>
      <c r="CH50" s="164">
        <f t="shared" si="1"/>
        <v>0.000624837281957823</v>
      </c>
      <c r="CI50" s="164">
        <f t="shared" si="2"/>
        <v>0.00666150271107669</v>
      </c>
    </row>
    <row r="51" ht="14.25" spans="1:87">
      <c r="A51" s="45" t="s">
        <v>1450</v>
      </c>
      <c r="B51" s="133">
        <v>462</v>
      </c>
      <c r="C51" s="133">
        <v>12</v>
      </c>
      <c r="D51" s="133">
        <v>11</v>
      </c>
      <c r="E51" s="133">
        <v>23</v>
      </c>
      <c r="F51" s="133">
        <v>12</v>
      </c>
      <c r="G51" s="133">
        <v>36</v>
      </c>
      <c r="H51" s="133">
        <v>48</v>
      </c>
      <c r="I51" s="133">
        <v>-709.783</v>
      </c>
      <c r="J51" s="133">
        <v>212</v>
      </c>
      <c r="K51" s="157">
        <v>19005</v>
      </c>
      <c r="L51" s="157">
        <v>1158</v>
      </c>
      <c r="M51" s="157">
        <v>5421</v>
      </c>
      <c r="N51" s="157">
        <v>1370</v>
      </c>
      <c r="O51" s="157">
        <v>24426</v>
      </c>
      <c r="P51" s="133">
        <v>1</v>
      </c>
      <c r="Q51" s="133">
        <v>3.36</v>
      </c>
      <c r="R51" s="133">
        <v>2.13</v>
      </c>
      <c r="S51" s="133">
        <v>0</v>
      </c>
      <c r="T51" s="133">
        <v>0</v>
      </c>
      <c r="U51" s="133">
        <v>0</v>
      </c>
      <c r="V51" s="133">
        <v>0.011</v>
      </c>
      <c r="W51" s="133">
        <v>0.011</v>
      </c>
      <c r="X51" s="133">
        <v>1.091</v>
      </c>
      <c r="Y51" s="133">
        <v>0.917</v>
      </c>
      <c r="Z51" s="133">
        <v>0.325</v>
      </c>
      <c r="AA51" s="133">
        <v>3.077</v>
      </c>
      <c r="AB51" s="133">
        <v>0.087</v>
      </c>
      <c r="AC51" s="133">
        <v>-0.087</v>
      </c>
      <c r="AD51" s="133">
        <v>-1.124</v>
      </c>
      <c r="AE51" s="133">
        <v>1.124</v>
      </c>
      <c r="AF51" s="133">
        <v>0.183</v>
      </c>
      <c r="AG51" s="133">
        <v>3.506</v>
      </c>
      <c r="AH51" s="133">
        <v>5.463</v>
      </c>
      <c r="AI51" s="133">
        <v>0.285</v>
      </c>
      <c r="AJ51" s="136">
        <v>0.0532</v>
      </c>
      <c r="AK51" s="136">
        <v>0.9487</v>
      </c>
      <c r="AL51" s="136">
        <v>0.011</v>
      </c>
      <c r="AM51" s="136">
        <v>0.9896</v>
      </c>
      <c r="AN51" s="136">
        <v>0.177</v>
      </c>
      <c r="AO51" s="136">
        <v>0.8286</v>
      </c>
      <c r="AP51" s="136">
        <v>0.0056</v>
      </c>
      <c r="AQ51" s="136">
        <v>0.0006</v>
      </c>
      <c r="AR51" s="136">
        <v>0.0011</v>
      </c>
      <c r="AS51" s="136">
        <v>0.0006</v>
      </c>
      <c r="AT51" s="136">
        <v>0.0056</v>
      </c>
      <c r="AU51" s="136">
        <v>0.0019</v>
      </c>
      <c r="AV51" s="136">
        <v>-0.005</v>
      </c>
      <c r="AW51" s="136">
        <v>-0.005</v>
      </c>
      <c r="AX51" s="136">
        <v>0.5217</v>
      </c>
      <c r="AY51" s="136">
        <v>0.4783</v>
      </c>
      <c r="AZ51" s="136">
        <v>0.2453</v>
      </c>
      <c r="BA51" s="136">
        <v>0.7547</v>
      </c>
      <c r="BB51" s="136">
        <v>0</v>
      </c>
      <c r="BC51" s="136">
        <v>0.0014</v>
      </c>
      <c r="BD51" s="136">
        <v>0.0019</v>
      </c>
      <c r="BE51" s="136">
        <v>0.0006</v>
      </c>
      <c r="BF51" s="136">
        <v>0.0005</v>
      </c>
      <c r="BG51" s="136">
        <v>0.0011</v>
      </c>
      <c r="BH51" s="133">
        <v>0.522</v>
      </c>
      <c r="BI51" s="133">
        <v>0.478</v>
      </c>
      <c r="BJ51" s="133">
        <v>0.245</v>
      </c>
      <c r="BK51" s="133">
        <v>0.755</v>
      </c>
      <c r="BL51" s="133">
        <v>0.155</v>
      </c>
      <c r="BM51" s="133">
        <v>0.778</v>
      </c>
      <c r="BN51" s="133">
        <v>0.845</v>
      </c>
      <c r="BO51" s="133">
        <v>0.222</v>
      </c>
      <c r="BP51" s="133">
        <v>-2.201</v>
      </c>
      <c r="BQ51" s="133">
        <v>-2.201</v>
      </c>
      <c r="BR51" s="133">
        <v>549</v>
      </c>
      <c r="BS51" s="133">
        <v>0.755</v>
      </c>
      <c r="BT51" s="136">
        <v>0.3466</v>
      </c>
      <c r="BU51" s="136">
        <v>0.822</v>
      </c>
      <c r="BV51" s="136">
        <v>0.4674</v>
      </c>
      <c r="BW51" s="133">
        <v>0.275</v>
      </c>
      <c r="BX51" s="133">
        <v>0</v>
      </c>
      <c r="BY51" s="133">
        <v>0</v>
      </c>
      <c r="BZ51" s="133">
        <v>0</v>
      </c>
      <c r="CC51" s="45" t="s">
        <v>1450</v>
      </c>
      <c r="CD51" s="163" t="str">
        <f t="shared" si="0"/>
        <v>462</v>
      </c>
      <c r="CE51" s="133">
        <v>12</v>
      </c>
      <c r="CF51" s="133">
        <v>36</v>
      </c>
      <c r="CG51" s="133">
        <v>11</v>
      </c>
      <c r="CH51" s="164">
        <f t="shared" si="1"/>
        <v>0.000624837281957823</v>
      </c>
      <c r="CI51" s="164">
        <f t="shared" si="2"/>
        <v>0.00557707203718048</v>
      </c>
    </row>
    <row r="52" ht="14.25" spans="1:87">
      <c r="A52" s="45" t="s">
        <v>1451</v>
      </c>
      <c r="B52" s="133">
        <v>463</v>
      </c>
      <c r="C52" s="133">
        <v>13</v>
      </c>
      <c r="D52" s="133">
        <v>28</v>
      </c>
      <c r="E52" s="133">
        <v>41</v>
      </c>
      <c r="F52" s="133">
        <v>13</v>
      </c>
      <c r="G52" s="133">
        <v>93</v>
      </c>
      <c r="H52" s="133">
        <v>106</v>
      </c>
      <c r="I52" s="133">
        <v>-709.783</v>
      </c>
      <c r="J52" s="133">
        <v>225</v>
      </c>
      <c r="K52" s="157">
        <v>18993</v>
      </c>
      <c r="L52" s="157">
        <v>1252</v>
      </c>
      <c r="M52" s="157">
        <v>5384</v>
      </c>
      <c r="N52" s="157">
        <v>1477</v>
      </c>
      <c r="O52" s="157">
        <v>24377</v>
      </c>
      <c r="P52" s="133">
        <v>1</v>
      </c>
      <c r="Q52" s="133">
        <v>3.36</v>
      </c>
      <c r="R52" s="133">
        <v>2.61</v>
      </c>
      <c r="S52" s="133">
        <v>0</v>
      </c>
      <c r="T52" s="133">
        <v>0</v>
      </c>
      <c r="U52" s="133">
        <v>0</v>
      </c>
      <c r="V52" s="133">
        <v>0.042</v>
      </c>
      <c r="W52" s="133">
        <v>0.042</v>
      </c>
      <c r="X52" s="133">
        <v>0.464</v>
      </c>
      <c r="Y52" s="133">
        <v>2.154</v>
      </c>
      <c r="Z52" s="133">
        <v>0.138</v>
      </c>
      <c r="AA52" s="133">
        <v>7.23</v>
      </c>
      <c r="AB52" s="133">
        <v>-0.767</v>
      </c>
      <c r="AC52" s="133">
        <v>0.767</v>
      </c>
      <c r="AD52" s="133">
        <v>-1.978</v>
      </c>
      <c r="AE52" s="133">
        <v>1.978</v>
      </c>
      <c r="AF52" s="133">
        <v>0.18</v>
      </c>
      <c r="AG52" s="133">
        <v>3.528</v>
      </c>
      <c r="AH52" s="133">
        <v>5.565</v>
      </c>
      <c r="AI52" s="133">
        <v>0.283</v>
      </c>
      <c r="AJ52" s="136">
        <v>0.0574</v>
      </c>
      <c r="AK52" s="136">
        <v>0.9468</v>
      </c>
      <c r="AL52" s="136">
        <v>0.0117</v>
      </c>
      <c r="AM52" s="136">
        <v>0.989</v>
      </c>
      <c r="AN52" s="136">
        <v>0.1914</v>
      </c>
      <c r="AO52" s="136">
        <v>0.823</v>
      </c>
      <c r="AP52" s="136">
        <v>0.0144</v>
      </c>
      <c r="AQ52" s="136">
        <v>0.0007</v>
      </c>
      <c r="AR52" s="136">
        <v>0.0019</v>
      </c>
      <c r="AS52" s="136">
        <v>0.0007</v>
      </c>
      <c r="AT52" s="136">
        <v>0.0144</v>
      </c>
      <c r="AU52" s="136">
        <v>0.0042</v>
      </c>
      <c r="AV52" s="136">
        <v>-0.0137</v>
      </c>
      <c r="AW52" s="136">
        <v>-0.0137</v>
      </c>
      <c r="AX52" s="136">
        <v>0.3171</v>
      </c>
      <c r="AY52" s="136">
        <v>0.6829</v>
      </c>
      <c r="AZ52" s="136">
        <v>0.1215</v>
      </c>
      <c r="BA52" s="136">
        <v>0.8785</v>
      </c>
      <c r="BB52" s="136">
        <v>0.0005</v>
      </c>
      <c r="BC52" s="136">
        <v>0.0037</v>
      </c>
      <c r="BD52" s="136">
        <v>0.0042</v>
      </c>
      <c r="BE52" s="136">
        <v>0.0006</v>
      </c>
      <c r="BF52" s="136">
        <v>0.0013</v>
      </c>
      <c r="BG52" s="136">
        <v>0.0019</v>
      </c>
      <c r="BH52" s="133">
        <v>0.317</v>
      </c>
      <c r="BI52" s="133">
        <v>0.683</v>
      </c>
      <c r="BJ52" s="133">
        <v>0.122</v>
      </c>
      <c r="BK52" s="133">
        <v>0.878</v>
      </c>
      <c r="BL52" s="133">
        <v>0.152</v>
      </c>
      <c r="BM52" s="133">
        <v>0.779</v>
      </c>
      <c r="BN52" s="133">
        <v>0.848</v>
      </c>
      <c r="BO52" s="133">
        <v>0.221</v>
      </c>
      <c r="BP52" s="133">
        <v>-3.055</v>
      </c>
      <c r="BQ52" s="133">
        <v>-3.055</v>
      </c>
      <c r="BR52" s="133">
        <v>550</v>
      </c>
      <c r="BS52" s="133">
        <v>0.793</v>
      </c>
      <c r="BT52" s="136">
        <v>0.3574</v>
      </c>
      <c r="BU52" s="136">
        <v>0.8281</v>
      </c>
      <c r="BV52" s="136">
        <v>0.477</v>
      </c>
      <c r="BW52" s="133">
        <v>0.263</v>
      </c>
      <c r="BX52" s="133">
        <v>0</v>
      </c>
      <c r="BY52" s="133">
        <v>0</v>
      </c>
      <c r="BZ52" s="133">
        <v>0</v>
      </c>
      <c r="CC52" s="45" t="s">
        <v>1451</v>
      </c>
      <c r="CD52" s="163" t="str">
        <f t="shared" si="0"/>
        <v>463</v>
      </c>
      <c r="CE52" s="133">
        <v>13</v>
      </c>
      <c r="CF52" s="133">
        <v>93</v>
      </c>
      <c r="CG52" s="133">
        <v>28</v>
      </c>
      <c r="CH52" s="164">
        <f t="shared" si="1"/>
        <v>0.000676907055454309</v>
      </c>
      <c r="CI52" s="164">
        <f t="shared" si="2"/>
        <v>0.0144074360960496</v>
      </c>
    </row>
    <row r="53" ht="14.25" spans="1:87">
      <c r="A53" s="45" t="s">
        <v>1452</v>
      </c>
      <c r="B53" s="133">
        <v>464</v>
      </c>
      <c r="C53" s="133">
        <v>16</v>
      </c>
      <c r="D53" s="133">
        <v>17</v>
      </c>
      <c r="E53" s="133">
        <v>33</v>
      </c>
      <c r="F53" s="133">
        <v>16</v>
      </c>
      <c r="G53" s="133">
        <v>57</v>
      </c>
      <c r="H53" s="133">
        <v>73</v>
      </c>
      <c r="I53" s="133">
        <v>-709.783</v>
      </c>
      <c r="J53" s="133">
        <v>241</v>
      </c>
      <c r="K53" s="157">
        <v>18980</v>
      </c>
      <c r="L53" s="157">
        <v>1309</v>
      </c>
      <c r="M53" s="157">
        <v>5290</v>
      </c>
      <c r="N53" s="157">
        <v>1550</v>
      </c>
      <c r="O53" s="157">
        <v>24270</v>
      </c>
      <c r="P53" s="133">
        <v>1</v>
      </c>
      <c r="Q53" s="133">
        <v>3.36</v>
      </c>
      <c r="R53" s="133">
        <v>2.21</v>
      </c>
      <c r="S53" s="133">
        <v>0</v>
      </c>
      <c r="T53" s="133">
        <v>0</v>
      </c>
      <c r="U53" s="133">
        <v>0</v>
      </c>
      <c r="V53" s="133">
        <v>0.019</v>
      </c>
      <c r="W53" s="133">
        <v>0.019</v>
      </c>
      <c r="X53" s="133">
        <v>0.941</v>
      </c>
      <c r="Y53" s="133">
        <v>1.063</v>
      </c>
      <c r="Z53" s="133">
        <v>0.28</v>
      </c>
      <c r="AA53" s="133">
        <v>3.566</v>
      </c>
      <c r="AB53" s="133">
        <v>-0.061</v>
      </c>
      <c r="AC53" s="133">
        <v>0.061</v>
      </c>
      <c r="AD53" s="133">
        <v>-1.272</v>
      </c>
      <c r="AE53" s="133">
        <v>1.272</v>
      </c>
      <c r="AF53" s="133">
        <v>0.184</v>
      </c>
      <c r="AG53" s="133">
        <v>3.588</v>
      </c>
      <c r="AH53" s="133">
        <v>5.432</v>
      </c>
      <c r="AI53" s="133">
        <v>0.279</v>
      </c>
      <c r="AJ53" s="136">
        <v>0.0602</v>
      </c>
      <c r="AK53" s="136">
        <v>0.9426</v>
      </c>
      <c r="AL53" s="136">
        <v>0.0125</v>
      </c>
      <c r="AM53" s="136">
        <v>0.9883</v>
      </c>
      <c r="AN53" s="136">
        <v>0.2001</v>
      </c>
      <c r="AO53" s="136">
        <v>0.8086</v>
      </c>
      <c r="AP53" s="136">
        <v>0.0087</v>
      </c>
      <c r="AQ53" s="136">
        <v>0.0008</v>
      </c>
      <c r="AR53" s="136">
        <v>0.0016</v>
      </c>
      <c r="AS53" s="136">
        <v>0.0008</v>
      </c>
      <c r="AT53" s="136">
        <v>0.0087</v>
      </c>
      <c r="AU53" s="136">
        <v>0.0028</v>
      </c>
      <c r="AV53" s="136">
        <v>-0.0079</v>
      </c>
      <c r="AW53" s="136">
        <v>-0.0079</v>
      </c>
      <c r="AX53" s="136">
        <v>0.4848</v>
      </c>
      <c r="AY53" s="136">
        <v>0.5152</v>
      </c>
      <c r="AZ53" s="136">
        <v>0.219</v>
      </c>
      <c r="BA53" s="136">
        <v>0.781</v>
      </c>
      <c r="BB53" s="136">
        <v>0.0006</v>
      </c>
      <c r="BC53" s="136">
        <v>0.0022</v>
      </c>
      <c r="BD53" s="136">
        <v>0.0028</v>
      </c>
      <c r="BE53" s="136">
        <v>0.0008</v>
      </c>
      <c r="BF53" s="136">
        <v>0.0008</v>
      </c>
      <c r="BG53" s="136">
        <v>0.0016</v>
      </c>
      <c r="BH53" s="133">
        <v>0.485</v>
      </c>
      <c r="BI53" s="133">
        <v>0.515</v>
      </c>
      <c r="BJ53" s="133">
        <v>0.219</v>
      </c>
      <c r="BK53" s="133">
        <v>0.781</v>
      </c>
      <c r="BL53" s="133">
        <v>0.155</v>
      </c>
      <c r="BM53" s="133">
        <v>0.782</v>
      </c>
      <c r="BN53" s="133">
        <v>0.845</v>
      </c>
      <c r="BO53" s="133">
        <v>0.218</v>
      </c>
      <c r="BP53" s="133">
        <v>-2.348</v>
      </c>
      <c r="BQ53" s="133">
        <v>-2.348</v>
      </c>
      <c r="BR53" s="133">
        <v>551</v>
      </c>
      <c r="BS53" s="133">
        <v>0.832</v>
      </c>
      <c r="BT53" s="136">
        <v>0.3652</v>
      </c>
      <c r="BU53" s="136">
        <v>0.8343</v>
      </c>
      <c r="BV53" s="136">
        <v>0.4844</v>
      </c>
      <c r="BW53" s="133">
        <v>0.254</v>
      </c>
      <c r="BX53" s="133">
        <v>0</v>
      </c>
      <c r="BY53" s="133">
        <v>0</v>
      </c>
      <c r="BZ53" s="133">
        <v>0</v>
      </c>
      <c r="CC53" s="45" t="s">
        <v>1452</v>
      </c>
      <c r="CD53" s="163" t="str">
        <f t="shared" si="0"/>
        <v>464</v>
      </c>
      <c r="CE53" s="133">
        <v>16</v>
      </c>
      <c r="CF53" s="133">
        <v>57</v>
      </c>
      <c r="CG53" s="133">
        <v>17</v>
      </c>
      <c r="CH53" s="164">
        <f t="shared" si="1"/>
        <v>0.000833116375943765</v>
      </c>
      <c r="CI53" s="164">
        <f t="shared" si="2"/>
        <v>0.00883036405886909</v>
      </c>
    </row>
    <row r="54" ht="14.25" spans="1:87">
      <c r="A54" s="45" t="s">
        <v>1453</v>
      </c>
      <c r="B54" s="133">
        <v>465</v>
      </c>
      <c r="C54" s="133">
        <v>15</v>
      </c>
      <c r="D54" s="133">
        <v>21</v>
      </c>
      <c r="E54" s="133">
        <v>36</v>
      </c>
      <c r="F54" s="133">
        <v>15</v>
      </c>
      <c r="G54" s="133">
        <v>70</v>
      </c>
      <c r="H54" s="133">
        <v>85</v>
      </c>
      <c r="I54" s="133">
        <v>-709.783</v>
      </c>
      <c r="J54" s="133">
        <v>256</v>
      </c>
      <c r="K54" s="157">
        <v>18964</v>
      </c>
      <c r="L54" s="157">
        <v>1379</v>
      </c>
      <c r="M54" s="157">
        <v>5233</v>
      </c>
      <c r="N54" s="157">
        <v>1635</v>
      </c>
      <c r="O54" s="157">
        <v>24197</v>
      </c>
      <c r="P54" s="133">
        <v>1</v>
      </c>
      <c r="Q54" s="133">
        <v>3.36</v>
      </c>
      <c r="R54" s="133">
        <v>2.37</v>
      </c>
      <c r="S54" s="133">
        <v>0</v>
      </c>
      <c r="T54" s="133">
        <v>0</v>
      </c>
      <c r="U54" s="133">
        <v>0</v>
      </c>
      <c r="V54" s="133">
        <v>0.026</v>
      </c>
      <c r="W54" s="133">
        <v>0.026</v>
      </c>
      <c r="X54" s="133">
        <v>0.714</v>
      </c>
      <c r="Y54" s="133">
        <v>1.4</v>
      </c>
      <c r="Z54" s="133">
        <v>0.213</v>
      </c>
      <c r="AA54" s="133">
        <v>4.699</v>
      </c>
      <c r="AB54" s="133">
        <v>-0.336</v>
      </c>
      <c r="AC54" s="133">
        <v>0.336</v>
      </c>
      <c r="AD54" s="133">
        <v>-1.547</v>
      </c>
      <c r="AE54" s="133">
        <v>1.547</v>
      </c>
      <c r="AF54" s="133">
        <v>0.186</v>
      </c>
      <c r="AG54" s="133">
        <v>3.624</v>
      </c>
      <c r="AH54" s="133">
        <v>5.389</v>
      </c>
      <c r="AI54" s="133">
        <v>0.276</v>
      </c>
      <c r="AJ54" s="136">
        <v>0.0635</v>
      </c>
      <c r="AK54" s="136">
        <v>0.9398</v>
      </c>
      <c r="AL54" s="136">
        <v>0.0133</v>
      </c>
      <c r="AM54" s="136">
        <v>0.9875</v>
      </c>
      <c r="AN54" s="136">
        <v>0.2109</v>
      </c>
      <c r="AO54" s="136">
        <v>0.7999</v>
      </c>
      <c r="AP54" s="136">
        <v>0.0108</v>
      </c>
      <c r="AQ54" s="136">
        <v>0.0008</v>
      </c>
      <c r="AR54" s="136">
        <v>0.0017</v>
      </c>
      <c r="AS54" s="136">
        <v>0.0008</v>
      </c>
      <c r="AT54" s="136">
        <v>0.0108</v>
      </c>
      <c r="AU54" s="136">
        <v>0.0033</v>
      </c>
      <c r="AV54" s="136">
        <v>-0.01</v>
      </c>
      <c r="AW54" s="136">
        <v>-0.01</v>
      </c>
      <c r="AX54" s="136">
        <v>0.4167</v>
      </c>
      <c r="AY54" s="136">
        <v>0.5833</v>
      </c>
      <c r="AZ54" s="136">
        <v>0.1755</v>
      </c>
      <c r="BA54" s="136">
        <v>0.8245</v>
      </c>
      <c r="BB54" s="136">
        <v>0.0006</v>
      </c>
      <c r="BC54" s="136">
        <v>0.0027</v>
      </c>
      <c r="BD54" s="136">
        <v>0.0033</v>
      </c>
      <c r="BE54" s="136">
        <v>0.0007</v>
      </c>
      <c r="BF54" s="136">
        <v>0.001</v>
      </c>
      <c r="BG54" s="136">
        <v>0.0017</v>
      </c>
      <c r="BH54" s="133">
        <v>0.417</v>
      </c>
      <c r="BI54" s="133">
        <v>0.583</v>
      </c>
      <c r="BJ54" s="133">
        <v>0.175</v>
      </c>
      <c r="BK54" s="133">
        <v>0.825</v>
      </c>
      <c r="BL54" s="133">
        <v>0.157</v>
      </c>
      <c r="BM54" s="133">
        <v>0.784</v>
      </c>
      <c r="BN54" s="133">
        <v>0.843</v>
      </c>
      <c r="BO54" s="133">
        <v>0.216</v>
      </c>
      <c r="BP54" s="133">
        <v>-2.624</v>
      </c>
      <c r="BQ54" s="133">
        <v>-2.624</v>
      </c>
      <c r="BR54" s="133">
        <v>552</v>
      </c>
      <c r="BS54" s="133">
        <v>0.87</v>
      </c>
      <c r="BT54" s="136">
        <v>0.3773</v>
      </c>
      <c r="BU54" s="136">
        <v>0.842</v>
      </c>
      <c r="BV54" s="136">
        <v>0.4954</v>
      </c>
      <c r="BW54" s="133">
        <v>0.245</v>
      </c>
      <c r="BX54" s="133">
        <v>0</v>
      </c>
      <c r="BY54" s="133">
        <v>0</v>
      </c>
      <c r="BZ54" s="133">
        <v>0</v>
      </c>
      <c r="CC54" s="45" t="s">
        <v>1453</v>
      </c>
      <c r="CD54" s="163" t="str">
        <f t="shared" si="0"/>
        <v>465</v>
      </c>
      <c r="CE54" s="133">
        <v>15</v>
      </c>
      <c r="CF54" s="133">
        <v>70</v>
      </c>
      <c r="CG54" s="133">
        <v>21</v>
      </c>
      <c r="CH54" s="164">
        <f t="shared" si="1"/>
        <v>0.000781046602447279</v>
      </c>
      <c r="CI54" s="164">
        <f t="shared" si="2"/>
        <v>0.010844306738962</v>
      </c>
    </row>
    <row r="55" ht="14.25" spans="1:87">
      <c r="A55" s="45" t="s">
        <v>1454</v>
      </c>
      <c r="B55" s="133">
        <v>466</v>
      </c>
      <c r="C55" s="133">
        <v>22</v>
      </c>
      <c r="D55" s="133">
        <v>19</v>
      </c>
      <c r="E55" s="133">
        <v>41</v>
      </c>
      <c r="F55" s="133">
        <v>22</v>
      </c>
      <c r="G55" s="133">
        <v>63</v>
      </c>
      <c r="H55" s="133">
        <v>85</v>
      </c>
      <c r="I55" s="133">
        <v>-709.783</v>
      </c>
      <c r="J55" s="133">
        <v>278</v>
      </c>
      <c r="K55" s="157">
        <v>18949</v>
      </c>
      <c r="L55" s="157">
        <v>1443</v>
      </c>
      <c r="M55" s="157">
        <v>5162</v>
      </c>
      <c r="N55" s="157">
        <v>1721</v>
      </c>
      <c r="O55" s="157">
        <v>24111</v>
      </c>
      <c r="P55" s="133">
        <v>1</v>
      </c>
      <c r="Q55" s="133">
        <v>3.36</v>
      </c>
      <c r="R55" s="133">
        <v>2.09</v>
      </c>
      <c r="S55" s="133">
        <v>0</v>
      </c>
      <c r="T55" s="133">
        <v>0</v>
      </c>
      <c r="U55" s="133">
        <v>0</v>
      </c>
      <c r="V55" s="133">
        <v>0.018</v>
      </c>
      <c r="W55" s="133">
        <v>0.018</v>
      </c>
      <c r="X55" s="133">
        <v>1.158</v>
      </c>
      <c r="Y55" s="133">
        <v>0.864</v>
      </c>
      <c r="Z55" s="133">
        <v>0.345</v>
      </c>
      <c r="AA55" s="133">
        <v>2.899</v>
      </c>
      <c r="AB55" s="133">
        <v>0.147</v>
      </c>
      <c r="AC55" s="133">
        <v>-0.147</v>
      </c>
      <c r="AD55" s="133">
        <v>-1.064</v>
      </c>
      <c r="AE55" s="133">
        <v>1.064</v>
      </c>
      <c r="AF55" s="133">
        <v>0.193</v>
      </c>
      <c r="AG55" s="133">
        <v>3.67</v>
      </c>
      <c r="AH55" s="133">
        <v>5.192</v>
      </c>
      <c r="AI55" s="133">
        <v>0.272</v>
      </c>
      <c r="AJ55" s="136">
        <v>0.0669</v>
      </c>
      <c r="AK55" s="136">
        <v>0.9365</v>
      </c>
      <c r="AL55" s="136">
        <v>0.0145</v>
      </c>
      <c r="AM55" s="136">
        <v>0.9867</v>
      </c>
      <c r="AN55" s="136">
        <v>0.2206</v>
      </c>
      <c r="AO55" s="136">
        <v>0.7891</v>
      </c>
      <c r="AP55" s="136">
        <v>0.0097</v>
      </c>
      <c r="AQ55" s="136">
        <v>0.0011</v>
      </c>
      <c r="AR55" s="136">
        <v>0.0019</v>
      </c>
      <c r="AS55" s="136">
        <v>0.0011</v>
      </c>
      <c r="AT55" s="136">
        <v>0.0097</v>
      </c>
      <c r="AU55" s="136">
        <v>0.0033</v>
      </c>
      <c r="AV55" s="136">
        <v>-0.0086</v>
      </c>
      <c r="AW55" s="136">
        <v>-0.0086</v>
      </c>
      <c r="AX55" s="136">
        <v>0.5366</v>
      </c>
      <c r="AY55" s="136">
        <v>0.4634</v>
      </c>
      <c r="AZ55" s="136">
        <v>0.2565</v>
      </c>
      <c r="BA55" s="136">
        <v>0.7435</v>
      </c>
      <c r="BB55" s="136">
        <v>0.0009</v>
      </c>
      <c r="BC55" s="136">
        <v>0.0025</v>
      </c>
      <c r="BD55" s="136">
        <v>0.0033</v>
      </c>
      <c r="BE55" s="136">
        <v>0.001</v>
      </c>
      <c r="BF55" s="136">
        <v>0.0009</v>
      </c>
      <c r="BG55" s="136">
        <v>0.0019</v>
      </c>
      <c r="BH55" s="133">
        <v>0.537</v>
      </c>
      <c r="BI55" s="133">
        <v>0.463</v>
      </c>
      <c r="BJ55" s="133">
        <v>0.256</v>
      </c>
      <c r="BK55" s="133">
        <v>0.744</v>
      </c>
      <c r="BL55" s="133">
        <v>0.161</v>
      </c>
      <c r="BM55" s="133">
        <v>0.786</v>
      </c>
      <c r="BN55" s="133">
        <v>0.839</v>
      </c>
      <c r="BO55" s="133">
        <v>0.214</v>
      </c>
      <c r="BP55" s="133">
        <v>-2.141</v>
      </c>
      <c r="BQ55" s="133">
        <v>-2.141</v>
      </c>
      <c r="BR55" s="133">
        <v>553</v>
      </c>
      <c r="BS55" s="133">
        <v>0.909</v>
      </c>
      <c r="BT55" s="136">
        <v>0.3879</v>
      </c>
      <c r="BU55" s="136">
        <v>0.8466</v>
      </c>
      <c r="BV55" s="136">
        <v>0.5045</v>
      </c>
      <c r="BW55" s="133">
        <v>0.231</v>
      </c>
      <c r="BX55" s="133">
        <v>0</v>
      </c>
      <c r="BY55" s="133">
        <v>0</v>
      </c>
      <c r="BZ55" s="133">
        <v>0</v>
      </c>
      <c r="CC55" s="45" t="s">
        <v>1454</v>
      </c>
      <c r="CD55" s="163" t="str">
        <f t="shared" si="0"/>
        <v>466</v>
      </c>
      <c r="CE55" s="133">
        <v>22</v>
      </c>
      <c r="CF55" s="133">
        <v>63</v>
      </c>
      <c r="CG55" s="133">
        <v>19</v>
      </c>
      <c r="CH55" s="164">
        <f t="shared" si="1"/>
        <v>0.00114553501692268</v>
      </c>
      <c r="CI55" s="164">
        <f t="shared" si="2"/>
        <v>0.00975987606506584</v>
      </c>
    </row>
    <row r="56" ht="14.25" spans="1:87">
      <c r="A56" s="45" t="s">
        <v>1455</v>
      </c>
      <c r="B56" s="133">
        <v>467</v>
      </c>
      <c r="C56" s="133">
        <v>11</v>
      </c>
      <c r="D56" s="133">
        <v>23</v>
      </c>
      <c r="E56" s="133">
        <v>34</v>
      </c>
      <c r="F56" s="133">
        <v>11</v>
      </c>
      <c r="G56" s="133">
        <v>77</v>
      </c>
      <c r="H56" s="133">
        <v>88</v>
      </c>
      <c r="I56" s="133">
        <v>-709.783</v>
      </c>
      <c r="J56" s="133">
        <v>289</v>
      </c>
      <c r="K56" s="157">
        <v>18927</v>
      </c>
      <c r="L56" s="157">
        <v>1520</v>
      </c>
      <c r="M56" s="157">
        <v>5098</v>
      </c>
      <c r="N56" s="157">
        <v>1809</v>
      </c>
      <c r="O56" s="157">
        <v>24025</v>
      </c>
      <c r="P56" s="133">
        <v>1</v>
      </c>
      <c r="Q56" s="133">
        <v>3.36</v>
      </c>
      <c r="R56" s="133">
        <v>2.59</v>
      </c>
      <c r="S56" s="133">
        <v>0</v>
      </c>
      <c r="T56" s="133">
        <v>0</v>
      </c>
      <c r="U56" s="133">
        <v>0</v>
      </c>
      <c r="V56" s="133">
        <v>0.034</v>
      </c>
      <c r="W56" s="133">
        <v>0.034</v>
      </c>
      <c r="X56" s="133">
        <v>0.478</v>
      </c>
      <c r="Y56" s="133">
        <v>2.091</v>
      </c>
      <c r="Z56" s="133">
        <v>0.142</v>
      </c>
      <c r="AA56" s="133">
        <v>7.019</v>
      </c>
      <c r="AB56" s="133">
        <v>-0.738</v>
      </c>
      <c r="AC56" s="133">
        <v>0.738</v>
      </c>
      <c r="AD56" s="133">
        <v>-1.949</v>
      </c>
      <c r="AE56" s="133">
        <v>1.949</v>
      </c>
      <c r="AF56" s="133">
        <v>0.19</v>
      </c>
      <c r="AG56" s="133">
        <v>3.712</v>
      </c>
      <c r="AH56" s="133">
        <v>5.262</v>
      </c>
      <c r="AI56" s="133">
        <v>0.269</v>
      </c>
      <c r="AJ56" s="136">
        <v>0.0703</v>
      </c>
      <c r="AK56" s="136">
        <v>0.9331</v>
      </c>
      <c r="AL56" s="136">
        <v>0.015</v>
      </c>
      <c r="AM56" s="136">
        <v>0.9855</v>
      </c>
      <c r="AN56" s="136">
        <v>0.2324</v>
      </c>
      <c r="AO56" s="136">
        <v>0.7794</v>
      </c>
      <c r="AP56" s="136">
        <v>0.0118</v>
      </c>
      <c r="AQ56" s="136">
        <v>0.0006</v>
      </c>
      <c r="AR56" s="136">
        <v>0.0016</v>
      </c>
      <c r="AS56" s="136">
        <v>0.0006</v>
      </c>
      <c r="AT56" s="136">
        <v>0.0118</v>
      </c>
      <c r="AU56" s="136">
        <v>0.0034</v>
      </c>
      <c r="AV56" s="136">
        <v>-0.0112</v>
      </c>
      <c r="AW56" s="136">
        <v>-0.0112</v>
      </c>
      <c r="AX56" s="136">
        <v>0.3235</v>
      </c>
      <c r="AY56" s="136">
        <v>0.6765</v>
      </c>
      <c r="AZ56" s="136">
        <v>0.1247</v>
      </c>
      <c r="BA56" s="136">
        <v>0.8753</v>
      </c>
      <c r="BB56" s="136">
        <v>0</v>
      </c>
      <c r="BC56" s="136">
        <v>0.003</v>
      </c>
      <c r="BD56" s="136">
        <v>0.0034</v>
      </c>
      <c r="BE56" s="136">
        <v>0.0005</v>
      </c>
      <c r="BF56" s="136">
        <v>0.0011</v>
      </c>
      <c r="BG56" s="136">
        <v>0.0016</v>
      </c>
      <c r="BH56" s="133">
        <v>0.324</v>
      </c>
      <c r="BI56" s="133">
        <v>0.676</v>
      </c>
      <c r="BJ56" s="133">
        <v>0.125</v>
      </c>
      <c r="BK56" s="133">
        <v>0.875</v>
      </c>
      <c r="BL56" s="133">
        <v>0.16</v>
      </c>
      <c r="BM56" s="133">
        <v>0.788</v>
      </c>
      <c r="BN56" s="133">
        <v>0.84</v>
      </c>
      <c r="BO56" s="133">
        <v>0.212</v>
      </c>
      <c r="BP56" s="133">
        <v>-3.025</v>
      </c>
      <c r="BQ56" s="133">
        <v>-3.025</v>
      </c>
      <c r="BR56" s="133">
        <v>554</v>
      </c>
      <c r="BS56" s="133">
        <v>0.947</v>
      </c>
      <c r="BT56" s="136">
        <v>0.405</v>
      </c>
      <c r="BU56" s="136">
        <v>0.8563</v>
      </c>
      <c r="BV56" s="136">
        <v>0.5197</v>
      </c>
      <c r="BW56" s="133">
        <v>0.225</v>
      </c>
      <c r="BX56" s="133">
        <v>0</v>
      </c>
      <c r="BY56" s="133">
        <v>0</v>
      </c>
      <c r="BZ56" s="133">
        <v>0</v>
      </c>
      <c r="CC56" s="45" t="s">
        <v>1455</v>
      </c>
      <c r="CD56" s="163" t="str">
        <f t="shared" si="0"/>
        <v>467</v>
      </c>
      <c r="CE56" s="133">
        <v>11</v>
      </c>
      <c r="CF56" s="133">
        <v>77</v>
      </c>
      <c r="CG56" s="133">
        <v>23</v>
      </c>
      <c r="CH56" s="164">
        <f t="shared" si="1"/>
        <v>0.000572767508461338</v>
      </c>
      <c r="CI56" s="164">
        <f t="shared" si="2"/>
        <v>0.0119287374128582</v>
      </c>
    </row>
    <row r="57" ht="14.25" spans="1:87">
      <c r="A57" s="45" t="s">
        <v>1456</v>
      </c>
      <c r="B57" s="133">
        <v>468</v>
      </c>
      <c r="C57" s="133">
        <v>21</v>
      </c>
      <c r="D57" s="133">
        <v>14</v>
      </c>
      <c r="E57" s="133">
        <v>35</v>
      </c>
      <c r="F57" s="133">
        <v>21</v>
      </c>
      <c r="G57" s="133">
        <v>46</v>
      </c>
      <c r="H57" s="133">
        <v>67</v>
      </c>
      <c r="I57" s="133">
        <v>-709.783</v>
      </c>
      <c r="J57" s="133">
        <v>310</v>
      </c>
      <c r="K57" s="157">
        <v>18916</v>
      </c>
      <c r="L57" s="157">
        <v>1567</v>
      </c>
      <c r="M57" s="157">
        <v>5021</v>
      </c>
      <c r="N57" s="157">
        <v>1877</v>
      </c>
      <c r="O57" s="157">
        <v>23937</v>
      </c>
      <c r="P57" s="133">
        <v>1</v>
      </c>
      <c r="Q57" s="133">
        <v>3.36</v>
      </c>
      <c r="R57" s="133">
        <v>1.94</v>
      </c>
      <c r="S57" s="133">
        <v>0</v>
      </c>
      <c r="T57" s="133">
        <v>0</v>
      </c>
      <c r="U57" s="133">
        <v>0</v>
      </c>
      <c r="V57" s="133">
        <v>0.011</v>
      </c>
      <c r="W57" s="133">
        <v>0.011</v>
      </c>
      <c r="X57" s="133">
        <v>1.5</v>
      </c>
      <c r="Y57" s="133">
        <v>0.667</v>
      </c>
      <c r="Z57" s="133">
        <v>0.447</v>
      </c>
      <c r="AA57" s="133">
        <v>2.238</v>
      </c>
      <c r="AB57" s="133">
        <v>0.405</v>
      </c>
      <c r="AC57" s="133">
        <v>-0.405</v>
      </c>
      <c r="AD57" s="133">
        <v>-0.805</v>
      </c>
      <c r="AE57" s="133">
        <v>0.805</v>
      </c>
      <c r="AF57" s="133">
        <v>0.198</v>
      </c>
      <c r="AG57" s="133">
        <v>3.767</v>
      </c>
      <c r="AH57" s="133">
        <v>5.057</v>
      </c>
      <c r="AI57" s="133">
        <v>0.265</v>
      </c>
      <c r="AJ57" s="136">
        <v>0.0729</v>
      </c>
      <c r="AK57" s="136">
        <v>0.9297</v>
      </c>
      <c r="AL57" s="136">
        <v>0.0161</v>
      </c>
      <c r="AM57" s="136">
        <v>0.985</v>
      </c>
      <c r="AN57" s="136">
        <v>0.2396</v>
      </c>
      <c r="AO57" s="136">
        <v>0.7676</v>
      </c>
      <c r="AP57" s="136">
        <v>0.0072</v>
      </c>
      <c r="AQ57" s="136">
        <v>0.0011</v>
      </c>
      <c r="AR57" s="136">
        <v>0.0017</v>
      </c>
      <c r="AS57" s="136">
        <v>0.0011</v>
      </c>
      <c r="AT57" s="136">
        <v>0.0072</v>
      </c>
      <c r="AU57" s="136">
        <v>0.0026</v>
      </c>
      <c r="AV57" s="136">
        <v>-0.0061</v>
      </c>
      <c r="AW57" s="136">
        <v>-0.0061</v>
      </c>
      <c r="AX57" s="136">
        <v>0.6</v>
      </c>
      <c r="AY57" s="136">
        <v>0.4</v>
      </c>
      <c r="AZ57" s="136">
        <v>0.3089</v>
      </c>
      <c r="BA57" s="136">
        <v>0.6911</v>
      </c>
      <c r="BB57" s="136">
        <v>0.0008</v>
      </c>
      <c r="BC57" s="136">
        <v>0.0018</v>
      </c>
      <c r="BD57" s="136">
        <v>0.0026</v>
      </c>
      <c r="BE57" s="136">
        <v>0.001</v>
      </c>
      <c r="BF57" s="136">
        <v>0.0007</v>
      </c>
      <c r="BG57" s="136">
        <v>0.0017</v>
      </c>
      <c r="BH57" s="133">
        <v>0.6</v>
      </c>
      <c r="BI57" s="133">
        <v>0.4</v>
      </c>
      <c r="BJ57" s="133">
        <v>0.309</v>
      </c>
      <c r="BK57" s="133">
        <v>0.691</v>
      </c>
      <c r="BL57" s="133">
        <v>0.165</v>
      </c>
      <c r="BM57" s="133">
        <v>0.79</v>
      </c>
      <c r="BN57" s="133">
        <v>0.835</v>
      </c>
      <c r="BO57" s="133">
        <v>0.21</v>
      </c>
      <c r="BP57" s="133">
        <v>-1.882</v>
      </c>
      <c r="BQ57" s="133">
        <v>-1.882</v>
      </c>
      <c r="BR57" s="133">
        <v>555</v>
      </c>
      <c r="BS57" s="133">
        <v>0.986</v>
      </c>
      <c r="BT57" s="136">
        <v>0.4228</v>
      </c>
      <c r="BU57" s="136">
        <v>0.8599</v>
      </c>
      <c r="BV57" s="136">
        <v>0.5339</v>
      </c>
      <c r="BW57" s="133">
        <v>0.202</v>
      </c>
      <c r="BX57" s="133">
        <v>0</v>
      </c>
      <c r="BY57" s="133">
        <v>0</v>
      </c>
      <c r="BZ57" s="133">
        <v>0</v>
      </c>
      <c r="CC57" s="45" t="s">
        <v>1456</v>
      </c>
      <c r="CD57" s="163" t="str">
        <f t="shared" si="0"/>
        <v>468</v>
      </c>
      <c r="CE57" s="133">
        <v>21</v>
      </c>
      <c r="CF57" s="133">
        <v>46</v>
      </c>
      <c r="CG57" s="133">
        <v>14</v>
      </c>
      <c r="CH57" s="164">
        <f t="shared" si="1"/>
        <v>0.00109346524342619</v>
      </c>
      <c r="CI57" s="164">
        <f t="shared" si="2"/>
        <v>0.00712625871417506</v>
      </c>
    </row>
    <row r="58" ht="14.25" spans="1:87">
      <c r="A58" s="45" t="s">
        <v>1457</v>
      </c>
      <c r="B58" s="133">
        <v>469</v>
      </c>
      <c r="C58" s="133">
        <v>25</v>
      </c>
      <c r="D58" s="133">
        <v>18</v>
      </c>
      <c r="E58" s="133">
        <v>43</v>
      </c>
      <c r="F58" s="133">
        <v>25</v>
      </c>
      <c r="G58" s="133">
        <v>60</v>
      </c>
      <c r="H58" s="133">
        <v>85</v>
      </c>
      <c r="I58" s="133">
        <v>-709.783</v>
      </c>
      <c r="J58" s="133">
        <v>335</v>
      </c>
      <c r="K58" s="157">
        <v>18895</v>
      </c>
      <c r="L58" s="157">
        <v>1627</v>
      </c>
      <c r="M58" s="157">
        <v>4974</v>
      </c>
      <c r="N58" s="157">
        <v>1962</v>
      </c>
      <c r="O58" s="157">
        <v>23869</v>
      </c>
      <c r="P58" s="133">
        <v>1</v>
      </c>
      <c r="Q58" s="133">
        <v>3.36</v>
      </c>
      <c r="R58" s="133">
        <v>1.99</v>
      </c>
      <c r="S58" s="133">
        <v>0</v>
      </c>
      <c r="T58" s="133">
        <v>0</v>
      </c>
      <c r="U58" s="133">
        <v>0</v>
      </c>
      <c r="V58" s="133">
        <v>0.016</v>
      </c>
      <c r="W58" s="133">
        <v>0.016</v>
      </c>
      <c r="X58" s="133">
        <v>1.389</v>
      </c>
      <c r="Y58" s="133">
        <v>0.72</v>
      </c>
      <c r="Z58" s="133">
        <v>0.414</v>
      </c>
      <c r="AA58" s="133">
        <v>2.417</v>
      </c>
      <c r="AB58" s="133">
        <v>0.329</v>
      </c>
      <c r="AC58" s="133">
        <v>-0.329</v>
      </c>
      <c r="AD58" s="133">
        <v>-0.882</v>
      </c>
      <c r="AE58" s="133">
        <v>0.882</v>
      </c>
      <c r="AF58" s="133">
        <v>0.206</v>
      </c>
      <c r="AG58" s="133">
        <v>3.798</v>
      </c>
      <c r="AH58" s="133">
        <v>4.86</v>
      </c>
      <c r="AI58" s="133">
        <v>0.263</v>
      </c>
      <c r="AJ58" s="136">
        <v>0.0762</v>
      </c>
      <c r="AK58" s="136">
        <v>0.9271</v>
      </c>
      <c r="AL58" s="136">
        <v>0.0174</v>
      </c>
      <c r="AM58" s="136">
        <v>0.9839</v>
      </c>
      <c r="AN58" s="136">
        <v>0.2488</v>
      </c>
      <c r="AO58" s="136">
        <v>0.7604</v>
      </c>
      <c r="AP58" s="136">
        <v>0.0092</v>
      </c>
      <c r="AQ58" s="136">
        <v>0.0013</v>
      </c>
      <c r="AR58" s="136">
        <v>0.002</v>
      </c>
      <c r="AS58" s="136">
        <v>0.0013</v>
      </c>
      <c r="AT58" s="136">
        <v>0.0092</v>
      </c>
      <c r="AU58" s="136">
        <v>0.0033</v>
      </c>
      <c r="AV58" s="136">
        <v>-0.0079</v>
      </c>
      <c r="AW58" s="136">
        <v>-0.0079</v>
      </c>
      <c r="AX58" s="136">
        <v>0.5814</v>
      </c>
      <c r="AY58" s="136">
        <v>0.4186</v>
      </c>
      <c r="AZ58" s="136">
        <v>0.2927</v>
      </c>
      <c r="BA58" s="136">
        <v>0.7073</v>
      </c>
      <c r="BB58" s="136">
        <v>0.001</v>
      </c>
      <c r="BC58" s="136">
        <v>0.0023</v>
      </c>
      <c r="BD58" s="136">
        <v>0.0033</v>
      </c>
      <c r="BE58" s="136">
        <v>0.0012</v>
      </c>
      <c r="BF58" s="136">
        <v>0.0009</v>
      </c>
      <c r="BG58" s="136">
        <v>0.002</v>
      </c>
      <c r="BH58" s="133">
        <v>0.581</v>
      </c>
      <c r="BI58" s="133">
        <v>0.419</v>
      </c>
      <c r="BJ58" s="133">
        <v>0.293</v>
      </c>
      <c r="BK58" s="133">
        <v>0.707</v>
      </c>
      <c r="BL58" s="133">
        <v>0.171</v>
      </c>
      <c r="BM58" s="133">
        <v>0.792</v>
      </c>
      <c r="BN58" s="133">
        <v>0.829</v>
      </c>
      <c r="BO58" s="133">
        <v>0.208</v>
      </c>
      <c r="BP58" s="133">
        <v>-1.959</v>
      </c>
      <c r="BQ58" s="133">
        <v>-1.959</v>
      </c>
      <c r="BR58" s="133">
        <v>556</v>
      </c>
      <c r="BS58" s="133">
        <v>1.024</v>
      </c>
      <c r="BT58" s="136">
        <v>0.4339</v>
      </c>
      <c r="BU58" s="136">
        <v>0.8656</v>
      </c>
      <c r="BV58" s="136">
        <v>0.5436</v>
      </c>
      <c r="BW58" s="133">
        <v>0.192</v>
      </c>
      <c r="BX58" s="133">
        <v>0</v>
      </c>
      <c r="BY58" s="133">
        <v>0</v>
      </c>
      <c r="BZ58" s="133">
        <v>0</v>
      </c>
      <c r="CC58" s="45" t="s">
        <v>1457</v>
      </c>
      <c r="CD58" s="163" t="str">
        <f t="shared" si="0"/>
        <v>469</v>
      </c>
      <c r="CE58" s="133">
        <v>25</v>
      </c>
      <c r="CF58" s="133">
        <v>60</v>
      </c>
      <c r="CG58" s="133">
        <v>18</v>
      </c>
      <c r="CH58" s="164">
        <f t="shared" si="1"/>
        <v>0.00130174433741213</v>
      </c>
      <c r="CI58" s="164">
        <f t="shared" si="2"/>
        <v>0.00929512006196747</v>
      </c>
    </row>
    <row r="59" ht="14.25" spans="1:87">
      <c r="A59" s="45" t="s">
        <v>1458</v>
      </c>
      <c r="B59" s="133">
        <v>470</v>
      </c>
      <c r="C59" s="133">
        <v>32</v>
      </c>
      <c r="D59" s="133">
        <v>31</v>
      </c>
      <c r="E59" s="133">
        <v>63</v>
      </c>
      <c r="F59" s="133">
        <v>32</v>
      </c>
      <c r="G59" s="133">
        <v>104</v>
      </c>
      <c r="H59" s="133">
        <v>136</v>
      </c>
      <c r="I59" s="133">
        <v>-709.783</v>
      </c>
      <c r="J59" s="133">
        <v>367</v>
      </c>
      <c r="K59" s="157">
        <v>18870</v>
      </c>
      <c r="L59" s="157">
        <v>1732</v>
      </c>
      <c r="M59" s="157">
        <v>4914</v>
      </c>
      <c r="N59" s="157">
        <v>2099</v>
      </c>
      <c r="O59" s="157">
        <v>23784</v>
      </c>
      <c r="P59" s="133">
        <v>1</v>
      </c>
      <c r="Q59" s="133">
        <v>3.36</v>
      </c>
      <c r="R59" s="133">
        <v>2.16</v>
      </c>
      <c r="S59" s="133">
        <v>0</v>
      </c>
      <c r="T59" s="133">
        <v>0</v>
      </c>
      <c r="U59" s="133">
        <v>0</v>
      </c>
      <c r="V59" s="133">
        <v>0.032</v>
      </c>
      <c r="W59" s="133">
        <v>0.032</v>
      </c>
      <c r="X59" s="133">
        <v>1.032</v>
      </c>
      <c r="Y59" s="133">
        <v>0.969</v>
      </c>
      <c r="Z59" s="133">
        <v>0.308</v>
      </c>
      <c r="AA59" s="133">
        <v>3.252</v>
      </c>
      <c r="AB59" s="133">
        <v>0.032</v>
      </c>
      <c r="AC59" s="133">
        <v>-0.032</v>
      </c>
      <c r="AD59" s="133">
        <v>-1.179</v>
      </c>
      <c r="AE59" s="133">
        <v>1.179</v>
      </c>
      <c r="AF59" s="133">
        <v>0.212</v>
      </c>
      <c r="AG59" s="133">
        <v>3.84</v>
      </c>
      <c r="AH59" s="133">
        <v>4.72</v>
      </c>
      <c r="AI59" s="133">
        <v>0.26</v>
      </c>
      <c r="AJ59" s="136">
        <v>0.0815</v>
      </c>
      <c r="AK59" s="136">
        <v>0.9238</v>
      </c>
      <c r="AL59" s="136">
        <v>0.0191</v>
      </c>
      <c r="AM59" s="136">
        <v>0.9826</v>
      </c>
      <c r="AN59" s="136">
        <v>0.2648</v>
      </c>
      <c r="AO59" s="136">
        <v>0.7512</v>
      </c>
      <c r="AP59" s="136">
        <v>0.0159</v>
      </c>
      <c r="AQ59" s="136">
        <v>0.0017</v>
      </c>
      <c r="AR59" s="136">
        <v>0.003</v>
      </c>
      <c r="AS59" s="136">
        <v>0.0017</v>
      </c>
      <c r="AT59" s="136">
        <v>0.0159</v>
      </c>
      <c r="AU59" s="136">
        <v>0.0053</v>
      </c>
      <c r="AV59" s="136">
        <v>-0.0142</v>
      </c>
      <c r="AW59" s="136">
        <v>-0.0142</v>
      </c>
      <c r="AX59" s="136">
        <v>0.5079</v>
      </c>
      <c r="AY59" s="136">
        <v>0.4921</v>
      </c>
      <c r="AZ59" s="136">
        <v>0.2352</v>
      </c>
      <c r="BA59" s="136">
        <v>0.7648</v>
      </c>
      <c r="BB59" s="136">
        <v>0.0012</v>
      </c>
      <c r="BC59" s="136">
        <v>0.004</v>
      </c>
      <c r="BD59" s="136">
        <v>0.0053</v>
      </c>
      <c r="BE59" s="136">
        <v>0.0015</v>
      </c>
      <c r="BF59" s="136">
        <v>0.0015</v>
      </c>
      <c r="BG59" s="136">
        <v>0.003</v>
      </c>
      <c r="BH59" s="133">
        <v>0.508</v>
      </c>
      <c r="BI59" s="133">
        <v>0.492</v>
      </c>
      <c r="BJ59" s="133">
        <v>0.235</v>
      </c>
      <c r="BK59" s="133">
        <v>0.765</v>
      </c>
      <c r="BL59" s="133">
        <v>0.175</v>
      </c>
      <c r="BM59" s="133">
        <v>0.793</v>
      </c>
      <c r="BN59" s="133">
        <v>0.825</v>
      </c>
      <c r="BO59" s="133">
        <v>0.207</v>
      </c>
      <c r="BP59" s="133">
        <v>-2.256</v>
      </c>
      <c r="BQ59" s="133">
        <v>-2.256</v>
      </c>
      <c r="BR59" s="133">
        <v>557</v>
      </c>
      <c r="BS59" s="133">
        <v>1.062</v>
      </c>
      <c r="BT59" s="136">
        <v>0.4538</v>
      </c>
      <c r="BU59" s="136">
        <v>0.8779</v>
      </c>
      <c r="BV59" s="136">
        <v>0.5615</v>
      </c>
      <c r="BW59" s="133">
        <v>0.193</v>
      </c>
      <c r="BX59" s="133">
        <v>0</v>
      </c>
      <c r="BY59" s="133">
        <v>0</v>
      </c>
      <c r="BZ59" s="133">
        <v>0</v>
      </c>
      <c r="CC59" s="45" t="s">
        <v>1458</v>
      </c>
      <c r="CD59" s="163" t="str">
        <f t="shared" si="0"/>
        <v>470</v>
      </c>
      <c r="CE59" s="133">
        <v>32</v>
      </c>
      <c r="CF59" s="133">
        <v>104</v>
      </c>
      <c r="CG59" s="133">
        <v>31</v>
      </c>
      <c r="CH59" s="164">
        <f t="shared" si="1"/>
        <v>0.00166623275188753</v>
      </c>
      <c r="CI59" s="164">
        <f t="shared" si="2"/>
        <v>0.0161115414407436</v>
      </c>
    </row>
    <row r="60" ht="14.25" spans="1:87">
      <c r="A60" s="45" t="s">
        <v>1459</v>
      </c>
      <c r="B60" s="133">
        <v>471</v>
      </c>
      <c r="C60" s="133">
        <v>15</v>
      </c>
      <c r="D60" s="133">
        <v>17</v>
      </c>
      <c r="E60" s="133">
        <v>32</v>
      </c>
      <c r="F60" s="133">
        <v>15</v>
      </c>
      <c r="G60" s="133">
        <v>57</v>
      </c>
      <c r="H60" s="133">
        <v>72</v>
      </c>
      <c r="I60" s="133">
        <v>-709.783</v>
      </c>
      <c r="J60" s="133">
        <v>382</v>
      </c>
      <c r="K60" s="157">
        <v>18838</v>
      </c>
      <c r="L60" s="157">
        <v>1789</v>
      </c>
      <c r="M60" s="157">
        <v>4810</v>
      </c>
      <c r="N60" s="157">
        <v>2171</v>
      </c>
      <c r="O60" s="157">
        <v>23648</v>
      </c>
      <c r="P60" s="133">
        <v>1</v>
      </c>
      <c r="Q60" s="133">
        <v>3.36</v>
      </c>
      <c r="R60" s="133">
        <v>2.25</v>
      </c>
      <c r="S60" s="133">
        <v>0</v>
      </c>
      <c r="T60" s="133">
        <v>0</v>
      </c>
      <c r="U60" s="133">
        <v>0</v>
      </c>
      <c r="V60" s="133">
        <v>0.019</v>
      </c>
      <c r="W60" s="133">
        <v>0.019</v>
      </c>
      <c r="X60" s="133">
        <v>0.882</v>
      </c>
      <c r="Y60" s="133">
        <v>1.133</v>
      </c>
      <c r="Z60" s="133">
        <v>0.263</v>
      </c>
      <c r="AA60" s="133">
        <v>3.804</v>
      </c>
      <c r="AB60" s="133">
        <v>-0.125</v>
      </c>
      <c r="AC60" s="133">
        <v>0.125</v>
      </c>
      <c r="AD60" s="133">
        <v>-1.336</v>
      </c>
      <c r="AE60" s="133">
        <v>1.336</v>
      </c>
      <c r="AF60" s="133">
        <v>0.214</v>
      </c>
      <c r="AG60" s="133">
        <v>3.916</v>
      </c>
      <c r="AH60" s="133">
        <v>4.684</v>
      </c>
      <c r="AI60" s="133">
        <v>0.255</v>
      </c>
      <c r="AJ60" s="136">
        <v>0.0843</v>
      </c>
      <c r="AK60" s="136">
        <v>0.9185</v>
      </c>
      <c r="AL60" s="136">
        <v>0.0199</v>
      </c>
      <c r="AM60" s="136">
        <v>0.9809</v>
      </c>
      <c r="AN60" s="136">
        <v>0.2735</v>
      </c>
      <c r="AO60" s="136">
        <v>0.7352</v>
      </c>
      <c r="AP60" s="136">
        <v>0.0087</v>
      </c>
      <c r="AQ60" s="136">
        <v>0.0008</v>
      </c>
      <c r="AR60" s="136">
        <v>0.0015</v>
      </c>
      <c r="AS60" s="136">
        <v>0.0008</v>
      </c>
      <c r="AT60" s="136">
        <v>0.0087</v>
      </c>
      <c r="AU60" s="136">
        <v>0.0028</v>
      </c>
      <c r="AV60" s="136">
        <v>-0.0079</v>
      </c>
      <c r="AW60" s="136">
        <v>-0.0079</v>
      </c>
      <c r="AX60" s="136">
        <v>0.4688</v>
      </c>
      <c r="AY60" s="136">
        <v>0.5313</v>
      </c>
      <c r="AZ60" s="136">
        <v>0.2081</v>
      </c>
      <c r="BA60" s="136">
        <v>0.7919</v>
      </c>
      <c r="BB60" s="136">
        <v>0.0006</v>
      </c>
      <c r="BC60" s="136">
        <v>0.0022</v>
      </c>
      <c r="BD60" s="136">
        <v>0.0028</v>
      </c>
      <c r="BE60" s="136">
        <v>0.0007</v>
      </c>
      <c r="BF60" s="136">
        <v>0.0008</v>
      </c>
      <c r="BG60" s="136">
        <v>0.0015</v>
      </c>
      <c r="BH60" s="133">
        <v>0.469</v>
      </c>
      <c r="BI60" s="133">
        <v>0.531</v>
      </c>
      <c r="BJ60" s="133">
        <v>0.208</v>
      </c>
      <c r="BK60" s="133">
        <v>0.792</v>
      </c>
      <c r="BL60" s="133">
        <v>0.176</v>
      </c>
      <c r="BM60" s="133">
        <v>0.797</v>
      </c>
      <c r="BN60" s="133">
        <v>0.824</v>
      </c>
      <c r="BO60" s="133">
        <v>0.203</v>
      </c>
      <c r="BP60" s="133">
        <v>-2.413</v>
      </c>
      <c r="BQ60" s="133">
        <v>-2.413</v>
      </c>
      <c r="BR60" s="133">
        <v>558</v>
      </c>
      <c r="BS60" s="133">
        <v>1.101</v>
      </c>
      <c r="BT60" s="136">
        <v>0.4675</v>
      </c>
      <c r="BU60" s="136">
        <v>0.884</v>
      </c>
      <c r="BV60" s="136">
        <v>0.5733</v>
      </c>
      <c r="BW60" s="133">
        <v>0.184</v>
      </c>
      <c r="BX60" s="133">
        <v>0</v>
      </c>
      <c r="BY60" s="133">
        <v>0</v>
      </c>
      <c r="BZ60" s="133">
        <v>0</v>
      </c>
      <c r="CC60" s="45" t="s">
        <v>1459</v>
      </c>
      <c r="CD60" s="163" t="str">
        <f t="shared" si="0"/>
        <v>471</v>
      </c>
      <c r="CE60" s="133">
        <v>15</v>
      </c>
      <c r="CF60" s="133">
        <v>57</v>
      </c>
      <c r="CG60" s="133">
        <v>17</v>
      </c>
      <c r="CH60" s="164">
        <f t="shared" si="1"/>
        <v>0.000781046602447279</v>
      </c>
      <c r="CI60" s="164">
        <f t="shared" si="2"/>
        <v>0.00883036405886909</v>
      </c>
    </row>
    <row r="61" ht="14.25" spans="1:87">
      <c r="A61" s="45" t="s">
        <v>1460</v>
      </c>
      <c r="B61" s="133">
        <v>472</v>
      </c>
      <c r="C61" s="133">
        <v>15</v>
      </c>
      <c r="D61" s="133">
        <v>15</v>
      </c>
      <c r="E61" s="133">
        <v>30</v>
      </c>
      <c r="F61" s="133">
        <v>15</v>
      </c>
      <c r="G61" s="133">
        <v>50</v>
      </c>
      <c r="H61" s="133">
        <v>65</v>
      </c>
      <c r="I61" s="133">
        <v>-709.783</v>
      </c>
      <c r="J61" s="133">
        <v>397</v>
      </c>
      <c r="K61" s="157">
        <v>18823</v>
      </c>
      <c r="L61" s="157">
        <v>1839</v>
      </c>
      <c r="M61" s="157">
        <v>4753</v>
      </c>
      <c r="N61" s="157">
        <v>2236</v>
      </c>
      <c r="O61" s="157">
        <v>23576</v>
      </c>
      <c r="P61" s="133">
        <v>1</v>
      </c>
      <c r="Q61" s="133">
        <v>3.36</v>
      </c>
      <c r="R61" s="133">
        <v>2.18</v>
      </c>
      <c r="S61" s="133">
        <v>0</v>
      </c>
      <c r="T61" s="133">
        <v>0</v>
      </c>
      <c r="U61" s="133">
        <v>0</v>
      </c>
      <c r="V61" s="133">
        <v>0.016</v>
      </c>
      <c r="W61" s="133">
        <v>0.016</v>
      </c>
      <c r="X61" s="133">
        <v>1</v>
      </c>
      <c r="Y61" s="133">
        <v>1</v>
      </c>
      <c r="Z61" s="133">
        <v>0.298</v>
      </c>
      <c r="AA61" s="133">
        <v>3.357</v>
      </c>
      <c r="AB61" s="133">
        <v>0</v>
      </c>
      <c r="AC61" s="133">
        <v>0</v>
      </c>
      <c r="AD61" s="133">
        <v>-1.211</v>
      </c>
      <c r="AE61" s="133">
        <v>1.211</v>
      </c>
      <c r="AF61" s="133">
        <v>0.216</v>
      </c>
      <c r="AG61" s="133">
        <v>3.96</v>
      </c>
      <c r="AH61" s="133">
        <v>4.633</v>
      </c>
      <c r="AI61" s="133">
        <v>0.253</v>
      </c>
      <c r="AJ61" s="136">
        <v>0.0869</v>
      </c>
      <c r="AK61" s="136">
        <v>0.9157</v>
      </c>
      <c r="AL61" s="136">
        <v>0.0207</v>
      </c>
      <c r="AM61" s="136">
        <v>0.9801</v>
      </c>
      <c r="AN61" s="136">
        <v>0.2812</v>
      </c>
      <c r="AO61" s="136">
        <v>0.7265</v>
      </c>
      <c r="AP61" s="136">
        <v>0.0077</v>
      </c>
      <c r="AQ61" s="136">
        <v>0.0008</v>
      </c>
      <c r="AR61" s="136">
        <v>0.0014</v>
      </c>
      <c r="AS61" s="136">
        <v>0.0008</v>
      </c>
      <c r="AT61" s="136">
        <v>0.0077</v>
      </c>
      <c r="AU61" s="136">
        <v>0.0025</v>
      </c>
      <c r="AV61" s="136">
        <v>-0.0069</v>
      </c>
      <c r="AW61" s="136">
        <v>-0.0069</v>
      </c>
      <c r="AX61" s="136">
        <v>0.5</v>
      </c>
      <c r="AY61" s="136">
        <v>0.5</v>
      </c>
      <c r="AZ61" s="136">
        <v>0.2295</v>
      </c>
      <c r="BA61" s="136">
        <v>0.7705</v>
      </c>
      <c r="BB61" s="136">
        <v>0.0006</v>
      </c>
      <c r="BC61" s="136">
        <v>0.002</v>
      </c>
      <c r="BD61" s="136">
        <v>0.0025</v>
      </c>
      <c r="BE61" s="136">
        <v>0.0007</v>
      </c>
      <c r="BF61" s="136">
        <v>0.0007</v>
      </c>
      <c r="BG61" s="136">
        <v>0.0014</v>
      </c>
      <c r="BH61" s="133">
        <v>0.5</v>
      </c>
      <c r="BI61" s="133">
        <v>0.5</v>
      </c>
      <c r="BJ61" s="133">
        <v>0.23</v>
      </c>
      <c r="BK61" s="133">
        <v>0.77</v>
      </c>
      <c r="BL61" s="133">
        <v>0.178</v>
      </c>
      <c r="BM61" s="133">
        <v>0.798</v>
      </c>
      <c r="BN61" s="133">
        <v>0.822</v>
      </c>
      <c r="BO61" s="133">
        <v>0.202</v>
      </c>
      <c r="BP61" s="133">
        <v>-2.288</v>
      </c>
      <c r="BQ61" s="133">
        <v>-2.288</v>
      </c>
      <c r="BR61" s="133">
        <v>559</v>
      </c>
      <c r="BS61" s="133">
        <v>1.139</v>
      </c>
      <c r="BT61" s="136">
        <v>0.4838</v>
      </c>
      <c r="BU61" s="136">
        <v>0.8907</v>
      </c>
      <c r="BV61" s="136">
        <v>0.5872</v>
      </c>
      <c r="BW61" s="133">
        <v>0.175</v>
      </c>
      <c r="BX61" s="133">
        <v>0</v>
      </c>
      <c r="BY61" s="133">
        <v>0</v>
      </c>
      <c r="BZ61" s="133">
        <v>0</v>
      </c>
      <c r="CC61" s="45" t="s">
        <v>1460</v>
      </c>
      <c r="CD61" s="163" t="str">
        <f t="shared" si="0"/>
        <v>472</v>
      </c>
      <c r="CE61" s="133">
        <v>15</v>
      </c>
      <c r="CF61" s="133">
        <v>50</v>
      </c>
      <c r="CG61" s="133">
        <v>15</v>
      </c>
      <c r="CH61" s="164">
        <f t="shared" si="1"/>
        <v>0.000781046602447279</v>
      </c>
      <c r="CI61" s="164">
        <f t="shared" si="2"/>
        <v>0.00774593338497289</v>
      </c>
    </row>
    <row r="62" ht="14.25" spans="1:87">
      <c r="A62" s="45" t="s">
        <v>1461</v>
      </c>
      <c r="B62" s="133">
        <v>473</v>
      </c>
      <c r="C62" s="133">
        <v>34</v>
      </c>
      <c r="D62" s="133">
        <v>22</v>
      </c>
      <c r="E62" s="133">
        <v>56</v>
      </c>
      <c r="F62" s="133">
        <v>34</v>
      </c>
      <c r="G62" s="133">
        <v>73</v>
      </c>
      <c r="H62" s="133">
        <v>107</v>
      </c>
      <c r="I62" s="133">
        <v>-709.783</v>
      </c>
      <c r="J62" s="133">
        <v>431</v>
      </c>
      <c r="K62" s="157">
        <v>18808</v>
      </c>
      <c r="L62" s="157">
        <v>1913</v>
      </c>
      <c r="M62" s="157">
        <v>4702</v>
      </c>
      <c r="N62" s="157">
        <v>2344</v>
      </c>
      <c r="O62" s="157">
        <v>23510</v>
      </c>
      <c r="P62" s="133">
        <v>1</v>
      </c>
      <c r="Q62" s="133">
        <v>3.36</v>
      </c>
      <c r="R62" s="133">
        <v>1.93</v>
      </c>
      <c r="S62" s="133">
        <v>0</v>
      </c>
      <c r="T62" s="133">
        <v>0</v>
      </c>
      <c r="U62" s="133">
        <v>0</v>
      </c>
      <c r="V62" s="133">
        <v>0.018</v>
      </c>
      <c r="W62" s="133">
        <v>0.018</v>
      </c>
      <c r="X62" s="133">
        <v>1.545</v>
      </c>
      <c r="Y62" s="133">
        <v>0.647</v>
      </c>
      <c r="Z62" s="133">
        <v>0.46</v>
      </c>
      <c r="AA62" s="133">
        <v>2.172</v>
      </c>
      <c r="AB62" s="133">
        <v>0.435</v>
      </c>
      <c r="AC62" s="133">
        <v>-0.435</v>
      </c>
      <c r="AD62" s="133">
        <v>-0.776</v>
      </c>
      <c r="AE62" s="133">
        <v>0.776</v>
      </c>
      <c r="AF62" s="133">
        <v>0.225</v>
      </c>
      <c r="AG62" s="133">
        <v>3.999</v>
      </c>
      <c r="AH62" s="133">
        <v>4.439</v>
      </c>
      <c r="AI62" s="133">
        <v>0.25</v>
      </c>
      <c r="AJ62" s="136">
        <v>0.0911</v>
      </c>
      <c r="AK62" s="136">
        <v>0.9131</v>
      </c>
      <c r="AL62" s="136">
        <v>0.0224</v>
      </c>
      <c r="AM62" s="136">
        <v>0.9793</v>
      </c>
      <c r="AN62" s="136">
        <v>0.2925</v>
      </c>
      <c r="AO62" s="136">
        <v>0.7188</v>
      </c>
      <c r="AP62" s="136">
        <v>0.0113</v>
      </c>
      <c r="AQ62" s="136">
        <v>0.0018</v>
      </c>
      <c r="AR62" s="136">
        <v>0.0026</v>
      </c>
      <c r="AS62" s="136">
        <v>0.0018</v>
      </c>
      <c r="AT62" s="136">
        <v>0.0113</v>
      </c>
      <c r="AU62" s="136">
        <v>0.0042</v>
      </c>
      <c r="AV62" s="136">
        <v>-0.0095</v>
      </c>
      <c r="AW62" s="136">
        <v>-0.0095</v>
      </c>
      <c r="AX62" s="136">
        <v>0.6071</v>
      </c>
      <c r="AY62" s="136">
        <v>0.3929</v>
      </c>
      <c r="AZ62" s="136">
        <v>0.3153</v>
      </c>
      <c r="BA62" s="136">
        <v>0.6847</v>
      </c>
      <c r="BB62" s="136">
        <v>0.0013</v>
      </c>
      <c r="BC62" s="136">
        <v>0.0029</v>
      </c>
      <c r="BD62" s="136">
        <v>0.0042</v>
      </c>
      <c r="BE62" s="136">
        <v>0.0016</v>
      </c>
      <c r="BF62" s="136">
        <v>0.001</v>
      </c>
      <c r="BG62" s="136">
        <v>0.0026</v>
      </c>
      <c r="BH62" s="133">
        <v>0.607</v>
      </c>
      <c r="BI62" s="133">
        <v>0.393</v>
      </c>
      <c r="BJ62" s="133">
        <v>0.315</v>
      </c>
      <c r="BK62" s="133">
        <v>0.685</v>
      </c>
      <c r="BL62" s="133">
        <v>0.184</v>
      </c>
      <c r="BM62" s="133">
        <v>0.8</v>
      </c>
      <c r="BN62" s="133">
        <v>0.816</v>
      </c>
      <c r="BO62" s="133">
        <v>0.2</v>
      </c>
      <c r="BP62" s="133">
        <v>-1.853</v>
      </c>
      <c r="BQ62" s="133">
        <v>-1.853</v>
      </c>
      <c r="BR62" s="133">
        <v>560</v>
      </c>
      <c r="BS62" s="133">
        <v>1.178</v>
      </c>
      <c r="BT62" s="136">
        <v>0.4933</v>
      </c>
      <c r="BU62" s="136">
        <v>0.8933</v>
      </c>
      <c r="BV62" s="136">
        <v>0.5949</v>
      </c>
      <c r="BW62" s="133">
        <v>0.16</v>
      </c>
      <c r="BX62" s="133">
        <v>0</v>
      </c>
      <c r="BY62" s="133">
        <v>0</v>
      </c>
      <c r="BZ62" s="133">
        <v>0</v>
      </c>
      <c r="CC62" s="45" t="s">
        <v>1461</v>
      </c>
      <c r="CD62" s="163" t="str">
        <f t="shared" si="0"/>
        <v>473</v>
      </c>
      <c r="CE62" s="133">
        <v>34</v>
      </c>
      <c r="CF62" s="133">
        <v>73</v>
      </c>
      <c r="CG62" s="133">
        <v>22</v>
      </c>
      <c r="CH62" s="164">
        <f t="shared" si="1"/>
        <v>0.0017703722988805</v>
      </c>
      <c r="CI62" s="164">
        <f t="shared" si="2"/>
        <v>0.0113090627420604</v>
      </c>
    </row>
    <row r="63" ht="14.25" spans="1:87">
      <c r="A63" s="45" t="s">
        <v>1462</v>
      </c>
      <c r="B63" s="133">
        <v>474</v>
      </c>
      <c r="C63" s="133">
        <v>14</v>
      </c>
      <c r="D63" s="133">
        <v>17</v>
      </c>
      <c r="E63" s="133">
        <v>31</v>
      </c>
      <c r="F63" s="133">
        <v>14</v>
      </c>
      <c r="G63" s="133">
        <v>57</v>
      </c>
      <c r="H63" s="133">
        <v>71</v>
      </c>
      <c r="I63" s="133">
        <v>-709.783</v>
      </c>
      <c r="J63" s="133">
        <v>445</v>
      </c>
      <c r="K63" s="157">
        <v>18774</v>
      </c>
      <c r="L63" s="157">
        <v>1970</v>
      </c>
      <c r="M63" s="157">
        <v>4628</v>
      </c>
      <c r="N63" s="157">
        <v>2415</v>
      </c>
      <c r="O63" s="157">
        <v>23402</v>
      </c>
      <c r="P63" s="133">
        <v>1</v>
      </c>
      <c r="Q63" s="133">
        <v>3.36</v>
      </c>
      <c r="R63" s="133">
        <v>2.29</v>
      </c>
      <c r="S63" s="133">
        <v>0</v>
      </c>
      <c r="T63" s="133">
        <v>0</v>
      </c>
      <c r="U63" s="133">
        <v>0</v>
      </c>
      <c r="V63" s="133">
        <v>0.02</v>
      </c>
      <c r="W63" s="133">
        <v>0.02</v>
      </c>
      <c r="X63" s="133">
        <v>0.824</v>
      </c>
      <c r="Y63" s="133">
        <v>1.214</v>
      </c>
      <c r="Z63" s="133">
        <v>0.245</v>
      </c>
      <c r="AA63" s="133">
        <v>4.076</v>
      </c>
      <c r="AB63" s="133">
        <v>-0.194</v>
      </c>
      <c r="AC63" s="133">
        <v>0.194</v>
      </c>
      <c r="AD63" s="133">
        <v>-1.405</v>
      </c>
      <c r="AE63" s="133">
        <v>1.405</v>
      </c>
      <c r="AF63" s="133">
        <v>0.226</v>
      </c>
      <c r="AG63" s="133">
        <v>4.056</v>
      </c>
      <c r="AH63" s="133">
        <v>4.428</v>
      </c>
      <c r="AI63" s="133">
        <v>0.247</v>
      </c>
      <c r="AJ63" s="136">
        <v>0.0938</v>
      </c>
      <c r="AK63" s="136">
        <v>0.9089</v>
      </c>
      <c r="AL63" s="136">
        <v>0.0232</v>
      </c>
      <c r="AM63" s="136">
        <v>0.9776</v>
      </c>
      <c r="AN63" s="136">
        <v>0.3012</v>
      </c>
      <c r="AO63" s="136">
        <v>0.7075</v>
      </c>
      <c r="AP63" s="136">
        <v>0.0087</v>
      </c>
      <c r="AQ63" s="136">
        <v>0.0007</v>
      </c>
      <c r="AR63" s="136">
        <v>0.0015</v>
      </c>
      <c r="AS63" s="136">
        <v>0.0007</v>
      </c>
      <c r="AT63" s="136">
        <v>0.0087</v>
      </c>
      <c r="AU63" s="136">
        <v>0.0028</v>
      </c>
      <c r="AV63" s="136">
        <v>-0.008</v>
      </c>
      <c r="AW63" s="136">
        <v>-0.008</v>
      </c>
      <c r="AX63" s="136">
        <v>0.4516</v>
      </c>
      <c r="AY63" s="136">
        <v>0.5484</v>
      </c>
      <c r="AZ63" s="136">
        <v>0.197</v>
      </c>
      <c r="BA63" s="136">
        <v>0.803</v>
      </c>
      <c r="BB63" s="136">
        <v>0.0005</v>
      </c>
      <c r="BC63" s="136">
        <v>0.0022</v>
      </c>
      <c r="BD63" s="136">
        <v>0.0028</v>
      </c>
      <c r="BE63" s="136">
        <v>0.0007</v>
      </c>
      <c r="BF63" s="136">
        <v>0.0008</v>
      </c>
      <c r="BG63" s="136">
        <v>0.0015</v>
      </c>
      <c r="BH63" s="133">
        <v>0.452</v>
      </c>
      <c r="BI63" s="133">
        <v>0.548</v>
      </c>
      <c r="BJ63" s="133">
        <v>0.197</v>
      </c>
      <c r="BK63" s="133">
        <v>0.803</v>
      </c>
      <c r="BL63" s="133">
        <v>0.184</v>
      </c>
      <c r="BM63" s="133">
        <v>0.802</v>
      </c>
      <c r="BN63" s="133">
        <v>0.816</v>
      </c>
      <c r="BO63" s="133">
        <v>0.198</v>
      </c>
      <c r="BP63" s="133">
        <v>-2.482</v>
      </c>
      <c r="BQ63" s="133">
        <v>-2.482</v>
      </c>
      <c r="BR63" s="133">
        <v>561</v>
      </c>
      <c r="BS63" s="133">
        <v>1.216</v>
      </c>
      <c r="BT63" s="136">
        <v>0.5098</v>
      </c>
      <c r="BU63" s="136">
        <v>0.8999</v>
      </c>
      <c r="BV63" s="136">
        <v>0.6089</v>
      </c>
      <c r="BW63" s="133">
        <v>0.153</v>
      </c>
      <c r="BX63" s="133">
        <v>0</v>
      </c>
      <c r="BY63" s="133">
        <v>0</v>
      </c>
      <c r="BZ63" s="133">
        <v>0</v>
      </c>
      <c r="CC63" s="45" t="s">
        <v>1462</v>
      </c>
      <c r="CD63" s="163" t="str">
        <f t="shared" si="0"/>
        <v>474</v>
      </c>
      <c r="CE63" s="133">
        <v>14</v>
      </c>
      <c r="CF63" s="133">
        <v>57</v>
      </c>
      <c r="CG63" s="133">
        <v>17</v>
      </c>
      <c r="CH63" s="164">
        <f t="shared" si="1"/>
        <v>0.000728976828950794</v>
      </c>
      <c r="CI63" s="164">
        <f t="shared" si="2"/>
        <v>0.00883036405886909</v>
      </c>
    </row>
    <row r="64" ht="14.25" spans="1:87">
      <c r="A64" s="45" t="s">
        <v>1463</v>
      </c>
      <c r="B64" s="133">
        <v>475</v>
      </c>
      <c r="C64" s="133">
        <v>32</v>
      </c>
      <c r="D64" s="133">
        <v>16</v>
      </c>
      <c r="E64" s="133">
        <v>48</v>
      </c>
      <c r="F64" s="133">
        <v>32</v>
      </c>
      <c r="G64" s="133">
        <v>53</v>
      </c>
      <c r="H64" s="133">
        <v>85</v>
      </c>
      <c r="I64" s="133">
        <v>-709.783</v>
      </c>
      <c r="J64" s="133">
        <v>477</v>
      </c>
      <c r="K64" s="157">
        <v>18760</v>
      </c>
      <c r="L64" s="157">
        <v>2024</v>
      </c>
      <c r="M64" s="157">
        <v>4571</v>
      </c>
      <c r="N64" s="157">
        <v>2501</v>
      </c>
      <c r="O64" s="157">
        <v>23331</v>
      </c>
      <c r="P64" s="133">
        <v>1</v>
      </c>
      <c r="Q64" s="133">
        <v>3.36</v>
      </c>
      <c r="R64" s="133">
        <v>1.79</v>
      </c>
      <c r="S64" s="133">
        <v>0</v>
      </c>
      <c r="T64" s="133">
        <v>0</v>
      </c>
      <c r="U64" s="133">
        <v>0</v>
      </c>
      <c r="V64" s="133">
        <v>0.01</v>
      </c>
      <c r="W64" s="133">
        <v>0.01</v>
      </c>
      <c r="X64" s="133">
        <v>2</v>
      </c>
      <c r="Y64" s="133">
        <v>0.5</v>
      </c>
      <c r="Z64" s="133">
        <v>0.596</v>
      </c>
      <c r="AA64" s="133">
        <v>1.678</v>
      </c>
      <c r="AB64" s="133">
        <v>0.693</v>
      </c>
      <c r="AC64" s="133">
        <v>-0.693</v>
      </c>
      <c r="AD64" s="133">
        <v>-0.518</v>
      </c>
      <c r="AE64" s="133">
        <v>0.518</v>
      </c>
      <c r="AF64" s="133">
        <v>0.236</v>
      </c>
      <c r="AG64" s="133">
        <v>4.103</v>
      </c>
      <c r="AH64" s="133">
        <v>4.243</v>
      </c>
      <c r="AI64" s="133">
        <v>0.244</v>
      </c>
      <c r="AJ64" s="136">
        <v>0.0971</v>
      </c>
      <c r="AK64" s="136">
        <v>0.9062</v>
      </c>
      <c r="AL64" s="136">
        <v>0.0248</v>
      </c>
      <c r="AM64" s="136">
        <v>0.9768</v>
      </c>
      <c r="AN64" s="136">
        <v>0.3094</v>
      </c>
      <c r="AO64" s="136">
        <v>0.6988</v>
      </c>
      <c r="AP64" s="136">
        <v>0.0082</v>
      </c>
      <c r="AQ64" s="136">
        <v>0.0017</v>
      </c>
      <c r="AR64" s="136">
        <v>0.0023</v>
      </c>
      <c r="AS64" s="136">
        <v>0.0017</v>
      </c>
      <c r="AT64" s="136">
        <v>0.0082</v>
      </c>
      <c r="AU64" s="136">
        <v>0.0033</v>
      </c>
      <c r="AV64" s="136">
        <v>-0.0065</v>
      </c>
      <c r="AW64" s="136">
        <v>-0.0065</v>
      </c>
      <c r="AX64" s="136">
        <v>0.6667</v>
      </c>
      <c r="AY64" s="136">
        <v>0.3333</v>
      </c>
      <c r="AZ64" s="136">
        <v>0.3734</v>
      </c>
      <c r="BA64" s="136">
        <v>0.6266</v>
      </c>
      <c r="BB64" s="136">
        <v>0.0012</v>
      </c>
      <c r="BC64" s="136">
        <v>0.0021</v>
      </c>
      <c r="BD64" s="136">
        <v>0.0033</v>
      </c>
      <c r="BE64" s="136">
        <v>0.0015</v>
      </c>
      <c r="BF64" s="136">
        <v>0.0008</v>
      </c>
      <c r="BG64" s="136">
        <v>0.0023</v>
      </c>
      <c r="BH64" s="133">
        <v>0.667</v>
      </c>
      <c r="BI64" s="133">
        <v>0.333</v>
      </c>
      <c r="BJ64" s="133">
        <v>0.373</v>
      </c>
      <c r="BK64" s="133">
        <v>0.627</v>
      </c>
      <c r="BL64" s="133">
        <v>0.191</v>
      </c>
      <c r="BM64" s="133">
        <v>0.804</v>
      </c>
      <c r="BN64" s="133">
        <v>0.809</v>
      </c>
      <c r="BO64" s="133">
        <v>0.196</v>
      </c>
      <c r="BP64" s="133">
        <v>-1.595</v>
      </c>
      <c r="BQ64" s="133">
        <v>-1.595</v>
      </c>
      <c r="BR64" s="133">
        <v>562</v>
      </c>
      <c r="BS64" s="133">
        <v>1.255</v>
      </c>
      <c r="BT64" s="136">
        <v>0.5251</v>
      </c>
      <c r="BU64" s="136">
        <v>0.9056</v>
      </c>
      <c r="BV64" s="136">
        <v>0.6218</v>
      </c>
      <c r="BW64" s="133">
        <v>0.144</v>
      </c>
      <c r="BX64" s="133">
        <v>0</v>
      </c>
      <c r="BY64" s="133">
        <v>0</v>
      </c>
      <c r="BZ64" s="133">
        <v>0</v>
      </c>
      <c r="CC64" s="45" t="s">
        <v>1463</v>
      </c>
      <c r="CD64" s="163" t="str">
        <f t="shared" si="0"/>
        <v>475</v>
      </c>
      <c r="CE64" s="133">
        <v>32</v>
      </c>
      <c r="CF64" s="133">
        <v>53</v>
      </c>
      <c r="CG64" s="133">
        <v>16</v>
      </c>
      <c r="CH64" s="164">
        <f t="shared" si="1"/>
        <v>0.00166623275188753</v>
      </c>
      <c r="CI64" s="164">
        <f t="shared" si="2"/>
        <v>0.00821068938807126</v>
      </c>
    </row>
    <row r="65" ht="14.25" spans="1:87">
      <c r="A65" s="45" t="s">
        <v>1464</v>
      </c>
      <c r="B65" s="133">
        <v>476</v>
      </c>
      <c r="C65" s="133">
        <v>19</v>
      </c>
      <c r="D65" s="133">
        <v>11</v>
      </c>
      <c r="E65" s="133">
        <v>30</v>
      </c>
      <c r="F65" s="133">
        <v>19</v>
      </c>
      <c r="G65" s="133">
        <v>36</v>
      </c>
      <c r="H65" s="133">
        <v>55</v>
      </c>
      <c r="I65" s="133">
        <v>-709.783</v>
      </c>
      <c r="J65" s="133">
        <v>496</v>
      </c>
      <c r="K65" s="157">
        <v>18728</v>
      </c>
      <c r="L65" s="157">
        <v>2061</v>
      </c>
      <c r="M65" s="157">
        <v>4518</v>
      </c>
      <c r="N65" s="157">
        <v>2557</v>
      </c>
      <c r="O65" s="157">
        <v>23246</v>
      </c>
      <c r="P65" s="133">
        <v>1</v>
      </c>
      <c r="Q65" s="133">
        <v>3.36</v>
      </c>
      <c r="R65" s="133">
        <v>1.86</v>
      </c>
      <c r="S65" s="133">
        <v>0</v>
      </c>
      <c r="T65" s="133">
        <v>0</v>
      </c>
      <c r="U65" s="133">
        <v>0</v>
      </c>
      <c r="V65" s="133">
        <v>0.008</v>
      </c>
      <c r="W65" s="133">
        <v>0.008</v>
      </c>
      <c r="X65" s="133">
        <v>1.727</v>
      </c>
      <c r="Y65" s="133">
        <v>0.579</v>
      </c>
      <c r="Z65" s="133">
        <v>0.515</v>
      </c>
      <c r="AA65" s="133">
        <v>1.943</v>
      </c>
      <c r="AB65" s="133">
        <v>0.547</v>
      </c>
      <c r="AC65" s="133">
        <v>-0.547</v>
      </c>
      <c r="AD65" s="133">
        <v>-0.664</v>
      </c>
      <c r="AE65" s="133">
        <v>0.664</v>
      </c>
      <c r="AF65" s="133">
        <v>0.241</v>
      </c>
      <c r="AG65" s="133">
        <v>4.145</v>
      </c>
      <c r="AH65" s="133">
        <v>4.155</v>
      </c>
      <c r="AI65" s="133">
        <v>0.241</v>
      </c>
      <c r="AJ65" s="136">
        <v>0.0993</v>
      </c>
      <c r="AK65" s="136">
        <v>0.9029</v>
      </c>
      <c r="AL65" s="136">
        <v>0.0258</v>
      </c>
      <c r="AM65" s="136">
        <v>0.9752</v>
      </c>
      <c r="AN65" s="136">
        <v>0.315</v>
      </c>
      <c r="AO65" s="136">
        <v>0.6906</v>
      </c>
      <c r="AP65" s="136">
        <v>0.0056</v>
      </c>
      <c r="AQ65" s="136">
        <v>0.001</v>
      </c>
      <c r="AR65" s="136">
        <v>0.0014</v>
      </c>
      <c r="AS65" s="136">
        <v>0.001</v>
      </c>
      <c r="AT65" s="136">
        <v>0.0056</v>
      </c>
      <c r="AU65" s="136">
        <v>0.0022</v>
      </c>
      <c r="AV65" s="136">
        <v>-0.0047</v>
      </c>
      <c r="AW65" s="136">
        <v>-0.0047</v>
      </c>
      <c r="AX65" s="136">
        <v>0.6333</v>
      </c>
      <c r="AY65" s="136">
        <v>0.3667</v>
      </c>
      <c r="AZ65" s="136">
        <v>0.3397</v>
      </c>
      <c r="BA65" s="136">
        <v>0.6603</v>
      </c>
      <c r="BB65" s="136">
        <v>0.0007</v>
      </c>
      <c r="BC65" s="136">
        <v>0.0014</v>
      </c>
      <c r="BD65" s="136">
        <v>0.0022</v>
      </c>
      <c r="BE65" s="136">
        <v>0.0009</v>
      </c>
      <c r="BF65" s="136">
        <v>0.0005</v>
      </c>
      <c r="BG65" s="136">
        <v>0.0014</v>
      </c>
      <c r="BH65" s="133">
        <v>0.633</v>
      </c>
      <c r="BI65" s="133">
        <v>0.367</v>
      </c>
      <c r="BJ65" s="133">
        <v>0.34</v>
      </c>
      <c r="BK65" s="133">
        <v>0.66</v>
      </c>
      <c r="BL65" s="133">
        <v>0.194</v>
      </c>
      <c r="BM65" s="133">
        <v>0.806</v>
      </c>
      <c r="BN65" s="133">
        <v>0.806</v>
      </c>
      <c r="BO65" s="133">
        <v>0.194</v>
      </c>
      <c r="BP65" s="133">
        <v>-1.741</v>
      </c>
      <c r="BQ65" s="133">
        <v>-1.741</v>
      </c>
      <c r="BR65" s="133">
        <v>563</v>
      </c>
      <c r="BS65" s="133">
        <v>1.293</v>
      </c>
      <c r="BT65" s="136">
        <v>0.5347</v>
      </c>
      <c r="BU65" s="136">
        <v>0.9102</v>
      </c>
      <c r="BV65" s="136">
        <v>0.6301</v>
      </c>
      <c r="BW65" s="133">
        <v>0.138</v>
      </c>
      <c r="BX65" s="133">
        <v>0</v>
      </c>
      <c r="BY65" s="133">
        <v>0</v>
      </c>
      <c r="BZ65" s="133">
        <v>0</v>
      </c>
      <c r="CC65" s="45" t="s">
        <v>1464</v>
      </c>
      <c r="CD65" s="163" t="str">
        <f t="shared" si="0"/>
        <v>476</v>
      </c>
      <c r="CE65" s="133">
        <v>19</v>
      </c>
      <c r="CF65" s="133">
        <v>36</v>
      </c>
      <c r="CG65" s="133">
        <v>11</v>
      </c>
      <c r="CH65" s="164">
        <f t="shared" si="1"/>
        <v>0.00098932569643322</v>
      </c>
      <c r="CI65" s="164">
        <f t="shared" si="2"/>
        <v>0.00557707203718048</v>
      </c>
    </row>
    <row r="66" ht="14.25" spans="1:87">
      <c r="A66" s="45" t="s">
        <v>1465</v>
      </c>
      <c r="B66" s="133">
        <v>477</v>
      </c>
      <c r="C66" s="133">
        <v>25</v>
      </c>
      <c r="D66" s="133">
        <v>19</v>
      </c>
      <c r="E66" s="133">
        <v>44</v>
      </c>
      <c r="F66" s="133">
        <v>25</v>
      </c>
      <c r="G66" s="133">
        <v>63</v>
      </c>
      <c r="H66" s="133">
        <v>88</v>
      </c>
      <c r="I66" s="133">
        <v>-709.783</v>
      </c>
      <c r="J66" s="133">
        <v>521</v>
      </c>
      <c r="K66" s="157">
        <v>18709</v>
      </c>
      <c r="L66" s="157">
        <v>2124</v>
      </c>
      <c r="M66" s="157">
        <v>4481</v>
      </c>
      <c r="N66" s="157">
        <v>2645</v>
      </c>
      <c r="O66" s="157">
        <v>23190</v>
      </c>
      <c r="P66" s="133">
        <v>1</v>
      </c>
      <c r="Q66" s="133">
        <v>3.36</v>
      </c>
      <c r="R66" s="133">
        <v>2.02</v>
      </c>
      <c r="S66" s="133">
        <v>0</v>
      </c>
      <c r="T66" s="133">
        <v>0</v>
      </c>
      <c r="U66" s="133">
        <v>0</v>
      </c>
      <c r="V66" s="133">
        <v>0.017</v>
      </c>
      <c r="W66" s="133">
        <v>0.017</v>
      </c>
      <c r="X66" s="133">
        <v>1.316</v>
      </c>
      <c r="Y66" s="133">
        <v>0.76</v>
      </c>
      <c r="Z66" s="133">
        <v>0.392</v>
      </c>
      <c r="AA66" s="133">
        <v>2.551</v>
      </c>
      <c r="AB66" s="133">
        <v>0.274</v>
      </c>
      <c r="AC66" s="133">
        <v>-0.274</v>
      </c>
      <c r="AD66" s="133">
        <v>-0.937</v>
      </c>
      <c r="AE66" s="133">
        <v>0.937</v>
      </c>
      <c r="AF66" s="133">
        <v>0.245</v>
      </c>
      <c r="AG66" s="133">
        <v>4.175</v>
      </c>
      <c r="AH66" s="133">
        <v>4.078</v>
      </c>
      <c r="AI66" s="133">
        <v>0.24</v>
      </c>
      <c r="AJ66" s="136">
        <v>0.1028</v>
      </c>
      <c r="AK66" s="136">
        <v>0.9007</v>
      </c>
      <c r="AL66" s="136">
        <v>0.0271</v>
      </c>
      <c r="AM66" s="136">
        <v>0.9742</v>
      </c>
      <c r="AN66" s="136">
        <v>0.3248</v>
      </c>
      <c r="AO66" s="136">
        <v>0.685</v>
      </c>
      <c r="AP66" s="136">
        <v>0.0097</v>
      </c>
      <c r="AQ66" s="136">
        <v>0.0013</v>
      </c>
      <c r="AR66" s="136">
        <v>0.0021</v>
      </c>
      <c r="AS66" s="136">
        <v>0.0013</v>
      </c>
      <c r="AT66" s="136">
        <v>0.0097</v>
      </c>
      <c r="AU66" s="136">
        <v>0.0034</v>
      </c>
      <c r="AV66" s="136">
        <v>-0.0084</v>
      </c>
      <c r="AW66" s="136">
        <v>-0.0084</v>
      </c>
      <c r="AX66" s="136">
        <v>0.5682</v>
      </c>
      <c r="AY66" s="136">
        <v>0.4318</v>
      </c>
      <c r="AZ66" s="136">
        <v>0.2816</v>
      </c>
      <c r="BA66" s="136">
        <v>0.7184</v>
      </c>
      <c r="BB66" s="136">
        <v>0.001</v>
      </c>
      <c r="BC66" s="136">
        <v>0.0025</v>
      </c>
      <c r="BD66" s="136">
        <v>0.0034</v>
      </c>
      <c r="BE66" s="136">
        <v>0.0012</v>
      </c>
      <c r="BF66" s="136">
        <v>0.0009</v>
      </c>
      <c r="BG66" s="136">
        <v>0.0021</v>
      </c>
      <c r="BH66" s="133">
        <v>0.568</v>
      </c>
      <c r="BI66" s="133">
        <v>0.432</v>
      </c>
      <c r="BJ66" s="133">
        <v>0.282</v>
      </c>
      <c r="BK66" s="133">
        <v>0.718</v>
      </c>
      <c r="BL66" s="133">
        <v>0.197</v>
      </c>
      <c r="BM66" s="133">
        <v>0.807</v>
      </c>
      <c r="BN66" s="133">
        <v>0.803</v>
      </c>
      <c r="BO66" s="133">
        <v>0.193</v>
      </c>
      <c r="BP66" s="133">
        <v>-2.013</v>
      </c>
      <c r="BQ66" s="133">
        <v>-2.013</v>
      </c>
      <c r="BR66" s="133">
        <v>564</v>
      </c>
      <c r="BS66" s="133">
        <v>1.332</v>
      </c>
      <c r="BT66" s="136">
        <v>0.5519</v>
      </c>
      <c r="BU66" s="136">
        <v>0.9159</v>
      </c>
      <c r="BV66" s="136">
        <v>0.6444</v>
      </c>
      <c r="BW66" s="133">
        <v>0.129</v>
      </c>
      <c r="BX66" s="133">
        <v>0</v>
      </c>
      <c r="BY66" s="133">
        <v>0</v>
      </c>
      <c r="BZ66" s="133">
        <v>0</v>
      </c>
      <c r="CC66" s="45" t="s">
        <v>1465</v>
      </c>
      <c r="CD66" s="163" t="str">
        <f t="shared" si="0"/>
        <v>477</v>
      </c>
      <c r="CE66" s="133">
        <v>25</v>
      </c>
      <c r="CF66" s="133">
        <v>63</v>
      </c>
      <c r="CG66" s="133">
        <v>19</v>
      </c>
      <c r="CH66" s="164">
        <f t="shared" si="1"/>
        <v>0.00130174433741213</v>
      </c>
      <c r="CI66" s="164">
        <f t="shared" si="2"/>
        <v>0.00975987606506584</v>
      </c>
    </row>
    <row r="67" ht="14.25" spans="1:87">
      <c r="A67" s="45" t="s">
        <v>1466</v>
      </c>
      <c r="B67" s="133">
        <v>478</v>
      </c>
      <c r="C67" s="133">
        <v>32</v>
      </c>
      <c r="D67" s="133">
        <v>20</v>
      </c>
      <c r="E67" s="133">
        <v>52</v>
      </c>
      <c r="F67" s="133">
        <v>32</v>
      </c>
      <c r="G67" s="133">
        <v>67</v>
      </c>
      <c r="H67" s="133">
        <v>99</v>
      </c>
      <c r="I67" s="133">
        <v>-709.783</v>
      </c>
      <c r="J67" s="133">
        <v>553</v>
      </c>
      <c r="K67" s="157">
        <v>18684</v>
      </c>
      <c r="L67" s="157">
        <v>2191</v>
      </c>
      <c r="M67" s="157">
        <v>4417</v>
      </c>
      <c r="N67" s="157">
        <v>2744</v>
      </c>
      <c r="O67" s="157">
        <v>23101</v>
      </c>
      <c r="P67" s="133">
        <v>1</v>
      </c>
      <c r="Q67" s="133">
        <v>3.36</v>
      </c>
      <c r="R67" s="133">
        <v>1.91</v>
      </c>
      <c r="S67" s="133">
        <v>0</v>
      </c>
      <c r="T67" s="133">
        <v>0</v>
      </c>
      <c r="U67" s="133">
        <v>0</v>
      </c>
      <c r="V67" s="133">
        <v>0.016</v>
      </c>
      <c r="W67" s="133">
        <v>0.016</v>
      </c>
      <c r="X67" s="133">
        <v>1.6</v>
      </c>
      <c r="Y67" s="133">
        <v>0.625</v>
      </c>
      <c r="Z67" s="133">
        <v>0.477</v>
      </c>
      <c r="AA67" s="133">
        <v>2.098</v>
      </c>
      <c r="AB67" s="133">
        <v>0.47</v>
      </c>
      <c r="AC67" s="133">
        <v>-0.47</v>
      </c>
      <c r="AD67" s="133">
        <v>-0.741</v>
      </c>
      <c r="AE67" s="133">
        <v>0.741</v>
      </c>
      <c r="AF67" s="133">
        <v>0.252</v>
      </c>
      <c r="AG67" s="133">
        <v>4.23</v>
      </c>
      <c r="AH67" s="133">
        <v>3.964</v>
      </c>
      <c r="AI67" s="133">
        <v>0.236</v>
      </c>
      <c r="AJ67" s="136">
        <v>0.1066</v>
      </c>
      <c r="AK67" s="136">
        <v>0.8972</v>
      </c>
      <c r="AL67" s="136">
        <v>0.0288</v>
      </c>
      <c r="AM67" s="136">
        <v>0.9729</v>
      </c>
      <c r="AN67" s="136">
        <v>0.335</v>
      </c>
      <c r="AO67" s="136">
        <v>0.6752</v>
      </c>
      <c r="AP67" s="136">
        <v>0.0103</v>
      </c>
      <c r="AQ67" s="136">
        <v>0.0017</v>
      </c>
      <c r="AR67" s="136">
        <v>0.0025</v>
      </c>
      <c r="AS67" s="136">
        <v>0.0017</v>
      </c>
      <c r="AT67" s="136">
        <v>0.0103</v>
      </c>
      <c r="AU67" s="136">
        <v>0.0039</v>
      </c>
      <c r="AV67" s="136">
        <v>-0.0086</v>
      </c>
      <c r="AW67" s="136">
        <v>-0.0086</v>
      </c>
      <c r="AX67" s="136">
        <v>0.6154</v>
      </c>
      <c r="AY67" s="136">
        <v>0.3846</v>
      </c>
      <c r="AZ67" s="136">
        <v>0.3228</v>
      </c>
      <c r="BA67" s="136">
        <v>0.6772</v>
      </c>
      <c r="BB67" s="136">
        <v>0.0012</v>
      </c>
      <c r="BC67" s="136">
        <v>0.0026</v>
      </c>
      <c r="BD67" s="136">
        <v>0.0039</v>
      </c>
      <c r="BE67" s="136">
        <v>0.0015</v>
      </c>
      <c r="BF67" s="136">
        <v>0.0009</v>
      </c>
      <c r="BG67" s="136">
        <v>0.0025</v>
      </c>
      <c r="BH67" s="133">
        <v>0.615</v>
      </c>
      <c r="BI67" s="133">
        <v>0.385</v>
      </c>
      <c r="BJ67" s="133">
        <v>0.323</v>
      </c>
      <c r="BK67" s="133">
        <v>0.677</v>
      </c>
      <c r="BL67" s="133">
        <v>0.201</v>
      </c>
      <c r="BM67" s="133">
        <v>0.809</v>
      </c>
      <c r="BN67" s="133">
        <v>0.799</v>
      </c>
      <c r="BO67" s="133">
        <v>0.191</v>
      </c>
      <c r="BP67" s="133">
        <v>-1.818</v>
      </c>
      <c r="BQ67" s="133">
        <v>-1.818</v>
      </c>
      <c r="BR67" s="133">
        <v>565</v>
      </c>
      <c r="BS67" s="133">
        <v>1.37</v>
      </c>
      <c r="BT67" s="136">
        <v>0.559</v>
      </c>
      <c r="BU67" s="136">
        <v>0.9189</v>
      </c>
      <c r="BV67" s="136">
        <v>0.6505</v>
      </c>
      <c r="BW67" s="133">
        <v>0.122</v>
      </c>
      <c r="BX67" s="133">
        <v>0</v>
      </c>
      <c r="BY67" s="133">
        <v>0</v>
      </c>
      <c r="BZ67" s="133">
        <v>0</v>
      </c>
      <c r="CC67" s="45" t="s">
        <v>1466</v>
      </c>
      <c r="CD67" s="163" t="str">
        <f t="shared" si="0"/>
        <v>478</v>
      </c>
      <c r="CE67" s="133">
        <v>32</v>
      </c>
      <c r="CF67" s="133">
        <v>67</v>
      </c>
      <c r="CG67" s="133">
        <v>20</v>
      </c>
      <c r="CH67" s="164">
        <f t="shared" si="1"/>
        <v>0.00166623275188753</v>
      </c>
      <c r="CI67" s="164">
        <f t="shared" si="2"/>
        <v>0.0103795507358637</v>
      </c>
    </row>
    <row r="68" ht="14.25" spans="1:87">
      <c r="A68" s="45" t="s">
        <v>1467</v>
      </c>
      <c r="B68" s="133">
        <v>479</v>
      </c>
      <c r="C68" s="133">
        <v>25</v>
      </c>
      <c r="D68" s="133">
        <v>9</v>
      </c>
      <c r="E68" s="133">
        <v>34</v>
      </c>
      <c r="F68" s="133">
        <v>25</v>
      </c>
      <c r="G68" s="133">
        <v>30</v>
      </c>
      <c r="H68" s="133">
        <v>55</v>
      </c>
      <c r="I68" s="133">
        <v>-709.783</v>
      </c>
      <c r="J68" s="133">
        <v>578</v>
      </c>
      <c r="K68" s="157">
        <v>18652</v>
      </c>
      <c r="L68" s="157">
        <v>2222</v>
      </c>
      <c r="M68" s="157">
        <v>4350</v>
      </c>
      <c r="N68" s="157">
        <v>2800</v>
      </c>
      <c r="O68" s="157">
        <v>23002</v>
      </c>
      <c r="P68" s="133">
        <v>1</v>
      </c>
      <c r="Q68" s="133">
        <v>3.36</v>
      </c>
      <c r="R68" s="133">
        <v>1.62</v>
      </c>
      <c r="S68" s="133">
        <v>0</v>
      </c>
      <c r="T68" s="133">
        <v>0</v>
      </c>
      <c r="U68" s="133">
        <v>0</v>
      </c>
      <c r="V68" s="133">
        <v>0.004</v>
      </c>
      <c r="W68" s="133">
        <v>0.004</v>
      </c>
      <c r="X68" s="133">
        <v>2.778</v>
      </c>
      <c r="Y68" s="133">
        <v>0.36</v>
      </c>
      <c r="Z68" s="133">
        <v>0.828</v>
      </c>
      <c r="AA68" s="133">
        <v>1.208</v>
      </c>
      <c r="AB68" s="133">
        <v>1.022</v>
      </c>
      <c r="AC68" s="133">
        <v>-1.022</v>
      </c>
      <c r="AD68" s="133">
        <v>-0.189</v>
      </c>
      <c r="AE68" s="133">
        <v>0.189</v>
      </c>
      <c r="AF68" s="133">
        <v>0.26</v>
      </c>
      <c r="AG68" s="133">
        <v>4.288</v>
      </c>
      <c r="AH68" s="133">
        <v>3.845</v>
      </c>
      <c r="AI68" s="133">
        <v>0.233</v>
      </c>
      <c r="AJ68" s="136">
        <v>0.1088</v>
      </c>
      <c r="AK68" s="136">
        <v>0.8934</v>
      </c>
      <c r="AL68" s="136">
        <v>0.0301</v>
      </c>
      <c r="AM68" s="136">
        <v>0.9712</v>
      </c>
      <c r="AN68" s="136">
        <v>0.3397</v>
      </c>
      <c r="AO68" s="136">
        <v>0.665</v>
      </c>
      <c r="AP68" s="136">
        <v>0.0046</v>
      </c>
      <c r="AQ68" s="136">
        <v>0.0013</v>
      </c>
      <c r="AR68" s="136">
        <v>0.0016</v>
      </c>
      <c r="AS68" s="136">
        <v>0.0013</v>
      </c>
      <c r="AT68" s="136">
        <v>0.0046</v>
      </c>
      <c r="AU68" s="136">
        <v>0.0021</v>
      </c>
      <c r="AV68" s="136">
        <v>-0.0033</v>
      </c>
      <c r="AW68" s="136">
        <v>-0.0033</v>
      </c>
      <c r="AX68" s="136">
        <v>0.7353</v>
      </c>
      <c r="AY68" s="136">
        <v>0.2647</v>
      </c>
      <c r="AZ68" s="136">
        <v>0.4528</v>
      </c>
      <c r="BA68" s="136">
        <v>0.5472</v>
      </c>
      <c r="BB68" s="136">
        <v>0.001</v>
      </c>
      <c r="BC68" s="136">
        <v>0.0012</v>
      </c>
      <c r="BD68" s="136">
        <v>0.0021</v>
      </c>
      <c r="BE68" s="136">
        <v>0.0012</v>
      </c>
      <c r="BF68" s="136">
        <v>0</v>
      </c>
      <c r="BG68" s="136">
        <v>0.0016</v>
      </c>
      <c r="BH68" s="133">
        <v>0.735</v>
      </c>
      <c r="BI68" s="133">
        <v>0.265</v>
      </c>
      <c r="BJ68" s="133">
        <v>0.453</v>
      </c>
      <c r="BK68" s="133">
        <v>0.547</v>
      </c>
      <c r="BL68" s="133">
        <v>0.206</v>
      </c>
      <c r="BM68" s="133">
        <v>0.811</v>
      </c>
      <c r="BN68" s="133">
        <v>0.794</v>
      </c>
      <c r="BO68" s="133">
        <v>0.189</v>
      </c>
      <c r="BP68" s="133">
        <v>-1.266</v>
      </c>
      <c r="BQ68" s="133">
        <v>-1.266</v>
      </c>
      <c r="BR68" s="133">
        <v>566</v>
      </c>
      <c r="BS68" s="133">
        <v>1.408</v>
      </c>
      <c r="BT68" s="136">
        <v>0.5803</v>
      </c>
      <c r="BU68" s="136">
        <v>0.9261</v>
      </c>
      <c r="BV68" s="136">
        <v>0.6682</v>
      </c>
      <c r="BW68" s="133">
        <v>0.118</v>
      </c>
      <c r="BX68" s="133">
        <v>0</v>
      </c>
      <c r="BY68" s="133">
        <v>0</v>
      </c>
      <c r="BZ68" s="133">
        <v>0</v>
      </c>
      <c r="CC68" s="45" t="s">
        <v>1467</v>
      </c>
      <c r="CD68" s="163" t="str">
        <f t="shared" si="0"/>
        <v>479</v>
      </c>
      <c r="CE68" s="133">
        <v>25</v>
      </c>
      <c r="CF68" s="133">
        <v>30</v>
      </c>
      <c r="CG68" s="133">
        <v>9</v>
      </c>
      <c r="CH68" s="164">
        <f t="shared" si="1"/>
        <v>0.00130174433741213</v>
      </c>
      <c r="CI68" s="164">
        <f t="shared" si="2"/>
        <v>0.00464756003098373</v>
      </c>
    </row>
    <row r="69" ht="14.25" spans="1:87">
      <c r="A69" s="45" t="s">
        <v>1468</v>
      </c>
      <c r="B69" s="133">
        <v>480</v>
      </c>
      <c r="C69" s="133">
        <v>29</v>
      </c>
      <c r="D69" s="133">
        <v>26</v>
      </c>
      <c r="E69" s="133">
        <v>55</v>
      </c>
      <c r="F69" s="133">
        <v>29</v>
      </c>
      <c r="G69" s="133">
        <v>87</v>
      </c>
      <c r="H69" s="133">
        <v>116</v>
      </c>
      <c r="I69" s="133">
        <v>-709.783</v>
      </c>
      <c r="J69" s="133">
        <v>607</v>
      </c>
      <c r="K69" s="157">
        <v>18627</v>
      </c>
      <c r="L69" s="157">
        <v>2309</v>
      </c>
      <c r="M69" s="157">
        <v>4320</v>
      </c>
      <c r="N69" s="157">
        <v>2916</v>
      </c>
      <c r="O69" s="157">
        <v>22947</v>
      </c>
      <c r="P69" s="133">
        <v>1</v>
      </c>
      <c r="Q69" s="133">
        <v>3.36</v>
      </c>
      <c r="R69" s="133">
        <v>2.11</v>
      </c>
      <c r="S69" s="133">
        <v>0</v>
      </c>
      <c r="T69" s="133">
        <v>0</v>
      </c>
      <c r="U69" s="133">
        <v>0</v>
      </c>
      <c r="V69" s="133">
        <v>0.026</v>
      </c>
      <c r="W69" s="133">
        <v>0.026</v>
      </c>
      <c r="X69" s="133">
        <v>1.115</v>
      </c>
      <c r="Y69" s="133">
        <v>0.897</v>
      </c>
      <c r="Z69" s="133">
        <v>0.332</v>
      </c>
      <c r="AA69" s="133">
        <v>3.009</v>
      </c>
      <c r="AB69" s="133">
        <v>0.109</v>
      </c>
      <c r="AC69" s="133">
        <v>-0.109</v>
      </c>
      <c r="AD69" s="133">
        <v>-1.102</v>
      </c>
      <c r="AE69" s="133">
        <v>1.102</v>
      </c>
      <c r="AF69" s="133">
        <v>0.263</v>
      </c>
      <c r="AG69" s="133">
        <v>4.312</v>
      </c>
      <c r="AH69" s="133">
        <v>3.805</v>
      </c>
      <c r="AI69" s="133">
        <v>0.232</v>
      </c>
      <c r="AJ69" s="136">
        <v>0.1133</v>
      </c>
      <c r="AK69" s="136">
        <v>0.8912</v>
      </c>
      <c r="AL69" s="136">
        <v>0.0316</v>
      </c>
      <c r="AM69" s="136">
        <v>0.9699</v>
      </c>
      <c r="AN69" s="136">
        <v>0.353</v>
      </c>
      <c r="AO69" s="136">
        <v>0.6603</v>
      </c>
      <c r="AP69" s="136">
        <v>0.0133</v>
      </c>
      <c r="AQ69" s="136">
        <v>0.0015</v>
      </c>
      <c r="AR69" s="136">
        <v>0.0026</v>
      </c>
      <c r="AS69" s="136">
        <v>0.0015</v>
      </c>
      <c r="AT69" s="136">
        <v>0.0133</v>
      </c>
      <c r="AU69" s="136">
        <v>0.0045</v>
      </c>
      <c r="AV69" s="136">
        <v>-0.0118</v>
      </c>
      <c r="AW69" s="136">
        <v>-0.0118</v>
      </c>
      <c r="AX69" s="136">
        <v>0.5273</v>
      </c>
      <c r="AY69" s="136">
        <v>0.4727</v>
      </c>
      <c r="AZ69" s="136">
        <v>0.2494</v>
      </c>
      <c r="BA69" s="136">
        <v>0.7506</v>
      </c>
      <c r="BB69" s="136">
        <v>0.0011</v>
      </c>
      <c r="BC69" s="136">
        <v>0.0034</v>
      </c>
      <c r="BD69" s="136">
        <v>0.0045</v>
      </c>
      <c r="BE69" s="136">
        <v>0.0014</v>
      </c>
      <c r="BF69" s="136">
        <v>0.0012</v>
      </c>
      <c r="BG69" s="136">
        <v>0.0026</v>
      </c>
      <c r="BH69" s="133">
        <v>0.527</v>
      </c>
      <c r="BI69" s="133">
        <v>0.473</v>
      </c>
      <c r="BJ69" s="133">
        <v>0.249</v>
      </c>
      <c r="BK69" s="133">
        <v>0.751</v>
      </c>
      <c r="BL69" s="133">
        <v>0.208</v>
      </c>
      <c r="BM69" s="133">
        <v>0.812</v>
      </c>
      <c r="BN69" s="133">
        <v>0.792</v>
      </c>
      <c r="BO69" s="133">
        <v>0.188</v>
      </c>
      <c r="BP69" s="133">
        <v>-2.179</v>
      </c>
      <c r="BQ69" s="133">
        <v>-2.179</v>
      </c>
      <c r="BR69" s="133">
        <v>567</v>
      </c>
      <c r="BS69" s="133">
        <v>1.447</v>
      </c>
      <c r="BT69" s="136">
        <v>0.5884</v>
      </c>
      <c r="BU69" s="136">
        <v>0.9287</v>
      </c>
      <c r="BV69" s="136">
        <v>0.6749</v>
      </c>
      <c r="BW69" s="133">
        <v>0.108</v>
      </c>
      <c r="BX69" s="133">
        <v>0</v>
      </c>
      <c r="BY69" s="133">
        <v>0</v>
      </c>
      <c r="BZ69" s="133">
        <v>0</v>
      </c>
      <c r="CC69" s="45" t="s">
        <v>1468</v>
      </c>
      <c r="CD69" s="163" t="str">
        <f t="shared" si="0"/>
        <v>480</v>
      </c>
      <c r="CE69" s="133">
        <v>29</v>
      </c>
      <c r="CF69" s="133">
        <v>87</v>
      </c>
      <c r="CG69" s="133">
        <v>26</v>
      </c>
      <c r="CH69" s="164">
        <f t="shared" si="1"/>
        <v>0.00151002343139807</v>
      </c>
      <c r="CI69" s="164">
        <f t="shared" si="2"/>
        <v>0.0134779240898528</v>
      </c>
    </row>
    <row r="70" ht="14.25" spans="1:87">
      <c r="A70" s="45" t="s">
        <v>1469</v>
      </c>
      <c r="B70" s="133">
        <v>481</v>
      </c>
      <c r="C70" s="133">
        <v>35</v>
      </c>
      <c r="D70" s="133">
        <v>19</v>
      </c>
      <c r="E70" s="133">
        <v>54</v>
      </c>
      <c r="F70" s="133">
        <v>35</v>
      </c>
      <c r="G70" s="133">
        <v>63</v>
      </c>
      <c r="H70" s="133">
        <v>98</v>
      </c>
      <c r="I70" s="133">
        <v>-709.783</v>
      </c>
      <c r="J70" s="133">
        <v>642</v>
      </c>
      <c r="K70" s="157">
        <v>18598</v>
      </c>
      <c r="L70" s="157">
        <v>2373</v>
      </c>
      <c r="M70" s="157">
        <v>4232</v>
      </c>
      <c r="N70" s="157">
        <v>3015</v>
      </c>
      <c r="O70" s="157">
        <v>22830</v>
      </c>
      <c r="P70" s="133">
        <v>1</v>
      </c>
      <c r="Q70" s="133">
        <v>3.36</v>
      </c>
      <c r="R70" s="133">
        <v>1.83</v>
      </c>
      <c r="S70" s="133">
        <v>0</v>
      </c>
      <c r="T70" s="133">
        <v>0</v>
      </c>
      <c r="U70" s="133">
        <v>0</v>
      </c>
      <c r="V70" s="133">
        <v>0.013</v>
      </c>
      <c r="W70" s="133">
        <v>0.013</v>
      </c>
      <c r="X70" s="133">
        <v>1.842</v>
      </c>
      <c r="Y70" s="133">
        <v>0.543</v>
      </c>
      <c r="Z70" s="133">
        <v>0.549</v>
      </c>
      <c r="AA70" s="133">
        <v>1.822</v>
      </c>
      <c r="AB70" s="133">
        <v>0.611</v>
      </c>
      <c r="AC70" s="133">
        <v>-0.611</v>
      </c>
      <c r="AD70" s="133">
        <v>-0.6</v>
      </c>
      <c r="AE70" s="133">
        <v>0.6</v>
      </c>
      <c r="AF70" s="133">
        <v>0.271</v>
      </c>
      <c r="AG70" s="133">
        <v>4.394</v>
      </c>
      <c r="AH70" s="133">
        <v>3.697</v>
      </c>
      <c r="AI70" s="133">
        <v>0.228</v>
      </c>
      <c r="AJ70" s="136">
        <v>0.1171</v>
      </c>
      <c r="AK70" s="136">
        <v>0.8867</v>
      </c>
      <c r="AL70" s="136">
        <v>0.0334</v>
      </c>
      <c r="AM70" s="136">
        <v>0.9684</v>
      </c>
      <c r="AN70" s="136">
        <v>0.3628</v>
      </c>
      <c r="AO70" s="136">
        <v>0.647</v>
      </c>
      <c r="AP70" s="136">
        <v>0.0097</v>
      </c>
      <c r="AQ70" s="136">
        <v>0.0018</v>
      </c>
      <c r="AR70" s="136">
        <v>0.0026</v>
      </c>
      <c r="AS70" s="136">
        <v>0.0018</v>
      </c>
      <c r="AT70" s="136">
        <v>0.0097</v>
      </c>
      <c r="AU70" s="136">
        <v>0.0038</v>
      </c>
      <c r="AV70" s="136">
        <v>-0.0079</v>
      </c>
      <c r="AW70" s="136">
        <v>-0.0079</v>
      </c>
      <c r="AX70" s="136">
        <v>0.6481</v>
      </c>
      <c r="AY70" s="136">
        <v>0.3519</v>
      </c>
      <c r="AZ70" s="136">
        <v>0.3543</v>
      </c>
      <c r="BA70" s="136">
        <v>0.6457</v>
      </c>
      <c r="BB70" s="136">
        <v>0.0014</v>
      </c>
      <c r="BC70" s="136">
        <v>0.0025</v>
      </c>
      <c r="BD70" s="136">
        <v>0.0038</v>
      </c>
      <c r="BE70" s="136">
        <v>0.0017</v>
      </c>
      <c r="BF70" s="136">
        <v>0.0009</v>
      </c>
      <c r="BG70" s="136">
        <v>0.0026</v>
      </c>
      <c r="BH70" s="133">
        <v>0.648</v>
      </c>
      <c r="BI70" s="133">
        <v>0.352</v>
      </c>
      <c r="BJ70" s="133">
        <v>0.354</v>
      </c>
      <c r="BK70" s="133">
        <v>0.646</v>
      </c>
      <c r="BL70" s="133">
        <v>0.213</v>
      </c>
      <c r="BM70" s="133">
        <v>0.815</v>
      </c>
      <c r="BN70" s="133">
        <v>0.787</v>
      </c>
      <c r="BO70" s="133">
        <v>0.185</v>
      </c>
      <c r="BP70" s="133">
        <v>-1.677</v>
      </c>
      <c r="BQ70" s="133">
        <v>-1.677</v>
      </c>
      <c r="BR70" s="133">
        <v>568</v>
      </c>
      <c r="BS70" s="133">
        <v>1.485</v>
      </c>
      <c r="BT70" s="136">
        <v>0.6058</v>
      </c>
      <c r="BU70" s="136">
        <v>0.9338</v>
      </c>
      <c r="BV70" s="136">
        <v>0.6891</v>
      </c>
      <c r="BW70" s="133">
        <v>0.102</v>
      </c>
      <c r="BX70" s="133">
        <v>0</v>
      </c>
      <c r="BY70" s="133">
        <v>0</v>
      </c>
      <c r="BZ70" s="133">
        <v>0</v>
      </c>
      <c r="CC70" s="45" t="s">
        <v>1469</v>
      </c>
      <c r="CD70" s="163" t="str">
        <f t="shared" si="0"/>
        <v>481</v>
      </c>
      <c r="CE70" s="133">
        <v>35</v>
      </c>
      <c r="CF70" s="133">
        <v>63</v>
      </c>
      <c r="CG70" s="133">
        <v>19</v>
      </c>
      <c r="CH70" s="164">
        <f t="shared" si="1"/>
        <v>0.00182244207237699</v>
      </c>
      <c r="CI70" s="164">
        <f t="shared" si="2"/>
        <v>0.00975987606506584</v>
      </c>
    </row>
    <row r="71" ht="14.25" spans="1:87">
      <c r="A71" s="45" t="s">
        <v>1470</v>
      </c>
      <c r="B71" s="133">
        <v>482</v>
      </c>
      <c r="C71" s="133">
        <v>35</v>
      </c>
      <c r="D71" s="133">
        <v>18</v>
      </c>
      <c r="E71" s="133">
        <v>53</v>
      </c>
      <c r="F71" s="133">
        <v>35</v>
      </c>
      <c r="G71" s="133">
        <v>60</v>
      </c>
      <c r="H71" s="133">
        <v>95</v>
      </c>
      <c r="I71" s="133">
        <v>-709.783</v>
      </c>
      <c r="J71" s="133">
        <v>677</v>
      </c>
      <c r="K71" s="157">
        <v>18563</v>
      </c>
      <c r="L71" s="157">
        <v>2433</v>
      </c>
      <c r="M71" s="157">
        <v>4169</v>
      </c>
      <c r="N71" s="157">
        <v>3110</v>
      </c>
      <c r="O71" s="157">
        <v>22732</v>
      </c>
      <c r="P71" s="133">
        <v>1</v>
      </c>
      <c r="Q71" s="133">
        <v>3.36</v>
      </c>
      <c r="R71" s="133">
        <v>1.8</v>
      </c>
      <c r="S71" s="133">
        <v>0</v>
      </c>
      <c r="T71" s="133">
        <v>0</v>
      </c>
      <c r="U71" s="133">
        <v>0</v>
      </c>
      <c r="V71" s="133">
        <v>0.012</v>
      </c>
      <c r="W71" s="133">
        <v>0.012</v>
      </c>
      <c r="X71" s="133">
        <v>1.944</v>
      </c>
      <c r="Y71" s="133">
        <v>0.514</v>
      </c>
      <c r="Z71" s="133">
        <v>0.579</v>
      </c>
      <c r="AA71" s="133">
        <v>1.726</v>
      </c>
      <c r="AB71" s="133">
        <v>0.665</v>
      </c>
      <c r="AC71" s="133">
        <v>-0.665</v>
      </c>
      <c r="AD71" s="133">
        <v>-0.546</v>
      </c>
      <c r="AE71" s="133">
        <v>0.546</v>
      </c>
      <c r="AF71" s="133">
        <v>0.278</v>
      </c>
      <c r="AG71" s="133">
        <v>4.453</v>
      </c>
      <c r="AH71" s="133">
        <v>3.595</v>
      </c>
      <c r="AI71" s="133">
        <v>0.225</v>
      </c>
      <c r="AJ71" s="136">
        <v>0.1208</v>
      </c>
      <c r="AK71" s="136">
        <v>0.8829</v>
      </c>
      <c r="AL71" s="136">
        <v>0.0353</v>
      </c>
      <c r="AM71" s="136">
        <v>0.9666</v>
      </c>
      <c r="AN71" s="136">
        <v>0.372</v>
      </c>
      <c r="AO71" s="136">
        <v>0.6372</v>
      </c>
      <c r="AP71" s="136">
        <v>0.0092</v>
      </c>
      <c r="AQ71" s="136">
        <v>0.0018</v>
      </c>
      <c r="AR71" s="136">
        <v>0.0025</v>
      </c>
      <c r="AS71" s="136">
        <v>0.0018</v>
      </c>
      <c r="AT71" s="136">
        <v>0.0092</v>
      </c>
      <c r="AU71" s="136">
        <v>0.0037</v>
      </c>
      <c r="AV71" s="136">
        <v>-0.0074</v>
      </c>
      <c r="AW71" s="136">
        <v>-0.0074</v>
      </c>
      <c r="AX71" s="136">
        <v>0.6604</v>
      </c>
      <c r="AY71" s="136">
        <v>0.3396</v>
      </c>
      <c r="AZ71" s="136">
        <v>0.3668</v>
      </c>
      <c r="BA71" s="136">
        <v>0.6332</v>
      </c>
      <c r="BB71" s="136">
        <v>0.0014</v>
      </c>
      <c r="BC71" s="136">
        <v>0.0023</v>
      </c>
      <c r="BD71" s="136">
        <v>0.0037</v>
      </c>
      <c r="BE71" s="136">
        <v>0.0017</v>
      </c>
      <c r="BF71" s="136">
        <v>0.0009</v>
      </c>
      <c r="BG71" s="136">
        <v>0.0025</v>
      </c>
      <c r="BH71" s="133">
        <v>0.66</v>
      </c>
      <c r="BI71" s="133">
        <v>0.34</v>
      </c>
      <c r="BJ71" s="133">
        <v>0.367</v>
      </c>
      <c r="BK71" s="133">
        <v>0.633</v>
      </c>
      <c r="BL71" s="133">
        <v>0.218</v>
      </c>
      <c r="BM71" s="133">
        <v>0.817</v>
      </c>
      <c r="BN71" s="133">
        <v>0.782</v>
      </c>
      <c r="BO71" s="133">
        <v>0.183</v>
      </c>
      <c r="BP71" s="133">
        <v>-1.623</v>
      </c>
      <c r="BQ71" s="133">
        <v>-1.623</v>
      </c>
      <c r="BR71" s="133">
        <v>569</v>
      </c>
      <c r="BS71" s="133">
        <v>1.524</v>
      </c>
      <c r="BT71" s="136">
        <v>0.6224</v>
      </c>
      <c r="BU71" s="136">
        <v>0.9354</v>
      </c>
      <c r="BV71" s="136">
        <v>0.702</v>
      </c>
      <c r="BW71" s="133">
        <v>0.081</v>
      </c>
      <c r="BX71" s="133">
        <v>0</v>
      </c>
      <c r="BY71" s="133">
        <v>0</v>
      </c>
      <c r="BZ71" s="133">
        <v>0</v>
      </c>
      <c r="CC71" s="45" t="s">
        <v>1470</v>
      </c>
      <c r="CD71" s="163" t="str">
        <f t="shared" ref="CD71:CD134" si="3">LEFT(CC71,3)</f>
        <v>482</v>
      </c>
      <c r="CE71" s="133">
        <v>35</v>
      </c>
      <c r="CF71" s="133">
        <v>60</v>
      </c>
      <c r="CG71" s="133">
        <v>18</v>
      </c>
      <c r="CH71" s="164">
        <f t="shared" ref="CH71:CH134" si="4">CE71/$CE$203</f>
        <v>0.00182244207237699</v>
      </c>
      <c r="CI71" s="164">
        <f t="shared" ref="CI71:CI134" si="5">CF71/$CF$203</f>
        <v>0.00929512006196747</v>
      </c>
    </row>
    <row r="72" ht="14.25" spans="1:87">
      <c r="A72" s="45" t="s">
        <v>1471</v>
      </c>
      <c r="B72" s="133">
        <v>483</v>
      </c>
      <c r="C72" s="133">
        <v>27</v>
      </c>
      <c r="D72" s="133">
        <v>18</v>
      </c>
      <c r="E72" s="133">
        <v>45</v>
      </c>
      <c r="F72" s="133">
        <v>27</v>
      </c>
      <c r="G72" s="133">
        <v>60</v>
      </c>
      <c r="H72" s="133">
        <v>87</v>
      </c>
      <c r="I72" s="133">
        <v>-709.783</v>
      </c>
      <c r="J72" s="133">
        <v>704</v>
      </c>
      <c r="K72" s="157">
        <v>18528</v>
      </c>
      <c r="L72" s="157">
        <v>2494</v>
      </c>
      <c r="M72" s="157">
        <v>4108</v>
      </c>
      <c r="N72" s="157">
        <v>3198</v>
      </c>
      <c r="O72" s="157">
        <v>22636</v>
      </c>
      <c r="P72" s="133">
        <v>1</v>
      </c>
      <c r="Q72" s="133">
        <v>3.36</v>
      </c>
      <c r="R72" s="133">
        <v>1.94</v>
      </c>
      <c r="S72" s="133">
        <v>0</v>
      </c>
      <c r="T72" s="133">
        <v>0</v>
      </c>
      <c r="U72" s="133">
        <v>0</v>
      </c>
      <c r="V72" s="133">
        <v>0.015</v>
      </c>
      <c r="W72" s="133">
        <v>0.015</v>
      </c>
      <c r="X72" s="133">
        <v>1.5</v>
      </c>
      <c r="Y72" s="133">
        <v>0.667</v>
      </c>
      <c r="Z72" s="133">
        <v>0.447</v>
      </c>
      <c r="AA72" s="133">
        <v>2.238</v>
      </c>
      <c r="AB72" s="133">
        <v>0.405</v>
      </c>
      <c r="AC72" s="133">
        <v>-0.405</v>
      </c>
      <c r="AD72" s="133">
        <v>-0.805</v>
      </c>
      <c r="AE72" s="133">
        <v>0.805</v>
      </c>
      <c r="AF72" s="133">
        <v>0.282</v>
      </c>
      <c r="AG72" s="133">
        <v>4.51</v>
      </c>
      <c r="AH72" s="133">
        <v>3.543</v>
      </c>
      <c r="AI72" s="133">
        <v>0.222</v>
      </c>
      <c r="AJ72" s="136">
        <v>0.1242</v>
      </c>
      <c r="AK72" s="136">
        <v>0.8792</v>
      </c>
      <c r="AL72" s="136">
        <v>0.0367</v>
      </c>
      <c r="AM72" s="136">
        <v>0.9647</v>
      </c>
      <c r="AN72" s="136">
        <v>0.3812</v>
      </c>
      <c r="AO72" s="136">
        <v>0.628</v>
      </c>
      <c r="AP72" s="136">
        <v>0.0092</v>
      </c>
      <c r="AQ72" s="136">
        <v>0.0014</v>
      </c>
      <c r="AR72" s="136">
        <v>0.0021</v>
      </c>
      <c r="AS72" s="136">
        <v>0.0014</v>
      </c>
      <c r="AT72" s="136">
        <v>0.0092</v>
      </c>
      <c r="AU72" s="136">
        <v>0.0034</v>
      </c>
      <c r="AV72" s="136">
        <v>-0.0078</v>
      </c>
      <c r="AW72" s="136">
        <v>-0.0078</v>
      </c>
      <c r="AX72" s="136">
        <v>0.6</v>
      </c>
      <c r="AY72" s="136">
        <v>0.4</v>
      </c>
      <c r="AZ72" s="136">
        <v>0.3089</v>
      </c>
      <c r="BA72" s="136">
        <v>0.6911</v>
      </c>
      <c r="BB72" s="136">
        <v>0.001</v>
      </c>
      <c r="BC72" s="136">
        <v>0.0023</v>
      </c>
      <c r="BD72" s="136">
        <v>0.0034</v>
      </c>
      <c r="BE72" s="136">
        <v>0.0013</v>
      </c>
      <c r="BF72" s="136">
        <v>0.0009</v>
      </c>
      <c r="BG72" s="136">
        <v>0.0021</v>
      </c>
      <c r="BH72" s="133">
        <v>0.6</v>
      </c>
      <c r="BI72" s="133">
        <v>0.4</v>
      </c>
      <c r="BJ72" s="133">
        <v>0.309</v>
      </c>
      <c r="BK72" s="133">
        <v>0.691</v>
      </c>
      <c r="BL72" s="133">
        <v>0.22</v>
      </c>
      <c r="BM72" s="133">
        <v>0.818</v>
      </c>
      <c r="BN72" s="133">
        <v>0.78</v>
      </c>
      <c r="BO72" s="133">
        <v>0.182</v>
      </c>
      <c r="BP72" s="133">
        <v>-1.882</v>
      </c>
      <c r="BQ72" s="133">
        <v>-1.882</v>
      </c>
      <c r="BR72" s="133">
        <v>570</v>
      </c>
      <c r="BS72" s="133">
        <v>1.562</v>
      </c>
      <c r="BT72" s="136">
        <v>0.637</v>
      </c>
      <c r="BU72" s="136">
        <v>0.94</v>
      </c>
      <c r="BV72" s="136">
        <v>0.714</v>
      </c>
      <c r="BW72" s="133">
        <v>0.077</v>
      </c>
      <c r="BX72" s="133">
        <v>0</v>
      </c>
      <c r="BY72" s="133">
        <v>0</v>
      </c>
      <c r="BZ72" s="133">
        <v>0</v>
      </c>
      <c r="CC72" s="45" t="s">
        <v>1471</v>
      </c>
      <c r="CD72" s="163" t="str">
        <f t="shared" si="3"/>
        <v>483</v>
      </c>
      <c r="CE72" s="133">
        <v>27</v>
      </c>
      <c r="CF72" s="133">
        <v>60</v>
      </c>
      <c r="CG72" s="133">
        <v>18</v>
      </c>
      <c r="CH72" s="164">
        <f t="shared" si="4"/>
        <v>0.0014058838844051</v>
      </c>
      <c r="CI72" s="164">
        <f t="shared" si="5"/>
        <v>0.00929512006196747</v>
      </c>
    </row>
    <row r="73" ht="14.25" spans="1:87">
      <c r="A73" s="45" t="s">
        <v>1472</v>
      </c>
      <c r="B73" s="133">
        <v>484</v>
      </c>
      <c r="C73" s="133">
        <v>43</v>
      </c>
      <c r="D73" s="133">
        <v>11</v>
      </c>
      <c r="E73" s="133">
        <v>54</v>
      </c>
      <c r="F73" s="133">
        <v>43</v>
      </c>
      <c r="G73" s="133">
        <v>36</v>
      </c>
      <c r="H73" s="133">
        <v>79</v>
      </c>
      <c r="I73" s="133">
        <v>-709.783</v>
      </c>
      <c r="J73" s="133">
        <v>747</v>
      </c>
      <c r="K73" s="157">
        <v>18501</v>
      </c>
      <c r="L73" s="157">
        <v>2530</v>
      </c>
      <c r="M73" s="157">
        <v>4048</v>
      </c>
      <c r="N73" s="157">
        <v>3277</v>
      </c>
      <c r="O73" s="157">
        <v>22549</v>
      </c>
      <c r="P73" s="133">
        <v>1</v>
      </c>
      <c r="Q73" s="133">
        <v>3.36</v>
      </c>
      <c r="R73" s="133">
        <v>1.48</v>
      </c>
      <c r="S73" s="133">
        <v>0</v>
      </c>
      <c r="T73" s="133">
        <v>0</v>
      </c>
      <c r="U73" s="133">
        <v>0</v>
      </c>
      <c r="V73" s="133">
        <v>0.003</v>
      </c>
      <c r="W73" s="133">
        <v>0.003</v>
      </c>
      <c r="X73" s="133">
        <v>3.909</v>
      </c>
      <c r="Y73" s="133">
        <v>0.256</v>
      </c>
      <c r="Z73" s="133">
        <v>1.165</v>
      </c>
      <c r="AA73" s="133">
        <v>0.859</v>
      </c>
      <c r="AB73" s="133">
        <v>1.363</v>
      </c>
      <c r="AC73" s="133">
        <v>-1.363</v>
      </c>
      <c r="AD73" s="133">
        <v>0.152</v>
      </c>
      <c r="AE73" s="133">
        <v>-0.152</v>
      </c>
      <c r="AF73" s="133">
        <v>0.295</v>
      </c>
      <c r="AG73" s="133">
        <v>4.57</v>
      </c>
      <c r="AH73" s="133">
        <v>3.388</v>
      </c>
      <c r="AI73" s="133">
        <v>0.219</v>
      </c>
      <c r="AJ73" s="136">
        <v>0.1273</v>
      </c>
      <c r="AK73" s="136">
        <v>0.8758</v>
      </c>
      <c r="AL73" s="136">
        <v>0.0389</v>
      </c>
      <c r="AM73" s="136">
        <v>0.9633</v>
      </c>
      <c r="AN73" s="136">
        <v>0.3869</v>
      </c>
      <c r="AO73" s="136">
        <v>0.6188</v>
      </c>
      <c r="AP73" s="136">
        <v>0.0056</v>
      </c>
      <c r="AQ73" s="136">
        <v>0.0022</v>
      </c>
      <c r="AR73" s="136">
        <v>0.0026</v>
      </c>
      <c r="AS73" s="136">
        <v>0.0022</v>
      </c>
      <c r="AT73" s="136">
        <v>0.0056</v>
      </c>
      <c r="AU73" s="136">
        <v>0.0031</v>
      </c>
      <c r="AV73" s="136">
        <v>-0.0034</v>
      </c>
      <c r="AW73" s="136">
        <v>-0.0034</v>
      </c>
      <c r="AX73" s="136">
        <v>0.7963</v>
      </c>
      <c r="AY73" s="136">
        <v>0.2037</v>
      </c>
      <c r="AZ73" s="136">
        <v>0.538</v>
      </c>
      <c r="BA73" s="136">
        <v>0.462</v>
      </c>
      <c r="BB73" s="136">
        <v>0.0017</v>
      </c>
      <c r="BC73" s="136">
        <v>0.0014</v>
      </c>
      <c r="BD73" s="136">
        <v>0.0031</v>
      </c>
      <c r="BE73" s="136">
        <v>0.002</v>
      </c>
      <c r="BF73" s="136">
        <v>0.0005</v>
      </c>
      <c r="BG73" s="136">
        <v>0.0026</v>
      </c>
      <c r="BH73" s="133">
        <v>0.796</v>
      </c>
      <c r="BI73" s="133">
        <v>0.204</v>
      </c>
      <c r="BJ73" s="133">
        <v>0.538</v>
      </c>
      <c r="BK73" s="133">
        <v>0.462</v>
      </c>
      <c r="BL73" s="133">
        <v>0.228</v>
      </c>
      <c r="BM73" s="133">
        <v>0.82</v>
      </c>
      <c r="BN73" s="133">
        <v>0.772</v>
      </c>
      <c r="BO73" s="133">
        <v>0.18</v>
      </c>
      <c r="BP73" s="133">
        <v>-0.925</v>
      </c>
      <c r="BQ73" s="133">
        <v>-0.925</v>
      </c>
      <c r="BR73" s="133">
        <v>571</v>
      </c>
      <c r="BS73" s="133">
        <v>1.601</v>
      </c>
      <c r="BT73" s="136">
        <v>0.6614</v>
      </c>
      <c r="BU73" s="136">
        <v>0.9461</v>
      </c>
      <c r="BV73" s="136">
        <v>0.7337</v>
      </c>
      <c r="BW73" s="133">
        <v>0.072</v>
      </c>
      <c r="BX73" s="133">
        <v>0</v>
      </c>
      <c r="BY73" s="133">
        <v>0</v>
      </c>
      <c r="BZ73" s="133">
        <v>0</v>
      </c>
      <c r="CC73" s="45" t="s">
        <v>1472</v>
      </c>
      <c r="CD73" s="163" t="str">
        <f t="shared" si="3"/>
        <v>484</v>
      </c>
      <c r="CE73" s="133">
        <v>43</v>
      </c>
      <c r="CF73" s="133">
        <v>36</v>
      </c>
      <c r="CG73" s="133">
        <v>11</v>
      </c>
      <c r="CH73" s="164">
        <f t="shared" si="4"/>
        <v>0.00223900026034887</v>
      </c>
      <c r="CI73" s="164">
        <f t="shared" si="5"/>
        <v>0.00557707203718048</v>
      </c>
    </row>
    <row r="74" ht="14.25" spans="1:87">
      <c r="A74" s="45" t="s">
        <v>1473</v>
      </c>
      <c r="B74" s="133">
        <v>485</v>
      </c>
      <c r="C74" s="133">
        <v>30</v>
      </c>
      <c r="D74" s="133">
        <v>14</v>
      </c>
      <c r="E74" s="133">
        <v>44</v>
      </c>
      <c r="F74" s="133">
        <v>30</v>
      </c>
      <c r="G74" s="133">
        <v>46</v>
      </c>
      <c r="H74" s="133">
        <v>76</v>
      </c>
      <c r="I74" s="133">
        <v>-709.783</v>
      </c>
      <c r="J74" s="133">
        <v>777</v>
      </c>
      <c r="K74" s="157">
        <v>18458</v>
      </c>
      <c r="L74" s="157">
        <v>2577</v>
      </c>
      <c r="M74" s="157">
        <v>4011</v>
      </c>
      <c r="N74" s="157">
        <v>3354</v>
      </c>
      <c r="O74" s="157">
        <v>22469</v>
      </c>
      <c r="P74" s="133">
        <v>1</v>
      </c>
      <c r="Q74" s="133">
        <v>3.36</v>
      </c>
      <c r="R74" s="133">
        <v>1.75</v>
      </c>
      <c r="S74" s="133">
        <v>0</v>
      </c>
      <c r="T74" s="133">
        <v>0</v>
      </c>
      <c r="U74" s="133">
        <v>0</v>
      </c>
      <c r="V74" s="133">
        <v>0.009</v>
      </c>
      <c r="W74" s="133">
        <v>0.009</v>
      </c>
      <c r="X74" s="133">
        <v>2.143</v>
      </c>
      <c r="Y74" s="133">
        <v>0.467</v>
      </c>
      <c r="Z74" s="133">
        <v>0.638</v>
      </c>
      <c r="AA74" s="133">
        <v>1.566</v>
      </c>
      <c r="AB74" s="133">
        <v>0.762</v>
      </c>
      <c r="AC74" s="133">
        <v>-0.762</v>
      </c>
      <c r="AD74" s="133">
        <v>-0.449</v>
      </c>
      <c r="AE74" s="133">
        <v>0.449</v>
      </c>
      <c r="AF74" s="133">
        <v>0.301</v>
      </c>
      <c r="AG74" s="133">
        <v>4.602</v>
      </c>
      <c r="AH74" s="133">
        <v>3.318</v>
      </c>
      <c r="AI74" s="133">
        <v>0.217</v>
      </c>
      <c r="AJ74" s="136">
        <v>0.1303</v>
      </c>
      <c r="AK74" s="136">
        <v>0.8727</v>
      </c>
      <c r="AL74" s="136">
        <v>0.0405</v>
      </c>
      <c r="AM74" s="136">
        <v>0.9611</v>
      </c>
      <c r="AN74" s="136">
        <v>0.394</v>
      </c>
      <c r="AO74" s="136">
        <v>0.6131</v>
      </c>
      <c r="AP74" s="136">
        <v>0.0072</v>
      </c>
      <c r="AQ74" s="136">
        <v>0.0016</v>
      </c>
      <c r="AR74" s="136">
        <v>0.0021</v>
      </c>
      <c r="AS74" s="136">
        <v>0.0016</v>
      </c>
      <c r="AT74" s="136">
        <v>0.0072</v>
      </c>
      <c r="AU74" s="136">
        <v>0.003</v>
      </c>
      <c r="AV74" s="136">
        <v>-0.0056</v>
      </c>
      <c r="AW74" s="136">
        <v>-0.0056</v>
      </c>
      <c r="AX74" s="136">
        <v>0.6818</v>
      </c>
      <c r="AY74" s="136">
        <v>0.3182</v>
      </c>
      <c r="AZ74" s="136">
        <v>0.3896</v>
      </c>
      <c r="BA74" s="136">
        <v>0.6104</v>
      </c>
      <c r="BB74" s="136">
        <v>0.0012</v>
      </c>
      <c r="BC74" s="136">
        <v>0.0018</v>
      </c>
      <c r="BD74" s="136">
        <v>0.003</v>
      </c>
      <c r="BE74" s="136">
        <v>0.0014</v>
      </c>
      <c r="BF74" s="136">
        <v>0.0007</v>
      </c>
      <c r="BG74" s="136">
        <v>0.0021</v>
      </c>
      <c r="BH74" s="133">
        <v>0.682</v>
      </c>
      <c r="BI74" s="133">
        <v>0.318</v>
      </c>
      <c r="BJ74" s="133">
        <v>0.39</v>
      </c>
      <c r="BK74" s="133">
        <v>0.61</v>
      </c>
      <c r="BL74" s="133">
        <v>0.232</v>
      </c>
      <c r="BM74" s="133">
        <v>0.821</v>
      </c>
      <c r="BN74" s="133">
        <v>0.768</v>
      </c>
      <c r="BO74" s="133">
        <v>0.179</v>
      </c>
      <c r="BP74" s="133">
        <v>-1.526</v>
      </c>
      <c r="BQ74" s="133">
        <v>-1.526</v>
      </c>
      <c r="BR74" s="133">
        <v>572</v>
      </c>
      <c r="BS74" s="133">
        <v>1.639</v>
      </c>
      <c r="BT74" s="136">
        <v>0.6851</v>
      </c>
      <c r="BU74" s="136">
        <v>0.9502</v>
      </c>
      <c r="BV74" s="136">
        <v>0.7525</v>
      </c>
      <c r="BW74" s="133">
        <v>0.059</v>
      </c>
      <c r="BX74" s="133">
        <v>0</v>
      </c>
      <c r="BY74" s="133">
        <v>0</v>
      </c>
      <c r="BZ74" s="133">
        <v>0</v>
      </c>
      <c r="CC74" s="45" t="s">
        <v>1473</v>
      </c>
      <c r="CD74" s="163" t="str">
        <f t="shared" si="3"/>
        <v>485</v>
      </c>
      <c r="CE74" s="133">
        <v>30</v>
      </c>
      <c r="CF74" s="133">
        <v>46</v>
      </c>
      <c r="CG74" s="133">
        <v>14</v>
      </c>
      <c r="CH74" s="164">
        <f t="shared" si="4"/>
        <v>0.00156209320489456</v>
      </c>
      <c r="CI74" s="164">
        <f t="shared" si="5"/>
        <v>0.00712625871417506</v>
      </c>
    </row>
    <row r="75" ht="14.25" spans="1:87">
      <c r="A75" s="45" t="s">
        <v>1474</v>
      </c>
      <c r="B75" s="133">
        <v>486</v>
      </c>
      <c r="C75" s="133">
        <v>31</v>
      </c>
      <c r="D75" s="133">
        <v>10</v>
      </c>
      <c r="E75" s="133">
        <v>41</v>
      </c>
      <c r="F75" s="133">
        <v>31</v>
      </c>
      <c r="G75" s="133">
        <v>33</v>
      </c>
      <c r="H75" s="133">
        <v>64</v>
      </c>
      <c r="I75" s="133">
        <v>-709.783</v>
      </c>
      <c r="J75" s="133">
        <v>808</v>
      </c>
      <c r="K75" s="157">
        <v>18428</v>
      </c>
      <c r="L75" s="157">
        <v>2611</v>
      </c>
      <c r="M75" s="157">
        <v>3964</v>
      </c>
      <c r="N75" s="157">
        <v>3419</v>
      </c>
      <c r="O75" s="157">
        <v>22392</v>
      </c>
      <c r="P75" s="133">
        <v>1</v>
      </c>
      <c r="Q75" s="133">
        <v>3.36</v>
      </c>
      <c r="R75" s="133">
        <v>1.57</v>
      </c>
      <c r="S75" s="133">
        <v>0</v>
      </c>
      <c r="T75" s="133">
        <v>0</v>
      </c>
      <c r="U75" s="133">
        <v>0</v>
      </c>
      <c r="V75" s="133">
        <v>0.004</v>
      </c>
      <c r="W75" s="133">
        <v>0.004</v>
      </c>
      <c r="X75" s="133">
        <v>3.1</v>
      </c>
      <c r="Y75" s="133">
        <v>0.323</v>
      </c>
      <c r="Z75" s="133">
        <v>0.924</v>
      </c>
      <c r="AA75" s="133">
        <v>1.083</v>
      </c>
      <c r="AB75" s="133">
        <v>1.131</v>
      </c>
      <c r="AC75" s="133">
        <v>-1.131</v>
      </c>
      <c r="AD75" s="133">
        <v>-0.08</v>
      </c>
      <c r="AE75" s="133">
        <v>0.08</v>
      </c>
      <c r="AF75" s="133">
        <v>0.309</v>
      </c>
      <c r="AG75" s="133">
        <v>4.649</v>
      </c>
      <c r="AH75" s="133">
        <v>3.232</v>
      </c>
      <c r="AI75" s="133">
        <v>0.215</v>
      </c>
      <c r="AJ75" s="136">
        <v>0.1328</v>
      </c>
      <c r="AK75" s="136">
        <v>0.8697</v>
      </c>
      <c r="AL75" s="136">
        <v>0.0421</v>
      </c>
      <c r="AM75" s="136">
        <v>0.9595</v>
      </c>
      <c r="AN75" s="136">
        <v>0.3992</v>
      </c>
      <c r="AO75" s="136">
        <v>0.606</v>
      </c>
      <c r="AP75" s="136">
        <v>0.0051</v>
      </c>
      <c r="AQ75" s="136">
        <v>0.0016</v>
      </c>
      <c r="AR75" s="136">
        <v>0.0019</v>
      </c>
      <c r="AS75" s="136">
        <v>0.0016</v>
      </c>
      <c r="AT75" s="136">
        <v>0.0051</v>
      </c>
      <c r="AU75" s="136">
        <v>0.0025</v>
      </c>
      <c r="AV75" s="136">
        <v>-0.0035</v>
      </c>
      <c r="AW75" s="136">
        <v>-0.0035</v>
      </c>
      <c r="AX75" s="136">
        <v>0.7561</v>
      </c>
      <c r="AY75" s="136">
        <v>0.2439</v>
      </c>
      <c r="AZ75" s="136">
        <v>0.4801</v>
      </c>
      <c r="BA75" s="136">
        <v>0.5199</v>
      </c>
      <c r="BB75" s="136">
        <v>0.0012</v>
      </c>
      <c r="BC75" s="136">
        <v>0.0013</v>
      </c>
      <c r="BD75" s="136">
        <v>0.0025</v>
      </c>
      <c r="BE75" s="136">
        <v>0.0015</v>
      </c>
      <c r="BF75" s="136">
        <v>0</v>
      </c>
      <c r="BG75" s="136">
        <v>0.0019</v>
      </c>
      <c r="BH75" s="133">
        <v>0.756</v>
      </c>
      <c r="BI75" s="133">
        <v>0.244</v>
      </c>
      <c r="BJ75" s="133">
        <v>0.48</v>
      </c>
      <c r="BK75" s="133">
        <v>0.52</v>
      </c>
      <c r="BL75" s="133">
        <v>0.236</v>
      </c>
      <c r="BM75" s="133">
        <v>0.823</v>
      </c>
      <c r="BN75" s="133">
        <v>0.764</v>
      </c>
      <c r="BO75" s="133">
        <v>0.177</v>
      </c>
      <c r="BP75" s="133">
        <v>-1.156</v>
      </c>
      <c r="BQ75" s="133">
        <v>-1.156</v>
      </c>
      <c r="BR75" s="133">
        <v>573</v>
      </c>
      <c r="BS75" s="133">
        <v>1.678</v>
      </c>
      <c r="BT75" s="136">
        <v>0.7244</v>
      </c>
      <c r="BU75" s="136">
        <v>0.959</v>
      </c>
      <c r="BV75" s="136">
        <v>0.784</v>
      </c>
      <c r="BW75" s="133">
        <v>0.056</v>
      </c>
      <c r="BX75" s="133">
        <v>0</v>
      </c>
      <c r="BY75" s="133">
        <v>0</v>
      </c>
      <c r="BZ75" s="133">
        <v>0</v>
      </c>
      <c r="CC75" s="45" t="s">
        <v>1474</v>
      </c>
      <c r="CD75" s="163" t="str">
        <f t="shared" si="3"/>
        <v>486</v>
      </c>
      <c r="CE75" s="133">
        <v>31</v>
      </c>
      <c r="CF75" s="133">
        <v>33</v>
      </c>
      <c r="CG75" s="133">
        <v>10</v>
      </c>
      <c r="CH75" s="164">
        <f t="shared" si="4"/>
        <v>0.00161416297839104</v>
      </c>
      <c r="CI75" s="164">
        <f t="shared" si="5"/>
        <v>0.00511231603408211</v>
      </c>
    </row>
    <row r="76" ht="14.25" spans="1:87">
      <c r="A76" s="45" t="s">
        <v>1475</v>
      </c>
      <c r="B76" s="133">
        <v>487</v>
      </c>
      <c r="C76" s="133">
        <v>35</v>
      </c>
      <c r="D76" s="133">
        <v>12</v>
      </c>
      <c r="E76" s="133">
        <v>47</v>
      </c>
      <c r="F76" s="133">
        <v>35</v>
      </c>
      <c r="G76" s="133">
        <v>40</v>
      </c>
      <c r="H76" s="133">
        <v>75</v>
      </c>
      <c r="I76" s="133">
        <v>-709.783</v>
      </c>
      <c r="J76" s="133">
        <v>843</v>
      </c>
      <c r="K76" s="157">
        <v>18397</v>
      </c>
      <c r="L76" s="157">
        <v>2651</v>
      </c>
      <c r="M76" s="157">
        <v>3930</v>
      </c>
      <c r="N76" s="157">
        <v>3494</v>
      </c>
      <c r="O76" s="157">
        <v>22327</v>
      </c>
      <c r="P76" s="133">
        <v>1</v>
      </c>
      <c r="Q76" s="133">
        <v>3.36</v>
      </c>
      <c r="R76" s="133">
        <v>1.6</v>
      </c>
      <c r="S76" s="133">
        <v>0</v>
      </c>
      <c r="T76" s="133">
        <v>0</v>
      </c>
      <c r="U76" s="133">
        <v>0</v>
      </c>
      <c r="V76" s="133">
        <v>0.005</v>
      </c>
      <c r="W76" s="133">
        <v>0.005</v>
      </c>
      <c r="X76" s="133">
        <v>2.917</v>
      </c>
      <c r="Y76" s="133">
        <v>0.343</v>
      </c>
      <c r="Z76" s="133">
        <v>0.869</v>
      </c>
      <c r="AA76" s="133">
        <v>1.151</v>
      </c>
      <c r="AB76" s="133">
        <v>1.07</v>
      </c>
      <c r="AC76" s="133">
        <v>-1.07</v>
      </c>
      <c r="AD76" s="133">
        <v>-0.141</v>
      </c>
      <c r="AE76" s="133">
        <v>0.141</v>
      </c>
      <c r="AF76" s="133">
        <v>0.318</v>
      </c>
      <c r="AG76" s="133">
        <v>4.68</v>
      </c>
      <c r="AH76" s="133">
        <v>3.146</v>
      </c>
      <c r="AI76" s="133">
        <v>0.214</v>
      </c>
      <c r="AJ76" s="136">
        <v>0.1357</v>
      </c>
      <c r="AK76" s="136">
        <v>0.8672</v>
      </c>
      <c r="AL76" s="136">
        <v>0.0439</v>
      </c>
      <c r="AM76" s="136">
        <v>0.9579</v>
      </c>
      <c r="AN76" s="136">
        <v>0.4053</v>
      </c>
      <c r="AO76" s="136">
        <v>0.6008</v>
      </c>
      <c r="AP76" s="136">
        <v>0.0062</v>
      </c>
      <c r="AQ76" s="136">
        <v>0.0018</v>
      </c>
      <c r="AR76" s="136">
        <v>0.0022</v>
      </c>
      <c r="AS76" s="136">
        <v>0.0018</v>
      </c>
      <c r="AT76" s="136">
        <v>0.0062</v>
      </c>
      <c r="AU76" s="136">
        <v>0.0029</v>
      </c>
      <c r="AV76" s="136">
        <v>-0.0043</v>
      </c>
      <c r="AW76" s="136">
        <v>-0.0043</v>
      </c>
      <c r="AX76" s="136">
        <v>0.7447</v>
      </c>
      <c r="AY76" s="136">
        <v>0.2553</v>
      </c>
      <c r="AZ76" s="136">
        <v>0.4649</v>
      </c>
      <c r="BA76" s="136">
        <v>0.5351</v>
      </c>
      <c r="BB76" s="136">
        <v>0.0014</v>
      </c>
      <c r="BC76" s="136">
        <v>0.0016</v>
      </c>
      <c r="BD76" s="136">
        <v>0.0029</v>
      </c>
      <c r="BE76" s="136">
        <v>0.0017</v>
      </c>
      <c r="BF76" s="136">
        <v>0.0006</v>
      </c>
      <c r="BG76" s="136">
        <v>0.0022</v>
      </c>
      <c r="BH76" s="133">
        <v>0.745</v>
      </c>
      <c r="BI76" s="133">
        <v>0.255</v>
      </c>
      <c r="BJ76" s="133">
        <v>0.465</v>
      </c>
      <c r="BK76" s="133">
        <v>0.535</v>
      </c>
      <c r="BL76" s="133">
        <v>0.241</v>
      </c>
      <c r="BM76" s="133">
        <v>0.824</v>
      </c>
      <c r="BN76" s="133">
        <v>0.759</v>
      </c>
      <c r="BO76" s="133">
        <v>0.176</v>
      </c>
      <c r="BP76" s="133">
        <v>-1.217</v>
      </c>
      <c r="BQ76" s="133">
        <v>-1.217</v>
      </c>
      <c r="BR76" s="133">
        <v>575</v>
      </c>
      <c r="BS76" s="133">
        <v>1.754</v>
      </c>
      <c r="BT76" s="136">
        <v>0.7419</v>
      </c>
      <c r="BU76" s="136">
        <v>0.9636</v>
      </c>
      <c r="BV76" s="136">
        <v>0.7983</v>
      </c>
      <c r="BW76" s="133">
        <v>0.047</v>
      </c>
      <c r="BX76" s="133">
        <v>0</v>
      </c>
      <c r="BY76" s="133">
        <v>0</v>
      </c>
      <c r="BZ76" s="133">
        <v>0</v>
      </c>
      <c r="CC76" s="45" t="s">
        <v>1475</v>
      </c>
      <c r="CD76" s="163" t="str">
        <f t="shared" si="3"/>
        <v>487</v>
      </c>
      <c r="CE76" s="133">
        <v>35</v>
      </c>
      <c r="CF76" s="133">
        <v>40</v>
      </c>
      <c r="CG76" s="133">
        <v>12</v>
      </c>
      <c r="CH76" s="164">
        <f t="shared" si="4"/>
        <v>0.00182244207237699</v>
      </c>
      <c r="CI76" s="164">
        <f t="shared" si="5"/>
        <v>0.00619674670797831</v>
      </c>
    </row>
    <row r="77" ht="14.25" spans="1:87">
      <c r="A77" s="45" t="s">
        <v>1476</v>
      </c>
      <c r="B77" s="133">
        <v>488</v>
      </c>
      <c r="C77" s="133">
        <v>40</v>
      </c>
      <c r="D77" s="133">
        <v>13</v>
      </c>
      <c r="E77" s="133">
        <v>53</v>
      </c>
      <c r="F77" s="133">
        <v>40</v>
      </c>
      <c r="G77" s="133">
        <v>43</v>
      </c>
      <c r="H77" s="133">
        <v>83</v>
      </c>
      <c r="I77" s="133">
        <v>-709.783</v>
      </c>
      <c r="J77" s="133">
        <v>883</v>
      </c>
      <c r="K77" s="157">
        <v>18362</v>
      </c>
      <c r="L77" s="157">
        <v>2695</v>
      </c>
      <c r="M77" s="157">
        <v>3890</v>
      </c>
      <c r="N77" s="157">
        <v>3578</v>
      </c>
      <c r="O77" s="157">
        <v>22252</v>
      </c>
      <c r="P77" s="133">
        <v>1</v>
      </c>
      <c r="Q77" s="133">
        <v>3.36</v>
      </c>
      <c r="R77" s="133">
        <v>1.58</v>
      </c>
      <c r="S77" s="133">
        <v>0</v>
      </c>
      <c r="T77" s="133">
        <v>0</v>
      </c>
      <c r="U77" s="133">
        <v>0</v>
      </c>
      <c r="V77" s="133">
        <v>0.005</v>
      </c>
      <c r="W77" s="133">
        <v>0.005</v>
      </c>
      <c r="X77" s="133">
        <v>3.077</v>
      </c>
      <c r="Y77" s="133">
        <v>0.325</v>
      </c>
      <c r="Z77" s="133">
        <v>0.917</v>
      </c>
      <c r="AA77" s="133">
        <v>1.091</v>
      </c>
      <c r="AB77" s="133">
        <v>1.124</v>
      </c>
      <c r="AC77" s="133">
        <v>-1.124</v>
      </c>
      <c r="AD77" s="133">
        <v>-0.087</v>
      </c>
      <c r="AE77" s="133">
        <v>0.087</v>
      </c>
      <c r="AF77" s="133">
        <v>0.328</v>
      </c>
      <c r="AG77" s="133">
        <v>4.72</v>
      </c>
      <c r="AH77" s="133">
        <v>3.053</v>
      </c>
      <c r="AI77" s="133">
        <v>0.212</v>
      </c>
      <c r="AJ77" s="136">
        <v>0.139</v>
      </c>
      <c r="AK77" s="136">
        <v>0.8643</v>
      </c>
      <c r="AL77" s="136">
        <v>0.046</v>
      </c>
      <c r="AM77" s="136">
        <v>0.9561</v>
      </c>
      <c r="AN77" s="136">
        <v>0.412</v>
      </c>
      <c r="AO77" s="136">
        <v>0.5947</v>
      </c>
      <c r="AP77" s="136">
        <v>0.0067</v>
      </c>
      <c r="AQ77" s="136">
        <v>0.0021</v>
      </c>
      <c r="AR77" s="136">
        <v>0.0025</v>
      </c>
      <c r="AS77" s="136">
        <v>0.0021</v>
      </c>
      <c r="AT77" s="136">
        <v>0.0067</v>
      </c>
      <c r="AU77" s="136">
        <v>0.0032</v>
      </c>
      <c r="AV77" s="136">
        <v>-0.0046</v>
      </c>
      <c r="AW77" s="136">
        <v>-0.0046</v>
      </c>
      <c r="AX77" s="136">
        <v>0.7547</v>
      </c>
      <c r="AY77" s="136">
        <v>0.2453</v>
      </c>
      <c r="AZ77" s="136">
        <v>0.4783</v>
      </c>
      <c r="BA77" s="136">
        <v>0.5217</v>
      </c>
      <c r="BB77" s="136">
        <v>0.0016</v>
      </c>
      <c r="BC77" s="136">
        <v>0.0017</v>
      </c>
      <c r="BD77" s="136">
        <v>0.0032</v>
      </c>
      <c r="BE77" s="136">
        <v>0.0019</v>
      </c>
      <c r="BF77" s="136">
        <v>0.0006</v>
      </c>
      <c r="BG77" s="136">
        <v>0.0025</v>
      </c>
      <c r="BH77" s="133">
        <v>0.755</v>
      </c>
      <c r="BI77" s="133">
        <v>0.245</v>
      </c>
      <c r="BJ77" s="133">
        <v>0.478</v>
      </c>
      <c r="BK77" s="133">
        <v>0.522</v>
      </c>
      <c r="BL77" s="133">
        <v>0.247</v>
      </c>
      <c r="BM77" s="133">
        <v>0.825</v>
      </c>
      <c r="BN77" s="133">
        <v>0.753</v>
      </c>
      <c r="BO77" s="133">
        <v>0.175</v>
      </c>
      <c r="BP77" s="133">
        <v>-1.164</v>
      </c>
      <c r="BQ77" s="133">
        <v>-1.164</v>
      </c>
      <c r="BR77" s="133">
        <v>576</v>
      </c>
      <c r="BS77" s="133">
        <v>1.793</v>
      </c>
      <c r="BT77" s="136">
        <v>0.7542</v>
      </c>
      <c r="BU77" s="136">
        <v>0.9656</v>
      </c>
      <c r="BV77" s="136">
        <v>0.8079</v>
      </c>
      <c r="BW77" s="133">
        <v>0.039</v>
      </c>
      <c r="BX77" s="133">
        <v>0</v>
      </c>
      <c r="BY77" s="133">
        <v>0</v>
      </c>
      <c r="BZ77" s="133">
        <v>0</v>
      </c>
      <c r="CC77" s="45" t="s">
        <v>1476</v>
      </c>
      <c r="CD77" s="163" t="str">
        <f t="shared" si="3"/>
        <v>488</v>
      </c>
      <c r="CE77" s="133">
        <v>40</v>
      </c>
      <c r="CF77" s="133">
        <v>43</v>
      </c>
      <c r="CG77" s="133">
        <v>13</v>
      </c>
      <c r="CH77" s="164">
        <f t="shared" si="4"/>
        <v>0.00208279093985941</v>
      </c>
      <c r="CI77" s="164">
        <f t="shared" si="5"/>
        <v>0.00666150271107669</v>
      </c>
    </row>
    <row r="78" ht="14.25" spans="1:87">
      <c r="A78" s="45" t="s">
        <v>1477</v>
      </c>
      <c r="B78" s="133">
        <v>489</v>
      </c>
      <c r="C78" s="133">
        <v>37</v>
      </c>
      <c r="D78" s="133">
        <v>20</v>
      </c>
      <c r="E78" s="133">
        <v>57</v>
      </c>
      <c r="F78" s="133">
        <v>37</v>
      </c>
      <c r="G78" s="133">
        <v>67</v>
      </c>
      <c r="H78" s="133">
        <v>104</v>
      </c>
      <c r="I78" s="133">
        <v>-709.783</v>
      </c>
      <c r="J78" s="133">
        <v>920</v>
      </c>
      <c r="K78" s="157">
        <v>18322</v>
      </c>
      <c r="L78" s="157">
        <v>2762</v>
      </c>
      <c r="M78" s="157">
        <v>3846</v>
      </c>
      <c r="N78" s="157">
        <v>3682</v>
      </c>
      <c r="O78" s="157">
        <v>22168</v>
      </c>
      <c r="P78" s="133">
        <v>1</v>
      </c>
      <c r="Q78" s="133">
        <v>3.36</v>
      </c>
      <c r="R78" s="133">
        <v>1.83</v>
      </c>
      <c r="S78" s="133">
        <v>0</v>
      </c>
      <c r="T78" s="133">
        <v>0</v>
      </c>
      <c r="U78" s="133">
        <v>0</v>
      </c>
      <c r="V78" s="133">
        <v>0.014</v>
      </c>
      <c r="W78" s="133">
        <v>0.014</v>
      </c>
      <c r="X78" s="133">
        <v>1.85</v>
      </c>
      <c r="Y78" s="133">
        <v>0.541</v>
      </c>
      <c r="Z78" s="133">
        <v>0.551</v>
      </c>
      <c r="AA78" s="133">
        <v>1.814</v>
      </c>
      <c r="AB78" s="133">
        <v>0.615</v>
      </c>
      <c r="AC78" s="133">
        <v>-0.615</v>
      </c>
      <c r="AD78" s="133">
        <v>-0.596</v>
      </c>
      <c r="AE78" s="133">
        <v>0.596</v>
      </c>
      <c r="AF78" s="133">
        <v>0.333</v>
      </c>
      <c r="AG78" s="133">
        <v>4.763</v>
      </c>
      <c r="AH78" s="133">
        <v>3.003</v>
      </c>
      <c r="AI78" s="133">
        <v>0.21</v>
      </c>
      <c r="AJ78" s="136">
        <v>0.143</v>
      </c>
      <c r="AK78" s="136">
        <v>0.861</v>
      </c>
      <c r="AL78" s="136">
        <v>0.0479</v>
      </c>
      <c r="AM78" s="136">
        <v>0.954</v>
      </c>
      <c r="AN78" s="136">
        <v>0.4223</v>
      </c>
      <c r="AO78" s="136">
        <v>0.588</v>
      </c>
      <c r="AP78" s="136">
        <v>0.0103</v>
      </c>
      <c r="AQ78" s="136">
        <v>0.0019</v>
      </c>
      <c r="AR78" s="136">
        <v>0.0027</v>
      </c>
      <c r="AS78" s="136">
        <v>0.0019</v>
      </c>
      <c r="AT78" s="136">
        <v>0.0103</v>
      </c>
      <c r="AU78" s="136">
        <v>0.004</v>
      </c>
      <c r="AV78" s="136">
        <v>-0.0083</v>
      </c>
      <c r="AW78" s="136">
        <v>-0.0083</v>
      </c>
      <c r="AX78" s="136">
        <v>0.6491</v>
      </c>
      <c r="AY78" s="136">
        <v>0.3509</v>
      </c>
      <c r="AZ78" s="136">
        <v>0.3553</v>
      </c>
      <c r="BA78" s="136">
        <v>0.6447</v>
      </c>
      <c r="BB78" s="136">
        <v>0.0014</v>
      </c>
      <c r="BC78" s="136">
        <v>0.0026</v>
      </c>
      <c r="BD78" s="136">
        <v>0.004</v>
      </c>
      <c r="BE78" s="136">
        <v>0.0017</v>
      </c>
      <c r="BF78" s="136">
        <v>0.0009</v>
      </c>
      <c r="BG78" s="136">
        <v>0.0027</v>
      </c>
      <c r="BH78" s="133">
        <v>0.649</v>
      </c>
      <c r="BI78" s="133">
        <v>0.351</v>
      </c>
      <c r="BJ78" s="133">
        <v>0.355</v>
      </c>
      <c r="BK78" s="133">
        <v>0.645</v>
      </c>
      <c r="BL78" s="133">
        <v>0.25</v>
      </c>
      <c r="BM78" s="133">
        <v>0.826</v>
      </c>
      <c r="BN78" s="133">
        <v>0.75</v>
      </c>
      <c r="BO78" s="133">
        <v>0.174</v>
      </c>
      <c r="BP78" s="133">
        <v>-1.673</v>
      </c>
      <c r="BQ78" s="133">
        <v>-1.673</v>
      </c>
      <c r="BR78" s="133">
        <v>577</v>
      </c>
      <c r="BS78" s="133">
        <v>1.831</v>
      </c>
      <c r="BT78" s="136">
        <v>0.7664</v>
      </c>
      <c r="BU78" s="136">
        <v>0.9672</v>
      </c>
      <c r="BV78" s="136">
        <v>0.8174</v>
      </c>
      <c r="BW78" s="133">
        <v>0.029</v>
      </c>
      <c r="BX78" s="133">
        <v>0</v>
      </c>
      <c r="BY78" s="133">
        <v>0</v>
      </c>
      <c r="BZ78" s="133">
        <v>0</v>
      </c>
      <c r="CC78" s="45" t="s">
        <v>1477</v>
      </c>
      <c r="CD78" s="163" t="str">
        <f t="shared" si="3"/>
        <v>489</v>
      </c>
      <c r="CE78" s="133">
        <v>37</v>
      </c>
      <c r="CF78" s="133">
        <v>67</v>
      </c>
      <c r="CG78" s="133">
        <v>20</v>
      </c>
      <c r="CH78" s="164">
        <f t="shared" si="4"/>
        <v>0.00192658161936996</v>
      </c>
      <c r="CI78" s="164">
        <f t="shared" si="5"/>
        <v>0.0103795507358637</v>
      </c>
    </row>
    <row r="79" ht="14.25" spans="1:87">
      <c r="A79" s="45" t="s">
        <v>1478</v>
      </c>
      <c r="B79" s="133">
        <v>490</v>
      </c>
      <c r="C79" s="133">
        <v>40</v>
      </c>
      <c r="D79" s="133">
        <v>20</v>
      </c>
      <c r="E79" s="133">
        <v>60</v>
      </c>
      <c r="F79" s="133">
        <v>40</v>
      </c>
      <c r="G79" s="133">
        <v>67</v>
      </c>
      <c r="H79" s="133">
        <v>107</v>
      </c>
      <c r="I79" s="133">
        <v>-709.783</v>
      </c>
      <c r="J79" s="133">
        <v>960</v>
      </c>
      <c r="K79" s="157">
        <v>18285</v>
      </c>
      <c r="L79" s="157">
        <v>2829</v>
      </c>
      <c r="M79" s="157">
        <v>3779</v>
      </c>
      <c r="N79" s="157">
        <v>3789</v>
      </c>
      <c r="O79" s="157">
        <v>22064</v>
      </c>
      <c r="P79" s="133">
        <v>1</v>
      </c>
      <c r="Q79" s="133">
        <v>3.36</v>
      </c>
      <c r="R79" s="133">
        <v>1.79</v>
      </c>
      <c r="S79" s="133">
        <v>0</v>
      </c>
      <c r="T79" s="133">
        <v>0</v>
      </c>
      <c r="U79" s="133">
        <v>0</v>
      </c>
      <c r="V79" s="133">
        <v>0.013</v>
      </c>
      <c r="W79" s="133">
        <v>0.013</v>
      </c>
      <c r="X79" s="133">
        <v>2</v>
      </c>
      <c r="Y79" s="133">
        <v>0.5</v>
      </c>
      <c r="Z79" s="133">
        <v>0.596</v>
      </c>
      <c r="AA79" s="133">
        <v>1.678</v>
      </c>
      <c r="AB79" s="133">
        <v>0.693</v>
      </c>
      <c r="AC79" s="133">
        <v>-0.693</v>
      </c>
      <c r="AD79" s="133">
        <v>-0.518</v>
      </c>
      <c r="AE79" s="133">
        <v>0.518</v>
      </c>
      <c r="AF79" s="133">
        <v>0.339</v>
      </c>
      <c r="AG79" s="133">
        <v>4.838</v>
      </c>
      <c r="AH79" s="133">
        <v>2.948</v>
      </c>
      <c r="AI79" s="133">
        <v>0.207</v>
      </c>
      <c r="AJ79" s="136">
        <v>0.1472</v>
      </c>
      <c r="AK79" s="136">
        <v>0.857</v>
      </c>
      <c r="AL79" s="136">
        <v>0.05</v>
      </c>
      <c r="AM79" s="136">
        <v>0.9521</v>
      </c>
      <c r="AN79" s="136">
        <v>0.4325</v>
      </c>
      <c r="AO79" s="136">
        <v>0.5777</v>
      </c>
      <c r="AP79" s="136">
        <v>0.0103</v>
      </c>
      <c r="AQ79" s="136">
        <v>0.0021</v>
      </c>
      <c r="AR79" s="136">
        <v>0.0028</v>
      </c>
      <c r="AS79" s="136">
        <v>0.0021</v>
      </c>
      <c r="AT79" s="136">
        <v>0.0103</v>
      </c>
      <c r="AU79" s="136">
        <v>0.0042</v>
      </c>
      <c r="AV79" s="136">
        <v>-0.0082</v>
      </c>
      <c r="AW79" s="136">
        <v>-0.0082</v>
      </c>
      <c r="AX79" s="136">
        <v>0.6667</v>
      </c>
      <c r="AY79" s="136">
        <v>0.3333</v>
      </c>
      <c r="AZ79" s="136">
        <v>0.3734</v>
      </c>
      <c r="BA79" s="136">
        <v>0.6266</v>
      </c>
      <c r="BB79" s="136">
        <v>0.0016</v>
      </c>
      <c r="BC79" s="136">
        <v>0.0026</v>
      </c>
      <c r="BD79" s="136">
        <v>0.0042</v>
      </c>
      <c r="BE79" s="136">
        <v>0.0019</v>
      </c>
      <c r="BF79" s="136">
        <v>0.0009</v>
      </c>
      <c r="BG79" s="136">
        <v>0.0028</v>
      </c>
      <c r="BH79" s="133">
        <v>0.667</v>
      </c>
      <c r="BI79" s="133">
        <v>0.333</v>
      </c>
      <c r="BJ79" s="133">
        <v>0.373</v>
      </c>
      <c r="BK79" s="133">
        <v>0.627</v>
      </c>
      <c r="BL79" s="133">
        <v>0.253</v>
      </c>
      <c r="BM79" s="133">
        <v>0.829</v>
      </c>
      <c r="BN79" s="133">
        <v>0.747</v>
      </c>
      <c r="BO79" s="133">
        <v>0.171</v>
      </c>
      <c r="BP79" s="133">
        <v>-1.595</v>
      </c>
      <c r="BQ79" s="133">
        <v>-1.595</v>
      </c>
      <c r="BR79" s="133">
        <v>578</v>
      </c>
      <c r="BS79" s="133">
        <v>1.87</v>
      </c>
      <c r="BT79" s="136">
        <v>0.786</v>
      </c>
      <c r="BU79" s="136">
        <v>0.9697</v>
      </c>
      <c r="BV79" s="136">
        <v>0.8327</v>
      </c>
      <c r="BW79" s="133">
        <v>0.018</v>
      </c>
      <c r="BX79" s="133">
        <v>0</v>
      </c>
      <c r="BY79" s="133">
        <v>0</v>
      </c>
      <c r="BZ79" s="133">
        <v>0</v>
      </c>
      <c r="CC79" s="45" t="s">
        <v>1478</v>
      </c>
      <c r="CD79" s="163" t="str">
        <f t="shared" si="3"/>
        <v>490</v>
      </c>
      <c r="CE79" s="133">
        <v>40</v>
      </c>
      <c r="CF79" s="133">
        <v>67</v>
      </c>
      <c r="CG79" s="133">
        <v>20</v>
      </c>
      <c r="CH79" s="164">
        <f t="shared" si="4"/>
        <v>0.00208279093985941</v>
      </c>
      <c r="CI79" s="164">
        <f t="shared" si="5"/>
        <v>0.0103795507358637</v>
      </c>
    </row>
    <row r="80" ht="14.25" spans="1:87">
      <c r="A80" s="45" t="s">
        <v>1479</v>
      </c>
      <c r="B80" s="133">
        <v>491</v>
      </c>
      <c r="C80" s="133">
        <v>27</v>
      </c>
      <c r="D80" s="133">
        <v>11</v>
      </c>
      <c r="E80" s="133">
        <v>38</v>
      </c>
      <c r="F80" s="133">
        <v>27</v>
      </c>
      <c r="G80" s="133">
        <v>36</v>
      </c>
      <c r="H80" s="133">
        <v>63</v>
      </c>
      <c r="I80" s="133">
        <v>-709.783</v>
      </c>
      <c r="J80" s="133">
        <v>987</v>
      </c>
      <c r="K80" s="157">
        <v>18245</v>
      </c>
      <c r="L80" s="157">
        <v>2866</v>
      </c>
      <c r="M80" s="157">
        <v>3712</v>
      </c>
      <c r="N80" s="157">
        <v>3853</v>
      </c>
      <c r="O80" s="157">
        <v>21957</v>
      </c>
      <c r="P80" s="133">
        <v>1</v>
      </c>
      <c r="Q80" s="133">
        <v>3.36</v>
      </c>
      <c r="R80" s="133">
        <v>1.68</v>
      </c>
      <c r="S80" s="133">
        <v>0</v>
      </c>
      <c r="T80" s="133">
        <v>0</v>
      </c>
      <c r="U80" s="133">
        <v>0</v>
      </c>
      <c r="V80" s="133">
        <v>0.006</v>
      </c>
      <c r="W80" s="133">
        <v>0.006</v>
      </c>
      <c r="X80" s="133">
        <v>2.455</v>
      </c>
      <c r="Y80" s="133">
        <v>0.407</v>
      </c>
      <c r="Z80" s="133">
        <v>0.731</v>
      </c>
      <c r="AA80" s="133">
        <v>1.368</v>
      </c>
      <c r="AB80" s="133">
        <v>0.898</v>
      </c>
      <c r="AC80" s="133">
        <v>-0.898</v>
      </c>
      <c r="AD80" s="133">
        <v>-0.313</v>
      </c>
      <c r="AE80" s="133">
        <v>0.313</v>
      </c>
      <c r="AF80" s="133">
        <v>0.344</v>
      </c>
      <c r="AG80" s="133">
        <v>4.914</v>
      </c>
      <c r="AH80" s="133">
        <v>2.904</v>
      </c>
      <c r="AI80" s="133">
        <v>0.203</v>
      </c>
      <c r="AJ80" s="136">
        <v>0.1497</v>
      </c>
      <c r="AK80" s="136">
        <v>0.8528</v>
      </c>
      <c r="AL80" s="136">
        <v>0.0514</v>
      </c>
      <c r="AM80" s="136">
        <v>0.95</v>
      </c>
      <c r="AN80" s="136">
        <v>0.4382</v>
      </c>
      <c r="AO80" s="136">
        <v>0.5675</v>
      </c>
      <c r="AP80" s="136">
        <v>0.0056</v>
      </c>
      <c r="AQ80" s="136">
        <v>0.0014</v>
      </c>
      <c r="AR80" s="136">
        <v>0.0018</v>
      </c>
      <c r="AS80" s="136">
        <v>0.0014</v>
      </c>
      <c r="AT80" s="136">
        <v>0.0056</v>
      </c>
      <c r="AU80" s="136">
        <v>0.0025</v>
      </c>
      <c r="AV80" s="136">
        <v>-0.0042</v>
      </c>
      <c r="AW80" s="136">
        <v>-0.0042</v>
      </c>
      <c r="AX80" s="136">
        <v>0.7105</v>
      </c>
      <c r="AY80" s="136">
        <v>0.2895</v>
      </c>
      <c r="AZ80" s="136">
        <v>0.4224</v>
      </c>
      <c r="BA80" s="136">
        <v>0.5776</v>
      </c>
      <c r="BB80" s="136">
        <v>0.001</v>
      </c>
      <c r="BC80" s="136">
        <v>0.0014</v>
      </c>
      <c r="BD80" s="136">
        <v>0.0025</v>
      </c>
      <c r="BE80" s="136">
        <v>0.0013</v>
      </c>
      <c r="BF80" s="136">
        <v>0.0005</v>
      </c>
      <c r="BG80" s="136">
        <v>0.0018</v>
      </c>
      <c r="BH80" s="133">
        <v>0.711</v>
      </c>
      <c r="BI80" s="133">
        <v>0.289</v>
      </c>
      <c r="BJ80" s="133">
        <v>0.422</v>
      </c>
      <c r="BK80" s="133">
        <v>0.578</v>
      </c>
      <c r="BL80" s="133">
        <v>0.256</v>
      </c>
      <c r="BM80" s="133">
        <v>0.831</v>
      </c>
      <c r="BN80" s="133">
        <v>0.744</v>
      </c>
      <c r="BO80" s="133">
        <v>0.169</v>
      </c>
      <c r="BP80" s="133">
        <v>-1.39</v>
      </c>
      <c r="BQ80" s="133">
        <v>-1.39</v>
      </c>
      <c r="BR80" s="133">
        <v>579</v>
      </c>
      <c r="BS80" s="133">
        <v>1.908</v>
      </c>
      <c r="BT80" s="136">
        <v>0.7994</v>
      </c>
      <c r="BU80" s="136">
        <v>0.9713</v>
      </c>
      <c r="BV80" s="136">
        <v>0.8431</v>
      </c>
      <c r="BW80" s="133">
        <v>0.007</v>
      </c>
      <c r="BX80" s="133">
        <v>0</v>
      </c>
      <c r="BY80" s="133">
        <v>0</v>
      </c>
      <c r="BZ80" s="133">
        <v>0</v>
      </c>
      <c r="CC80" s="45" t="s">
        <v>1479</v>
      </c>
      <c r="CD80" s="163" t="str">
        <f t="shared" si="3"/>
        <v>491</v>
      </c>
      <c r="CE80" s="133">
        <v>27</v>
      </c>
      <c r="CF80" s="133">
        <v>36</v>
      </c>
      <c r="CG80" s="133">
        <v>11</v>
      </c>
      <c r="CH80" s="164">
        <f t="shared" si="4"/>
        <v>0.0014058838844051</v>
      </c>
      <c r="CI80" s="164">
        <f t="shared" si="5"/>
        <v>0.00557707203718048</v>
      </c>
    </row>
    <row r="81" ht="14.25" spans="1:87">
      <c r="A81" s="45" t="s">
        <v>1480</v>
      </c>
      <c r="B81" s="133">
        <v>492</v>
      </c>
      <c r="C81" s="133">
        <v>65</v>
      </c>
      <c r="D81" s="133">
        <v>25</v>
      </c>
      <c r="E81" s="133">
        <v>90</v>
      </c>
      <c r="F81" s="133">
        <v>65</v>
      </c>
      <c r="G81" s="133">
        <v>83</v>
      </c>
      <c r="H81" s="133">
        <v>148</v>
      </c>
      <c r="I81" s="133">
        <v>-709.783</v>
      </c>
      <c r="J81" s="157">
        <v>1052</v>
      </c>
      <c r="K81" s="157">
        <v>18218</v>
      </c>
      <c r="L81" s="157">
        <v>2950</v>
      </c>
      <c r="M81" s="157">
        <v>3675</v>
      </c>
      <c r="N81" s="157">
        <v>4002</v>
      </c>
      <c r="O81" s="157">
        <v>21893</v>
      </c>
      <c r="P81" s="133">
        <v>1</v>
      </c>
      <c r="Q81" s="133">
        <v>3.36</v>
      </c>
      <c r="R81" s="133">
        <v>1.65</v>
      </c>
      <c r="S81" s="133">
        <v>0</v>
      </c>
      <c r="T81" s="133">
        <v>0</v>
      </c>
      <c r="U81" s="133">
        <v>0</v>
      </c>
      <c r="V81" s="133">
        <v>0.013</v>
      </c>
      <c r="W81" s="133">
        <v>0.013</v>
      </c>
      <c r="X81" s="133">
        <v>2.6</v>
      </c>
      <c r="Y81" s="133">
        <v>0.385</v>
      </c>
      <c r="Z81" s="133">
        <v>0.775</v>
      </c>
      <c r="AA81" s="133">
        <v>1.291</v>
      </c>
      <c r="AB81" s="133">
        <v>0.956</v>
      </c>
      <c r="AC81" s="133">
        <v>-0.956</v>
      </c>
      <c r="AD81" s="133">
        <v>-0.255</v>
      </c>
      <c r="AE81" s="133">
        <v>0.255</v>
      </c>
      <c r="AF81" s="133">
        <v>0.357</v>
      </c>
      <c r="AG81" s="133">
        <v>4.956</v>
      </c>
      <c r="AH81" s="133">
        <v>2.805</v>
      </c>
      <c r="AI81" s="133">
        <v>0.202</v>
      </c>
      <c r="AJ81" s="136">
        <v>0.1555</v>
      </c>
      <c r="AK81" s="136">
        <v>0.8503</v>
      </c>
      <c r="AL81" s="136">
        <v>0.0548</v>
      </c>
      <c r="AM81" s="136">
        <v>0.9486</v>
      </c>
      <c r="AN81" s="136">
        <v>0.451</v>
      </c>
      <c r="AO81" s="136">
        <v>0.5618</v>
      </c>
      <c r="AP81" s="136">
        <v>0.0128</v>
      </c>
      <c r="AQ81" s="136">
        <v>0.0034</v>
      </c>
      <c r="AR81" s="136">
        <v>0.0043</v>
      </c>
      <c r="AS81" s="136">
        <v>0.0034</v>
      </c>
      <c r="AT81" s="136">
        <v>0.0128</v>
      </c>
      <c r="AU81" s="136">
        <v>0.0058</v>
      </c>
      <c r="AV81" s="136">
        <v>-0.0094</v>
      </c>
      <c r="AW81" s="136">
        <v>-0.0094</v>
      </c>
      <c r="AX81" s="136">
        <v>0.7222</v>
      </c>
      <c r="AY81" s="136">
        <v>0.2778</v>
      </c>
      <c r="AZ81" s="136">
        <v>0.4365</v>
      </c>
      <c r="BA81" s="136">
        <v>0.5635</v>
      </c>
      <c r="BB81" s="136">
        <v>0.0025</v>
      </c>
      <c r="BC81" s="136">
        <v>0.0033</v>
      </c>
      <c r="BD81" s="136">
        <v>0.0058</v>
      </c>
      <c r="BE81" s="136">
        <v>0.0031</v>
      </c>
      <c r="BF81" s="136">
        <v>0.0012</v>
      </c>
      <c r="BG81" s="136">
        <v>0.0043</v>
      </c>
      <c r="BH81" s="133">
        <v>0.722</v>
      </c>
      <c r="BI81" s="133">
        <v>0.278</v>
      </c>
      <c r="BJ81" s="133">
        <v>0.436</v>
      </c>
      <c r="BK81" s="133">
        <v>0.564</v>
      </c>
      <c r="BL81" s="133">
        <v>0.263</v>
      </c>
      <c r="BM81" s="133">
        <v>0.832</v>
      </c>
      <c r="BN81" s="133">
        <v>0.737</v>
      </c>
      <c r="BO81" s="133">
        <v>0.168</v>
      </c>
      <c r="BP81" s="133">
        <v>-1.332</v>
      </c>
      <c r="BQ81" s="133">
        <v>-1.332</v>
      </c>
      <c r="BR81" s="133">
        <v>580</v>
      </c>
      <c r="BS81" s="133">
        <v>1.947</v>
      </c>
      <c r="BT81" s="136">
        <v>0.8513</v>
      </c>
      <c r="BU81" s="136">
        <v>0.9815</v>
      </c>
      <c r="BV81" s="136">
        <v>0.8844</v>
      </c>
      <c r="BW81" s="133">
        <v>0.019</v>
      </c>
      <c r="BX81" s="133">
        <v>0</v>
      </c>
      <c r="BY81" s="133">
        <v>0</v>
      </c>
      <c r="BZ81" s="133">
        <v>0</v>
      </c>
      <c r="CC81" s="45" t="s">
        <v>1480</v>
      </c>
      <c r="CD81" s="163" t="str">
        <f t="shared" si="3"/>
        <v>492</v>
      </c>
      <c r="CE81" s="133">
        <v>65</v>
      </c>
      <c r="CF81" s="133">
        <v>83</v>
      </c>
      <c r="CG81" s="133">
        <v>25</v>
      </c>
      <c r="CH81" s="164">
        <f t="shared" si="4"/>
        <v>0.00338453527727154</v>
      </c>
      <c r="CI81" s="164">
        <f t="shared" si="5"/>
        <v>0.012858249419055</v>
      </c>
    </row>
    <row r="82" ht="14.25" spans="1:87">
      <c r="A82" s="45" t="s">
        <v>1481</v>
      </c>
      <c r="B82" s="133">
        <v>493</v>
      </c>
      <c r="C82" s="133">
        <v>33</v>
      </c>
      <c r="D82" s="133">
        <v>18</v>
      </c>
      <c r="E82" s="133">
        <v>51</v>
      </c>
      <c r="F82" s="133">
        <v>33</v>
      </c>
      <c r="G82" s="133">
        <v>60</v>
      </c>
      <c r="H82" s="133">
        <v>93</v>
      </c>
      <c r="I82" s="133">
        <v>-709.783</v>
      </c>
      <c r="J82" s="157">
        <v>1085</v>
      </c>
      <c r="K82" s="157">
        <v>18153</v>
      </c>
      <c r="L82" s="157">
        <v>3010</v>
      </c>
      <c r="M82" s="157">
        <v>3591</v>
      </c>
      <c r="N82" s="157">
        <v>4095</v>
      </c>
      <c r="O82" s="157">
        <v>21744</v>
      </c>
      <c r="P82" s="133">
        <v>1</v>
      </c>
      <c r="Q82" s="133">
        <v>3.36</v>
      </c>
      <c r="R82" s="133">
        <v>1.83</v>
      </c>
      <c r="S82" s="133">
        <v>0</v>
      </c>
      <c r="T82" s="133">
        <v>0</v>
      </c>
      <c r="U82" s="133">
        <v>0</v>
      </c>
      <c r="V82" s="133">
        <v>0.013</v>
      </c>
      <c r="W82" s="133">
        <v>0.013</v>
      </c>
      <c r="X82" s="133">
        <v>1.833</v>
      </c>
      <c r="Y82" s="133">
        <v>0.545</v>
      </c>
      <c r="Z82" s="133">
        <v>0.546</v>
      </c>
      <c r="AA82" s="133">
        <v>1.831</v>
      </c>
      <c r="AB82" s="133">
        <v>0.606</v>
      </c>
      <c r="AC82" s="133">
        <v>-0.606</v>
      </c>
      <c r="AD82" s="133">
        <v>-0.605</v>
      </c>
      <c r="AE82" s="133">
        <v>0.605</v>
      </c>
      <c r="AF82" s="133">
        <v>0.36</v>
      </c>
      <c r="AG82" s="133">
        <v>5.054</v>
      </c>
      <c r="AH82" s="133">
        <v>2.775</v>
      </c>
      <c r="AI82" s="133">
        <v>0.198</v>
      </c>
      <c r="AJ82" s="136">
        <v>0.1591</v>
      </c>
      <c r="AK82" s="136">
        <v>0.8445</v>
      </c>
      <c r="AL82" s="136">
        <v>0.0565</v>
      </c>
      <c r="AM82" s="136">
        <v>0.9452</v>
      </c>
      <c r="AN82" s="136">
        <v>0.4602</v>
      </c>
      <c r="AO82" s="136">
        <v>0.549</v>
      </c>
      <c r="AP82" s="136">
        <v>0.0092</v>
      </c>
      <c r="AQ82" s="136">
        <v>0.0017</v>
      </c>
      <c r="AR82" s="136">
        <v>0.0024</v>
      </c>
      <c r="AS82" s="136">
        <v>0.0017</v>
      </c>
      <c r="AT82" s="136">
        <v>0.0092</v>
      </c>
      <c r="AU82" s="136">
        <v>0.0036</v>
      </c>
      <c r="AV82" s="136">
        <v>-0.0075</v>
      </c>
      <c r="AW82" s="136">
        <v>-0.0075</v>
      </c>
      <c r="AX82" s="136">
        <v>0.6471</v>
      </c>
      <c r="AY82" s="136">
        <v>0.3529</v>
      </c>
      <c r="AZ82" s="136">
        <v>0.3532</v>
      </c>
      <c r="BA82" s="136">
        <v>0.6468</v>
      </c>
      <c r="BB82" s="136">
        <v>0.0013</v>
      </c>
      <c r="BC82" s="136">
        <v>0.0023</v>
      </c>
      <c r="BD82" s="136">
        <v>0.0036</v>
      </c>
      <c r="BE82" s="136">
        <v>0.0016</v>
      </c>
      <c r="BF82" s="136">
        <v>0.0009</v>
      </c>
      <c r="BG82" s="136">
        <v>0.0024</v>
      </c>
      <c r="BH82" s="133">
        <v>0.647</v>
      </c>
      <c r="BI82" s="133">
        <v>0.353</v>
      </c>
      <c r="BJ82" s="133">
        <v>0.353</v>
      </c>
      <c r="BK82" s="133">
        <v>0.647</v>
      </c>
      <c r="BL82" s="133">
        <v>0.265</v>
      </c>
      <c r="BM82" s="133">
        <v>0.835</v>
      </c>
      <c r="BN82" s="133">
        <v>0.735</v>
      </c>
      <c r="BO82" s="133">
        <v>0.165</v>
      </c>
      <c r="BP82" s="133">
        <v>-1.682</v>
      </c>
      <c r="BQ82" s="133">
        <v>-1.682</v>
      </c>
      <c r="BR82" s="133">
        <v>582</v>
      </c>
      <c r="BS82" s="133">
        <v>2.024</v>
      </c>
      <c r="BT82" s="136">
        <v>0.8783</v>
      </c>
      <c r="BU82" s="136">
        <v>0.9851</v>
      </c>
      <c r="BV82" s="136">
        <v>0.9054</v>
      </c>
      <c r="BW82" s="133">
        <v>0.009</v>
      </c>
      <c r="BX82" s="133">
        <v>0</v>
      </c>
      <c r="BY82" s="133">
        <v>0</v>
      </c>
      <c r="BZ82" s="133">
        <v>0</v>
      </c>
      <c r="CC82" s="45" t="s">
        <v>1481</v>
      </c>
      <c r="CD82" s="163" t="str">
        <f t="shared" si="3"/>
        <v>493</v>
      </c>
      <c r="CE82" s="133">
        <v>33</v>
      </c>
      <c r="CF82" s="133">
        <v>60</v>
      </c>
      <c r="CG82" s="133">
        <v>18</v>
      </c>
      <c r="CH82" s="164">
        <f t="shared" si="4"/>
        <v>0.00171830252538401</v>
      </c>
      <c r="CI82" s="164">
        <f t="shared" si="5"/>
        <v>0.00929512006196747</v>
      </c>
    </row>
    <row r="83" ht="14.25" spans="1:87">
      <c r="A83" s="45" t="s">
        <v>1482</v>
      </c>
      <c r="B83" s="133">
        <v>494</v>
      </c>
      <c r="C83" s="133">
        <v>28</v>
      </c>
      <c r="D83" s="133">
        <v>9</v>
      </c>
      <c r="E83" s="133">
        <v>37</v>
      </c>
      <c r="F83" s="133">
        <v>28</v>
      </c>
      <c r="G83" s="133">
        <v>30</v>
      </c>
      <c r="H83" s="133">
        <v>58</v>
      </c>
      <c r="I83" s="133">
        <v>-709.783</v>
      </c>
      <c r="J83" s="157">
        <v>1113</v>
      </c>
      <c r="K83" s="157">
        <v>18120</v>
      </c>
      <c r="L83" s="157">
        <v>3041</v>
      </c>
      <c r="M83" s="157">
        <v>3531</v>
      </c>
      <c r="N83" s="157">
        <v>4154</v>
      </c>
      <c r="O83" s="157">
        <v>21651</v>
      </c>
      <c r="P83" s="133">
        <v>1</v>
      </c>
      <c r="Q83" s="133">
        <v>3.36</v>
      </c>
      <c r="R83" s="133">
        <v>1.57</v>
      </c>
      <c r="S83" s="133">
        <v>0</v>
      </c>
      <c r="T83" s="133">
        <v>0</v>
      </c>
      <c r="U83" s="133">
        <v>0</v>
      </c>
      <c r="V83" s="133">
        <v>0.004</v>
      </c>
      <c r="W83" s="133">
        <v>0.004</v>
      </c>
      <c r="X83" s="133">
        <v>3.111</v>
      </c>
      <c r="Y83" s="133">
        <v>0.321</v>
      </c>
      <c r="Z83" s="133">
        <v>0.927</v>
      </c>
      <c r="AA83" s="133">
        <v>1.079</v>
      </c>
      <c r="AB83" s="133">
        <v>1.135</v>
      </c>
      <c r="AC83" s="133">
        <v>-1.135</v>
      </c>
      <c r="AD83" s="133">
        <v>-0.076</v>
      </c>
      <c r="AE83" s="133">
        <v>0.076</v>
      </c>
      <c r="AF83" s="133">
        <v>0.366</v>
      </c>
      <c r="AG83" s="133">
        <v>5.131</v>
      </c>
      <c r="AH83" s="133">
        <v>2.732</v>
      </c>
      <c r="AI83" s="133">
        <v>0.195</v>
      </c>
      <c r="AJ83" s="136">
        <v>0.1613</v>
      </c>
      <c r="AK83" s="136">
        <v>0.8409</v>
      </c>
      <c r="AL83" s="136">
        <v>0.058</v>
      </c>
      <c r="AM83" s="136">
        <v>0.9435</v>
      </c>
      <c r="AN83" s="136">
        <v>0.4649</v>
      </c>
      <c r="AO83" s="136">
        <v>0.5398</v>
      </c>
      <c r="AP83" s="136">
        <v>0.0046</v>
      </c>
      <c r="AQ83" s="136">
        <v>0.0015</v>
      </c>
      <c r="AR83" s="136">
        <v>0.0017</v>
      </c>
      <c r="AS83" s="136">
        <v>0.0015</v>
      </c>
      <c r="AT83" s="136">
        <v>0.0046</v>
      </c>
      <c r="AU83" s="136">
        <v>0.0023</v>
      </c>
      <c r="AV83" s="136">
        <v>-0.0032</v>
      </c>
      <c r="AW83" s="136">
        <v>-0.0032</v>
      </c>
      <c r="AX83" s="136">
        <v>0.7568</v>
      </c>
      <c r="AY83" s="136">
        <v>0.2432</v>
      </c>
      <c r="AZ83" s="136">
        <v>0.481</v>
      </c>
      <c r="BA83" s="136">
        <v>0.519</v>
      </c>
      <c r="BB83" s="136">
        <v>0.0011</v>
      </c>
      <c r="BC83" s="136">
        <v>0.0012</v>
      </c>
      <c r="BD83" s="136">
        <v>0.0023</v>
      </c>
      <c r="BE83" s="136">
        <v>0.0013</v>
      </c>
      <c r="BF83" s="136">
        <v>0</v>
      </c>
      <c r="BG83" s="136">
        <v>0.0017</v>
      </c>
      <c r="BH83" s="133">
        <v>0.757</v>
      </c>
      <c r="BI83" s="133">
        <v>0.243</v>
      </c>
      <c r="BJ83" s="133">
        <v>0.481</v>
      </c>
      <c r="BK83" s="133">
        <v>0.519</v>
      </c>
      <c r="BL83" s="133">
        <v>0.268</v>
      </c>
      <c r="BM83" s="133">
        <v>0.837</v>
      </c>
      <c r="BN83" s="133">
        <v>0.732</v>
      </c>
      <c r="BO83" s="133">
        <v>0.163</v>
      </c>
      <c r="BP83" s="133">
        <v>-1.153</v>
      </c>
      <c r="BQ83" s="133">
        <v>-1.153</v>
      </c>
      <c r="BR83" s="133">
        <v>584</v>
      </c>
      <c r="BS83" s="133">
        <v>2.1</v>
      </c>
      <c r="BT83" s="136">
        <v>0.8874</v>
      </c>
      <c r="BU83" s="136">
        <v>0.9861</v>
      </c>
      <c r="BV83" s="136">
        <v>0.9125</v>
      </c>
      <c r="BW83" s="133">
        <v>-0.001</v>
      </c>
      <c r="BX83" s="133">
        <v>0</v>
      </c>
      <c r="BY83" s="133">
        <v>0</v>
      </c>
      <c r="BZ83" s="133">
        <v>0</v>
      </c>
      <c r="CC83" s="45" t="s">
        <v>1482</v>
      </c>
      <c r="CD83" s="163" t="str">
        <f t="shared" si="3"/>
        <v>494</v>
      </c>
      <c r="CE83" s="133">
        <v>28</v>
      </c>
      <c r="CF83" s="133">
        <v>30</v>
      </c>
      <c r="CG83" s="133">
        <v>9</v>
      </c>
      <c r="CH83" s="164">
        <f t="shared" si="4"/>
        <v>0.00145795365790159</v>
      </c>
      <c r="CI83" s="164">
        <f t="shared" si="5"/>
        <v>0.00464756003098373</v>
      </c>
    </row>
    <row r="84" ht="14.25" spans="1:87">
      <c r="A84" s="45" t="s">
        <v>1483</v>
      </c>
      <c r="B84" s="133">
        <v>495</v>
      </c>
      <c r="C84" s="133">
        <v>36</v>
      </c>
      <c r="D84" s="133">
        <v>12</v>
      </c>
      <c r="E84" s="133">
        <v>48</v>
      </c>
      <c r="F84" s="133">
        <v>36</v>
      </c>
      <c r="G84" s="133">
        <v>40</v>
      </c>
      <c r="H84" s="133">
        <v>76</v>
      </c>
      <c r="I84" s="133">
        <v>-709.783</v>
      </c>
      <c r="J84" s="157">
        <v>1149</v>
      </c>
      <c r="K84" s="157">
        <v>18092</v>
      </c>
      <c r="L84" s="157">
        <v>3081</v>
      </c>
      <c r="M84" s="157">
        <v>3501</v>
      </c>
      <c r="N84" s="157">
        <v>4230</v>
      </c>
      <c r="O84" s="157">
        <v>21593</v>
      </c>
      <c r="P84" s="133">
        <v>1</v>
      </c>
      <c r="Q84" s="133">
        <v>3.36</v>
      </c>
      <c r="R84" s="133">
        <v>1.59</v>
      </c>
      <c r="S84" s="133">
        <v>0</v>
      </c>
      <c r="T84" s="133">
        <v>0</v>
      </c>
      <c r="U84" s="133">
        <v>0</v>
      </c>
      <c r="V84" s="133">
        <v>0.005</v>
      </c>
      <c r="W84" s="133">
        <v>0.005</v>
      </c>
      <c r="X84" s="133">
        <v>3</v>
      </c>
      <c r="Y84" s="133">
        <v>0.333</v>
      </c>
      <c r="Z84" s="133">
        <v>0.894</v>
      </c>
      <c r="AA84" s="133">
        <v>1.119</v>
      </c>
      <c r="AB84" s="133">
        <v>1.099</v>
      </c>
      <c r="AC84" s="133">
        <v>-1.099</v>
      </c>
      <c r="AD84" s="133">
        <v>-0.112</v>
      </c>
      <c r="AE84" s="133">
        <v>0.112</v>
      </c>
      <c r="AF84" s="133">
        <v>0.373</v>
      </c>
      <c r="AG84" s="133">
        <v>5.168</v>
      </c>
      <c r="AH84" s="133">
        <v>2.682</v>
      </c>
      <c r="AI84" s="133">
        <v>0.194</v>
      </c>
      <c r="AJ84" s="136">
        <v>0.1643</v>
      </c>
      <c r="AK84" s="136">
        <v>0.8387</v>
      </c>
      <c r="AL84" s="136">
        <v>0.0598</v>
      </c>
      <c r="AM84" s="136">
        <v>0.942</v>
      </c>
      <c r="AN84" s="136">
        <v>0.471</v>
      </c>
      <c r="AO84" s="136">
        <v>0.5351</v>
      </c>
      <c r="AP84" s="136">
        <v>0.0062</v>
      </c>
      <c r="AQ84" s="136">
        <v>0.0019</v>
      </c>
      <c r="AR84" s="136">
        <v>0.0023</v>
      </c>
      <c r="AS84" s="136">
        <v>0.0019</v>
      </c>
      <c r="AT84" s="136">
        <v>0.0062</v>
      </c>
      <c r="AU84" s="136">
        <v>0.003</v>
      </c>
      <c r="AV84" s="136">
        <v>-0.0043</v>
      </c>
      <c r="AW84" s="136">
        <v>-0.0043</v>
      </c>
      <c r="AX84" s="136">
        <v>0.75</v>
      </c>
      <c r="AY84" s="136">
        <v>0.25</v>
      </c>
      <c r="AZ84" s="136">
        <v>0.4719</v>
      </c>
      <c r="BA84" s="136">
        <v>0.5281</v>
      </c>
      <c r="BB84" s="136">
        <v>0.0014</v>
      </c>
      <c r="BC84" s="136">
        <v>0.0016</v>
      </c>
      <c r="BD84" s="136">
        <v>0.003</v>
      </c>
      <c r="BE84" s="136">
        <v>0.0017</v>
      </c>
      <c r="BF84" s="136">
        <v>0.0006</v>
      </c>
      <c r="BG84" s="136">
        <v>0.0023</v>
      </c>
      <c r="BH84" s="133">
        <v>0.75</v>
      </c>
      <c r="BI84" s="133">
        <v>0.25</v>
      </c>
      <c r="BJ84" s="133">
        <v>0.472</v>
      </c>
      <c r="BK84" s="133">
        <v>0.528</v>
      </c>
      <c r="BL84" s="133">
        <v>0.272</v>
      </c>
      <c r="BM84" s="133">
        <v>0.838</v>
      </c>
      <c r="BN84" s="133">
        <v>0.728</v>
      </c>
      <c r="BO84" s="133">
        <v>0.162</v>
      </c>
      <c r="BP84" s="133">
        <v>-1.189</v>
      </c>
      <c r="BQ84" s="133">
        <v>-1.189</v>
      </c>
      <c r="BR84" s="133">
        <v>586</v>
      </c>
      <c r="BS84" s="133">
        <v>2.177</v>
      </c>
      <c r="BT84" s="136">
        <v>0.8999</v>
      </c>
      <c r="BU84" s="136">
        <v>0.9897</v>
      </c>
      <c r="BV84" s="136">
        <v>0.9227</v>
      </c>
      <c r="BW84" s="133">
        <v>0.01</v>
      </c>
      <c r="BX84" s="133">
        <v>0</v>
      </c>
      <c r="BY84" s="133">
        <v>0</v>
      </c>
      <c r="BZ84" s="133">
        <v>0</v>
      </c>
      <c r="CC84" s="45" t="s">
        <v>1483</v>
      </c>
      <c r="CD84" s="163" t="str">
        <f t="shared" si="3"/>
        <v>495</v>
      </c>
      <c r="CE84" s="133">
        <v>36</v>
      </c>
      <c r="CF84" s="133">
        <v>40</v>
      </c>
      <c r="CG84" s="133">
        <v>12</v>
      </c>
      <c r="CH84" s="164">
        <f t="shared" si="4"/>
        <v>0.00187451184587347</v>
      </c>
      <c r="CI84" s="164">
        <f t="shared" si="5"/>
        <v>0.00619674670797831</v>
      </c>
    </row>
    <row r="85" ht="14.25" spans="1:87">
      <c r="A85" s="45" t="s">
        <v>1484</v>
      </c>
      <c r="B85" s="133">
        <v>496</v>
      </c>
      <c r="C85" s="133">
        <v>42</v>
      </c>
      <c r="D85" s="133">
        <v>12</v>
      </c>
      <c r="E85" s="133">
        <v>54</v>
      </c>
      <c r="F85" s="133">
        <v>42</v>
      </c>
      <c r="G85" s="133">
        <v>40</v>
      </c>
      <c r="H85" s="133">
        <v>82</v>
      </c>
      <c r="I85" s="133">
        <v>-709.783</v>
      </c>
      <c r="J85" s="157">
        <v>1191</v>
      </c>
      <c r="K85" s="157">
        <v>18056</v>
      </c>
      <c r="L85" s="157">
        <v>3121</v>
      </c>
      <c r="M85" s="157">
        <v>3460</v>
      </c>
      <c r="N85" s="157">
        <v>4312</v>
      </c>
      <c r="O85" s="157">
        <v>21516</v>
      </c>
      <c r="P85" s="133">
        <v>1</v>
      </c>
      <c r="Q85" s="133">
        <v>3.36</v>
      </c>
      <c r="R85" s="133">
        <v>1.52</v>
      </c>
      <c r="S85" s="133">
        <v>0</v>
      </c>
      <c r="T85" s="133">
        <v>0</v>
      </c>
      <c r="U85" s="133">
        <v>0</v>
      </c>
      <c r="V85" s="133">
        <v>0.004</v>
      </c>
      <c r="W85" s="133">
        <v>0.004</v>
      </c>
      <c r="X85" s="133">
        <v>3.5</v>
      </c>
      <c r="Y85" s="133">
        <v>0.286</v>
      </c>
      <c r="Z85" s="133">
        <v>1.043</v>
      </c>
      <c r="AA85" s="133">
        <v>0.959</v>
      </c>
      <c r="AB85" s="133">
        <v>1.253</v>
      </c>
      <c r="AC85" s="133">
        <v>-1.253</v>
      </c>
      <c r="AD85" s="133">
        <v>0.042</v>
      </c>
      <c r="AE85" s="133">
        <v>-0.042</v>
      </c>
      <c r="AF85" s="133">
        <v>0.382</v>
      </c>
      <c r="AG85" s="133">
        <v>5.217</v>
      </c>
      <c r="AH85" s="133">
        <v>2.621</v>
      </c>
      <c r="AI85" s="133">
        <v>0.192</v>
      </c>
      <c r="AJ85" s="136">
        <v>0.1675</v>
      </c>
      <c r="AK85" s="136">
        <v>0.8357</v>
      </c>
      <c r="AL85" s="136">
        <v>0.062</v>
      </c>
      <c r="AM85" s="136">
        <v>0.9402</v>
      </c>
      <c r="AN85" s="136">
        <v>0.4772</v>
      </c>
      <c r="AO85" s="136">
        <v>0.529</v>
      </c>
      <c r="AP85" s="136">
        <v>0.0062</v>
      </c>
      <c r="AQ85" s="136">
        <v>0.0022</v>
      </c>
      <c r="AR85" s="136">
        <v>0.0026</v>
      </c>
      <c r="AS85" s="136">
        <v>0.0022</v>
      </c>
      <c r="AT85" s="136">
        <v>0.0062</v>
      </c>
      <c r="AU85" s="136">
        <v>0.0032</v>
      </c>
      <c r="AV85" s="136">
        <v>-0.004</v>
      </c>
      <c r="AW85" s="136">
        <v>-0.004</v>
      </c>
      <c r="AX85" s="136">
        <v>0.7778</v>
      </c>
      <c r="AY85" s="136">
        <v>0.2222</v>
      </c>
      <c r="AZ85" s="136">
        <v>0.5104</v>
      </c>
      <c r="BA85" s="136">
        <v>0.4896</v>
      </c>
      <c r="BB85" s="136">
        <v>0.0016</v>
      </c>
      <c r="BC85" s="136">
        <v>0.0016</v>
      </c>
      <c r="BD85" s="136">
        <v>0.0032</v>
      </c>
      <c r="BE85" s="136">
        <v>0.002</v>
      </c>
      <c r="BF85" s="136">
        <v>0.0006</v>
      </c>
      <c r="BG85" s="136">
        <v>0.0026</v>
      </c>
      <c r="BH85" s="133">
        <v>0.778</v>
      </c>
      <c r="BI85" s="133">
        <v>0.222</v>
      </c>
      <c r="BJ85" s="133">
        <v>0.51</v>
      </c>
      <c r="BK85" s="133">
        <v>0.49</v>
      </c>
      <c r="BL85" s="133">
        <v>0.276</v>
      </c>
      <c r="BM85" s="133">
        <v>0.839</v>
      </c>
      <c r="BN85" s="133">
        <v>0.724</v>
      </c>
      <c r="BO85" s="133">
        <v>0.161</v>
      </c>
      <c r="BP85" s="133">
        <v>-1.035</v>
      </c>
      <c r="BQ85" s="133">
        <v>-1.035</v>
      </c>
      <c r="BR85" s="133">
        <v>587</v>
      </c>
      <c r="BS85" s="133">
        <v>2.216</v>
      </c>
      <c r="BT85" s="136">
        <v>0.9226</v>
      </c>
      <c r="BU85" s="136">
        <v>0.9913</v>
      </c>
      <c r="BV85" s="136">
        <v>0.94</v>
      </c>
      <c r="BW85" s="133">
        <v>-0.003</v>
      </c>
      <c r="BX85" s="133">
        <v>0</v>
      </c>
      <c r="BY85" s="133">
        <v>0</v>
      </c>
      <c r="BZ85" s="133">
        <v>0</v>
      </c>
      <c r="CC85" s="45" t="s">
        <v>1484</v>
      </c>
      <c r="CD85" s="163" t="str">
        <f t="shared" si="3"/>
        <v>496</v>
      </c>
      <c r="CE85" s="133">
        <v>42</v>
      </c>
      <c r="CF85" s="133">
        <v>40</v>
      </c>
      <c r="CG85" s="133">
        <v>12</v>
      </c>
      <c r="CH85" s="164">
        <f t="shared" si="4"/>
        <v>0.00218693048685238</v>
      </c>
      <c r="CI85" s="164">
        <f t="shared" si="5"/>
        <v>0.00619674670797831</v>
      </c>
    </row>
    <row r="86" ht="14.25" spans="1:87">
      <c r="A86" s="45" t="s">
        <v>1485</v>
      </c>
      <c r="B86" s="133">
        <v>497</v>
      </c>
      <c r="C86" s="133">
        <v>60</v>
      </c>
      <c r="D86" s="133">
        <v>12</v>
      </c>
      <c r="E86" s="133">
        <v>72</v>
      </c>
      <c r="F86" s="133">
        <v>60</v>
      </c>
      <c r="G86" s="133">
        <v>40</v>
      </c>
      <c r="H86" s="133">
        <v>100</v>
      </c>
      <c r="I86" s="133">
        <v>-709.783</v>
      </c>
      <c r="J86" s="157">
        <v>1251</v>
      </c>
      <c r="K86" s="157">
        <v>18014</v>
      </c>
      <c r="L86" s="157">
        <v>3162</v>
      </c>
      <c r="M86" s="157">
        <v>3420</v>
      </c>
      <c r="N86" s="157">
        <v>4413</v>
      </c>
      <c r="O86" s="157">
        <v>21434</v>
      </c>
      <c r="P86" s="133">
        <v>1</v>
      </c>
      <c r="Q86" s="133">
        <v>3.36</v>
      </c>
      <c r="R86" s="133">
        <v>1.39</v>
      </c>
      <c r="S86" s="133">
        <v>0</v>
      </c>
      <c r="T86" s="133">
        <v>0</v>
      </c>
      <c r="U86" s="133">
        <v>0</v>
      </c>
      <c r="V86" s="133">
        <v>0.002</v>
      </c>
      <c r="W86" s="133">
        <v>0.002</v>
      </c>
      <c r="X86" s="133">
        <v>5</v>
      </c>
      <c r="Y86" s="133">
        <v>0.2</v>
      </c>
      <c r="Z86" s="133">
        <v>1.49</v>
      </c>
      <c r="AA86" s="133">
        <v>0.671</v>
      </c>
      <c r="AB86" s="133">
        <v>1.609</v>
      </c>
      <c r="AC86" s="133">
        <v>-1.609</v>
      </c>
      <c r="AD86" s="133">
        <v>0.398</v>
      </c>
      <c r="AE86" s="133">
        <v>-0.398</v>
      </c>
      <c r="AF86" s="133">
        <v>0.396</v>
      </c>
      <c r="AG86" s="133">
        <v>5.267</v>
      </c>
      <c r="AH86" s="133">
        <v>2.528</v>
      </c>
      <c r="AI86" s="133">
        <v>0.19</v>
      </c>
      <c r="AJ86" s="136">
        <v>0.1714</v>
      </c>
      <c r="AK86" s="136">
        <v>0.8325</v>
      </c>
      <c r="AL86" s="136">
        <v>0.0651</v>
      </c>
      <c r="AM86" s="136">
        <v>0.938</v>
      </c>
      <c r="AN86" s="136">
        <v>0.4833</v>
      </c>
      <c r="AO86" s="136">
        <v>0.5228</v>
      </c>
      <c r="AP86" s="136">
        <v>0.0062</v>
      </c>
      <c r="AQ86" s="136">
        <v>0.0031</v>
      </c>
      <c r="AR86" s="136">
        <v>0.0034</v>
      </c>
      <c r="AS86" s="136">
        <v>0.0031</v>
      </c>
      <c r="AT86" s="136">
        <v>0.0062</v>
      </c>
      <c r="AU86" s="136">
        <v>0.0039</v>
      </c>
      <c r="AV86" s="136">
        <v>-0.003</v>
      </c>
      <c r="AW86" s="136">
        <v>-0.003</v>
      </c>
      <c r="AX86" s="136">
        <v>0.8333</v>
      </c>
      <c r="AY86" s="136">
        <v>0.1667</v>
      </c>
      <c r="AZ86" s="136">
        <v>0.5983</v>
      </c>
      <c r="BA86" s="136">
        <v>0.4017</v>
      </c>
      <c r="BB86" s="136">
        <v>0.0023</v>
      </c>
      <c r="BC86" s="136">
        <v>0.0016</v>
      </c>
      <c r="BD86" s="136">
        <v>0.0039</v>
      </c>
      <c r="BE86" s="136">
        <v>0.0028</v>
      </c>
      <c r="BF86" s="136">
        <v>0.0006</v>
      </c>
      <c r="BG86" s="136">
        <v>0.0034</v>
      </c>
      <c r="BH86" s="133">
        <v>0.833</v>
      </c>
      <c r="BI86" s="133">
        <v>0.167</v>
      </c>
      <c r="BJ86" s="133">
        <v>0.598</v>
      </c>
      <c r="BK86" s="133">
        <v>0.402</v>
      </c>
      <c r="BL86" s="133">
        <v>0.283</v>
      </c>
      <c r="BM86" s="133">
        <v>0.84</v>
      </c>
      <c r="BN86" s="133">
        <v>0.717</v>
      </c>
      <c r="BO86" s="133">
        <v>0.16</v>
      </c>
      <c r="BP86" s="133">
        <v>-0.678</v>
      </c>
      <c r="BQ86" s="133">
        <v>-0.678</v>
      </c>
      <c r="BR86" s="133">
        <v>589</v>
      </c>
      <c r="BS86" s="133">
        <v>2.293</v>
      </c>
      <c r="BT86" s="136">
        <v>0.9421</v>
      </c>
      <c r="BU86" s="136">
        <v>0.9944</v>
      </c>
      <c r="BV86" s="136">
        <v>0.9554</v>
      </c>
      <c r="BW86" s="133">
        <v>0.002</v>
      </c>
      <c r="BX86" s="133">
        <v>0</v>
      </c>
      <c r="BY86" s="133">
        <v>0</v>
      </c>
      <c r="BZ86" s="133">
        <v>0</v>
      </c>
      <c r="CC86" s="45" t="s">
        <v>1485</v>
      </c>
      <c r="CD86" s="163" t="str">
        <f t="shared" si="3"/>
        <v>497</v>
      </c>
      <c r="CE86" s="133">
        <v>60</v>
      </c>
      <c r="CF86" s="133">
        <v>40</v>
      </c>
      <c r="CG86" s="133">
        <v>12</v>
      </c>
      <c r="CH86" s="164">
        <f t="shared" si="4"/>
        <v>0.00312418640978912</v>
      </c>
      <c r="CI86" s="164">
        <f t="shared" si="5"/>
        <v>0.00619674670797831</v>
      </c>
    </row>
    <row r="87" ht="14.25" spans="1:87">
      <c r="A87" s="45" t="s">
        <v>1486</v>
      </c>
      <c r="B87" s="133">
        <v>498</v>
      </c>
      <c r="C87" s="133">
        <v>36</v>
      </c>
      <c r="D87" s="133">
        <v>10</v>
      </c>
      <c r="E87" s="133">
        <v>46</v>
      </c>
      <c r="F87" s="133">
        <v>36</v>
      </c>
      <c r="G87" s="133">
        <v>33</v>
      </c>
      <c r="H87" s="133">
        <v>69</v>
      </c>
      <c r="I87" s="133">
        <v>-709.783</v>
      </c>
      <c r="J87" s="157">
        <v>1287</v>
      </c>
      <c r="K87" s="157">
        <v>17954</v>
      </c>
      <c r="L87" s="157">
        <v>3195</v>
      </c>
      <c r="M87" s="157">
        <v>3380</v>
      </c>
      <c r="N87" s="157">
        <v>4482</v>
      </c>
      <c r="O87" s="157">
        <v>21334</v>
      </c>
      <c r="P87" s="133">
        <v>1</v>
      </c>
      <c r="Q87" s="133">
        <v>3.36</v>
      </c>
      <c r="R87" s="133">
        <v>1.51</v>
      </c>
      <c r="S87" s="133">
        <v>0</v>
      </c>
      <c r="T87" s="133">
        <v>0</v>
      </c>
      <c r="U87" s="133">
        <v>0</v>
      </c>
      <c r="V87" s="133">
        <v>0.003</v>
      </c>
      <c r="W87" s="133">
        <v>0.003</v>
      </c>
      <c r="X87" s="133">
        <v>3.6</v>
      </c>
      <c r="Y87" s="133">
        <v>0.278</v>
      </c>
      <c r="Z87" s="133">
        <v>1.072</v>
      </c>
      <c r="AA87" s="133">
        <v>0.932</v>
      </c>
      <c r="AB87" s="133">
        <v>1.281</v>
      </c>
      <c r="AC87" s="133">
        <v>-1.281</v>
      </c>
      <c r="AD87" s="133">
        <v>0.07</v>
      </c>
      <c r="AE87" s="133">
        <v>-0.07</v>
      </c>
      <c r="AF87" s="133">
        <v>0.403</v>
      </c>
      <c r="AG87" s="133">
        <v>5.312</v>
      </c>
      <c r="AH87" s="133">
        <v>2.483</v>
      </c>
      <c r="AI87" s="133">
        <v>0.188</v>
      </c>
      <c r="AJ87" s="136">
        <v>0.1741</v>
      </c>
      <c r="AK87" s="136">
        <v>0.8286</v>
      </c>
      <c r="AL87" s="136">
        <v>0.067</v>
      </c>
      <c r="AM87" s="136">
        <v>0.9349</v>
      </c>
      <c r="AN87" s="136">
        <v>0.4885</v>
      </c>
      <c r="AO87" s="136">
        <v>0.5167</v>
      </c>
      <c r="AP87" s="136">
        <v>0.0051</v>
      </c>
      <c r="AQ87" s="136">
        <v>0.0019</v>
      </c>
      <c r="AR87" s="136">
        <v>0.0022</v>
      </c>
      <c r="AS87" s="136">
        <v>0.0019</v>
      </c>
      <c r="AT87" s="136">
        <v>0.0051</v>
      </c>
      <c r="AU87" s="136">
        <v>0.0027</v>
      </c>
      <c r="AV87" s="136">
        <v>-0.0033</v>
      </c>
      <c r="AW87" s="136">
        <v>-0.0033</v>
      </c>
      <c r="AX87" s="136">
        <v>0.7826</v>
      </c>
      <c r="AY87" s="136">
        <v>0.2174</v>
      </c>
      <c r="AZ87" s="136">
        <v>0.5175</v>
      </c>
      <c r="BA87" s="136">
        <v>0.4825</v>
      </c>
      <c r="BB87" s="136">
        <v>0.0014</v>
      </c>
      <c r="BC87" s="136">
        <v>0.0013</v>
      </c>
      <c r="BD87" s="136">
        <v>0.0027</v>
      </c>
      <c r="BE87" s="136">
        <v>0.0017</v>
      </c>
      <c r="BF87" s="136">
        <v>0</v>
      </c>
      <c r="BG87" s="136">
        <v>0.0022</v>
      </c>
      <c r="BH87" s="133">
        <v>0.783</v>
      </c>
      <c r="BI87" s="133">
        <v>0.217</v>
      </c>
      <c r="BJ87" s="133">
        <v>0.517</v>
      </c>
      <c r="BK87" s="133">
        <v>0.483</v>
      </c>
      <c r="BL87" s="133">
        <v>0.287</v>
      </c>
      <c r="BM87" s="133">
        <v>0.842</v>
      </c>
      <c r="BN87" s="133">
        <v>0.713</v>
      </c>
      <c r="BO87" s="133">
        <v>0.158</v>
      </c>
      <c r="BP87" s="133">
        <v>-1.007</v>
      </c>
      <c r="BQ87" s="133">
        <v>-1.007</v>
      </c>
      <c r="BR87" s="133">
        <v>592</v>
      </c>
      <c r="BS87" s="133">
        <v>2.408</v>
      </c>
      <c r="BT87" s="136">
        <v>0.9519</v>
      </c>
      <c r="BU87" s="136">
        <v>0.9954</v>
      </c>
      <c r="BV87" s="136">
        <v>0.9629</v>
      </c>
      <c r="BW87" s="133">
        <v>-0.003</v>
      </c>
      <c r="BX87" s="133">
        <v>0</v>
      </c>
      <c r="BY87" s="133">
        <v>0</v>
      </c>
      <c r="BZ87" s="133">
        <v>0</v>
      </c>
      <c r="CC87" s="45" t="s">
        <v>1486</v>
      </c>
      <c r="CD87" s="163" t="str">
        <f t="shared" si="3"/>
        <v>498</v>
      </c>
      <c r="CE87" s="133">
        <v>36</v>
      </c>
      <c r="CF87" s="133">
        <v>33</v>
      </c>
      <c r="CG87" s="133">
        <v>10</v>
      </c>
      <c r="CH87" s="164">
        <f t="shared" si="4"/>
        <v>0.00187451184587347</v>
      </c>
      <c r="CI87" s="164">
        <f t="shared" si="5"/>
        <v>0.00511231603408211</v>
      </c>
    </row>
    <row r="88" ht="14.25" spans="1:87">
      <c r="A88" s="45" t="s">
        <v>1487</v>
      </c>
      <c r="B88" s="133">
        <v>499</v>
      </c>
      <c r="C88" s="133">
        <v>47</v>
      </c>
      <c r="D88" s="133">
        <v>23</v>
      </c>
      <c r="E88" s="133">
        <v>70</v>
      </c>
      <c r="F88" s="133">
        <v>47</v>
      </c>
      <c r="G88" s="133">
        <v>77</v>
      </c>
      <c r="H88" s="133">
        <v>124</v>
      </c>
      <c r="I88" s="133">
        <v>-709.783</v>
      </c>
      <c r="J88" s="157">
        <v>1334</v>
      </c>
      <c r="K88" s="157">
        <v>17918</v>
      </c>
      <c r="L88" s="157">
        <v>3272</v>
      </c>
      <c r="M88" s="157">
        <v>3346</v>
      </c>
      <c r="N88" s="157">
        <v>4606</v>
      </c>
      <c r="O88" s="157">
        <v>21264</v>
      </c>
      <c r="P88" s="133">
        <v>1</v>
      </c>
      <c r="Q88" s="133">
        <v>3.36</v>
      </c>
      <c r="R88" s="133">
        <v>1.77</v>
      </c>
      <c r="S88" s="133">
        <v>0</v>
      </c>
      <c r="T88" s="133">
        <v>0</v>
      </c>
      <c r="U88" s="133">
        <v>0</v>
      </c>
      <c r="V88" s="133">
        <v>0.015</v>
      </c>
      <c r="W88" s="133">
        <v>0.015</v>
      </c>
      <c r="X88" s="133">
        <v>2.043</v>
      </c>
      <c r="Y88" s="133">
        <v>0.489</v>
      </c>
      <c r="Z88" s="133">
        <v>0.609</v>
      </c>
      <c r="AA88" s="133">
        <v>1.643</v>
      </c>
      <c r="AB88" s="133">
        <v>0.715</v>
      </c>
      <c r="AC88" s="133">
        <v>-0.715</v>
      </c>
      <c r="AD88" s="133">
        <v>-0.496</v>
      </c>
      <c r="AE88" s="133">
        <v>0.496</v>
      </c>
      <c r="AF88" s="133">
        <v>0.408</v>
      </c>
      <c r="AG88" s="133">
        <v>5.354</v>
      </c>
      <c r="AH88" s="133">
        <v>2.453</v>
      </c>
      <c r="AI88" s="133">
        <v>0.187</v>
      </c>
      <c r="AJ88" s="136">
        <v>0.1789</v>
      </c>
      <c r="AK88" s="136">
        <v>0.8259</v>
      </c>
      <c r="AL88" s="136">
        <v>0.0695</v>
      </c>
      <c r="AM88" s="136">
        <v>0.933</v>
      </c>
      <c r="AN88" s="136">
        <v>0.5003</v>
      </c>
      <c r="AO88" s="136">
        <v>0.5115</v>
      </c>
      <c r="AP88" s="136">
        <v>0.0118</v>
      </c>
      <c r="AQ88" s="136">
        <v>0.0024</v>
      </c>
      <c r="AR88" s="136">
        <v>0.0033</v>
      </c>
      <c r="AS88" s="136">
        <v>0.0024</v>
      </c>
      <c r="AT88" s="136">
        <v>0.0118</v>
      </c>
      <c r="AU88" s="136">
        <v>0.0048</v>
      </c>
      <c r="AV88" s="136">
        <v>-0.0094</v>
      </c>
      <c r="AW88" s="136">
        <v>-0.0094</v>
      </c>
      <c r="AX88" s="136">
        <v>0.6714</v>
      </c>
      <c r="AY88" s="136">
        <v>0.3286</v>
      </c>
      <c r="AZ88" s="136">
        <v>0.3784</v>
      </c>
      <c r="BA88" s="136">
        <v>0.6216</v>
      </c>
      <c r="BB88" s="136">
        <v>0.0018</v>
      </c>
      <c r="BC88" s="136">
        <v>0.003</v>
      </c>
      <c r="BD88" s="136">
        <v>0.0048</v>
      </c>
      <c r="BE88" s="136">
        <v>0.0022</v>
      </c>
      <c r="BF88" s="136">
        <v>0.0011</v>
      </c>
      <c r="BG88" s="136">
        <v>0.0033</v>
      </c>
      <c r="BH88" s="133">
        <v>0.671</v>
      </c>
      <c r="BI88" s="133">
        <v>0.329</v>
      </c>
      <c r="BJ88" s="133">
        <v>0.378</v>
      </c>
      <c r="BK88" s="133">
        <v>0.622</v>
      </c>
      <c r="BL88" s="133">
        <v>0.29</v>
      </c>
      <c r="BM88" s="133">
        <v>0.843</v>
      </c>
      <c r="BN88" s="133">
        <v>0.71</v>
      </c>
      <c r="BO88" s="133">
        <v>0.157</v>
      </c>
      <c r="BP88" s="133">
        <v>-1.573</v>
      </c>
      <c r="BQ88" s="133">
        <v>-1.573</v>
      </c>
      <c r="BR88" s="133">
        <v>594</v>
      </c>
      <c r="BS88" s="133">
        <v>2.485</v>
      </c>
      <c r="BT88" s="136">
        <v>0.9613</v>
      </c>
      <c r="BU88" s="136">
        <v>0.9979</v>
      </c>
      <c r="BV88" s="136">
        <v>0.9706</v>
      </c>
      <c r="BW88" s="133">
        <v>0.014</v>
      </c>
      <c r="BX88" s="133">
        <v>0</v>
      </c>
      <c r="BY88" s="133">
        <v>0</v>
      </c>
      <c r="BZ88" s="133">
        <v>0</v>
      </c>
      <c r="CC88" s="45" t="s">
        <v>1487</v>
      </c>
      <c r="CD88" s="163" t="str">
        <f t="shared" si="3"/>
        <v>499</v>
      </c>
      <c r="CE88" s="133">
        <v>47</v>
      </c>
      <c r="CF88" s="133">
        <v>77</v>
      </c>
      <c r="CG88" s="133">
        <v>23</v>
      </c>
      <c r="CH88" s="164">
        <f t="shared" si="4"/>
        <v>0.00244727935433481</v>
      </c>
      <c r="CI88" s="164">
        <f t="shared" si="5"/>
        <v>0.0119287374128582</v>
      </c>
    </row>
    <row r="89" ht="14.25" spans="1:87">
      <c r="A89" s="45" t="s">
        <v>1488</v>
      </c>
      <c r="B89" s="133">
        <v>500</v>
      </c>
      <c r="C89" s="133">
        <v>43</v>
      </c>
      <c r="D89" s="133">
        <v>12</v>
      </c>
      <c r="E89" s="133">
        <v>55</v>
      </c>
      <c r="F89" s="133">
        <v>43</v>
      </c>
      <c r="G89" s="133">
        <v>40</v>
      </c>
      <c r="H89" s="133">
        <v>83</v>
      </c>
      <c r="I89" s="133">
        <v>-709.783</v>
      </c>
      <c r="J89" s="157">
        <v>1377</v>
      </c>
      <c r="K89" s="157">
        <v>17871</v>
      </c>
      <c r="L89" s="157">
        <v>3313</v>
      </c>
      <c r="M89" s="157">
        <v>3269</v>
      </c>
      <c r="N89" s="157">
        <v>4690</v>
      </c>
      <c r="O89" s="157">
        <v>21140</v>
      </c>
      <c r="P89" s="133">
        <v>1</v>
      </c>
      <c r="Q89" s="133">
        <v>3.36</v>
      </c>
      <c r="R89" s="133">
        <v>1.51</v>
      </c>
      <c r="S89" s="133">
        <v>0</v>
      </c>
      <c r="T89" s="133">
        <v>0</v>
      </c>
      <c r="U89" s="133">
        <v>0</v>
      </c>
      <c r="V89" s="133">
        <v>0.004</v>
      </c>
      <c r="W89" s="133">
        <v>0.004</v>
      </c>
      <c r="X89" s="133">
        <v>3.583</v>
      </c>
      <c r="Y89" s="133">
        <v>0.279</v>
      </c>
      <c r="Z89" s="133">
        <v>1.068</v>
      </c>
      <c r="AA89" s="133">
        <v>0.937</v>
      </c>
      <c r="AB89" s="133">
        <v>1.276</v>
      </c>
      <c r="AC89" s="133">
        <v>-1.276</v>
      </c>
      <c r="AD89" s="133">
        <v>0.065</v>
      </c>
      <c r="AE89" s="133">
        <v>-0.065</v>
      </c>
      <c r="AF89" s="133">
        <v>0.416</v>
      </c>
      <c r="AG89" s="133">
        <v>5.466</v>
      </c>
      <c r="AH89" s="133">
        <v>2.406</v>
      </c>
      <c r="AI89" s="133">
        <v>0.183</v>
      </c>
      <c r="AJ89" s="136">
        <v>0.1822</v>
      </c>
      <c r="AK89" s="136">
        <v>0.8211</v>
      </c>
      <c r="AL89" s="136">
        <v>0.0717</v>
      </c>
      <c r="AM89" s="136">
        <v>0.9305</v>
      </c>
      <c r="AN89" s="136">
        <v>0.5064</v>
      </c>
      <c r="AO89" s="136">
        <v>0.4997</v>
      </c>
      <c r="AP89" s="136">
        <v>0.0062</v>
      </c>
      <c r="AQ89" s="136">
        <v>0.0022</v>
      </c>
      <c r="AR89" s="136">
        <v>0.0026</v>
      </c>
      <c r="AS89" s="136">
        <v>0.0022</v>
      </c>
      <c r="AT89" s="136">
        <v>0.0062</v>
      </c>
      <c r="AU89" s="136">
        <v>0.0032</v>
      </c>
      <c r="AV89" s="136">
        <v>-0.0039</v>
      </c>
      <c r="AW89" s="136">
        <v>-0.0039</v>
      </c>
      <c r="AX89" s="136">
        <v>0.7818</v>
      </c>
      <c r="AY89" s="136">
        <v>0.2182</v>
      </c>
      <c r="AZ89" s="136">
        <v>0.5163</v>
      </c>
      <c r="BA89" s="136">
        <v>0.4837</v>
      </c>
      <c r="BB89" s="136">
        <v>0.0017</v>
      </c>
      <c r="BC89" s="136">
        <v>0.0016</v>
      </c>
      <c r="BD89" s="136">
        <v>0.0032</v>
      </c>
      <c r="BE89" s="136">
        <v>0.002</v>
      </c>
      <c r="BF89" s="136">
        <v>0.0006</v>
      </c>
      <c r="BG89" s="136">
        <v>0.0026</v>
      </c>
      <c r="BH89" s="133">
        <v>0.782</v>
      </c>
      <c r="BI89" s="133">
        <v>0.218</v>
      </c>
      <c r="BJ89" s="133">
        <v>0.516</v>
      </c>
      <c r="BK89" s="133">
        <v>0.484</v>
      </c>
      <c r="BL89" s="133">
        <v>0.294</v>
      </c>
      <c r="BM89" s="133">
        <v>0.845</v>
      </c>
      <c r="BN89" s="133">
        <v>0.706</v>
      </c>
      <c r="BO89" s="133">
        <v>0.155</v>
      </c>
      <c r="BP89" s="133">
        <v>-1.012</v>
      </c>
      <c r="BQ89" s="133">
        <v>-1.012</v>
      </c>
      <c r="BR89" s="133">
        <v>597</v>
      </c>
      <c r="BS89" s="133">
        <v>2.6</v>
      </c>
      <c r="BT89" s="136">
        <v>0.9735</v>
      </c>
      <c r="BU89" s="136">
        <v>0.9995</v>
      </c>
      <c r="BV89" s="136">
        <v>0.9801</v>
      </c>
      <c r="BW89" s="133">
        <v>0.02</v>
      </c>
      <c r="BX89" s="133">
        <v>0</v>
      </c>
      <c r="BY89" s="133">
        <v>0</v>
      </c>
      <c r="BZ89" s="133">
        <v>0</v>
      </c>
      <c r="CC89" s="45" t="s">
        <v>1488</v>
      </c>
      <c r="CD89" s="163" t="str">
        <f t="shared" si="3"/>
        <v>500</v>
      </c>
      <c r="CE89" s="133">
        <v>43</v>
      </c>
      <c r="CF89" s="133">
        <v>40</v>
      </c>
      <c r="CG89" s="133">
        <v>12</v>
      </c>
      <c r="CH89" s="164">
        <f t="shared" si="4"/>
        <v>0.00223900026034887</v>
      </c>
      <c r="CI89" s="164">
        <f t="shared" si="5"/>
        <v>0.00619674670797831</v>
      </c>
    </row>
    <row r="90" ht="14.25" spans="1:87">
      <c r="A90" s="45" t="s">
        <v>1489</v>
      </c>
      <c r="B90" s="133">
        <v>501</v>
      </c>
      <c r="C90" s="133">
        <v>52</v>
      </c>
      <c r="D90" s="133">
        <v>10</v>
      </c>
      <c r="E90" s="133">
        <v>62</v>
      </c>
      <c r="F90" s="133">
        <v>52</v>
      </c>
      <c r="G90" s="133">
        <v>33</v>
      </c>
      <c r="H90" s="133">
        <v>85</v>
      </c>
      <c r="I90" s="133">
        <v>-709.783</v>
      </c>
      <c r="J90" s="157">
        <v>1429</v>
      </c>
      <c r="K90" s="157">
        <v>17828</v>
      </c>
      <c r="L90" s="157">
        <v>3346</v>
      </c>
      <c r="M90" s="157">
        <v>3229</v>
      </c>
      <c r="N90" s="157">
        <v>4775</v>
      </c>
      <c r="O90" s="157">
        <v>21057</v>
      </c>
      <c r="P90" s="133">
        <v>1</v>
      </c>
      <c r="Q90" s="133">
        <v>3.36</v>
      </c>
      <c r="R90" s="133">
        <v>1.38</v>
      </c>
      <c r="S90" s="133">
        <v>0</v>
      </c>
      <c r="T90" s="133">
        <v>0</v>
      </c>
      <c r="U90" s="133">
        <v>0</v>
      </c>
      <c r="V90" s="133">
        <v>0.002</v>
      </c>
      <c r="W90" s="133">
        <v>0.002</v>
      </c>
      <c r="X90" s="133">
        <v>5.2</v>
      </c>
      <c r="Y90" s="133">
        <v>0.192</v>
      </c>
      <c r="Z90" s="133">
        <v>1.549</v>
      </c>
      <c r="AA90" s="133">
        <v>0.646</v>
      </c>
      <c r="AB90" s="133">
        <v>1.649</v>
      </c>
      <c r="AC90" s="133">
        <v>-1.649</v>
      </c>
      <c r="AD90" s="133">
        <v>0.438</v>
      </c>
      <c r="AE90" s="133">
        <v>-0.438</v>
      </c>
      <c r="AF90" s="133">
        <v>0.427</v>
      </c>
      <c r="AG90" s="133">
        <v>5.521</v>
      </c>
      <c r="AH90" s="133">
        <v>2.342</v>
      </c>
      <c r="AI90" s="133">
        <v>0.181</v>
      </c>
      <c r="AJ90" s="136">
        <v>0.1855</v>
      </c>
      <c r="AK90" s="136">
        <v>0.8178</v>
      </c>
      <c r="AL90" s="136">
        <v>0.0744</v>
      </c>
      <c r="AM90" s="136">
        <v>0.9283</v>
      </c>
      <c r="AN90" s="136">
        <v>0.5115</v>
      </c>
      <c r="AO90" s="136">
        <v>0.4936</v>
      </c>
      <c r="AP90" s="136">
        <v>0.0051</v>
      </c>
      <c r="AQ90" s="136">
        <v>0.0027</v>
      </c>
      <c r="AR90" s="136">
        <v>0.0029</v>
      </c>
      <c r="AS90" s="136">
        <v>0.0027</v>
      </c>
      <c r="AT90" s="136">
        <v>0.0051</v>
      </c>
      <c r="AU90" s="136">
        <v>0.0033</v>
      </c>
      <c r="AV90" s="136">
        <v>-0.0024</v>
      </c>
      <c r="AW90" s="136">
        <v>-0.0024</v>
      </c>
      <c r="AX90" s="136">
        <v>0.8387</v>
      </c>
      <c r="AY90" s="136">
        <v>0.1613</v>
      </c>
      <c r="AZ90" s="136">
        <v>0.6077</v>
      </c>
      <c r="BA90" s="136">
        <v>0.3923</v>
      </c>
      <c r="BB90" s="136">
        <v>0.002</v>
      </c>
      <c r="BC90" s="136">
        <v>0.0013</v>
      </c>
      <c r="BD90" s="136">
        <v>0.0033</v>
      </c>
      <c r="BE90" s="136">
        <v>0.0025</v>
      </c>
      <c r="BF90" s="136">
        <v>0</v>
      </c>
      <c r="BG90" s="136">
        <v>0.0029</v>
      </c>
      <c r="BH90" s="133">
        <v>0.839</v>
      </c>
      <c r="BI90" s="133">
        <v>0.161</v>
      </c>
      <c r="BJ90" s="133">
        <v>0.608</v>
      </c>
      <c r="BK90" s="133">
        <v>0.392</v>
      </c>
      <c r="BL90" s="133">
        <v>0.299</v>
      </c>
      <c r="BM90" s="133">
        <v>0.847</v>
      </c>
      <c r="BN90" s="133">
        <v>0.701</v>
      </c>
      <c r="BO90" s="133">
        <v>0.153</v>
      </c>
      <c r="BP90" s="133">
        <v>-0.639</v>
      </c>
      <c r="BQ90" s="133">
        <v>-0.639</v>
      </c>
      <c r="BR90" s="133">
        <v>603</v>
      </c>
      <c r="BS90" s="133">
        <v>2.831</v>
      </c>
      <c r="BT90" s="136">
        <v>0.9903</v>
      </c>
      <c r="BU90" s="136">
        <v>1</v>
      </c>
      <c r="BV90" s="136">
        <v>0.9928</v>
      </c>
      <c r="BW90" s="133">
        <v>0.01</v>
      </c>
      <c r="BX90" s="133">
        <v>0</v>
      </c>
      <c r="BY90" s="133">
        <v>0</v>
      </c>
      <c r="BZ90" s="133">
        <v>0</v>
      </c>
      <c r="CC90" s="45" t="s">
        <v>1489</v>
      </c>
      <c r="CD90" s="163" t="str">
        <f t="shared" si="3"/>
        <v>501</v>
      </c>
      <c r="CE90" s="133">
        <v>52</v>
      </c>
      <c r="CF90" s="133">
        <v>33</v>
      </c>
      <c r="CG90" s="133">
        <v>10</v>
      </c>
      <c r="CH90" s="164">
        <f t="shared" si="4"/>
        <v>0.00270762822181724</v>
      </c>
      <c r="CI90" s="164">
        <f t="shared" si="5"/>
        <v>0.00511231603408211</v>
      </c>
    </row>
    <row r="91" ht="14.25" spans="1:87">
      <c r="A91" s="45" t="s">
        <v>1490</v>
      </c>
      <c r="B91" s="133">
        <v>620</v>
      </c>
      <c r="C91" s="133">
        <v>5</v>
      </c>
      <c r="D91" s="133">
        <v>0</v>
      </c>
      <c r="E91" s="133">
        <v>5</v>
      </c>
      <c r="F91" s="133">
        <v>5</v>
      </c>
      <c r="G91" s="133">
        <v>0</v>
      </c>
      <c r="H91" s="133">
        <v>5</v>
      </c>
      <c r="I91" s="133">
        <v>-709.783</v>
      </c>
      <c r="J91" s="157">
        <v>19205</v>
      </c>
      <c r="K91" s="133">
        <v>5</v>
      </c>
      <c r="L91" s="157">
        <v>6542</v>
      </c>
      <c r="M91" s="133">
        <v>0</v>
      </c>
      <c r="N91" s="157">
        <v>25747</v>
      </c>
      <c r="O91" s="133">
        <v>5</v>
      </c>
      <c r="P91" s="133">
        <v>1</v>
      </c>
      <c r="Q91" s="133" t="s">
        <v>402</v>
      </c>
      <c r="R91" s="133">
        <v>1</v>
      </c>
      <c r="S91" s="133">
        <v>0</v>
      </c>
      <c r="T91" s="133">
        <v>0</v>
      </c>
      <c r="U91" s="133">
        <v>0</v>
      </c>
      <c r="V91" s="133" t="s">
        <v>402</v>
      </c>
      <c r="W91" s="133" t="s">
        <v>402</v>
      </c>
      <c r="X91" s="133" t="s">
        <v>402</v>
      </c>
      <c r="Y91" s="133">
        <v>0</v>
      </c>
      <c r="Z91" s="133" t="s">
        <v>402</v>
      </c>
      <c r="AA91" s="133">
        <v>0</v>
      </c>
      <c r="AB91" s="133" t="s">
        <v>402</v>
      </c>
      <c r="AC91" s="133" t="s">
        <v>402</v>
      </c>
      <c r="AD91" s="133" t="s">
        <v>402</v>
      </c>
      <c r="AE91" s="133" t="s">
        <v>402</v>
      </c>
      <c r="AF91" s="133">
        <v>2.936</v>
      </c>
      <c r="AG91" s="133" t="s">
        <v>402</v>
      </c>
      <c r="AH91" s="133">
        <v>0.341</v>
      </c>
      <c r="AI91" s="133">
        <v>0</v>
      </c>
      <c r="AJ91" s="136">
        <v>1</v>
      </c>
      <c r="AK91" s="136">
        <v>0</v>
      </c>
      <c r="AL91" s="136">
        <v>1</v>
      </c>
      <c r="AM91" s="136">
        <v>0</v>
      </c>
      <c r="AN91" s="136">
        <v>1</v>
      </c>
      <c r="AO91" s="136">
        <v>0</v>
      </c>
      <c r="AP91" s="136">
        <v>0</v>
      </c>
      <c r="AQ91" s="136">
        <v>0</v>
      </c>
      <c r="AR91" s="136">
        <v>0</v>
      </c>
      <c r="AS91" s="136">
        <v>0</v>
      </c>
      <c r="AT91" s="136">
        <v>0</v>
      </c>
      <c r="AU91" s="136">
        <v>0</v>
      </c>
      <c r="AV91" s="136">
        <v>0</v>
      </c>
      <c r="AW91" s="136">
        <v>0</v>
      </c>
      <c r="AX91" s="136">
        <v>1</v>
      </c>
      <c r="AY91" s="136">
        <v>0</v>
      </c>
      <c r="AZ91" s="136">
        <v>1</v>
      </c>
      <c r="BA91" s="136">
        <v>0</v>
      </c>
      <c r="BB91" s="136">
        <v>0</v>
      </c>
      <c r="BC91" s="136">
        <v>0</v>
      </c>
      <c r="BD91" s="136">
        <v>0</v>
      </c>
      <c r="BE91" s="136">
        <v>0</v>
      </c>
      <c r="BF91" s="136">
        <v>0</v>
      </c>
      <c r="BG91" s="136">
        <v>0</v>
      </c>
      <c r="BH91" s="133">
        <v>1</v>
      </c>
      <c r="BI91" s="133">
        <v>0</v>
      </c>
      <c r="BJ91" s="133">
        <v>1</v>
      </c>
      <c r="BK91" s="133">
        <v>0</v>
      </c>
      <c r="BL91" s="133">
        <v>0.746</v>
      </c>
      <c r="BM91" s="133">
        <v>1</v>
      </c>
      <c r="BN91" s="133">
        <v>0.254</v>
      </c>
      <c r="BO91" s="133">
        <v>0</v>
      </c>
      <c r="BP91" s="133" t="s">
        <v>402</v>
      </c>
      <c r="BQ91" s="133" t="s">
        <v>402</v>
      </c>
      <c r="BR91" s="133">
        <v>620</v>
      </c>
      <c r="BS91" s="133">
        <v>3.484</v>
      </c>
      <c r="BT91" s="136">
        <v>1</v>
      </c>
      <c r="BU91" s="136">
        <v>1</v>
      </c>
      <c r="BV91" s="136">
        <v>1</v>
      </c>
      <c r="BW91" s="133">
        <v>0</v>
      </c>
      <c r="BX91" s="133">
        <v>0</v>
      </c>
      <c r="BY91" s="133">
        <v>0</v>
      </c>
      <c r="BZ91" s="133">
        <v>0</v>
      </c>
      <c r="CC91" s="45" t="s">
        <v>1491</v>
      </c>
      <c r="CD91" s="163" t="str">
        <f t="shared" si="3"/>
        <v>502</v>
      </c>
      <c r="CE91" s="133">
        <v>53</v>
      </c>
      <c r="CF91" s="133">
        <v>46</v>
      </c>
      <c r="CG91" s="133">
        <v>14</v>
      </c>
      <c r="CH91" s="164">
        <f t="shared" si="4"/>
        <v>0.00275969799531372</v>
      </c>
      <c r="CI91" s="164">
        <f t="shared" si="5"/>
        <v>0.00712625871417506</v>
      </c>
    </row>
    <row r="92" ht="14.25" spans="1:87">
      <c r="A92" s="45" t="s">
        <v>1383</v>
      </c>
      <c r="B92" s="133"/>
      <c r="C92" s="157">
        <f t="shared" ref="C92:G92" si="6">SUM(C6:C91)</f>
        <v>1434</v>
      </c>
      <c r="D92" s="157">
        <f t="shared" si="6"/>
        <v>997</v>
      </c>
      <c r="E92" s="157">
        <f t="shared" si="6"/>
        <v>2431</v>
      </c>
      <c r="F92" s="157">
        <f t="shared" si="6"/>
        <v>1434</v>
      </c>
      <c r="G92" s="157">
        <f t="shared" si="6"/>
        <v>3306</v>
      </c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>
        <v>742.901</v>
      </c>
      <c r="AA92" s="133">
        <v>333.667</v>
      </c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  <c r="AZ92" s="133"/>
      <c r="BA92" s="133"/>
      <c r="BB92" s="133"/>
      <c r="BC92" s="133"/>
      <c r="BD92" s="136">
        <f>SUM(BD6:BD91)</f>
        <v>0.1823</v>
      </c>
      <c r="BE92" s="133"/>
      <c r="BF92" s="133"/>
      <c r="BG92" s="133"/>
      <c r="BH92" s="133"/>
      <c r="BI92" s="133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C92" s="45" t="s">
        <v>1492</v>
      </c>
      <c r="CD92" s="163" t="str">
        <f t="shared" si="3"/>
        <v>503</v>
      </c>
      <c r="CE92" s="133">
        <v>43</v>
      </c>
      <c r="CF92" s="133">
        <v>67</v>
      </c>
      <c r="CG92" s="133">
        <v>20</v>
      </c>
      <c r="CH92" s="164">
        <f t="shared" si="4"/>
        <v>0.00223900026034887</v>
      </c>
      <c r="CI92" s="164">
        <f t="shared" si="5"/>
        <v>0.0103795507358637</v>
      </c>
    </row>
    <row r="93" ht="14.25" spans="81:87">
      <c r="CC93" s="45" t="s">
        <v>1493</v>
      </c>
      <c r="CD93" s="163" t="str">
        <f t="shared" si="3"/>
        <v>504</v>
      </c>
      <c r="CE93" s="133">
        <v>36</v>
      </c>
      <c r="CF93" s="133">
        <v>20</v>
      </c>
      <c r="CG93" s="133">
        <v>6</v>
      </c>
      <c r="CH93" s="164">
        <f t="shared" si="4"/>
        <v>0.00187451184587347</v>
      </c>
      <c r="CI93" s="164">
        <f t="shared" si="5"/>
        <v>0.00309837335398916</v>
      </c>
    </row>
    <row r="94" ht="14.25" spans="81:87">
      <c r="CC94" s="45" t="s">
        <v>1494</v>
      </c>
      <c r="CD94" s="163" t="str">
        <f t="shared" si="3"/>
        <v>505</v>
      </c>
      <c r="CE94" s="133">
        <v>49</v>
      </c>
      <c r="CF94" s="133">
        <v>46</v>
      </c>
      <c r="CG94" s="133">
        <v>14</v>
      </c>
      <c r="CH94" s="164">
        <f t="shared" si="4"/>
        <v>0.00255141890132778</v>
      </c>
      <c r="CI94" s="164">
        <f t="shared" si="5"/>
        <v>0.00712625871417506</v>
      </c>
    </row>
    <row r="95" ht="14.25" spans="81:87">
      <c r="CC95" s="45" t="s">
        <v>1495</v>
      </c>
      <c r="CD95" s="163" t="str">
        <f t="shared" si="3"/>
        <v>506</v>
      </c>
      <c r="CE95" s="133">
        <v>51</v>
      </c>
      <c r="CF95" s="133">
        <v>50</v>
      </c>
      <c r="CG95" s="133">
        <v>15</v>
      </c>
      <c r="CH95" s="164">
        <f t="shared" si="4"/>
        <v>0.00265555844832075</v>
      </c>
      <c r="CI95" s="164">
        <f t="shared" si="5"/>
        <v>0.00774593338497289</v>
      </c>
    </row>
    <row r="96" ht="14.25" spans="81:87">
      <c r="CC96" s="45" t="s">
        <v>1496</v>
      </c>
      <c r="CD96" s="163" t="str">
        <f t="shared" si="3"/>
        <v>507</v>
      </c>
      <c r="CE96" s="133">
        <v>47</v>
      </c>
      <c r="CF96" s="133">
        <v>36</v>
      </c>
      <c r="CG96" s="133">
        <v>11</v>
      </c>
      <c r="CH96" s="164">
        <f t="shared" si="4"/>
        <v>0.00244727935433481</v>
      </c>
      <c r="CI96" s="164">
        <f t="shared" si="5"/>
        <v>0.00557707203718048</v>
      </c>
    </row>
    <row r="97" ht="14.25" spans="81:87">
      <c r="CC97" s="45" t="s">
        <v>1497</v>
      </c>
      <c r="CD97" s="163" t="str">
        <f t="shared" si="3"/>
        <v>508</v>
      </c>
      <c r="CE97" s="133">
        <v>40</v>
      </c>
      <c r="CF97" s="133">
        <v>46</v>
      </c>
      <c r="CG97" s="133">
        <v>14</v>
      </c>
      <c r="CH97" s="164">
        <f t="shared" si="4"/>
        <v>0.00208279093985941</v>
      </c>
      <c r="CI97" s="164">
        <f t="shared" si="5"/>
        <v>0.00712625871417506</v>
      </c>
    </row>
    <row r="98" ht="14.25" spans="81:87">
      <c r="CC98" s="45" t="s">
        <v>1498</v>
      </c>
      <c r="CD98" s="163" t="str">
        <f t="shared" si="3"/>
        <v>509</v>
      </c>
      <c r="CE98" s="133">
        <v>48</v>
      </c>
      <c r="CF98" s="133">
        <v>33</v>
      </c>
      <c r="CG98" s="133">
        <v>10</v>
      </c>
      <c r="CH98" s="164">
        <f t="shared" si="4"/>
        <v>0.00249934912783129</v>
      </c>
      <c r="CI98" s="164">
        <f t="shared" si="5"/>
        <v>0.00511231603408211</v>
      </c>
    </row>
    <row r="99" ht="14.25" spans="81:87">
      <c r="CC99" s="45" t="s">
        <v>1499</v>
      </c>
      <c r="CD99" s="163" t="str">
        <f t="shared" si="3"/>
        <v>510</v>
      </c>
      <c r="CE99" s="133">
        <v>56</v>
      </c>
      <c r="CF99" s="133">
        <v>36</v>
      </c>
      <c r="CG99" s="133">
        <v>11</v>
      </c>
      <c r="CH99" s="164">
        <f t="shared" si="4"/>
        <v>0.00291590731580318</v>
      </c>
      <c r="CI99" s="164">
        <f t="shared" si="5"/>
        <v>0.00557707203718048</v>
      </c>
    </row>
    <row r="100" ht="14.25" spans="81:87">
      <c r="CC100" s="45" t="s">
        <v>1500</v>
      </c>
      <c r="CD100" s="163" t="str">
        <f t="shared" si="3"/>
        <v>511</v>
      </c>
      <c r="CE100" s="133">
        <v>52</v>
      </c>
      <c r="CF100" s="133">
        <v>36</v>
      </c>
      <c r="CG100" s="133">
        <v>11</v>
      </c>
      <c r="CH100" s="164">
        <f t="shared" si="4"/>
        <v>0.00270762822181724</v>
      </c>
      <c r="CI100" s="164">
        <f t="shared" si="5"/>
        <v>0.00557707203718048</v>
      </c>
    </row>
    <row r="101" ht="14.25" spans="81:87">
      <c r="CC101" s="45" t="s">
        <v>1501</v>
      </c>
      <c r="CD101" s="163" t="str">
        <f t="shared" si="3"/>
        <v>512</v>
      </c>
      <c r="CE101" s="133">
        <v>56</v>
      </c>
      <c r="CF101" s="133">
        <v>20</v>
      </c>
      <c r="CG101" s="133">
        <v>6</v>
      </c>
      <c r="CH101" s="164">
        <f t="shared" si="4"/>
        <v>0.00291590731580318</v>
      </c>
      <c r="CI101" s="164">
        <f t="shared" si="5"/>
        <v>0.00309837335398916</v>
      </c>
    </row>
    <row r="102" ht="14.25" spans="81:87">
      <c r="CC102" s="45" t="s">
        <v>1502</v>
      </c>
      <c r="CD102" s="163" t="str">
        <f t="shared" si="3"/>
        <v>513</v>
      </c>
      <c r="CE102" s="133">
        <v>52</v>
      </c>
      <c r="CF102" s="133">
        <v>20</v>
      </c>
      <c r="CG102" s="133">
        <v>6</v>
      </c>
      <c r="CH102" s="164">
        <f t="shared" si="4"/>
        <v>0.00270762822181724</v>
      </c>
      <c r="CI102" s="164">
        <f t="shared" si="5"/>
        <v>0.00309837335398916</v>
      </c>
    </row>
    <row r="103" ht="14.25" spans="81:87">
      <c r="CC103" s="45" t="s">
        <v>1503</v>
      </c>
      <c r="CD103" s="163" t="str">
        <f t="shared" si="3"/>
        <v>514</v>
      </c>
      <c r="CE103" s="133">
        <v>67</v>
      </c>
      <c r="CF103" s="133">
        <v>36</v>
      </c>
      <c r="CG103" s="133">
        <v>11</v>
      </c>
      <c r="CH103" s="164">
        <f t="shared" si="4"/>
        <v>0.00348867482426451</v>
      </c>
      <c r="CI103" s="164">
        <f t="shared" si="5"/>
        <v>0.00557707203718048</v>
      </c>
    </row>
    <row r="104" ht="14.25" spans="81:87">
      <c r="CC104" s="45" t="s">
        <v>1504</v>
      </c>
      <c r="CD104" s="163" t="str">
        <f t="shared" si="3"/>
        <v>515</v>
      </c>
      <c r="CE104" s="133">
        <v>55</v>
      </c>
      <c r="CF104" s="133">
        <v>30</v>
      </c>
      <c r="CG104" s="133">
        <v>9</v>
      </c>
      <c r="CH104" s="164">
        <f t="shared" si="4"/>
        <v>0.00286383754230669</v>
      </c>
      <c r="CI104" s="164">
        <f t="shared" si="5"/>
        <v>0.00464756003098373</v>
      </c>
    </row>
    <row r="105" ht="14.25" spans="81:87">
      <c r="CC105" s="45" t="s">
        <v>1505</v>
      </c>
      <c r="CD105" s="163" t="str">
        <f t="shared" si="3"/>
        <v>516</v>
      </c>
      <c r="CE105" s="133">
        <v>74</v>
      </c>
      <c r="CF105" s="133">
        <v>36</v>
      </c>
      <c r="CG105" s="133">
        <v>11</v>
      </c>
      <c r="CH105" s="164">
        <f t="shared" si="4"/>
        <v>0.00385316323873991</v>
      </c>
      <c r="CI105" s="164">
        <f t="shared" si="5"/>
        <v>0.00557707203718048</v>
      </c>
    </row>
    <row r="106" ht="14.25" spans="81:87">
      <c r="CC106" s="45" t="s">
        <v>1506</v>
      </c>
      <c r="CD106" s="163" t="str">
        <f t="shared" si="3"/>
        <v>517</v>
      </c>
      <c r="CE106" s="133">
        <v>59</v>
      </c>
      <c r="CF106" s="133">
        <v>30</v>
      </c>
      <c r="CG106" s="133">
        <v>9</v>
      </c>
      <c r="CH106" s="164">
        <f t="shared" si="4"/>
        <v>0.00307211663629263</v>
      </c>
      <c r="CI106" s="164">
        <f t="shared" si="5"/>
        <v>0.00464756003098373</v>
      </c>
    </row>
    <row r="107" ht="14.25" spans="81:87">
      <c r="CC107" s="45" t="s">
        <v>1507</v>
      </c>
      <c r="CD107" s="163" t="str">
        <f t="shared" si="3"/>
        <v>518</v>
      </c>
      <c r="CE107" s="133">
        <v>54</v>
      </c>
      <c r="CF107" s="133">
        <v>40</v>
      </c>
      <c r="CG107" s="133">
        <v>12</v>
      </c>
      <c r="CH107" s="164">
        <f t="shared" si="4"/>
        <v>0.00281176776881021</v>
      </c>
      <c r="CI107" s="164">
        <f t="shared" si="5"/>
        <v>0.00619674670797831</v>
      </c>
    </row>
    <row r="108" ht="14.25" spans="81:87">
      <c r="CC108" s="45" t="s">
        <v>1508</v>
      </c>
      <c r="CD108" s="163" t="str">
        <f t="shared" si="3"/>
        <v>519</v>
      </c>
      <c r="CE108" s="133">
        <v>106</v>
      </c>
      <c r="CF108" s="133">
        <v>57</v>
      </c>
      <c r="CG108" s="133">
        <v>17</v>
      </c>
      <c r="CH108" s="164">
        <f t="shared" si="4"/>
        <v>0.00551939599062744</v>
      </c>
      <c r="CI108" s="164">
        <f t="shared" si="5"/>
        <v>0.00883036405886909</v>
      </c>
    </row>
    <row r="109" ht="14.25" spans="81:87">
      <c r="CC109" s="45" t="s">
        <v>1509</v>
      </c>
      <c r="CD109" s="163" t="str">
        <f t="shared" si="3"/>
        <v>520</v>
      </c>
      <c r="CE109" s="133">
        <v>69</v>
      </c>
      <c r="CF109" s="133">
        <v>53</v>
      </c>
      <c r="CG109" s="133">
        <v>16</v>
      </c>
      <c r="CH109" s="164">
        <f t="shared" si="4"/>
        <v>0.00359281437125748</v>
      </c>
      <c r="CI109" s="164">
        <f t="shared" si="5"/>
        <v>0.00821068938807126</v>
      </c>
    </row>
    <row r="110" ht="14.25" spans="81:87">
      <c r="CC110" s="45" t="s">
        <v>1510</v>
      </c>
      <c r="CD110" s="163" t="str">
        <f t="shared" si="3"/>
        <v>521</v>
      </c>
      <c r="CE110" s="133">
        <v>97</v>
      </c>
      <c r="CF110" s="133">
        <v>33</v>
      </c>
      <c r="CG110" s="133">
        <v>10</v>
      </c>
      <c r="CH110" s="164">
        <f t="shared" si="4"/>
        <v>0.00505076802915907</v>
      </c>
      <c r="CI110" s="164">
        <f t="shared" si="5"/>
        <v>0.00511231603408211</v>
      </c>
    </row>
    <row r="111" ht="14.25" spans="81:87">
      <c r="CC111" s="45" t="s">
        <v>1511</v>
      </c>
      <c r="CD111" s="163" t="str">
        <f t="shared" si="3"/>
        <v>522</v>
      </c>
      <c r="CE111" s="133">
        <v>80</v>
      </c>
      <c r="CF111" s="133">
        <v>20</v>
      </c>
      <c r="CG111" s="133">
        <v>6</v>
      </c>
      <c r="CH111" s="164">
        <f t="shared" si="4"/>
        <v>0.00416558187971882</v>
      </c>
      <c r="CI111" s="164">
        <f t="shared" si="5"/>
        <v>0.00309837335398916</v>
      </c>
    </row>
    <row r="112" ht="14.25" spans="81:87">
      <c r="CC112" s="45" t="s">
        <v>1512</v>
      </c>
      <c r="CD112" s="163" t="str">
        <f t="shared" si="3"/>
        <v>523</v>
      </c>
      <c r="CE112" s="133">
        <v>94</v>
      </c>
      <c r="CF112" s="133">
        <v>50</v>
      </c>
      <c r="CG112" s="133">
        <v>15</v>
      </c>
      <c r="CH112" s="164">
        <f t="shared" si="4"/>
        <v>0.00489455870866962</v>
      </c>
      <c r="CI112" s="164">
        <f t="shared" si="5"/>
        <v>0.00774593338497289</v>
      </c>
    </row>
    <row r="113" ht="14.25" spans="81:87">
      <c r="CC113" s="45" t="s">
        <v>1513</v>
      </c>
      <c r="CD113" s="163" t="str">
        <f t="shared" si="3"/>
        <v>524</v>
      </c>
      <c r="CE113" s="133">
        <v>86</v>
      </c>
      <c r="CF113" s="133">
        <v>67</v>
      </c>
      <c r="CG113" s="133">
        <v>20</v>
      </c>
      <c r="CH113" s="164">
        <f t="shared" si="4"/>
        <v>0.00447800052069774</v>
      </c>
      <c r="CI113" s="164">
        <f t="shared" si="5"/>
        <v>0.0103795507358637</v>
      </c>
    </row>
    <row r="114" ht="14.25" spans="81:87">
      <c r="CC114" s="45" t="s">
        <v>1514</v>
      </c>
      <c r="CD114" s="163" t="str">
        <f t="shared" si="3"/>
        <v>525</v>
      </c>
      <c r="CE114" s="133">
        <v>98</v>
      </c>
      <c r="CF114" s="133">
        <v>46</v>
      </c>
      <c r="CG114" s="133">
        <v>14</v>
      </c>
      <c r="CH114" s="164">
        <f t="shared" si="4"/>
        <v>0.00510283780265556</v>
      </c>
      <c r="CI114" s="164">
        <f t="shared" si="5"/>
        <v>0.00712625871417506</v>
      </c>
    </row>
    <row r="115" ht="14.25" spans="81:87">
      <c r="CC115" s="45" t="s">
        <v>1515</v>
      </c>
      <c r="CD115" s="163" t="str">
        <f t="shared" si="3"/>
        <v>526</v>
      </c>
      <c r="CE115" s="133">
        <v>137</v>
      </c>
      <c r="CF115" s="133">
        <v>60</v>
      </c>
      <c r="CG115" s="133">
        <v>18</v>
      </c>
      <c r="CH115" s="164">
        <f t="shared" si="4"/>
        <v>0.00713355896901849</v>
      </c>
      <c r="CI115" s="164">
        <f t="shared" si="5"/>
        <v>0.00929512006196747</v>
      </c>
    </row>
    <row r="116" ht="14.25" spans="81:87">
      <c r="CC116" s="45" t="s">
        <v>1516</v>
      </c>
      <c r="CD116" s="163" t="str">
        <f t="shared" si="3"/>
        <v>527</v>
      </c>
      <c r="CE116" s="133">
        <v>97</v>
      </c>
      <c r="CF116" s="133">
        <v>60</v>
      </c>
      <c r="CG116" s="133">
        <v>18</v>
      </c>
      <c r="CH116" s="164">
        <f t="shared" si="4"/>
        <v>0.00505076802915907</v>
      </c>
      <c r="CI116" s="164">
        <f t="shared" si="5"/>
        <v>0.00929512006196747</v>
      </c>
    </row>
    <row r="117" ht="14.25" spans="81:87">
      <c r="CC117" s="45" t="s">
        <v>1517</v>
      </c>
      <c r="CD117" s="163" t="str">
        <f t="shared" si="3"/>
        <v>528</v>
      </c>
      <c r="CE117" s="133">
        <v>88</v>
      </c>
      <c r="CF117" s="133">
        <v>33</v>
      </c>
      <c r="CG117" s="133">
        <v>10</v>
      </c>
      <c r="CH117" s="164">
        <f t="shared" si="4"/>
        <v>0.00458214006769071</v>
      </c>
      <c r="CI117" s="164">
        <f t="shared" si="5"/>
        <v>0.00511231603408211</v>
      </c>
    </row>
    <row r="118" ht="14.25" spans="81:87">
      <c r="CC118" s="45" t="s">
        <v>1518</v>
      </c>
      <c r="CD118" s="163" t="str">
        <f t="shared" si="3"/>
        <v>529</v>
      </c>
      <c r="CE118" s="133">
        <v>98</v>
      </c>
      <c r="CF118" s="133">
        <v>46</v>
      </c>
      <c r="CG118" s="133">
        <v>14</v>
      </c>
      <c r="CH118" s="164">
        <f t="shared" si="4"/>
        <v>0.00510283780265556</v>
      </c>
      <c r="CI118" s="164">
        <f t="shared" si="5"/>
        <v>0.00712625871417506</v>
      </c>
    </row>
    <row r="119" ht="14.25" spans="81:87">
      <c r="CC119" s="45" t="s">
        <v>1519</v>
      </c>
      <c r="CD119" s="163" t="str">
        <f t="shared" si="3"/>
        <v>530</v>
      </c>
      <c r="CE119" s="133">
        <v>98</v>
      </c>
      <c r="CF119" s="133">
        <v>33</v>
      </c>
      <c r="CG119" s="133">
        <v>10</v>
      </c>
      <c r="CH119" s="164">
        <f t="shared" si="4"/>
        <v>0.00510283780265556</v>
      </c>
      <c r="CI119" s="164">
        <f t="shared" si="5"/>
        <v>0.00511231603408211</v>
      </c>
    </row>
    <row r="120" ht="14.25" spans="81:87">
      <c r="CC120" s="45" t="s">
        <v>1520</v>
      </c>
      <c r="CD120" s="163" t="str">
        <f t="shared" si="3"/>
        <v>531</v>
      </c>
      <c r="CE120" s="133">
        <v>89</v>
      </c>
      <c r="CF120" s="133">
        <v>40</v>
      </c>
      <c r="CG120" s="133">
        <v>12</v>
      </c>
      <c r="CH120" s="164">
        <f t="shared" si="4"/>
        <v>0.00463420984118719</v>
      </c>
      <c r="CI120" s="164">
        <f t="shared" si="5"/>
        <v>0.00619674670797831</v>
      </c>
    </row>
    <row r="121" ht="14.25" spans="81:87">
      <c r="CC121" s="45" t="s">
        <v>1521</v>
      </c>
      <c r="CD121" s="163" t="str">
        <f t="shared" si="3"/>
        <v>532</v>
      </c>
      <c r="CE121" s="133">
        <v>81</v>
      </c>
      <c r="CF121" s="133">
        <v>46</v>
      </c>
      <c r="CG121" s="133">
        <v>14</v>
      </c>
      <c r="CH121" s="164">
        <f t="shared" si="4"/>
        <v>0.00421765165321531</v>
      </c>
      <c r="CI121" s="164">
        <f t="shared" si="5"/>
        <v>0.00712625871417506</v>
      </c>
    </row>
    <row r="122" ht="14.25" spans="81:87">
      <c r="CC122" s="45" t="s">
        <v>1522</v>
      </c>
      <c r="CD122" s="163" t="str">
        <f t="shared" si="3"/>
        <v>533</v>
      </c>
      <c r="CE122" s="133">
        <v>128</v>
      </c>
      <c r="CF122" s="133">
        <v>36</v>
      </c>
      <c r="CG122" s="133">
        <v>11</v>
      </c>
      <c r="CH122" s="164">
        <f t="shared" si="4"/>
        <v>0.00666493100755012</v>
      </c>
      <c r="CI122" s="164">
        <f t="shared" si="5"/>
        <v>0.00557707203718048</v>
      </c>
    </row>
    <row r="123" ht="14.25" spans="81:87">
      <c r="CC123" s="45" t="s">
        <v>1523</v>
      </c>
      <c r="CD123" s="163" t="str">
        <f t="shared" si="3"/>
        <v>534</v>
      </c>
      <c r="CE123" s="133">
        <v>124</v>
      </c>
      <c r="CF123" s="133">
        <v>36</v>
      </c>
      <c r="CG123" s="133">
        <v>11</v>
      </c>
      <c r="CH123" s="164">
        <f t="shared" si="4"/>
        <v>0.00645665191356418</v>
      </c>
      <c r="CI123" s="164">
        <f t="shared" si="5"/>
        <v>0.00557707203718048</v>
      </c>
    </row>
    <row r="124" ht="14.25" spans="81:87">
      <c r="CC124" s="45" t="s">
        <v>1524</v>
      </c>
      <c r="CD124" s="163" t="str">
        <f t="shared" si="3"/>
        <v>535</v>
      </c>
      <c r="CE124" s="133">
        <v>160</v>
      </c>
      <c r="CF124" s="133">
        <v>36</v>
      </c>
      <c r="CG124" s="133">
        <v>11</v>
      </c>
      <c r="CH124" s="164">
        <f t="shared" si="4"/>
        <v>0.00833116375943765</v>
      </c>
      <c r="CI124" s="164">
        <f t="shared" si="5"/>
        <v>0.00557707203718048</v>
      </c>
    </row>
    <row r="125" ht="14.25" spans="81:87">
      <c r="CC125" s="45" t="s">
        <v>1525</v>
      </c>
      <c r="CD125" s="163" t="str">
        <f t="shared" si="3"/>
        <v>536</v>
      </c>
      <c r="CE125" s="133">
        <v>99</v>
      </c>
      <c r="CF125" s="133">
        <v>26</v>
      </c>
      <c r="CG125" s="133">
        <v>8</v>
      </c>
      <c r="CH125" s="164">
        <f t="shared" si="4"/>
        <v>0.00515490757615204</v>
      </c>
      <c r="CI125" s="164">
        <f t="shared" si="5"/>
        <v>0.0040278853601859</v>
      </c>
    </row>
    <row r="126" ht="14.25" spans="81:87">
      <c r="CC126" s="45" t="s">
        <v>1526</v>
      </c>
      <c r="CD126" s="163" t="str">
        <f t="shared" si="3"/>
        <v>537</v>
      </c>
      <c r="CE126" s="133">
        <v>201</v>
      </c>
      <c r="CF126" s="133">
        <v>83</v>
      </c>
      <c r="CG126" s="133">
        <v>25</v>
      </c>
      <c r="CH126" s="164">
        <f t="shared" si="4"/>
        <v>0.0104660244727935</v>
      </c>
      <c r="CI126" s="164">
        <f t="shared" si="5"/>
        <v>0.012858249419055</v>
      </c>
    </row>
    <row r="127" ht="14.25" spans="81:87">
      <c r="CC127" s="45" t="s">
        <v>1527</v>
      </c>
      <c r="CD127" s="163" t="str">
        <f t="shared" si="3"/>
        <v>538</v>
      </c>
      <c r="CE127" s="133">
        <v>164</v>
      </c>
      <c r="CF127" s="133">
        <v>53</v>
      </c>
      <c r="CG127" s="133">
        <v>16</v>
      </c>
      <c r="CH127" s="164">
        <f t="shared" si="4"/>
        <v>0.00853944285342359</v>
      </c>
      <c r="CI127" s="164">
        <f t="shared" si="5"/>
        <v>0.00821068938807126</v>
      </c>
    </row>
    <row r="128" ht="14.25" spans="81:87">
      <c r="CC128" s="45" t="s">
        <v>1528</v>
      </c>
      <c r="CD128" s="163" t="str">
        <f t="shared" si="3"/>
        <v>539</v>
      </c>
      <c r="CE128" s="133">
        <v>111</v>
      </c>
      <c r="CF128" s="133">
        <v>36</v>
      </c>
      <c r="CG128" s="133">
        <v>11</v>
      </c>
      <c r="CH128" s="164">
        <f t="shared" si="4"/>
        <v>0.00577974485810987</v>
      </c>
      <c r="CI128" s="164">
        <f t="shared" si="5"/>
        <v>0.00557707203718048</v>
      </c>
    </row>
    <row r="129" ht="14.25" spans="81:87">
      <c r="CC129" s="45" t="s">
        <v>1529</v>
      </c>
      <c r="CD129" s="163" t="str">
        <f t="shared" si="3"/>
        <v>540</v>
      </c>
      <c r="CE129" s="133">
        <v>158</v>
      </c>
      <c r="CF129" s="133">
        <v>26</v>
      </c>
      <c r="CG129" s="133">
        <v>8</v>
      </c>
      <c r="CH129" s="164">
        <f t="shared" si="4"/>
        <v>0.00822702421244468</v>
      </c>
      <c r="CI129" s="164">
        <f t="shared" si="5"/>
        <v>0.0040278853601859</v>
      </c>
    </row>
    <row r="130" ht="14.25" spans="81:87">
      <c r="CC130" s="45" t="s">
        <v>1530</v>
      </c>
      <c r="CD130" s="163" t="str">
        <f t="shared" si="3"/>
        <v>541</v>
      </c>
      <c r="CE130" s="133">
        <v>149</v>
      </c>
      <c r="CF130" s="133">
        <v>40</v>
      </c>
      <c r="CG130" s="133">
        <v>12</v>
      </c>
      <c r="CH130" s="164">
        <f t="shared" si="4"/>
        <v>0.00775839625097631</v>
      </c>
      <c r="CI130" s="164">
        <f t="shared" si="5"/>
        <v>0.00619674670797831</v>
      </c>
    </row>
    <row r="131" ht="14.25" spans="81:87">
      <c r="CC131" s="45" t="s">
        <v>1531</v>
      </c>
      <c r="CD131" s="163" t="str">
        <f t="shared" si="3"/>
        <v>542</v>
      </c>
      <c r="CE131" s="133">
        <v>204</v>
      </c>
      <c r="CF131" s="133">
        <v>60</v>
      </c>
      <c r="CG131" s="133">
        <v>18</v>
      </c>
      <c r="CH131" s="164">
        <f t="shared" si="4"/>
        <v>0.010622233793283</v>
      </c>
      <c r="CI131" s="164">
        <f t="shared" si="5"/>
        <v>0.00929512006196747</v>
      </c>
    </row>
    <row r="132" ht="14.25" spans="81:87">
      <c r="CC132" s="45" t="s">
        <v>1532</v>
      </c>
      <c r="CD132" s="163" t="str">
        <f t="shared" si="3"/>
        <v>543</v>
      </c>
      <c r="CE132" s="133">
        <v>135</v>
      </c>
      <c r="CF132" s="133">
        <v>16</v>
      </c>
      <c r="CG132" s="133">
        <v>5</v>
      </c>
      <c r="CH132" s="164">
        <f t="shared" si="4"/>
        <v>0.00702941942202551</v>
      </c>
      <c r="CI132" s="164">
        <f t="shared" si="5"/>
        <v>0.00247869868319132</v>
      </c>
    </row>
    <row r="133" ht="14.25" spans="81:87">
      <c r="CC133" s="45" t="s">
        <v>1533</v>
      </c>
      <c r="CD133" s="163" t="str">
        <f t="shared" si="3"/>
        <v>544</v>
      </c>
      <c r="CE133" s="133">
        <v>321</v>
      </c>
      <c r="CF133" s="133">
        <v>77</v>
      </c>
      <c r="CG133" s="133">
        <v>23</v>
      </c>
      <c r="CH133" s="164">
        <f t="shared" si="4"/>
        <v>0.0167143972923718</v>
      </c>
      <c r="CI133" s="164">
        <f t="shared" si="5"/>
        <v>0.0119287374128582</v>
      </c>
    </row>
    <row r="134" ht="14.25" spans="81:87">
      <c r="CC134" s="45" t="s">
        <v>1534</v>
      </c>
      <c r="CD134" s="163" t="str">
        <f t="shared" si="3"/>
        <v>545</v>
      </c>
      <c r="CE134" s="133">
        <v>178</v>
      </c>
      <c r="CF134" s="133">
        <v>50</v>
      </c>
      <c r="CG134" s="133">
        <v>15</v>
      </c>
      <c r="CH134" s="164">
        <f t="shared" si="4"/>
        <v>0.00926841968237438</v>
      </c>
      <c r="CI134" s="164">
        <f t="shared" si="5"/>
        <v>0.00774593338497289</v>
      </c>
    </row>
    <row r="135" ht="14.25" spans="81:87">
      <c r="CC135" s="45" t="s">
        <v>1535</v>
      </c>
      <c r="CD135" s="163" t="str">
        <f t="shared" ref="CD135:CD198" si="7">LEFT(CC135,3)</f>
        <v>546</v>
      </c>
      <c r="CE135" s="133">
        <v>161</v>
      </c>
      <c r="CF135" s="133">
        <v>10</v>
      </c>
      <c r="CG135" s="133">
        <v>3</v>
      </c>
      <c r="CH135" s="164">
        <f t="shared" ref="CH135:CH198" si="8">CE135/$CE$203</f>
        <v>0.00838323353293413</v>
      </c>
      <c r="CI135" s="164">
        <f t="shared" ref="CI135:CI198" si="9">CF135/$CF$203</f>
        <v>0.00154918667699458</v>
      </c>
    </row>
    <row r="136" ht="14.25" spans="81:87">
      <c r="CC136" s="45" t="s">
        <v>1536</v>
      </c>
      <c r="CD136" s="163" t="str">
        <f t="shared" si="7"/>
        <v>547</v>
      </c>
      <c r="CE136" s="133">
        <v>231</v>
      </c>
      <c r="CF136" s="133">
        <v>63</v>
      </c>
      <c r="CG136" s="133">
        <v>19</v>
      </c>
      <c r="CH136" s="164">
        <f t="shared" si="8"/>
        <v>0.0120281176776881</v>
      </c>
      <c r="CI136" s="164">
        <f t="shared" si="9"/>
        <v>0.00975987606506584</v>
      </c>
    </row>
    <row r="137" ht="14.25" spans="81:87">
      <c r="CC137" s="45" t="s">
        <v>1537</v>
      </c>
      <c r="CD137" s="163" t="str">
        <f t="shared" si="7"/>
        <v>548</v>
      </c>
      <c r="CE137" s="133">
        <v>272</v>
      </c>
      <c r="CF137" s="133">
        <v>43</v>
      </c>
      <c r="CG137" s="133">
        <v>13</v>
      </c>
      <c r="CH137" s="164">
        <f t="shared" si="8"/>
        <v>0.014162978391044</v>
      </c>
      <c r="CI137" s="164">
        <f t="shared" si="9"/>
        <v>0.00666150271107669</v>
      </c>
    </row>
    <row r="138" ht="14.25" spans="81:87">
      <c r="CC138" s="45" t="s">
        <v>1538</v>
      </c>
      <c r="CD138" s="163" t="str">
        <f t="shared" si="7"/>
        <v>549</v>
      </c>
      <c r="CE138" s="133">
        <v>221</v>
      </c>
      <c r="CF138" s="133">
        <v>40</v>
      </c>
      <c r="CG138" s="133">
        <v>12</v>
      </c>
      <c r="CH138" s="164">
        <f t="shared" si="8"/>
        <v>0.0115074199427232</v>
      </c>
      <c r="CI138" s="164">
        <f t="shared" si="9"/>
        <v>0.00619674670797831</v>
      </c>
    </row>
    <row r="139" ht="14.25" spans="81:87">
      <c r="CC139" s="45" t="s">
        <v>1539</v>
      </c>
      <c r="CD139" s="163" t="str">
        <f t="shared" si="7"/>
        <v>550</v>
      </c>
      <c r="CE139" s="133">
        <v>207</v>
      </c>
      <c r="CF139" s="133">
        <v>40</v>
      </c>
      <c r="CG139" s="133">
        <v>12</v>
      </c>
      <c r="CH139" s="164">
        <f t="shared" si="8"/>
        <v>0.0107784431137725</v>
      </c>
      <c r="CI139" s="164">
        <f t="shared" si="9"/>
        <v>0.00619674670797831</v>
      </c>
    </row>
    <row r="140" ht="14.25" spans="81:87">
      <c r="CC140" s="45" t="s">
        <v>1540</v>
      </c>
      <c r="CD140" s="163" t="str">
        <f t="shared" si="7"/>
        <v>551</v>
      </c>
      <c r="CE140" s="133">
        <v>150</v>
      </c>
      <c r="CF140" s="133">
        <v>40</v>
      </c>
      <c r="CG140" s="133">
        <v>12</v>
      </c>
      <c r="CH140" s="164">
        <f t="shared" si="8"/>
        <v>0.00781046602447279</v>
      </c>
      <c r="CI140" s="164">
        <f t="shared" si="9"/>
        <v>0.00619674670797831</v>
      </c>
    </row>
    <row r="141" ht="14.25" spans="81:87">
      <c r="CC141" s="45" t="s">
        <v>1541</v>
      </c>
      <c r="CD141" s="163" t="str">
        <f t="shared" si="7"/>
        <v>552</v>
      </c>
      <c r="CE141" s="133">
        <v>234</v>
      </c>
      <c r="CF141" s="133">
        <v>50</v>
      </c>
      <c r="CG141" s="133">
        <v>15</v>
      </c>
      <c r="CH141" s="164">
        <f t="shared" si="8"/>
        <v>0.0121843269981776</v>
      </c>
      <c r="CI141" s="164">
        <f t="shared" si="9"/>
        <v>0.00774593338497289</v>
      </c>
    </row>
    <row r="142" ht="14.25" spans="81:87">
      <c r="CC142" s="45" t="s">
        <v>1542</v>
      </c>
      <c r="CD142" s="163" t="str">
        <f t="shared" si="7"/>
        <v>553</v>
      </c>
      <c r="CE142" s="133">
        <v>203</v>
      </c>
      <c r="CF142" s="133">
        <v>30</v>
      </c>
      <c r="CG142" s="133">
        <v>9</v>
      </c>
      <c r="CH142" s="164">
        <f t="shared" si="8"/>
        <v>0.0105701640197865</v>
      </c>
      <c r="CI142" s="164">
        <f t="shared" si="9"/>
        <v>0.00464756003098373</v>
      </c>
    </row>
    <row r="143" ht="14.25" spans="81:87">
      <c r="CC143" s="45" t="s">
        <v>1543</v>
      </c>
      <c r="CD143" s="163" t="str">
        <f t="shared" si="7"/>
        <v>554</v>
      </c>
      <c r="CE143" s="133">
        <v>328</v>
      </c>
      <c r="CF143" s="133">
        <v>63</v>
      </c>
      <c r="CG143" s="133">
        <v>19</v>
      </c>
      <c r="CH143" s="164">
        <f t="shared" si="8"/>
        <v>0.0170788857068472</v>
      </c>
      <c r="CI143" s="164">
        <f t="shared" si="9"/>
        <v>0.00975987606506584</v>
      </c>
    </row>
    <row r="144" ht="14.25" spans="81:87">
      <c r="CC144" s="45" t="s">
        <v>1544</v>
      </c>
      <c r="CD144" s="163" t="str">
        <f t="shared" si="7"/>
        <v>555</v>
      </c>
      <c r="CE144" s="133">
        <v>342</v>
      </c>
      <c r="CF144" s="133">
        <v>23</v>
      </c>
      <c r="CG144" s="133">
        <v>7</v>
      </c>
      <c r="CH144" s="164">
        <f t="shared" si="8"/>
        <v>0.017807862535798</v>
      </c>
      <c r="CI144" s="164">
        <f t="shared" si="9"/>
        <v>0.00356312935708753</v>
      </c>
    </row>
    <row r="145" ht="14.25" spans="81:87">
      <c r="CC145" s="45" t="s">
        <v>1545</v>
      </c>
      <c r="CD145" s="163" t="str">
        <f t="shared" si="7"/>
        <v>556</v>
      </c>
      <c r="CE145" s="133">
        <v>213</v>
      </c>
      <c r="CF145" s="133">
        <v>36</v>
      </c>
      <c r="CG145" s="133">
        <v>11</v>
      </c>
      <c r="CH145" s="164">
        <f t="shared" si="8"/>
        <v>0.0110908617547514</v>
      </c>
      <c r="CI145" s="164">
        <f t="shared" si="9"/>
        <v>0.00557707203718048</v>
      </c>
    </row>
    <row r="146" ht="14.25" spans="81:87">
      <c r="CC146" s="45" t="s">
        <v>1546</v>
      </c>
      <c r="CD146" s="163" t="str">
        <f t="shared" si="7"/>
        <v>557</v>
      </c>
      <c r="CE146" s="133">
        <v>382</v>
      </c>
      <c r="CF146" s="133">
        <v>80</v>
      </c>
      <c r="CG146" s="133">
        <v>24</v>
      </c>
      <c r="CH146" s="164">
        <f t="shared" si="8"/>
        <v>0.0198906534756574</v>
      </c>
      <c r="CI146" s="164">
        <f t="shared" si="9"/>
        <v>0.0123934934159566</v>
      </c>
    </row>
    <row r="147" ht="14.25" spans="81:87">
      <c r="CC147" s="45" t="s">
        <v>1547</v>
      </c>
      <c r="CD147" s="163" t="str">
        <f t="shared" si="7"/>
        <v>558</v>
      </c>
      <c r="CE147" s="133">
        <v>263</v>
      </c>
      <c r="CF147" s="133">
        <v>40</v>
      </c>
      <c r="CG147" s="133">
        <v>12</v>
      </c>
      <c r="CH147" s="164">
        <f t="shared" si="8"/>
        <v>0.0136943504295756</v>
      </c>
      <c r="CI147" s="164">
        <f t="shared" si="9"/>
        <v>0.00619674670797831</v>
      </c>
    </row>
    <row r="148" ht="14.25" spans="81:87">
      <c r="CC148" s="45" t="s">
        <v>1548</v>
      </c>
      <c r="CD148" s="163" t="str">
        <f t="shared" si="7"/>
        <v>559</v>
      </c>
      <c r="CE148" s="133">
        <v>314</v>
      </c>
      <c r="CF148" s="133">
        <v>43</v>
      </c>
      <c r="CG148" s="133">
        <v>13</v>
      </c>
      <c r="CH148" s="164">
        <f t="shared" si="8"/>
        <v>0.0163499088778964</v>
      </c>
      <c r="CI148" s="164">
        <f t="shared" si="9"/>
        <v>0.00666150271107669</v>
      </c>
    </row>
    <row r="149" ht="14.25" spans="81:87">
      <c r="CC149" s="45" t="s">
        <v>1549</v>
      </c>
      <c r="CD149" s="163" t="str">
        <f t="shared" si="7"/>
        <v>560</v>
      </c>
      <c r="CE149" s="133">
        <v>181</v>
      </c>
      <c r="CF149" s="133">
        <v>16</v>
      </c>
      <c r="CG149" s="133">
        <v>5</v>
      </c>
      <c r="CH149" s="164">
        <f t="shared" si="8"/>
        <v>0.00942462900286384</v>
      </c>
      <c r="CI149" s="164">
        <f t="shared" si="9"/>
        <v>0.00247869868319132</v>
      </c>
    </row>
    <row r="150" ht="14.25" spans="81:87">
      <c r="CC150" s="45" t="s">
        <v>1550</v>
      </c>
      <c r="CD150" s="163" t="str">
        <f t="shared" si="7"/>
        <v>561</v>
      </c>
      <c r="CE150" s="133">
        <v>318</v>
      </c>
      <c r="CF150" s="133">
        <v>43</v>
      </c>
      <c r="CG150" s="133">
        <v>13</v>
      </c>
      <c r="CH150" s="164">
        <f t="shared" si="8"/>
        <v>0.0165581879718823</v>
      </c>
      <c r="CI150" s="164">
        <f t="shared" si="9"/>
        <v>0.00666150271107669</v>
      </c>
    </row>
    <row r="151" ht="14.25" spans="81:87">
      <c r="CC151" s="45" t="s">
        <v>1551</v>
      </c>
      <c r="CD151" s="163" t="str">
        <f t="shared" si="7"/>
        <v>562</v>
      </c>
      <c r="CE151" s="133">
        <v>294</v>
      </c>
      <c r="CF151" s="133">
        <v>36</v>
      </c>
      <c r="CG151" s="133">
        <v>11</v>
      </c>
      <c r="CH151" s="164">
        <f t="shared" si="8"/>
        <v>0.0153085134079667</v>
      </c>
      <c r="CI151" s="164">
        <f t="shared" si="9"/>
        <v>0.00557707203718048</v>
      </c>
    </row>
    <row r="152" ht="14.25" spans="81:87">
      <c r="CC152" s="45" t="s">
        <v>1552</v>
      </c>
      <c r="CD152" s="163" t="str">
        <f t="shared" si="7"/>
        <v>563</v>
      </c>
      <c r="CE152" s="133">
        <v>184</v>
      </c>
      <c r="CF152" s="133">
        <v>30</v>
      </c>
      <c r="CG152" s="133">
        <v>9</v>
      </c>
      <c r="CH152" s="164">
        <f t="shared" si="8"/>
        <v>0.00958083832335329</v>
      </c>
      <c r="CI152" s="164">
        <f t="shared" si="9"/>
        <v>0.00464756003098373</v>
      </c>
    </row>
    <row r="153" ht="14.25" spans="81:87">
      <c r="CC153" s="45" t="s">
        <v>1553</v>
      </c>
      <c r="CD153" s="163" t="str">
        <f t="shared" si="7"/>
        <v>564</v>
      </c>
      <c r="CE153" s="133">
        <v>331</v>
      </c>
      <c r="CF153" s="133">
        <v>36</v>
      </c>
      <c r="CG153" s="133">
        <v>11</v>
      </c>
      <c r="CH153" s="164">
        <f t="shared" si="8"/>
        <v>0.0172350950273366</v>
      </c>
      <c r="CI153" s="164">
        <f t="shared" si="9"/>
        <v>0.00557707203718048</v>
      </c>
    </row>
    <row r="154" ht="14.25" spans="81:87">
      <c r="CC154" s="45" t="s">
        <v>1554</v>
      </c>
      <c r="CD154" s="163" t="str">
        <f t="shared" si="7"/>
        <v>565</v>
      </c>
      <c r="CE154" s="133">
        <v>136</v>
      </c>
      <c r="CF154" s="133">
        <v>20</v>
      </c>
      <c r="CG154" s="133">
        <v>6</v>
      </c>
      <c r="CH154" s="164">
        <f t="shared" si="8"/>
        <v>0.007081489195522</v>
      </c>
      <c r="CI154" s="164">
        <f t="shared" si="9"/>
        <v>0.00309837335398916</v>
      </c>
    </row>
    <row r="155" ht="14.25" spans="81:87">
      <c r="CC155" s="45" t="s">
        <v>1555</v>
      </c>
      <c r="CD155" s="163" t="str">
        <f t="shared" si="7"/>
        <v>566</v>
      </c>
      <c r="CE155" s="133">
        <v>409</v>
      </c>
      <c r="CF155" s="133">
        <v>46</v>
      </c>
      <c r="CG155" s="133">
        <v>14</v>
      </c>
      <c r="CH155" s="164">
        <f t="shared" si="8"/>
        <v>0.0212965373600625</v>
      </c>
      <c r="CI155" s="164">
        <f t="shared" si="9"/>
        <v>0.00712625871417506</v>
      </c>
    </row>
    <row r="156" ht="14.25" spans="81:87">
      <c r="CC156" s="45" t="s">
        <v>1556</v>
      </c>
      <c r="CD156" s="163" t="str">
        <f t="shared" si="7"/>
        <v>567</v>
      </c>
      <c r="CE156" s="133">
        <v>156</v>
      </c>
      <c r="CF156" s="133">
        <v>16</v>
      </c>
      <c r="CG156" s="133">
        <v>5</v>
      </c>
      <c r="CH156" s="164">
        <f t="shared" si="8"/>
        <v>0.0081228846654517</v>
      </c>
      <c r="CI156" s="164">
        <f t="shared" si="9"/>
        <v>0.00247869868319132</v>
      </c>
    </row>
    <row r="157" ht="14.25" spans="81:87">
      <c r="CC157" s="45" t="s">
        <v>1557</v>
      </c>
      <c r="CD157" s="163" t="str">
        <f t="shared" si="7"/>
        <v>568</v>
      </c>
      <c r="CE157" s="133">
        <v>333</v>
      </c>
      <c r="CF157" s="133">
        <v>33</v>
      </c>
      <c r="CG157" s="133">
        <v>10</v>
      </c>
      <c r="CH157" s="164">
        <f t="shared" si="8"/>
        <v>0.0173392345743296</v>
      </c>
      <c r="CI157" s="164">
        <f t="shared" si="9"/>
        <v>0.00511231603408211</v>
      </c>
    </row>
    <row r="158" ht="14.25" spans="81:87">
      <c r="CC158" s="45" t="s">
        <v>1558</v>
      </c>
      <c r="CD158" s="163" t="str">
        <f t="shared" si="7"/>
        <v>569</v>
      </c>
      <c r="CE158" s="133">
        <v>320</v>
      </c>
      <c r="CF158" s="133">
        <v>10</v>
      </c>
      <c r="CG158" s="133">
        <v>3</v>
      </c>
      <c r="CH158" s="164">
        <f t="shared" si="8"/>
        <v>0.0166623275188753</v>
      </c>
      <c r="CI158" s="164">
        <f t="shared" si="9"/>
        <v>0.00154918667699458</v>
      </c>
    </row>
    <row r="159" ht="14.25" spans="81:87">
      <c r="CC159" s="45" t="s">
        <v>1559</v>
      </c>
      <c r="CD159" s="163" t="str">
        <f t="shared" si="7"/>
        <v>570</v>
      </c>
      <c r="CE159" s="133">
        <v>280</v>
      </c>
      <c r="CF159" s="133">
        <v>30</v>
      </c>
      <c r="CG159" s="133">
        <v>9</v>
      </c>
      <c r="CH159" s="164">
        <f t="shared" si="8"/>
        <v>0.0145795365790159</v>
      </c>
      <c r="CI159" s="164">
        <f t="shared" si="9"/>
        <v>0.00464756003098373</v>
      </c>
    </row>
    <row r="160" ht="14.25" spans="81:87">
      <c r="CC160" s="45" t="s">
        <v>1560</v>
      </c>
      <c r="CD160" s="163" t="str">
        <f t="shared" si="7"/>
        <v>571</v>
      </c>
      <c r="CE160" s="133">
        <v>468</v>
      </c>
      <c r="CF160" s="133">
        <v>40</v>
      </c>
      <c r="CG160" s="133">
        <v>12</v>
      </c>
      <c r="CH160" s="164">
        <f t="shared" si="8"/>
        <v>0.0243686539963551</v>
      </c>
      <c r="CI160" s="164">
        <f t="shared" si="9"/>
        <v>0.00619674670797831</v>
      </c>
    </row>
    <row r="161" ht="14.25" spans="81:87">
      <c r="CC161" s="45" t="s">
        <v>1561</v>
      </c>
      <c r="CD161" s="163" t="str">
        <f t="shared" si="7"/>
        <v>572</v>
      </c>
      <c r="CE161" s="133">
        <v>455</v>
      </c>
      <c r="CF161" s="133">
        <v>26</v>
      </c>
      <c r="CG161" s="133">
        <v>8</v>
      </c>
      <c r="CH161" s="164">
        <f t="shared" si="8"/>
        <v>0.0236917469409008</v>
      </c>
      <c r="CI161" s="164">
        <f t="shared" si="9"/>
        <v>0.0040278853601859</v>
      </c>
    </row>
    <row r="162" ht="14.25" spans="81:87">
      <c r="CC162" s="45" t="s">
        <v>1562</v>
      </c>
      <c r="CD162" s="163" t="str">
        <f t="shared" si="7"/>
        <v>573</v>
      </c>
      <c r="CE162" s="133">
        <v>755</v>
      </c>
      <c r="CF162" s="133">
        <v>57</v>
      </c>
      <c r="CG162" s="133">
        <v>17</v>
      </c>
      <c r="CH162" s="164">
        <f t="shared" si="8"/>
        <v>0.0393126789898464</v>
      </c>
      <c r="CI162" s="164">
        <f t="shared" si="9"/>
        <v>0.00883036405886909</v>
      </c>
    </row>
    <row r="163" ht="14.25" spans="81:87">
      <c r="CC163" s="45" t="s">
        <v>1563</v>
      </c>
      <c r="CD163" s="163" t="str">
        <f t="shared" si="7"/>
        <v>574</v>
      </c>
      <c r="CE163" s="133">
        <v>99</v>
      </c>
      <c r="CF163" s="133">
        <v>13</v>
      </c>
      <c r="CG163" s="133">
        <v>4</v>
      </c>
      <c r="CH163" s="164">
        <f t="shared" si="8"/>
        <v>0.00515490757615204</v>
      </c>
      <c r="CI163" s="164">
        <f t="shared" si="9"/>
        <v>0.00201394268009295</v>
      </c>
    </row>
    <row r="164" ht="14.25" spans="81:87">
      <c r="CC164" s="45" t="s">
        <v>1564</v>
      </c>
      <c r="CD164" s="163" t="str">
        <f t="shared" si="7"/>
        <v>575</v>
      </c>
      <c r="CE164" s="133">
        <v>238</v>
      </c>
      <c r="CF164" s="133">
        <v>16</v>
      </c>
      <c r="CG164" s="133">
        <v>5</v>
      </c>
      <c r="CH164" s="164">
        <f t="shared" si="8"/>
        <v>0.0123926060921635</v>
      </c>
      <c r="CI164" s="164">
        <f t="shared" si="9"/>
        <v>0.00247869868319132</v>
      </c>
    </row>
    <row r="165" ht="14.25" spans="81:87">
      <c r="CC165" s="45" t="s">
        <v>1565</v>
      </c>
      <c r="CD165" s="163" t="str">
        <f t="shared" si="7"/>
        <v>576</v>
      </c>
      <c r="CE165" s="133">
        <v>235</v>
      </c>
      <c r="CF165" s="133">
        <v>13</v>
      </c>
      <c r="CG165" s="133">
        <v>4</v>
      </c>
      <c r="CH165" s="164">
        <f t="shared" si="8"/>
        <v>0.012236396771674</v>
      </c>
      <c r="CI165" s="164">
        <f t="shared" si="9"/>
        <v>0.00201394268009295</v>
      </c>
    </row>
    <row r="166" ht="14.25" spans="81:87">
      <c r="CC166" s="45" t="s">
        <v>1566</v>
      </c>
      <c r="CD166" s="163" t="str">
        <f t="shared" si="7"/>
        <v>577</v>
      </c>
      <c r="CE166" s="133">
        <v>235</v>
      </c>
      <c r="CF166" s="133">
        <v>10</v>
      </c>
      <c r="CG166" s="133">
        <v>3</v>
      </c>
      <c r="CH166" s="164">
        <f t="shared" si="8"/>
        <v>0.012236396771674</v>
      </c>
      <c r="CI166" s="164">
        <f t="shared" si="9"/>
        <v>0.00154918667699458</v>
      </c>
    </row>
    <row r="167" ht="14.25" spans="81:87">
      <c r="CC167" s="45" t="s">
        <v>1567</v>
      </c>
      <c r="CD167" s="163" t="str">
        <f t="shared" si="7"/>
        <v>578</v>
      </c>
      <c r="CE167" s="133">
        <v>376</v>
      </c>
      <c r="CF167" s="133">
        <v>16</v>
      </c>
      <c r="CG167" s="133">
        <v>5</v>
      </c>
      <c r="CH167" s="164">
        <f t="shared" si="8"/>
        <v>0.0195782348346785</v>
      </c>
      <c r="CI167" s="164">
        <f t="shared" si="9"/>
        <v>0.00247869868319132</v>
      </c>
    </row>
    <row r="168" ht="14.25" spans="81:87">
      <c r="CC168" s="45" t="s">
        <v>1568</v>
      </c>
      <c r="CD168" s="163" t="str">
        <f t="shared" si="7"/>
        <v>579</v>
      </c>
      <c r="CE168" s="133">
        <v>258</v>
      </c>
      <c r="CF168" s="133">
        <v>10</v>
      </c>
      <c r="CG168" s="133">
        <v>3</v>
      </c>
      <c r="CH168" s="164">
        <f t="shared" si="8"/>
        <v>0.0134340015620932</v>
      </c>
      <c r="CI168" s="164">
        <f t="shared" si="9"/>
        <v>0.00154918667699458</v>
      </c>
    </row>
    <row r="169" ht="14.25" spans="81:87">
      <c r="CC169" s="45" t="s">
        <v>1569</v>
      </c>
      <c r="CD169" s="163" t="str">
        <f t="shared" si="7"/>
        <v>580</v>
      </c>
      <c r="CE169" s="133">
        <v>997</v>
      </c>
      <c r="CF169" s="133">
        <v>67</v>
      </c>
      <c r="CG169" s="133">
        <v>20</v>
      </c>
      <c r="CH169" s="164">
        <f t="shared" si="8"/>
        <v>0.0519135641759958</v>
      </c>
      <c r="CI169" s="164">
        <f t="shared" si="9"/>
        <v>0.0103795507358637</v>
      </c>
    </row>
    <row r="170" ht="14.25" spans="81:87">
      <c r="CC170" s="45" t="s">
        <v>1570</v>
      </c>
      <c r="CD170" s="163" t="str">
        <f t="shared" si="7"/>
        <v>581</v>
      </c>
      <c r="CE170" s="133">
        <v>53</v>
      </c>
      <c r="CF170" s="133">
        <v>0</v>
      </c>
      <c r="CG170" s="133">
        <v>0</v>
      </c>
      <c r="CH170" s="164">
        <f t="shared" si="8"/>
        <v>0.00275969799531372</v>
      </c>
      <c r="CI170" s="164">
        <f t="shared" si="9"/>
        <v>0</v>
      </c>
    </row>
    <row r="171" ht="14.25" spans="81:87">
      <c r="CC171" s="45" t="s">
        <v>1571</v>
      </c>
      <c r="CD171" s="163" t="str">
        <f t="shared" si="7"/>
        <v>582</v>
      </c>
      <c r="CE171" s="133">
        <v>464</v>
      </c>
      <c r="CF171" s="133">
        <v>23</v>
      </c>
      <c r="CG171" s="133">
        <v>7</v>
      </c>
      <c r="CH171" s="164">
        <f t="shared" si="8"/>
        <v>0.0241603749023692</v>
      </c>
      <c r="CI171" s="164">
        <f t="shared" si="9"/>
        <v>0.00356312935708753</v>
      </c>
    </row>
    <row r="172" ht="14.25" spans="81:87">
      <c r="CC172" s="45" t="s">
        <v>1572</v>
      </c>
      <c r="CD172" s="163" t="str">
        <f t="shared" si="7"/>
        <v>583</v>
      </c>
      <c r="CE172" s="133">
        <v>87</v>
      </c>
      <c r="CF172" s="133">
        <v>0</v>
      </c>
      <c r="CG172" s="133">
        <v>0</v>
      </c>
      <c r="CH172" s="164">
        <f t="shared" si="8"/>
        <v>0.00453007029419422</v>
      </c>
      <c r="CI172" s="164">
        <f t="shared" si="9"/>
        <v>0</v>
      </c>
    </row>
    <row r="173" ht="14.25" spans="81:87">
      <c r="CC173" s="45" t="s">
        <v>1573</v>
      </c>
      <c r="CD173" s="163" t="str">
        <f t="shared" si="7"/>
        <v>584</v>
      </c>
      <c r="CE173" s="133">
        <v>89</v>
      </c>
      <c r="CF173" s="133">
        <v>6</v>
      </c>
      <c r="CG173" s="133">
        <v>2</v>
      </c>
      <c r="CH173" s="164">
        <f t="shared" si="8"/>
        <v>0.00463420984118719</v>
      </c>
      <c r="CI173" s="164">
        <f t="shared" si="9"/>
        <v>0.000929512006196747</v>
      </c>
    </row>
    <row r="174" ht="14.25" spans="81:87">
      <c r="CC174" s="45" t="s">
        <v>1574</v>
      </c>
      <c r="CD174" s="163" t="str">
        <f t="shared" si="7"/>
        <v>585</v>
      </c>
      <c r="CE174" s="133">
        <v>170</v>
      </c>
      <c r="CF174" s="133">
        <v>13</v>
      </c>
      <c r="CG174" s="133">
        <v>4</v>
      </c>
      <c r="CH174" s="164">
        <f t="shared" si="8"/>
        <v>0.0088518614944025</v>
      </c>
      <c r="CI174" s="164">
        <f t="shared" si="9"/>
        <v>0.00201394268009295</v>
      </c>
    </row>
    <row r="175" ht="14.25" spans="81:87">
      <c r="CC175" s="45" t="s">
        <v>1575</v>
      </c>
      <c r="CD175" s="163" t="str">
        <f t="shared" si="7"/>
        <v>586</v>
      </c>
      <c r="CE175" s="133">
        <v>70</v>
      </c>
      <c r="CF175" s="133">
        <v>10</v>
      </c>
      <c r="CG175" s="133">
        <v>3</v>
      </c>
      <c r="CH175" s="164">
        <f t="shared" si="8"/>
        <v>0.00364488414475397</v>
      </c>
      <c r="CI175" s="164">
        <f t="shared" si="9"/>
        <v>0.00154918667699458</v>
      </c>
    </row>
    <row r="176" ht="14.25" spans="81:87">
      <c r="CC176" s="45" t="s">
        <v>1576</v>
      </c>
      <c r="CD176" s="163" t="str">
        <f t="shared" si="7"/>
        <v>587</v>
      </c>
      <c r="CE176" s="133">
        <v>435</v>
      </c>
      <c r="CF176" s="133">
        <v>10</v>
      </c>
      <c r="CG176" s="133">
        <v>3</v>
      </c>
      <c r="CH176" s="164">
        <f t="shared" si="8"/>
        <v>0.0226503514709711</v>
      </c>
      <c r="CI176" s="164">
        <f t="shared" si="9"/>
        <v>0.00154918667699458</v>
      </c>
    </row>
    <row r="177" ht="14.25" spans="81:87">
      <c r="CC177" s="45" t="s">
        <v>1577</v>
      </c>
      <c r="CD177" s="163" t="str">
        <f t="shared" si="7"/>
        <v>588</v>
      </c>
      <c r="CE177" s="133">
        <v>75</v>
      </c>
      <c r="CF177" s="133">
        <v>3</v>
      </c>
      <c r="CG177" s="133">
        <v>1</v>
      </c>
      <c r="CH177" s="164">
        <f t="shared" si="8"/>
        <v>0.0039052330122364</v>
      </c>
      <c r="CI177" s="164">
        <f t="shared" si="9"/>
        <v>0.000464756003098373</v>
      </c>
    </row>
    <row r="178" ht="14.25" spans="81:87">
      <c r="CC178" s="45" t="s">
        <v>1578</v>
      </c>
      <c r="CD178" s="163" t="str">
        <f t="shared" si="7"/>
        <v>589</v>
      </c>
      <c r="CE178" s="133">
        <v>300</v>
      </c>
      <c r="CF178" s="133">
        <v>16</v>
      </c>
      <c r="CG178" s="133">
        <v>5</v>
      </c>
      <c r="CH178" s="164">
        <f t="shared" si="8"/>
        <v>0.0156209320489456</v>
      </c>
      <c r="CI178" s="164">
        <f t="shared" si="9"/>
        <v>0.00247869868319132</v>
      </c>
    </row>
    <row r="179" ht="14.25" spans="81:87">
      <c r="CC179" s="45" t="s">
        <v>1579</v>
      </c>
      <c r="CD179" s="163" t="str">
        <f t="shared" si="7"/>
        <v>590</v>
      </c>
      <c r="CE179" s="133">
        <v>30</v>
      </c>
      <c r="CF179" s="133">
        <v>0</v>
      </c>
      <c r="CG179" s="133">
        <v>0</v>
      </c>
      <c r="CH179" s="164">
        <f t="shared" si="8"/>
        <v>0.00156209320489456</v>
      </c>
      <c r="CI179" s="164">
        <f t="shared" si="9"/>
        <v>0</v>
      </c>
    </row>
    <row r="180" ht="14.25" spans="81:87">
      <c r="CC180" s="45" t="s">
        <v>1580</v>
      </c>
      <c r="CD180" s="163" t="str">
        <f t="shared" si="7"/>
        <v>591</v>
      </c>
      <c r="CE180" s="133">
        <v>83</v>
      </c>
      <c r="CF180" s="133">
        <v>3</v>
      </c>
      <c r="CG180" s="133">
        <v>1</v>
      </c>
      <c r="CH180" s="164">
        <f t="shared" si="8"/>
        <v>0.00432179120020828</v>
      </c>
      <c r="CI180" s="164">
        <f t="shared" si="9"/>
        <v>0.000464756003098373</v>
      </c>
    </row>
    <row r="181" ht="14.25" spans="81:87">
      <c r="CC181" s="45" t="s">
        <v>1581</v>
      </c>
      <c r="CD181" s="163" t="str">
        <f t="shared" si="7"/>
        <v>592</v>
      </c>
      <c r="CE181" s="133">
        <v>75</v>
      </c>
      <c r="CF181" s="133">
        <v>3</v>
      </c>
      <c r="CG181" s="133">
        <v>1</v>
      </c>
      <c r="CH181" s="164">
        <f t="shared" si="8"/>
        <v>0.0039052330122364</v>
      </c>
      <c r="CI181" s="164">
        <f t="shared" si="9"/>
        <v>0.000464756003098373</v>
      </c>
    </row>
    <row r="182" ht="14.25" spans="81:87">
      <c r="CC182" s="45" t="s">
        <v>1582</v>
      </c>
      <c r="CD182" s="163" t="str">
        <f t="shared" si="7"/>
        <v>593</v>
      </c>
      <c r="CE182" s="133">
        <v>68</v>
      </c>
      <c r="CF182" s="133">
        <v>10</v>
      </c>
      <c r="CG182" s="133">
        <v>3</v>
      </c>
      <c r="CH182" s="164">
        <f t="shared" si="8"/>
        <v>0.003540744597761</v>
      </c>
      <c r="CI182" s="164">
        <f t="shared" si="9"/>
        <v>0.00154918667699458</v>
      </c>
    </row>
    <row r="183" ht="14.25" spans="81:87">
      <c r="CC183" s="45" t="s">
        <v>1583</v>
      </c>
      <c r="CD183" s="163" t="str">
        <f t="shared" si="7"/>
        <v>594</v>
      </c>
      <c r="CE183" s="133">
        <v>113</v>
      </c>
      <c r="CF183" s="133">
        <v>6</v>
      </c>
      <c r="CG183" s="133">
        <v>2</v>
      </c>
      <c r="CH183" s="164">
        <f t="shared" si="8"/>
        <v>0.00588388440510284</v>
      </c>
      <c r="CI183" s="164">
        <f t="shared" si="9"/>
        <v>0.000929512006196747</v>
      </c>
    </row>
    <row r="184" ht="14.25" spans="81:87">
      <c r="CC184" s="45" t="s">
        <v>1584</v>
      </c>
      <c r="CD184" s="163" t="str">
        <f t="shared" si="7"/>
        <v>595</v>
      </c>
      <c r="CE184" s="133">
        <v>63</v>
      </c>
      <c r="CF184" s="133">
        <v>0</v>
      </c>
      <c r="CG184" s="133">
        <v>0</v>
      </c>
      <c r="CH184" s="164">
        <f t="shared" si="8"/>
        <v>0.00328039573027857</v>
      </c>
      <c r="CI184" s="164">
        <f t="shared" si="9"/>
        <v>0</v>
      </c>
    </row>
    <row r="185" ht="14.25" spans="81:87">
      <c r="CC185" s="45" t="s">
        <v>1585</v>
      </c>
      <c r="CD185" s="163" t="str">
        <f t="shared" si="7"/>
        <v>596</v>
      </c>
      <c r="CE185" s="133">
        <v>138</v>
      </c>
      <c r="CF185" s="133">
        <v>10</v>
      </c>
      <c r="CG185" s="133">
        <v>3</v>
      </c>
      <c r="CH185" s="164">
        <f t="shared" si="8"/>
        <v>0.00718562874251497</v>
      </c>
      <c r="CI185" s="164">
        <f t="shared" si="9"/>
        <v>0.00154918667699458</v>
      </c>
    </row>
    <row r="186" ht="14.25" spans="81:87">
      <c r="CC186" s="45" t="s">
        <v>1586</v>
      </c>
      <c r="CD186" s="163" t="str">
        <f t="shared" si="7"/>
        <v>597</v>
      </c>
      <c r="CE186" s="133">
        <v>33</v>
      </c>
      <c r="CF186" s="133">
        <v>0</v>
      </c>
      <c r="CG186" s="133">
        <v>0</v>
      </c>
      <c r="CH186" s="164">
        <f t="shared" si="8"/>
        <v>0.00171830252538401</v>
      </c>
      <c r="CI186" s="164">
        <f t="shared" si="9"/>
        <v>0</v>
      </c>
    </row>
    <row r="187" ht="14.25" spans="81:87">
      <c r="CC187" s="45" t="s">
        <v>1587</v>
      </c>
      <c r="CD187" s="163" t="str">
        <f t="shared" si="7"/>
        <v>598</v>
      </c>
      <c r="CE187" s="133">
        <v>45</v>
      </c>
      <c r="CF187" s="133">
        <v>0</v>
      </c>
      <c r="CG187" s="133">
        <v>0</v>
      </c>
      <c r="CH187" s="164">
        <f t="shared" si="8"/>
        <v>0.00234313980734184</v>
      </c>
      <c r="CI187" s="164">
        <f t="shared" si="9"/>
        <v>0</v>
      </c>
    </row>
    <row r="188" ht="14.25" spans="81:87">
      <c r="CC188" s="45" t="s">
        <v>1588</v>
      </c>
      <c r="CD188" s="163" t="str">
        <f t="shared" si="7"/>
        <v>599</v>
      </c>
      <c r="CE188" s="133">
        <v>42</v>
      </c>
      <c r="CF188" s="133">
        <v>0</v>
      </c>
      <c r="CG188" s="133">
        <v>0</v>
      </c>
      <c r="CH188" s="164">
        <f t="shared" si="8"/>
        <v>0.00218693048685238</v>
      </c>
      <c r="CI188" s="164">
        <f t="shared" si="9"/>
        <v>0</v>
      </c>
    </row>
    <row r="189" ht="14.25" spans="81:87">
      <c r="CC189" s="45" t="s">
        <v>1589</v>
      </c>
      <c r="CD189" s="163" t="str">
        <f t="shared" si="7"/>
        <v>600</v>
      </c>
      <c r="CE189" s="133">
        <v>10</v>
      </c>
      <c r="CF189" s="133">
        <v>3</v>
      </c>
      <c r="CG189" s="133">
        <v>1</v>
      </c>
      <c r="CH189" s="164">
        <f t="shared" si="8"/>
        <v>0.000520697734964853</v>
      </c>
      <c r="CI189" s="164">
        <f t="shared" si="9"/>
        <v>0.000464756003098373</v>
      </c>
    </row>
    <row r="190" ht="14.25" spans="81:87">
      <c r="CC190" s="45" t="s">
        <v>1590</v>
      </c>
      <c r="CD190" s="163" t="str">
        <f t="shared" si="7"/>
        <v>601</v>
      </c>
      <c r="CE190" s="133">
        <v>101</v>
      </c>
      <c r="CF190" s="133">
        <v>0</v>
      </c>
      <c r="CG190" s="133">
        <v>0</v>
      </c>
      <c r="CH190" s="164">
        <f t="shared" si="8"/>
        <v>0.00525904712314501</v>
      </c>
      <c r="CI190" s="164">
        <f t="shared" si="9"/>
        <v>0</v>
      </c>
    </row>
    <row r="191" ht="14.25" spans="81:87">
      <c r="CC191" s="45" t="s">
        <v>1591</v>
      </c>
      <c r="CD191" s="163" t="str">
        <f t="shared" si="7"/>
        <v>602</v>
      </c>
      <c r="CE191" s="133">
        <v>22</v>
      </c>
      <c r="CF191" s="133">
        <v>0</v>
      </c>
      <c r="CG191" s="133">
        <v>0</v>
      </c>
      <c r="CH191" s="164">
        <f t="shared" si="8"/>
        <v>0.00114553501692268</v>
      </c>
      <c r="CI191" s="164">
        <f t="shared" si="9"/>
        <v>0</v>
      </c>
    </row>
    <row r="192" ht="14.25" spans="81:87">
      <c r="CC192" s="45" t="s">
        <v>1592</v>
      </c>
      <c r="CD192" s="163" t="str">
        <f t="shared" si="7"/>
        <v>603</v>
      </c>
      <c r="CE192" s="133">
        <v>103</v>
      </c>
      <c r="CF192" s="133">
        <v>0</v>
      </c>
      <c r="CG192" s="133">
        <v>0</v>
      </c>
      <c r="CH192" s="164">
        <f t="shared" si="8"/>
        <v>0.00536318667013798</v>
      </c>
      <c r="CI192" s="164">
        <f t="shared" si="9"/>
        <v>0</v>
      </c>
    </row>
    <row r="193" ht="14.25" spans="81:87">
      <c r="CC193" s="45" t="s">
        <v>1593</v>
      </c>
      <c r="CD193" s="163" t="str">
        <f t="shared" si="7"/>
        <v>604</v>
      </c>
      <c r="CE193" s="133">
        <v>48</v>
      </c>
      <c r="CF193" s="133">
        <v>0</v>
      </c>
      <c r="CG193" s="133">
        <v>0</v>
      </c>
      <c r="CH193" s="164">
        <f t="shared" si="8"/>
        <v>0.00249934912783129</v>
      </c>
      <c r="CI193" s="164">
        <f t="shared" si="9"/>
        <v>0</v>
      </c>
    </row>
    <row r="194" ht="14.25" spans="81:87">
      <c r="CC194" s="45" t="s">
        <v>1594</v>
      </c>
      <c r="CD194" s="163" t="str">
        <f t="shared" si="7"/>
        <v>605</v>
      </c>
      <c r="CE194" s="133">
        <v>30</v>
      </c>
      <c r="CF194" s="133">
        <v>0</v>
      </c>
      <c r="CG194" s="133">
        <v>0</v>
      </c>
      <c r="CH194" s="164">
        <f t="shared" si="8"/>
        <v>0.00156209320489456</v>
      </c>
      <c r="CI194" s="164">
        <f t="shared" si="9"/>
        <v>0</v>
      </c>
    </row>
    <row r="195" ht="14.25" spans="81:87">
      <c r="CC195" s="45" t="s">
        <v>1595</v>
      </c>
      <c r="CD195" s="163" t="str">
        <f t="shared" si="7"/>
        <v>607</v>
      </c>
      <c r="CE195" s="133">
        <v>1</v>
      </c>
      <c r="CF195" s="133">
        <v>0</v>
      </c>
      <c r="CG195" s="133">
        <v>0</v>
      </c>
      <c r="CH195" s="164">
        <f t="shared" si="8"/>
        <v>5.20697734964853e-5</v>
      </c>
      <c r="CI195" s="164">
        <f t="shared" si="9"/>
        <v>0</v>
      </c>
    </row>
    <row r="196" ht="14.25" spans="81:87">
      <c r="CC196" s="45" t="s">
        <v>1596</v>
      </c>
      <c r="CD196" s="163" t="str">
        <f t="shared" si="7"/>
        <v>608</v>
      </c>
      <c r="CE196" s="133">
        <v>24</v>
      </c>
      <c r="CF196" s="133">
        <v>0</v>
      </c>
      <c r="CG196" s="133">
        <v>0</v>
      </c>
      <c r="CH196" s="164">
        <f t="shared" si="8"/>
        <v>0.00124967456391565</v>
      </c>
      <c r="CI196" s="164">
        <f t="shared" si="9"/>
        <v>0</v>
      </c>
    </row>
    <row r="197" ht="14.25" spans="81:87">
      <c r="CC197" s="45" t="s">
        <v>1597</v>
      </c>
      <c r="CD197" s="163" t="str">
        <f t="shared" si="7"/>
        <v>609</v>
      </c>
      <c r="CE197" s="133">
        <v>4</v>
      </c>
      <c r="CF197" s="133">
        <v>0</v>
      </c>
      <c r="CG197" s="133">
        <v>0</v>
      </c>
      <c r="CH197" s="164">
        <f t="shared" si="8"/>
        <v>0.000208279093985941</v>
      </c>
      <c r="CI197" s="164">
        <f t="shared" si="9"/>
        <v>0</v>
      </c>
    </row>
    <row r="198" ht="14.25" spans="81:87">
      <c r="CC198" s="45" t="s">
        <v>1598</v>
      </c>
      <c r="CD198" s="163" t="str">
        <f t="shared" si="7"/>
        <v>610</v>
      </c>
      <c r="CE198" s="133">
        <v>18</v>
      </c>
      <c r="CF198" s="133">
        <v>0</v>
      </c>
      <c r="CG198" s="133">
        <v>0</v>
      </c>
      <c r="CH198" s="164">
        <f t="shared" si="8"/>
        <v>0.000937255922936735</v>
      </c>
      <c r="CI198" s="164">
        <f t="shared" si="9"/>
        <v>0</v>
      </c>
    </row>
    <row r="199" ht="14.25" spans="81:87">
      <c r="CC199" s="45" t="s">
        <v>1599</v>
      </c>
      <c r="CD199" s="163" t="str">
        <f t="shared" ref="CD199:CD202" si="10">LEFT(CC199,3)</f>
        <v>611</v>
      </c>
      <c r="CE199" s="133">
        <v>38</v>
      </c>
      <c r="CF199" s="133">
        <v>0</v>
      </c>
      <c r="CG199" s="133">
        <v>0</v>
      </c>
      <c r="CH199" s="164">
        <f t="shared" ref="CH199:CH203" si="11">CE199/$CE$203</f>
        <v>0.00197865139286644</v>
      </c>
      <c r="CI199" s="164">
        <f t="shared" ref="CI199:CI203" si="12">CF199/$CF$203</f>
        <v>0</v>
      </c>
    </row>
    <row r="200" ht="14.25" spans="81:87">
      <c r="CC200" s="45" t="s">
        <v>1600</v>
      </c>
      <c r="CD200" s="163" t="str">
        <f t="shared" si="10"/>
        <v>613</v>
      </c>
      <c r="CE200" s="133">
        <v>10</v>
      </c>
      <c r="CF200" s="133">
        <v>0</v>
      </c>
      <c r="CG200" s="133">
        <v>0</v>
      </c>
      <c r="CH200" s="164">
        <f t="shared" si="11"/>
        <v>0.000520697734964853</v>
      </c>
      <c r="CI200" s="164">
        <f t="shared" si="12"/>
        <v>0</v>
      </c>
    </row>
    <row r="201" ht="14.25" spans="81:87">
      <c r="CC201" s="45" t="s">
        <v>1601</v>
      </c>
      <c r="CD201" s="163" t="str">
        <f t="shared" si="10"/>
        <v>618</v>
      </c>
      <c r="CE201" s="133">
        <v>8</v>
      </c>
      <c r="CF201" s="133">
        <v>0</v>
      </c>
      <c r="CG201" s="133">
        <v>0</v>
      </c>
      <c r="CH201" s="164">
        <f t="shared" si="11"/>
        <v>0.000416558187971882</v>
      </c>
      <c r="CI201" s="164">
        <f t="shared" si="12"/>
        <v>0</v>
      </c>
    </row>
    <row r="202" ht="14.25" spans="81:87">
      <c r="CC202" s="45" t="s">
        <v>1490</v>
      </c>
      <c r="CD202" s="163" t="str">
        <f t="shared" si="10"/>
        <v>620</v>
      </c>
      <c r="CE202" s="133">
        <v>5</v>
      </c>
      <c r="CF202" s="133">
        <v>0</v>
      </c>
      <c r="CG202" s="133">
        <v>0</v>
      </c>
      <c r="CH202" s="164">
        <f t="shared" si="11"/>
        <v>0.000260348867482426</v>
      </c>
      <c r="CI202" s="164">
        <f t="shared" si="12"/>
        <v>0</v>
      </c>
    </row>
    <row r="203" spans="83:87">
      <c r="CE203">
        <f>SUM(CE5:CE202)</f>
        <v>19205</v>
      </c>
      <c r="CF203">
        <f t="shared" ref="CF203:CG203" si="13">SUM(CF5:CF202)</f>
        <v>6455</v>
      </c>
      <c r="CG203">
        <f t="shared" si="13"/>
        <v>1950</v>
      </c>
      <c r="CH203" s="164">
        <f t="shared" si="11"/>
        <v>1</v>
      </c>
      <c r="CI203" s="164">
        <f t="shared" si="12"/>
        <v>1</v>
      </c>
    </row>
  </sheetData>
  <mergeCells count="76">
    <mergeCell ref="A1:R1"/>
    <mergeCell ref="S1:U1"/>
    <mergeCell ref="V1:BW1"/>
    <mergeCell ref="BX1:BZ1"/>
    <mergeCell ref="A2:I2"/>
    <mergeCell ref="J2:O2"/>
    <mergeCell ref="P2:R2"/>
    <mergeCell ref="S2:U2"/>
    <mergeCell ref="V2:AA2"/>
    <mergeCell ref="AB2:AC2"/>
    <mergeCell ref="AD2:AE2"/>
    <mergeCell ref="AF2:AO2"/>
    <mergeCell ref="AP2:BD2"/>
    <mergeCell ref="BE2:BF2"/>
    <mergeCell ref="BG2:BK2"/>
    <mergeCell ref="BL2:BO2"/>
    <mergeCell ref="BP2:BS2"/>
    <mergeCell ref="BT2:BU2"/>
    <mergeCell ref="BX2:BZ2"/>
    <mergeCell ref="CC2:CE2"/>
    <mergeCell ref="A3:B3"/>
    <mergeCell ref="C3:D3"/>
    <mergeCell ref="F3:G3"/>
    <mergeCell ref="H3:I3"/>
    <mergeCell ref="J3:K3"/>
    <mergeCell ref="L3:M3"/>
    <mergeCell ref="N3:O3"/>
    <mergeCell ref="P3:R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R3"/>
    <mergeCell ref="AS3:AU3"/>
    <mergeCell ref="AX3:AY3"/>
    <mergeCell ref="AZ3:BA3"/>
    <mergeCell ref="BB3:BC3"/>
    <mergeCell ref="BE3:BF3"/>
    <mergeCell ref="BH3:BI3"/>
    <mergeCell ref="BJ3:BK3"/>
    <mergeCell ref="BL3:BM3"/>
    <mergeCell ref="BN3:BO3"/>
    <mergeCell ref="BP3:BR3"/>
    <mergeCell ref="CC3:CD3"/>
    <mergeCell ref="A4:B4"/>
    <mergeCell ref="C4:D4"/>
    <mergeCell ref="F4:G4"/>
    <mergeCell ref="J4:K4"/>
    <mergeCell ref="L4:M4"/>
    <mergeCell ref="N4:O4"/>
    <mergeCell ref="P4:R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R4"/>
    <mergeCell ref="AS4:AU4"/>
    <mergeCell ref="AX4:AY4"/>
    <mergeCell ref="AZ4:BA4"/>
    <mergeCell ref="BB4:BC4"/>
    <mergeCell ref="BE4:BF4"/>
    <mergeCell ref="BH4:BI4"/>
    <mergeCell ref="BJ4:BK4"/>
    <mergeCell ref="BL4:BM4"/>
    <mergeCell ref="BN4:BO4"/>
    <mergeCell ref="CC4:C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B51"/>
  <sheetViews>
    <sheetView workbookViewId="0">
      <selection activeCell="A43" sqref="A43:BZ43"/>
    </sheetView>
  </sheetViews>
  <sheetFormatPr defaultColWidth="9" defaultRowHeight="13.5"/>
  <cols>
    <col min="1" max="1" width="20" customWidth="1"/>
  </cols>
  <sheetData>
    <row r="1" spans="1:4">
      <c r="A1" s="119" t="s">
        <v>1602</v>
      </c>
      <c r="B1" s="119"/>
      <c r="C1" s="119"/>
      <c r="D1" s="119"/>
    </row>
    <row r="2" spans="1:4">
      <c r="A2" s="121"/>
      <c r="B2" s="121"/>
      <c r="C2" s="121"/>
      <c r="D2" s="121"/>
    </row>
    <row r="3" ht="14.25" spans="1:4">
      <c r="A3" s="139" t="s">
        <v>364</v>
      </c>
      <c r="B3" s="140" t="s">
        <v>1603</v>
      </c>
      <c r="C3" s="140" t="s">
        <v>1604</v>
      </c>
      <c r="D3" s="140" t="s">
        <v>1383</v>
      </c>
    </row>
    <row r="4" spans="1:4">
      <c r="A4" s="141" t="s">
        <v>371</v>
      </c>
      <c r="B4" s="142">
        <v>19205</v>
      </c>
      <c r="C4" s="142">
        <v>1949</v>
      </c>
      <c r="D4" s="142">
        <v>21154</v>
      </c>
    </row>
    <row r="5" spans="1:4">
      <c r="A5" s="141" t="s">
        <v>372</v>
      </c>
      <c r="B5" s="142">
        <v>19205</v>
      </c>
      <c r="C5" s="142">
        <v>6542</v>
      </c>
      <c r="D5" s="142">
        <v>25747</v>
      </c>
    </row>
    <row r="6" ht="14.25" spans="1:4">
      <c r="A6" s="143" t="s">
        <v>373</v>
      </c>
      <c r="B6" s="140"/>
      <c r="C6" s="140"/>
      <c r="D6" s="140">
        <v>2.936</v>
      </c>
    </row>
    <row r="7" spans="1:4">
      <c r="A7" s="141" t="s">
        <v>374</v>
      </c>
      <c r="B7" s="144">
        <v>409</v>
      </c>
      <c r="C7" s="144">
        <v>408</v>
      </c>
      <c r="D7" s="145">
        <v>408</v>
      </c>
    </row>
    <row r="8" spans="1:4">
      <c r="A8" s="141" t="s">
        <v>375</v>
      </c>
      <c r="B8" s="144">
        <v>620</v>
      </c>
      <c r="C8" s="144">
        <v>600</v>
      </c>
      <c r="D8" s="145">
        <v>620</v>
      </c>
    </row>
    <row r="9" spans="1:4">
      <c r="A9" s="141" t="s">
        <v>376</v>
      </c>
      <c r="B9" s="144">
        <v>554.58</v>
      </c>
      <c r="C9" s="144">
        <v>504.152</v>
      </c>
      <c r="D9" s="144">
        <v>541.77</v>
      </c>
    </row>
    <row r="10" spans="1:4">
      <c r="A10" s="141" t="s">
        <v>377</v>
      </c>
      <c r="B10" s="144">
        <v>924.463</v>
      </c>
      <c r="C10" s="146">
        <v>1698.854</v>
      </c>
      <c r="D10" s="146">
        <v>1603.188</v>
      </c>
    </row>
    <row r="11" ht="14.25" spans="1:4">
      <c r="A11" s="143" t="s">
        <v>378</v>
      </c>
      <c r="B11" s="140">
        <v>30.405</v>
      </c>
      <c r="C11" s="140">
        <v>41.217</v>
      </c>
      <c r="D11" s="140">
        <v>40.04</v>
      </c>
    </row>
    <row r="12" spans="1:4">
      <c r="A12" s="141" t="s">
        <v>379</v>
      </c>
      <c r="B12" s="144"/>
      <c r="C12" s="144"/>
      <c r="D12" s="144">
        <v>1.939</v>
      </c>
    </row>
    <row r="13" spans="1:4">
      <c r="A13" s="141" t="s">
        <v>381</v>
      </c>
      <c r="B13" s="144"/>
      <c r="C13" s="144"/>
      <c r="D13" s="147">
        <v>0.5191</v>
      </c>
    </row>
    <row r="14" ht="14.25" spans="1:4">
      <c r="A14" s="143" t="s">
        <v>385</v>
      </c>
      <c r="B14" s="140"/>
      <c r="C14" s="140"/>
      <c r="D14" s="140">
        <v>0.831</v>
      </c>
    </row>
    <row r="15" spans="1:6">
      <c r="A15" s="148"/>
      <c r="B15" s="148"/>
      <c r="C15" s="148"/>
      <c r="D15" s="148"/>
      <c r="E15" s="149"/>
      <c r="F15" s="150">
        <v>1</v>
      </c>
    </row>
    <row r="17" spans="1:3">
      <c r="A17" s="151"/>
      <c r="B17" s="152"/>
      <c r="C17" s="150"/>
    </row>
    <row r="18" spans="1:3">
      <c r="A18" s="151"/>
      <c r="B18" s="153"/>
      <c r="C18" s="150"/>
    </row>
    <row r="19" spans="1:3">
      <c r="A19" s="151"/>
      <c r="B19" s="153"/>
      <c r="C19" s="150"/>
    </row>
    <row r="20" spans="1:3">
      <c r="A20" s="151"/>
      <c r="B20" s="153"/>
      <c r="C20" s="150"/>
    </row>
    <row r="21" spans="1:1">
      <c r="A21" s="119"/>
    </row>
    <row r="22" spans="1:1">
      <c r="A22" s="154"/>
    </row>
    <row r="23" spans="1:3">
      <c r="A23" s="155"/>
      <c r="B23" s="149"/>
      <c r="C23" s="150"/>
    </row>
    <row r="25" ht="14.25" spans="1:78">
      <c r="A25" s="119" t="s">
        <v>1605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</row>
    <row r="26" ht="14.25" spans="1:78">
      <c r="A26" s="123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4"/>
      <c r="BX26" s="123" t="s">
        <v>1606</v>
      </c>
      <c r="BY26" s="125"/>
      <c r="BZ26" s="124"/>
    </row>
    <row r="27" ht="14.25" spans="1:78">
      <c r="A27" s="123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4"/>
      <c r="S27" s="123" t="s">
        <v>1377</v>
      </c>
      <c r="T27" s="125"/>
      <c r="U27" s="124"/>
      <c r="V27" s="123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4"/>
      <c r="BX27" s="123" t="s">
        <v>1377</v>
      </c>
      <c r="BY27" s="125"/>
      <c r="BZ27" s="124"/>
    </row>
    <row r="28" ht="14.25" spans="1:78">
      <c r="A28" s="123"/>
      <c r="B28" s="125"/>
      <c r="C28" s="125"/>
      <c r="D28" s="125"/>
      <c r="E28" s="125"/>
      <c r="F28" s="125"/>
      <c r="G28" s="125"/>
      <c r="H28" s="125"/>
      <c r="I28" s="124"/>
      <c r="J28" s="123" t="s">
        <v>1378</v>
      </c>
      <c r="K28" s="125"/>
      <c r="L28" s="125"/>
      <c r="M28" s="125"/>
      <c r="N28" s="125"/>
      <c r="O28" s="124"/>
      <c r="P28" s="123"/>
      <c r="Q28" s="125"/>
      <c r="R28" s="124"/>
      <c r="S28" s="123" t="s">
        <v>1378</v>
      </c>
      <c r="T28" s="125"/>
      <c r="U28" s="124"/>
      <c r="V28" s="123"/>
      <c r="W28" s="125"/>
      <c r="X28" s="125"/>
      <c r="Y28" s="125"/>
      <c r="Z28" s="125"/>
      <c r="AA28" s="124"/>
      <c r="AB28" s="123" t="s">
        <v>1379</v>
      </c>
      <c r="AC28" s="124"/>
      <c r="AD28" s="123"/>
      <c r="AE28" s="124"/>
      <c r="AF28" s="123" t="s">
        <v>1378</v>
      </c>
      <c r="AG28" s="125"/>
      <c r="AH28" s="125"/>
      <c r="AI28" s="125"/>
      <c r="AJ28" s="125"/>
      <c r="AK28" s="125"/>
      <c r="AL28" s="125"/>
      <c r="AM28" s="125"/>
      <c r="AN28" s="125"/>
      <c r="AO28" s="124"/>
      <c r="AP28" s="123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E28" s="123" t="s">
        <v>1380</v>
      </c>
      <c r="BF28" s="124"/>
      <c r="BG28" s="123"/>
      <c r="BH28" s="125"/>
      <c r="BI28" s="125"/>
      <c r="BJ28" s="125"/>
      <c r="BK28" s="124"/>
      <c r="BL28" s="123" t="s">
        <v>1378</v>
      </c>
      <c r="BM28" s="125"/>
      <c r="BN28" s="125"/>
      <c r="BO28" s="124"/>
      <c r="BP28" s="123"/>
      <c r="BQ28" s="125"/>
      <c r="BR28" s="125"/>
      <c r="BS28" s="124"/>
      <c r="BT28" s="123" t="s">
        <v>1381</v>
      </c>
      <c r="BU28" s="124"/>
      <c r="BV28" s="129" t="s">
        <v>1377</v>
      </c>
      <c r="BW28" s="129"/>
      <c r="BX28" s="123" t="s">
        <v>1378</v>
      </c>
      <c r="BY28" s="125"/>
      <c r="BZ28" s="124"/>
    </row>
    <row r="29" ht="14.25" spans="1:78">
      <c r="A29" s="123"/>
      <c r="B29" s="124"/>
      <c r="C29" s="123" t="s">
        <v>1380</v>
      </c>
      <c r="D29" s="124"/>
      <c r="E29" s="129"/>
      <c r="F29" s="123" t="s">
        <v>1382</v>
      </c>
      <c r="G29" s="124"/>
      <c r="H29" s="123"/>
      <c r="I29" s="124"/>
      <c r="J29" s="123">
        <v>0</v>
      </c>
      <c r="K29" s="124"/>
      <c r="L29" s="123">
        <v>1</v>
      </c>
      <c r="M29" s="124"/>
      <c r="N29" s="123" t="s">
        <v>1383</v>
      </c>
      <c r="O29" s="124"/>
      <c r="P29" s="123" t="s">
        <v>1384</v>
      </c>
      <c r="Q29" s="125"/>
      <c r="R29" s="124"/>
      <c r="S29" s="129">
        <v>0</v>
      </c>
      <c r="T29" s="129">
        <v>1</v>
      </c>
      <c r="U29" s="129" t="s">
        <v>1383</v>
      </c>
      <c r="V29" s="129"/>
      <c r="W29" s="129" t="s">
        <v>1382</v>
      </c>
      <c r="X29" s="123" t="s">
        <v>1380</v>
      </c>
      <c r="Y29" s="124"/>
      <c r="Z29" s="123"/>
      <c r="AA29" s="124"/>
      <c r="AB29" s="123" t="s">
        <v>1385</v>
      </c>
      <c r="AC29" s="124"/>
      <c r="AD29" s="123" t="s">
        <v>1379</v>
      </c>
      <c r="AE29" s="124"/>
      <c r="AF29" s="123">
        <v>0</v>
      </c>
      <c r="AG29" s="124"/>
      <c r="AH29" s="123">
        <v>1</v>
      </c>
      <c r="AI29" s="124"/>
      <c r="AJ29" s="123" t="s">
        <v>1383</v>
      </c>
      <c r="AK29" s="124"/>
      <c r="AL29" s="123">
        <v>0</v>
      </c>
      <c r="AM29" s="124"/>
      <c r="AN29" s="123">
        <v>1</v>
      </c>
      <c r="AO29" s="124"/>
      <c r="AP29" s="123" t="s">
        <v>1380</v>
      </c>
      <c r="AQ29" s="125"/>
      <c r="AR29" s="124"/>
      <c r="AS29" s="123" t="s">
        <v>1382</v>
      </c>
      <c r="AT29" s="125"/>
      <c r="AU29" s="124"/>
      <c r="AV29" s="129" t="s">
        <v>1380</v>
      </c>
      <c r="AW29" s="129"/>
      <c r="AX29" s="123" t="s">
        <v>1380</v>
      </c>
      <c r="AY29" s="124"/>
      <c r="AZ29" s="123"/>
      <c r="BA29" s="124"/>
      <c r="BB29" s="123" t="s">
        <v>1381</v>
      </c>
      <c r="BC29" s="124"/>
      <c r="BD29" s="129"/>
      <c r="BE29" s="123" t="s">
        <v>1381</v>
      </c>
      <c r="BF29" s="124"/>
      <c r="BG29" s="129" t="s">
        <v>1380</v>
      </c>
      <c r="BH29" s="123" t="s">
        <v>1386</v>
      </c>
      <c r="BI29" s="124"/>
      <c r="BJ29" s="123"/>
      <c r="BK29" s="124"/>
      <c r="BL29" s="123">
        <v>0</v>
      </c>
      <c r="BM29" s="124"/>
      <c r="BN29" s="123">
        <v>1</v>
      </c>
      <c r="BO29" s="124"/>
      <c r="BP29" s="123"/>
      <c r="BQ29" s="125"/>
      <c r="BR29" s="124"/>
      <c r="BS29" s="129" t="s">
        <v>1387</v>
      </c>
      <c r="BT29" s="129">
        <v>0</v>
      </c>
      <c r="BU29" s="129">
        <v>1</v>
      </c>
      <c r="BV29" s="129" t="s">
        <v>1378</v>
      </c>
      <c r="BW29" s="129"/>
      <c r="BX29" s="129">
        <v>0</v>
      </c>
      <c r="BY29" s="129">
        <v>1</v>
      </c>
      <c r="BZ29" s="129" t="s">
        <v>1383</v>
      </c>
    </row>
    <row r="30" ht="14.25" spans="1:78">
      <c r="A30" s="123"/>
      <c r="B30" s="124"/>
      <c r="C30" s="123" t="s">
        <v>1388</v>
      </c>
      <c r="D30" s="124"/>
      <c r="E30" s="129" t="s">
        <v>1388</v>
      </c>
      <c r="F30" s="123" t="s">
        <v>1388</v>
      </c>
      <c r="G30" s="124"/>
      <c r="H30" s="129" t="s">
        <v>1388</v>
      </c>
      <c r="I30" s="129" t="s">
        <v>1389</v>
      </c>
      <c r="J30" s="123" t="s">
        <v>1390</v>
      </c>
      <c r="K30" s="124"/>
      <c r="L30" s="123" t="s">
        <v>1390</v>
      </c>
      <c r="M30" s="124"/>
      <c r="N30" s="123" t="s">
        <v>1390</v>
      </c>
      <c r="O30" s="124"/>
      <c r="P30" s="123" t="s">
        <v>1388</v>
      </c>
      <c r="Q30" s="125"/>
      <c r="R30" s="124"/>
      <c r="S30" s="129" t="s">
        <v>1384</v>
      </c>
      <c r="T30" s="129" t="s">
        <v>1384</v>
      </c>
      <c r="U30" s="129" t="s">
        <v>1384</v>
      </c>
      <c r="V30" s="129" t="s">
        <v>1391</v>
      </c>
      <c r="W30" s="129" t="s">
        <v>1391</v>
      </c>
      <c r="X30" s="123" t="s">
        <v>1385</v>
      </c>
      <c r="Y30" s="124"/>
      <c r="Z30" s="123" t="s">
        <v>1385</v>
      </c>
      <c r="AA30" s="124"/>
      <c r="AB30" s="123" t="s">
        <v>1380</v>
      </c>
      <c r="AC30" s="124"/>
      <c r="AD30" s="123" t="s">
        <v>1385</v>
      </c>
      <c r="AE30" s="124"/>
      <c r="AF30" s="123" t="s">
        <v>1385</v>
      </c>
      <c r="AG30" s="124"/>
      <c r="AH30" s="123" t="s">
        <v>1385</v>
      </c>
      <c r="AI30" s="124"/>
      <c r="AJ30" s="123" t="s">
        <v>1381</v>
      </c>
      <c r="AK30" s="124"/>
      <c r="AL30" s="123" t="s">
        <v>1381</v>
      </c>
      <c r="AM30" s="124"/>
      <c r="AN30" s="123" t="s">
        <v>1381</v>
      </c>
      <c r="AO30" s="124"/>
      <c r="AP30" s="123" t="s">
        <v>1392</v>
      </c>
      <c r="AQ30" s="125"/>
      <c r="AR30" s="124"/>
      <c r="AS30" s="123" t="s">
        <v>1392</v>
      </c>
      <c r="AT30" s="125"/>
      <c r="AU30" s="124"/>
      <c r="AV30" s="129" t="s">
        <v>1381</v>
      </c>
      <c r="AW30" s="129" t="s">
        <v>1381</v>
      </c>
      <c r="AX30" s="123" t="s">
        <v>1393</v>
      </c>
      <c r="AY30" s="124"/>
      <c r="AZ30" s="123" t="s">
        <v>1393</v>
      </c>
      <c r="BA30" s="124"/>
      <c r="BB30" s="123" t="s">
        <v>1383</v>
      </c>
      <c r="BC30" s="124"/>
      <c r="BD30" s="129" t="s">
        <v>1381</v>
      </c>
      <c r="BE30" s="123" t="s">
        <v>1383</v>
      </c>
      <c r="BF30" s="124"/>
      <c r="BG30" s="129" t="s">
        <v>1381</v>
      </c>
      <c r="BH30" s="123" t="s">
        <v>1380</v>
      </c>
      <c r="BI30" s="124"/>
      <c r="BJ30" s="123" t="s">
        <v>1386</v>
      </c>
      <c r="BK30" s="124"/>
      <c r="BL30" s="123" t="s">
        <v>1394</v>
      </c>
      <c r="BM30" s="124"/>
      <c r="BN30" s="123" t="s">
        <v>1394</v>
      </c>
      <c r="BO30" s="124"/>
      <c r="BP30" s="129"/>
      <c r="BQ30" s="129" t="s">
        <v>1382</v>
      </c>
      <c r="BR30" s="129"/>
      <c r="BS30" s="129" t="s">
        <v>584</v>
      </c>
      <c r="BT30" s="129" t="s">
        <v>1377</v>
      </c>
      <c r="BU30" s="129" t="s">
        <v>1377</v>
      </c>
      <c r="BV30" s="129" t="s">
        <v>1383</v>
      </c>
      <c r="BW30" s="129"/>
      <c r="BX30" s="129" t="s">
        <v>1384</v>
      </c>
      <c r="BY30" s="129" t="s">
        <v>1384</v>
      </c>
      <c r="BZ30" s="129" t="s">
        <v>1384</v>
      </c>
    </row>
    <row r="31" ht="14.25" spans="1:78">
      <c r="A31" s="128" t="s">
        <v>1395</v>
      </c>
      <c r="B31" s="129" t="s">
        <v>1396</v>
      </c>
      <c r="C31" s="129">
        <v>0</v>
      </c>
      <c r="D31" s="129">
        <v>1</v>
      </c>
      <c r="E31" s="129" t="s">
        <v>1380</v>
      </c>
      <c r="F31" s="129">
        <v>0</v>
      </c>
      <c r="G31" s="129">
        <v>1</v>
      </c>
      <c r="H31" s="129" t="s">
        <v>1382</v>
      </c>
      <c r="I31" s="129" t="s">
        <v>1397</v>
      </c>
      <c r="J31" s="129" t="s">
        <v>1377</v>
      </c>
      <c r="K31" s="129" t="s">
        <v>1398</v>
      </c>
      <c r="L31" s="129" t="s">
        <v>1377</v>
      </c>
      <c r="M31" s="129" t="s">
        <v>1398</v>
      </c>
      <c r="N31" s="129" t="s">
        <v>1377</v>
      </c>
      <c r="O31" s="129" t="s">
        <v>1398</v>
      </c>
      <c r="P31" s="129">
        <v>0</v>
      </c>
      <c r="Q31" s="129">
        <v>1</v>
      </c>
      <c r="R31" s="129" t="s">
        <v>1383</v>
      </c>
      <c r="S31" s="129" t="s">
        <v>1381</v>
      </c>
      <c r="T31" s="129" t="s">
        <v>1381</v>
      </c>
      <c r="U31" s="129" t="s">
        <v>1381</v>
      </c>
      <c r="V31" s="129" t="s">
        <v>1399</v>
      </c>
      <c r="W31" s="129" t="s">
        <v>1399</v>
      </c>
      <c r="X31" s="129">
        <v>0</v>
      </c>
      <c r="Y31" s="129">
        <v>1</v>
      </c>
      <c r="Z31" s="129">
        <v>0</v>
      </c>
      <c r="AA31" s="129">
        <v>1</v>
      </c>
      <c r="AB31" s="129">
        <v>0</v>
      </c>
      <c r="AC31" s="129">
        <v>1</v>
      </c>
      <c r="AD31" s="129">
        <v>0</v>
      </c>
      <c r="AE31" s="129">
        <v>1</v>
      </c>
      <c r="AF31" s="129" t="s">
        <v>1377</v>
      </c>
      <c r="AG31" s="129" t="s">
        <v>1398</v>
      </c>
      <c r="AH31" s="129" t="s">
        <v>1377</v>
      </c>
      <c r="AI31" s="129" t="s">
        <v>1398</v>
      </c>
      <c r="AJ31" s="129" t="s">
        <v>1377</v>
      </c>
      <c r="AK31" s="129" t="s">
        <v>1398</v>
      </c>
      <c r="AL31" s="129" t="s">
        <v>1377</v>
      </c>
      <c r="AM31" s="129" t="s">
        <v>1398</v>
      </c>
      <c r="AN31" s="129" t="s">
        <v>1377</v>
      </c>
      <c r="AO31" s="129" t="s">
        <v>1398</v>
      </c>
      <c r="AP31" s="129">
        <v>1</v>
      </c>
      <c r="AQ31" s="129">
        <v>0</v>
      </c>
      <c r="AR31" s="129" t="s">
        <v>1383</v>
      </c>
      <c r="AS31" s="129">
        <v>0</v>
      </c>
      <c r="AT31" s="129">
        <v>1</v>
      </c>
      <c r="AU31" s="129" t="s">
        <v>1383</v>
      </c>
      <c r="AV31" s="129" t="s">
        <v>1400</v>
      </c>
      <c r="AW31" s="129" t="s">
        <v>1400</v>
      </c>
      <c r="AX31" s="129">
        <v>0</v>
      </c>
      <c r="AY31" s="129">
        <v>1</v>
      </c>
      <c r="AZ31" s="129">
        <v>0</v>
      </c>
      <c r="BA31" s="129">
        <v>1</v>
      </c>
      <c r="BB31" s="129">
        <v>0</v>
      </c>
      <c r="BC31" s="129">
        <v>1</v>
      </c>
      <c r="BD31" s="129" t="s">
        <v>1383</v>
      </c>
      <c r="BE31" s="129">
        <v>0</v>
      </c>
      <c r="BF31" s="129">
        <v>1</v>
      </c>
      <c r="BG31" s="129" t="s">
        <v>1383</v>
      </c>
      <c r="BH31" s="129">
        <v>0</v>
      </c>
      <c r="BI31" s="129">
        <v>1</v>
      </c>
      <c r="BJ31" s="129">
        <v>0</v>
      </c>
      <c r="BK31" s="129">
        <v>1</v>
      </c>
      <c r="BL31" s="129" t="s">
        <v>1377</v>
      </c>
      <c r="BM31" s="129" t="s">
        <v>1398</v>
      </c>
      <c r="BN31" s="129" t="s">
        <v>1377</v>
      </c>
      <c r="BO31" s="129" t="s">
        <v>1398</v>
      </c>
      <c r="BP31" s="129" t="s">
        <v>1401</v>
      </c>
      <c r="BQ31" s="129" t="s">
        <v>1401</v>
      </c>
      <c r="BR31" s="129" t="s">
        <v>1402</v>
      </c>
      <c r="BS31" s="129" t="s">
        <v>1403</v>
      </c>
      <c r="BT31" s="129" t="s">
        <v>1378</v>
      </c>
      <c r="BU31" s="129" t="s">
        <v>1378</v>
      </c>
      <c r="BV31" s="129" t="s">
        <v>1381</v>
      </c>
      <c r="BW31" s="129" t="s">
        <v>1404</v>
      </c>
      <c r="BX31" s="129" t="s">
        <v>1381</v>
      </c>
      <c r="BY31" s="129" t="s">
        <v>1381</v>
      </c>
      <c r="BZ31" s="129" t="s">
        <v>1381</v>
      </c>
    </row>
    <row r="32" ht="14.25" spans="1:78">
      <c r="A32" s="45" t="s">
        <v>1607</v>
      </c>
      <c r="B32" s="133">
        <v>408</v>
      </c>
      <c r="C32" s="156">
        <v>496</v>
      </c>
      <c r="D32" s="156">
        <v>614</v>
      </c>
      <c r="E32" s="157">
        <v>1110</v>
      </c>
      <c r="F32" s="133">
        <v>496</v>
      </c>
      <c r="G32" s="157">
        <v>2061</v>
      </c>
      <c r="H32" s="157">
        <v>2557</v>
      </c>
      <c r="I32" s="160">
        <f>G32/(F32+G32)</f>
        <v>0.806022682831443</v>
      </c>
      <c r="J32" s="133">
        <v>496</v>
      </c>
      <c r="K32" s="157">
        <v>19205</v>
      </c>
      <c r="L32" s="157">
        <v>2061</v>
      </c>
      <c r="M32" s="157">
        <v>6542</v>
      </c>
      <c r="N32" s="157">
        <v>2557</v>
      </c>
      <c r="O32" s="157">
        <v>25747</v>
      </c>
      <c r="P32" s="133">
        <v>1</v>
      </c>
      <c r="Q32" s="133">
        <v>3.36</v>
      </c>
      <c r="R32" s="133">
        <v>2.3</v>
      </c>
      <c r="S32" s="133">
        <v>0</v>
      </c>
      <c r="T32" s="133">
        <v>0</v>
      </c>
      <c r="U32" s="133">
        <v>0</v>
      </c>
      <c r="V32" s="133">
        <v>0.723</v>
      </c>
      <c r="W32" s="133">
        <v>0.723</v>
      </c>
      <c r="X32" s="133">
        <v>0.808</v>
      </c>
      <c r="Y32" s="133">
        <v>1.238</v>
      </c>
      <c r="Z32" s="133">
        <v>0.241</v>
      </c>
      <c r="AA32" s="133">
        <v>4.155</v>
      </c>
      <c r="AB32" s="133">
        <v>-0.213</v>
      </c>
      <c r="AC32" s="133">
        <v>0.213</v>
      </c>
      <c r="AD32" s="133">
        <v>-1.424</v>
      </c>
      <c r="AE32" s="133">
        <v>1.424</v>
      </c>
      <c r="AF32" s="133">
        <v>0.241</v>
      </c>
      <c r="AG32" s="133">
        <v>2.936</v>
      </c>
      <c r="AH32" s="133">
        <v>4.155</v>
      </c>
      <c r="AI32" s="133">
        <v>0.341</v>
      </c>
      <c r="AJ32" s="136">
        <v>0.0993</v>
      </c>
      <c r="AK32" s="136">
        <v>1</v>
      </c>
      <c r="AL32" s="136">
        <v>0.0258</v>
      </c>
      <c r="AM32" s="136">
        <v>1</v>
      </c>
      <c r="AN32" s="136">
        <v>0.315</v>
      </c>
      <c r="AO32" s="136">
        <v>1</v>
      </c>
      <c r="AP32" s="136">
        <v>0.315</v>
      </c>
      <c r="AQ32" s="136">
        <v>0.0258</v>
      </c>
      <c r="AR32" s="136">
        <v>0.0525</v>
      </c>
      <c r="AS32" s="136">
        <v>0.0258</v>
      </c>
      <c r="AT32" s="136">
        <v>0.315</v>
      </c>
      <c r="AU32" s="136">
        <v>0.0993</v>
      </c>
      <c r="AV32" s="136">
        <v>-0.2892</v>
      </c>
      <c r="AW32" s="136">
        <v>-0.2892</v>
      </c>
      <c r="AX32" s="136">
        <v>0.4468</v>
      </c>
      <c r="AY32" s="136">
        <v>0.5532</v>
      </c>
      <c r="AZ32" s="136">
        <v>0.194</v>
      </c>
      <c r="BA32" s="136">
        <v>0.806</v>
      </c>
      <c r="BB32" s="136">
        <v>0.0193</v>
      </c>
      <c r="BC32" s="136">
        <v>0.08</v>
      </c>
      <c r="BD32" s="136">
        <v>0.0993</v>
      </c>
      <c r="BE32" s="136">
        <v>0.0234</v>
      </c>
      <c r="BF32" s="136">
        <v>0.029</v>
      </c>
      <c r="BG32" s="136">
        <v>0.0525</v>
      </c>
      <c r="BH32" s="133">
        <v>0.447</v>
      </c>
      <c r="BI32" s="133">
        <v>0.553</v>
      </c>
      <c r="BJ32" s="133">
        <v>0.194</v>
      </c>
      <c r="BK32" s="133">
        <v>0.806</v>
      </c>
      <c r="BL32" s="133">
        <v>0.194</v>
      </c>
      <c r="BM32" s="133">
        <v>0.746</v>
      </c>
      <c r="BN32" s="133">
        <v>0.806</v>
      </c>
      <c r="BO32" s="133">
        <v>0.254</v>
      </c>
      <c r="BP32" s="133">
        <v>-2.501</v>
      </c>
      <c r="BQ32" s="133">
        <v>-2.501</v>
      </c>
      <c r="BR32" s="133">
        <v>441</v>
      </c>
      <c r="BS32" s="133">
        <v>-3.397</v>
      </c>
      <c r="BT32" s="136">
        <v>0.0015</v>
      </c>
      <c r="BU32" s="136">
        <v>0.0395</v>
      </c>
      <c r="BV32" s="136">
        <v>0.0111</v>
      </c>
      <c r="BW32" s="133">
        <v>0.966</v>
      </c>
      <c r="BX32" s="133">
        <v>0</v>
      </c>
      <c r="BY32" s="133">
        <v>0</v>
      </c>
      <c r="BZ32" s="133">
        <v>0</v>
      </c>
    </row>
    <row r="33" ht="14.25" spans="1:78">
      <c r="A33" s="45" t="s">
        <v>1608</v>
      </c>
      <c r="B33" s="133">
        <v>477</v>
      </c>
      <c r="C33" s="158">
        <v>1114</v>
      </c>
      <c r="D33" s="156">
        <v>437</v>
      </c>
      <c r="E33" s="157">
        <v>1551</v>
      </c>
      <c r="F33" s="157">
        <v>1114</v>
      </c>
      <c r="G33" s="157">
        <v>1466</v>
      </c>
      <c r="H33" s="157">
        <v>2580</v>
      </c>
      <c r="I33" s="160">
        <f t="shared" ref="I33:I41" si="0">G33/(F33+G33)</f>
        <v>0.568217054263566</v>
      </c>
      <c r="J33" s="157">
        <v>1610</v>
      </c>
      <c r="K33" s="157">
        <v>18709</v>
      </c>
      <c r="L33" s="157">
        <v>3527</v>
      </c>
      <c r="M33" s="157">
        <v>4481</v>
      </c>
      <c r="N33" s="157">
        <v>5137</v>
      </c>
      <c r="O33" s="157">
        <v>23190</v>
      </c>
      <c r="P33" s="133">
        <v>1</v>
      </c>
      <c r="Q33" s="133">
        <v>3.36</v>
      </c>
      <c r="R33" s="133">
        <v>1.66</v>
      </c>
      <c r="S33" s="133">
        <v>0</v>
      </c>
      <c r="T33" s="133">
        <v>0</v>
      </c>
      <c r="U33" s="133">
        <v>0</v>
      </c>
      <c r="V33" s="133">
        <v>0.225</v>
      </c>
      <c r="W33" s="133">
        <v>0.225</v>
      </c>
      <c r="X33" s="133">
        <v>2.549</v>
      </c>
      <c r="Y33" s="133">
        <v>0.392</v>
      </c>
      <c r="Z33" s="133">
        <v>0.759</v>
      </c>
      <c r="AA33" s="133">
        <v>1.317</v>
      </c>
      <c r="AB33" s="133">
        <v>0.936</v>
      </c>
      <c r="AC33" s="133">
        <v>-0.936</v>
      </c>
      <c r="AD33" s="133">
        <v>-0.275</v>
      </c>
      <c r="AE33" s="133">
        <v>0.275</v>
      </c>
      <c r="AF33" s="133">
        <v>0.456</v>
      </c>
      <c r="AG33" s="133">
        <v>4.175</v>
      </c>
      <c r="AH33" s="133">
        <v>2.191</v>
      </c>
      <c r="AI33" s="133">
        <v>0.24</v>
      </c>
      <c r="AJ33" s="136">
        <v>0.1996</v>
      </c>
      <c r="AK33" s="136">
        <v>0.9007</v>
      </c>
      <c r="AL33" s="136">
        <v>0.0838</v>
      </c>
      <c r="AM33" s="136">
        <v>0.9742</v>
      </c>
      <c r="AN33" s="136">
        <v>0.5393</v>
      </c>
      <c r="AO33" s="136">
        <v>0.685</v>
      </c>
      <c r="AP33" s="136">
        <v>0.2242</v>
      </c>
      <c r="AQ33" s="136">
        <v>0.058</v>
      </c>
      <c r="AR33" s="136">
        <v>0.0733</v>
      </c>
      <c r="AS33" s="136">
        <v>0.058</v>
      </c>
      <c r="AT33" s="136">
        <v>0.2242</v>
      </c>
      <c r="AU33" s="136">
        <v>0.1002</v>
      </c>
      <c r="AV33" s="136">
        <v>-0.1662</v>
      </c>
      <c r="AW33" s="136">
        <v>-0.1662</v>
      </c>
      <c r="AX33" s="136">
        <v>0.7182</v>
      </c>
      <c r="AY33" s="136">
        <v>0.2818</v>
      </c>
      <c r="AZ33" s="136">
        <v>0.4316</v>
      </c>
      <c r="BA33" s="136">
        <v>0.5684</v>
      </c>
      <c r="BB33" s="136">
        <v>0.0433</v>
      </c>
      <c r="BC33" s="136">
        <v>0.057</v>
      </c>
      <c r="BD33" s="136">
        <v>0.1002</v>
      </c>
      <c r="BE33" s="136">
        <v>0.0527</v>
      </c>
      <c r="BF33" s="136">
        <v>0.0207</v>
      </c>
      <c r="BG33" s="136">
        <v>0.0733</v>
      </c>
      <c r="BH33" s="133">
        <v>0.718</v>
      </c>
      <c r="BI33" s="133">
        <v>0.282</v>
      </c>
      <c r="BJ33" s="133">
        <v>0.432</v>
      </c>
      <c r="BK33" s="133">
        <v>0.568</v>
      </c>
      <c r="BL33" s="133">
        <v>0.313</v>
      </c>
      <c r="BM33" s="133">
        <v>0.807</v>
      </c>
      <c r="BN33" s="133">
        <v>0.687</v>
      </c>
      <c r="BO33" s="133">
        <v>0.193</v>
      </c>
      <c r="BP33" s="133">
        <v>-1.352</v>
      </c>
      <c r="BQ33" s="133">
        <v>-1.352</v>
      </c>
      <c r="BR33" s="133">
        <v>448</v>
      </c>
      <c r="BS33" s="133">
        <v>-3.128</v>
      </c>
      <c r="BT33" s="136">
        <v>0.0032</v>
      </c>
      <c r="BU33" s="136">
        <v>0.0734</v>
      </c>
      <c r="BV33" s="136">
        <v>0.0211</v>
      </c>
      <c r="BW33" s="133">
        <v>0.956</v>
      </c>
      <c r="BX33" s="133">
        <v>0</v>
      </c>
      <c r="BY33" s="133">
        <v>0</v>
      </c>
      <c r="BZ33" s="133">
        <v>0</v>
      </c>
    </row>
    <row r="34" ht="14.25" spans="1:78">
      <c r="A34" s="45" t="s">
        <v>1609</v>
      </c>
      <c r="B34" s="133">
        <v>506</v>
      </c>
      <c r="C34" s="158">
        <v>1575</v>
      </c>
      <c r="D34" s="156">
        <v>270</v>
      </c>
      <c r="E34" s="157">
        <v>1845</v>
      </c>
      <c r="F34" s="157">
        <v>1575</v>
      </c>
      <c r="G34" s="133">
        <v>906</v>
      </c>
      <c r="H34" s="157">
        <v>2481</v>
      </c>
      <c r="I34" s="160">
        <f t="shared" si="0"/>
        <v>0.365175332527207</v>
      </c>
      <c r="J34" s="157">
        <v>3185</v>
      </c>
      <c r="K34" s="157">
        <v>17595</v>
      </c>
      <c r="L34" s="157">
        <v>4434</v>
      </c>
      <c r="M34" s="157">
        <v>3014</v>
      </c>
      <c r="N34" s="157">
        <v>7619</v>
      </c>
      <c r="O34" s="157">
        <v>20609</v>
      </c>
      <c r="P34" s="133">
        <v>1</v>
      </c>
      <c r="Q34" s="133">
        <v>3.36</v>
      </c>
      <c r="R34" s="133">
        <v>1.34</v>
      </c>
      <c r="S34" s="133">
        <v>0</v>
      </c>
      <c r="T34" s="133">
        <v>0</v>
      </c>
      <c r="U34" s="133">
        <v>0</v>
      </c>
      <c r="V34" s="133">
        <v>0.03</v>
      </c>
      <c r="W34" s="133">
        <v>0.03</v>
      </c>
      <c r="X34" s="133">
        <v>5.833</v>
      </c>
      <c r="Y34" s="133">
        <v>0.171</v>
      </c>
      <c r="Z34" s="133">
        <v>1.738</v>
      </c>
      <c r="AA34" s="133">
        <v>0.575</v>
      </c>
      <c r="AB34" s="133">
        <v>1.764</v>
      </c>
      <c r="AC34" s="133">
        <v>-1.764</v>
      </c>
      <c r="AD34" s="133">
        <v>0.553</v>
      </c>
      <c r="AE34" s="133">
        <v>-0.553</v>
      </c>
      <c r="AF34" s="133">
        <v>0.718</v>
      </c>
      <c r="AG34" s="133">
        <v>5.837</v>
      </c>
      <c r="AH34" s="133">
        <v>1.392</v>
      </c>
      <c r="AI34" s="133">
        <v>0.171</v>
      </c>
      <c r="AJ34" s="136">
        <v>0.2959</v>
      </c>
      <c r="AK34" s="136">
        <v>0.8004</v>
      </c>
      <c r="AL34" s="136">
        <v>0.1658</v>
      </c>
      <c r="AM34" s="136">
        <v>0.9162</v>
      </c>
      <c r="AN34" s="136">
        <v>0.6778</v>
      </c>
      <c r="AO34" s="136">
        <v>0.4607</v>
      </c>
      <c r="AP34" s="136">
        <v>0.1385</v>
      </c>
      <c r="AQ34" s="136">
        <v>0.082</v>
      </c>
      <c r="AR34" s="136">
        <v>0.0872</v>
      </c>
      <c r="AS34" s="136">
        <v>0.082</v>
      </c>
      <c r="AT34" s="136">
        <v>0.1385</v>
      </c>
      <c r="AU34" s="136">
        <v>0.0964</v>
      </c>
      <c r="AV34" s="136">
        <v>-0.0565</v>
      </c>
      <c r="AW34" s="136">
        <v>-0.0565</v>
      </c>
      <c r="AX34" s="136">
        <v>0.8537</v>
      </c>
      <c r="AY34" s="136">
        <v>0.1463</v>
      </c>
      <c r="AZ34" s="136">
        <v>0.6347</v>
      </c>
      <c r="BA34" s="136">
        <v>0.3653</v>
      </c>
      <c r="BB34" s="136">
        <v>0.0612</v>
      </c>
      <c r="BC34" s="136">
        <v>0.0352</v>
      </c>
      <c r="BD34" s="136">
        <v>0.0964</v>
      </c>
      <c r="BE34" s="136">
        <v>0.0745</v>
      </c>
      <c r="BF34" s="136">
        <v>0.0128</v>
      </c>
      <c r="BG34" s="136">
        <v>0.0872</v>
      </c>
      <c r="BH34" s="133">
        <v>0.854</v>
      </c>
      <c r="BI34" s="133">
        <v>0.146</v>
      </c>
      <c r="BJ34" s="133">
        <v>0.635</v>
      </c>
      <c r="BK34" s="133">
        <v>0.365</v>
      </c>
      <c r="BL34" s="133">
        <v>0.418</v>
      </c>
      <c r="BM34" s="133">
        <v>0.854</v>
      </c>
      <c r="BN34" s="133">
        <v>0.582</v>
      </c>
      <c r="BO34" s="133">
        <v>0.146</v>
      </c>
      <c r="BP34" s="133">
        <v>-0.524</v>
      </c>
      <c r="BQ34" s="133">
        <v>-0.524</v>
      </c>
      <c r="BR34" s="133">
        <v>452</v>
      </c>
      <c r="BS34" s="133">
        <v>-2.974</v>
      </c>
      <c r="BT34" s="136">
        <v>0.0052</v>
      </c>
      <c r="BU34" s="136">
        <v>0.1072</v>
      </c>
      <c r="BV34" s="136">
        <v>0.0311</v>
      </c>
      <c r="BW34" s="133">
        <v>0.949</v>
      </c>
      <c r="BX34" s="133">
        <v>0</v>
      </c>
      <c r="BY34" s="133">
        <v>0</v>
      </c>
      <c r="BZ34" s="133">
        <v>0</v>
      </c>
    </row>
    <row r="35" ht="14.25" spans="1:78">
      <c r="A35" s="45" t="s">
        <v>1610</v>
      </c>
      <c r="B35" s="133">
        <v>528</v>
      </c>
      <c r="C35" s="158">
        <v>1952</v>
      </c>
      <c r="D35" s="156">
        <v>191</v>
      </c>
      <c r="E35" s="157">
        <v>2143</v>
      </c>
      <c r="F35" s="157">
        <v>1952</v>
      </c>
      <c r="G35" s="133">
        <v>641</v>
      </c>
      <c r="H35" s="157">
        <v>2593</v>
      </c>
      <c r="I35" s="160">
        <f t="shared" si="0"/>
        <v>0.247204010798303</v>
      </c>
      <c r="J35" s="157">
        <v>5137</v>
      </c>
      <c r="K35" s="157">
        <v>16020</v>
      </c>
      <c r="L35" s="157">
        <v>5075</v>
      </c>
      <c r="M35" s="157">
        <v>2108</v>
      </c>
      <c r="N35" s="157">
        <v>10212</v>
      </c>
      <c r="O35" s="157">
        <v>18128</v>
      </c>
      <c r="P35" s="133">
        <v>1</v>
      </c>
      <c r="Q35" s="133">
        <v>3.36</v>
      </c>
      <c r="R35" s="133">
        <v>1.21</v>
      </c>
      <c r="S35" s="133">
        <v>0</v>
      </c>
      <c r="T35" s="133">
        <v>0</v>
      </c>
      <c r="U35" s="133">
        <v>0</v>
      </c>
      <c r="V35" s="133">
        <v>0</v>
      </c>
      <c r="W35" s="133">
        <v>0</v>
      </c>
      <c r="X35" s="133">
        <v>10.22</v>
      </c>
      <c r="Y35" s="133">
        <v>0.098</v>
      </c>
      <c r="Z35" s="133">
        <v>3.045</v>
      </c>
      <c r="AA35" s="133">
        <v>0.328</v>
      </c>
      <c r="AB35" s="133">
        <v>2.324</v>
      </c>
      <c r="AC35" s="133">
        <v>-2.324</v>
      </c>
      <c r="AD35" s="133">
        <v>1.113</v>
      </c>
      <c r="AE35" s="133">
        <v>-1.113</v>
      </c>
      <c r="AF35" s="133">
        <v>1.012</v>
      </c>
      <c r="AG35" s="133">
        <v>7.6</v>
      </c>
      <c r="AH35" s="133">
        <v>0.988</v>
      </c>
      <c r="AI35" s="133">
        <v>0.132</v>
      </c>
      <c r="AJ35" s="136">
        <v>0.3966</v>
      </c>
      <c r="AK35" s="136">
        <v>0.7041</v>
      </c>
      <c r="AL35" s="136">
        <v>0.2675</v>
      </c>
      <c r="AM35" s="136">
        <v>0.8342</v>
      </c>
      <c r="AN35" s="136">
        <v>0.7758</v>
      </c>
      <c r="AO35" s="136">
        <v>0.3222</v>
      </c>
      <c r="AP35" s="136">
        <v>0.098</v>
      </c>
      <c r="AQ35" s="136">
        <v>0.1016</v>
      </c>
      <c r="AR35" s="136">
        <v>0.1013</v>
      </c>
      <c r="AS35" s="136">
        <v>0.1016</v>
      </c>
      <c r="AT35" s="136">
        <v>0.098</v>
      </c>
      <c r="AU35" s="136">
        <v>0.1007</v>
      </c>
      <c r="AV35" s="136">
        <v>0.0036</v>
      </c>
      <c r="AW35" s="136">
        <v>0.0036</v>
      </c>
      <c r="AX35" s="136">
        <v>0.9109</v>
      </c>
      <c r="AY35" s="136">
        <v>0.0891</v>
      </c>
      <c r="AZ35" s="136">
        <v>0.7528</v>
      </c>
      <c r="BA35" s="136">
        <v>0.2472</v>
      </c>
      <c r="BB35" s="136">
        <v>0.0758</v>
      </c>
      <c r="BC35" s="136">
        <v>0.0249</v>
      </c>
      <c r="BD35" s="136">
        <v>0.1007</v>
      </c>
      <c r="BE35" s="136">
        <v>0.0923</v>
      </c>
      <c r="BF35" s="136">
        <v>0.009</v>
      </c>
      <c r="BG35" s="136">
        <v>0.1013</v>
      </c>
      <c r="BH35" s="133">
        <v>0.911</v>
      </c>
      <c r="BI35" s="133">
        <v>0.089</v>
      </c>
      <c r="BJ35" s="133">
        <v>0.753</v>
      </c>
      <c r="BK35" s="133">
        <v>0.247</v>
      </c>
      <c r="BL35" s="133">
        <v>0.503</v>
      </c>
      <c r="BM35" s="133">
        <v>0.884</v>
      </c>
      <c r="BN35" s="133">
        <v>0.497</v>
      </c>
      <c r="BO35" s="133">
        <v>0.116</v>
      </c>
      <c r="BP35" s="133">
        <v>0.036</v>
      </c>
      <c r="BQ35" s="133">
        <v>0.036</v>
      </c>
      <c r="BR35" s="133">
        <v>457</v>
      </c>
      <c r="BS35" s="133">
        <v>-2.782</v>
      </c>
      <c r="BT35" s="136">
        <v>0.0078</v>
      </c>
      <c r="BU35" s="136">
        <v>0.1401</v>
      </c>
      <c r="BV35" s="136">
        <v>0.0414</v>
      </c>
      <c r="BW35" s="133">
        <v>0.939</v>
      </c>
      <c r="BX35" s="133">
        <v>0</v>
      </c>
      <c r="BY35" s="133">
        <v>0</v>
      </c>
      <c r="BZ35" s="133">
        <v>0</v>
      </c>
    </row>
    <row r="36" ht="14.25" spans="1:78">
      <c r="A36" s="45" t="s">
        <v>1611</v>
      </c>
      <c r="B36" s="133">
        <v>543</v>
      </c>
      <c r="C36" s="158">
        <v>2110</v>
      </c>
      <c r="D36" s="156">
        <v>129</v>
      </c>
      <c r="E36" s="157">
        <v>2239</v>
      </c>
      <c r="F36" s="157">
        <v>2110</v>
      </c>
      <c r="G36" s="133">
        <v>433</v>
      </c>
      <c r="H36" s="157">
        <v>2543</v>
      </c>
      <c r="I36" s="160">
        <f t="shared" si="0"/>
        <v>0.170271333071176</v>
      </c>
      <c r="J36" s="157">
        <v>7247</v>
      </c>
      <c r="K36" s="157">
        <v>14068</v>
      </c>
      <c r="L36" s="157">
        <v>5508</v>
      </c>
      <c r="M36" s="157">
        <v>1466</v>
      </c>
      <c r="N36" s="157">
        <v>12755</v>
      </c>
      <c r="O36" s="157">
        <v>15534</v>
      </c>
      <c r="P36" s="133">
        <v>1</v>
      </c>
      <c r="Q36" s="133">
        <v>3.36</v>
      </c>
      <c r="R36" s="133">
        <v>1.14</v>
      </c>
      <c r="S36" s="133">
        <v>0</v>
      </c>
      <c r="T36" s="133">
        <v>0</v>
      </c>
      <c r="U36" s="133">
        <v>0</v>
      </c>
      <c r="V36" s="133">
        <v>0.022</v>
      </c>
      <c r="W36" s="133">
        <v>0.022</v>
      </c>
      <c r="X36" s="133">
        <v>16.357</v>
      </c>
      <c r="Y36" s="133">
        <v>0.061</v>
      </c>
      <c r="Z36" s="133">
        <v>4.873</v>
      </c>
      <c r="AA36" s="133">
        <v>0.205</v>
      </c>
      <c r="AB36" s="133">
        <v>2.795</v>
      </c>
      <c r="AC36" s="133">
        <v>-2.795</v>
      </c>
      <c r="AD36" s="133">
        <v>1.584</v>
      </c>
      <c r="AE36" s="133">
        <v>-1.584</v>
      </c>
      <c r="AF36" s="133">
        <v>1.316</v>
      </c>
      <c r="AG36" s="133">
        <v>9.59</v>
      </c>
      <c r="AH36" s="133">
        <v>0.76</v>
      </c>
      <c r="AI36" s="133">
        <v>0.104</v>
      </c>
      <c r="AJ36" s="136">
        <v>0.4954</v>
      </c>
      <c r="AK36" s="136">
        <v>0.6034</v>
      </c>
      <c r="AL36" s="136">
        <v>0.3773</v>
      </c>
      <c r="AM36" s="136">
        <v>0.7325</v>
      </c>
      <c r="AN36" s="136">
        <v>0.842</v>
      </c>
      <c r="AO36" s="136">
        <v>0.2242</v>
      </c>
      <c r="AP36" s="136">
        <v>0.0662</v>
      </c>
      <c r="AQ36" s="136">
        <v>0.1099</v>
      </c>
      <c r="AR36" s="136">
        <v>0.1058</v>
      </c>
      <c r="AS36" s="136">
        <v>0.1099</v>
      </c>
      <c r="AT36" s="136">
        <v>0.0662</v>
      </c>
      <c r="AU36" s="136">
        <v>0.0988</v>
      </c>
      <c r="AV36" s="136">
        <v>0.0437</v>
      </c>
      <c r="AW36" s="136">
        <v>0.0437</v>
      </c>
      <c r="AX36" s="136">
        <v>0.9424</v>
      </c>
      <c r="AY36" s="136">
        <v>0.0576</v>
      </c>
      <c r="AZ36" s="136">
        <v>0.8297</v>
      </c>
      <c r="BA36" s="136">
        <v>0.1703</v>
      </c>
      <c r="BB36" s="136">
        <v>0.082</v>
      </c>
      <c r="BC36" s="136">
        <v>0.0168</v>
      </c>
      <c r="BD36" s="136">
        <v>0.0988</v>
      </c>
      <c r="BE36" s="136">
        <v>0.0997</v>
      </c>
      <c r="BF36" s="136">
        <v>0.0061</v>
      </c>
      <c r="BG36" s="136">
        <v>0.1058</v>
      </c>
      <c r="BH36" s="133">
        <v>0.942</v>
      </c>
      <c r="BI36" s="133">
        <v>0.058</v>
      </c>
      <c r="BJ36" s="133">
        <v>0.83</v>
      </c>
      <c r="BK36" s="133">
        <v>0.17</v>
      </c>
      <c r="BL36" s="133">
        <v>0.568</v>
      </c>
      <c r="BM36" s="133">
        <v>0.906</v>
      </c>
      <c r="BN36" s="133">
        <v>0.432</v>
      </c>
      <c r="BO36" s="133">
        <v>0.094</v>
      </c>
      <c r="BP36" s="133">
        <v>0.507</v>
      </c>
      <c r="BQ36" s="133">
        <v>0.507</v>
      </c>
      <c r="BR36" s="133">
        <v>461</v>
      </c>
      <c r="BS36" s="133">
        <v>-2.628</v>
      </c>
      <c r="BT36" s="136">
        <v>0.0104</v>
      </c>
      <c r="BU36" s="136">
        <v>0.1714</v>
      </c>
      <c r="BV36" s="136">
        <v>0.0513</v>
      </c>
      <c r="BW36" s="133">
        <v>0.93</v>
      </c>
      <c r="BX36" s="133">
        <v>0</v>
      </c>
      <c r="BY36" s="133">
        <v>0</v>
      </c>
      <c r="BZ36" s="133">
        <v>0</v>
      </c>
    </row>
    <row r="37" ht="14.25" spans="1:78">
      <c r="A37" s="45" t="s">
        <v>1612</v>
      </c>
      <c r="B37" s="133">
        <v>553</v>
      </c>
      <c r="C37" s="158">
        <v>2226</v>
      </c>
      <c r="D37" s="156">
        <v>100</v>
      </c>
      <c r="E37" s="157">
        <v>2326</v>
      </c>
      <c r="F37" s="157">
        <v>2226</v>
      </c>
      <c r="G37" s="133">
        <v>335</v>
      </c>
      <c r="H37" s="157">
        <v>2561</v>
      </c>
      <c r="I37" s="160">
        <f t="shared" si="0"/>
        <v>0.1308082780164</v>
      </c>
      <c r="J37" s="157">
        <v>9473</v>
      </c>
      <c r="K37" s="157">
        <v>11958</v>
      </c>
      <c r="L37" s="157">
        <v>5844</v>
      </c>
      <c r="M37" s="157">
        <v>1033</v>
      </c>
      <c r="N37" s="157">
        <v>15317</v>
      </c>
      <c r="O37" s="157">
        <v>12991</v>
      </c>
      <c r="P37" s="133">
        <v>1</v>
      </c>
      <c r="Q37" s="133">
        <v>3.36</v>
      </c>
      <c r="R37" s="133">
        <v>1.1</v>
      </c>
      <c r="S37" s="133">
        <v>0</v>
      </c>
      <c r="T37" s="133">
        <v>0</v>
      </c>
      <c r="U37" s="133">
        <v>0</v>
      </c>
      <c r="V37" s="133">
        <v>0.053</v>
      </c>
      <c r="W37" s="133">
        <v>0.053</v>
      </c>
      <c r="X37" s="133">
        <v>22.26</v>
      </c>
      <c r="Y37" s="133">
        <v>0.045</v>
      </c>
      <c r="Z37" s="133">
        <v>6.632</v>
      </c>
      <c r="AA37" s="133">
        <v>0.151</v>
      </c>
      <c r="AB37" s="133">
        <v>3.103</v>
      </c>
      <c r="AC37" s="133">
        <v>-3.103</v>
      </c>
      <c r="AD37" s="133">
        <v>1.892</v>
      </c>
      <c r="AE37" s="133">
        <v>-1.892</v>
      </c>
      <c r="AF37" s="133">
        <v>1.621</v>
      </c>
      <c r="AG37" s="133">
        <v>11.566</v>
      </c>
      <c r="AH37" s="133">
        <v>0.617</v>
      </c>
      <c r="AI37" s="133">
        <v>0.086</v>
      </c>
      <c r="AJ37" s="136">
        <v>0.5949</v>
      </c>
      <c r="AK37" s="136">
        <v>0.5046</v>
      </c>
      <c r="AL37" s="136">
        <v>0.4933</v>
      </c>
      <c r="AM37" s="136">
        <v>0.6227</v>
      </c>
      <c r="AN37" s="136">
        <v>0.8933</v>
      </c>
      <c r="AO37" s="136">
        <v>0.158</v>
      </c>
      <c r="AP37" s="136">
        <v>0.0513</v>
      </c>
      <c r="AQ37" s="136">
        <v>0.1159</v>
      </c>
      <c r="AR37" s="136">
        <v>0.11</v>
      </c>
      <c r="AS37" s="136">
        <v>0.1159</v>
      </c>
      <c r="AT37" s="136">
        <v>0.0513</v>
      </c>
      <c r="AU37" s="136">
        <v>0.0995</v>
      </c>
      <c r="AV37" s="136">
        <v>0.0646</v>
      </c>
      <c r="AW37" s="136">
        <v>0.0646</v>
      </c>
      <c r="AX37" s="136">
        <v>0.957</v>
      </c>
      <c r="AY37" s="136">
        <v>0.043</v>
      </c>
      <c r="AZ37" s="136">
        <v>0.869</v>
      </c>
      <c r="BA37" s="136">
        <v>0.131</v>
      </c>
      <c r="BB37" s="136">
        <v>0.0865</v>
      </c>
      <c r="BC37" s="136">
        <v>0.013</v>
      </c>
      <c r="BD37" s="136">
        <v>0.0995</v>
      </c>
      <c r="BE37" s="136">
        <v>0.1052</v>
      </c>
      <c r="BF37" s="136">
        <v>0.0047</v>
      </c>
      <c r="BG37" s="136">
        <v>0.11</v>
      </c>
      <c r="BH37" s="133">
        <v>0.957</v>
      </c>
      <c r="BI37" s="133">
        <v>0.043</v>
      </c>
      <c r="BJ37" s="133">
        <v>0.869</v>
      </c>
      <c r="BK37" s="133">
        <v>0.131</v>
      </c>
      <c r="BL37" s="133">
        <v>0.618</v>
      </c>
      <c r="BM37" s="133">
        <v>0.92</v>
      </c>
      <c r="BN37" s="133">
        <v>0.382</v>
      </c>
      <c r="BO37" s="133">
        <v>0.08</v>
      </c>
      <c r="BP37" s="133">
        <v>0.815</v>
      </c>
      <c r="BQ37" s="133">
        <v>0.815</v>
      </c>
      <c r="BR37" s="133">
        <v>464</v>
      </c>
      <c r="BS37" s="133">
        <v>-2.513</v>
      </c>
      <c r="BT37" s="136">
        <v>0.0125</v>
      </c>
      <c r="BU37" s="136">
        <v>0.2001</v>
      </c>
      <c r="BV37" s="136">
        <v>0.0602</v>
      </c>
      <c r="BW37" s="133">
        <v>0.923</v>
      </c>
      <c r="BX37" s="133">
        <v>0</v>
      </c>
      <c r="BY37" s="133">
        <v>0</v>
      </c>
      <c r="BZ37" s="133">
        <v>0</v>
      </c>
    </row>
    <row r="38" ht="14.25" spans="1:78">
      <c r="A38" s="45" t="s">
        <v>1613</v>
      </c>
      <c r="B38" s="133">
        <v>561</v>
      </c>
      <c r="C38" s="158">
        <v>2161</v>
      </c>
      <c r="D38" s="156">
        <v>79</v>
      </c>
      <c r="E38" s="157">
        <v>2240</v>
      </c>
      <c r="F38" s="157">
        <v>2161</v>
      </c>
      <c r="G38" s="133">
        <v>265</v>
      </c>
      <c r="H38" s="157">
        <v>2426</v>
      </c>
      <c r="I38" s="160">
        <f t="shared" si="0"/>
        <v>0.109233305853256</v>
      </c>
      <c r="J38" s="157">
        <v>11634</v>
      </c>
      <c r="K38" s="157">
        <v>9732</v>
      </c>
      <c r="L38" s="157">
        <v>6109</v>
      </c>
      <c r="M38" s="133">
        <v>698</v>
      </c>
      <c r="N38" s="157">
        <v>17743</v>
      </c>
      <c r="O38" s="157">
        <v>10430</v>
      </c>
      <c r="P38" s="133">
        <v>1</v>
      </c>
      <c r="Q38" s="133">
        <v>3.36</v>
      </c>
      <c r="R38" s="133">
        <v>1.08</v>
      </c>
      <c r="S38" s="133">
        <v>0</v>
      </c>
      <c r="T38" s="133">
        <v>0</v>
      </c>
      <c r="U38" s="133">
        <v>0</v>
      </c>
      <c r="V38" s="133">
        <v>0.074</v>
      </c>
      <c r="W38" s="133">
        <v>0.074</v>
      </c>
      <c r="X38" s="133">
        <v>27.354</v>
      </c>
      <c r="Y38" s="133">
        <v>0.037</v>
      </c>
      <c r="Z38" s="133">
        <v>8.149</v>
      </c>
      <c r="AA38" s="133">
        <v>0.123</v>
      </c>
      <c r="AB38" s="133">
        <v>3.309</v>
      </c>
      <c r="AC38" s="133">
        <v>-3.309</v>
      </c>
      <c r="AD38" s="133">
        <v>2.098</v>
      </c>
      <c r="AE38" s="133">
        <v>-2.098</v>
      </c>
      <c r="AF38" s="133">
        <v>1.904</v>
      </c>
      <c r="AG38" s="133">
        <v>13.939</v>
      </c>
      <c r="AH38" s="133">
        <v>0.525</v>
      </c>
      <c r="AI38" s="133">
        <v>0.072</v>
      </c>
      <c r="AJ38" s="136">
        <v>0.6891</v>
      </c>
      <c r="AK38" s="136">
        <v>0.4051</v>
      </c>
      <c r="AL38" s="136">
        <v>0.6058</v>
      </c>
      <c r="AM38" s="136">
        <v>0.5067</v>
      </c>
      <c r="AN38" s="136">
        <v>0.9338</v>
      </c>
      <c r="AO38" s="136">
        <v>0.1067</v>
      </c>
      <c r="AP38" s="136">
        <v>0.0405</v>
      </c>
      <c r="AQ38" s="136">
        <v>0.1125</v>
      </c>
      <c r="AR38" s="136">
        <v>0.1059</v>
      </c>
      <c r="AS38" s="136">
        <v>0.1125</v>
      </c>
      <c r="AT38" s="136">
        <v>0.0405</v>
      </c>
      <c r="AU38" s="136">
        <v>0.0942</v>
      </c>
      <c r="AV38" s="136">
        <v>0.072</v>
      </c>
      <c r="AW38" s="136">
        <v>0.072</v>
      </c>
      <c r="AX38" s="136">
        <v>0.9647</v>
      </c>
      <c r="AY38" s="136">
        <v>0.0353</v>
      </c>
      <c r="AZ38" s="136">
        <v>0.8907</v>
      </c>
      <c r="BA38" s="136">
        <v>0.1093</v>
      </c>
      <c r="BB38" s="136">
        <v>0.0839</v>
      </c>
      <c r="BC38" s="136">
        <v>0.0103</v>
      </c>
      <c r="BD38" s="136">
        <v>0.0942</v>
      </c>
      <c r="BE38" s="136">
        <v>0.1022</v>
      </c>
      <c r="BF38" s="136">
        <v>0.0037</v>
      </c>
      <c r="BG38" s="136">
        <v>0.1059</v>
      </c>
      <c r="BH38" s="133">
        <v>0.965</v>
      </c>
      <c r="BI38" s="133">
        <v>0.035</v>
      </c>
      <c r="BJ38" s="133">
        <v>0.891</v>
      </c>
      <c r="BK38" s="133">
        <v>0.109</v>
      </c>
      <c r="BL38" s="133">
        <v>0.656</v>
      </c>
      <c r="BM38" s="133">
        <v>0.933</v>
      </c>
      <c r="BN38" s="133">
        <v>0.344</v>
      </c>
      <c r="BO38" s="133">
        <v>0.067</v>
      </c>
      <c r="BP38" s="133">
        <v>1.021</v>
      </c>
      <c r="BQ38" s="133">
        <v>1.021</v>
      </c>
      <c r="BR38" s="133">
        <v>467</v>
      </c>
      <c r="BS38" s="133">
        <v>-2.398</v>
      </c>
      <c r="BT38" s="136">
        <v>0.015</v>
      </c>
      <c r="BU38" s="136">
        <v>0.2324</v>
      </c>
      <c r="BV38" s="136">
        <v>0.0703</v>
      </c>
      <c r="BW38" s="133">
        <v>0.915</v>
      </c>
      <c r="BX38" s="133">
        <v>0</v>
      </c>
      <c r="BY38" s="133">
        <v>0</v>
      </c>
      <c r="BZ38" s="133">
        <v>0</v>
      </c>
    </row>
    <row r="39" ht="14.25" spans="1:78">
      <c r="A39" s="45" t="s">
        <v>1614</v>
      </c>
      <c r="B39" s="133">
        <v>569</v>
      </c>
      <c r="C39" s="158">
        <v>2615</v>
      </c>
      <c r="D39" s="156">
        <v>58</v>
      </c>
      <c r="E39" s="157">
        <v>2673</v>
      </c>
      <c r="F39" s="157">
        <v>2615</v>
      </c>
      <c r="G39" s="133">
        <v>194</v>
      </c>
      <c r="H39" s="157">
        <v>2809</v>
      </c>
      <c r="I39" s="160">
        <f t="shared" si="0"/>
        <v>0.069063723745105</v>
      </c>
      <c r="J39" s="157">
        <v>14249</v>
      </c>
      <c r="K39" s="157">
        <v>7571</v>
      </c>
      <c r="L39" s="157">
        <v>6303</v>
      </c>
      <c r="M39" s="133">
        <v>433</v>
      </c>
      <c r="N39" s="157">
        <v>20552</v>
      </c>
      <c r="O39" s="157">
        <v>8004</v>
      </c>
      <c r="P39" s="133">
        <v>1</v>
      </c>
      <c r="Q39" s="133">
        <v>3.36</v>
      </c>
      <c r="R39" s="133">
        <v>1.05</v>
      </c>
      <c r="S39" s="133">
        <v>0</v>
      </c>
      <c r="T39" s="133">
        <v>0</v>
      </c>
      <c r="U39" s="133">
        <v>0</v>
      </c>
      <c r="V39" s="133">
        <v>0.162</v>
      </c>
      <c r="W39" s="133">
        <v>0.162</v>
      </c>
      <c r="X39" s="133">
        <v>45.086</v>
      </c>
      <c r="Y39" s="133">
        <v>0.022</v>
      </c>
      <c r="Z39" s="133">
        <v>13.432</v>
      </c>
      <c r="AA39" s="133">
        <v>0.074</v>
      </c>
      <c r="AB39" s="133">
        <v>3.809</v>
      </c>
      <c r="AC39" s="133">
        <v>-3.809</v>
      </c>
      <c r="AD39" s="133">
        <v>2.598</v>
      </c>
      <c r="AE39" s="133">
        <v>-2.598</v>
      </c>
      <c r="AF39" s="133">
        <v>2.26</v>
      </c>
      <c r="AG39" s="133">
        <v>17.484</v>
      </c>
      <c r="AH39" s="133">
        <v>0.442</v>
      </c>
      <c r="AI39" s="133">
        <v>0.057</v>
      </c>
      <c r="AJ39" s="136">
        <v>0.7983</v>
      </c>
      <c r="AK39" s="136">
        <v>0.3109</v>
      </c>
      <c r="AL39" s="136">
        <v>0.7419</v>
      </c>
      <c r="AM39" s="136">
        <v>0.3942</v>
      </c>
      <c r="AN39" s="136">
        <v>0.9636</v>
      </c>
      <c r="AO39" s="136">
        <v>0.0662</v>
      </c>
      <c r="AP39" s="136">
        <v>0.0298</v>
      </c>
      <c r="AQ39" s="136">
        <v>0.1362</v>
      </c>
      <c r="AR39" s="136">
        <v>0.1264</v>
      </c>
      <c r="AS39" s="136">
        <v>0.1362</v>
      </c>
      <c r="AT39" s="136">
        <v>0.0298</v>
      </c>
      <c r="AU39" s="136">
        <v>0.1091</v>
      </c>
      <c r="AV39" s="136">
        <v>0.1064</v>
      </c>
      <c r="AW39" s="136">
        <v>0.1064</v>
      </c>
      <c r="AX39" s="136">
        <v>0.9783</v>
      </c>
      <c r="AY39" s="136">
        <v>0.0217</v>
      </c>
      <c r="AZ39" s="136">
        <v>0.9307</v>
      </c>
      <c r="BA39" s="136">
        <v>0.0693</v>
      </c>
      <c r="BB39" s="136">
        <v>0.1016</v>
      </c>
      <c r="BC39" s="136">
        <v>0.0076</v>
      </c>
      <c r="BD39" s="136">
        <v>0.1091</v>
      </c>
      <c r="BE39" s="136">
        <v>0.1236</v>
      </c>
      <c r="BF39" s="136">
        <v>0.0027</v>
      </c>
      <c r="BG39" s="136">
        <v>0.1264</v>
      </c>
      <c r="BH39" s="133">
        <v>0.978</v>
      </c>
      <c r="BI39" s="133">
        <v>0.022</v>
      </c>
      <c r="BJ39" s="133">
        <v>0.931</v>
      </c>
      <c r="BK39" s="133">
        <v>0.069</v>
      </c>
      <c r="BL39" s="133">
        <v>0.693</v>
      </c>
      <c r="BM39" s="133">
        <v>0.946</v>
      </c>
      <c r="BN39" s="133">
        <v>0.307</v>
      </c>
      <c r="BO39" s="133">
        <v>0.054</v>
      </c>
      <c r="BP39" s="133">
        <v>1.521</v>
      </c>
      <c r="BQ39" s="133">
        <v>1.521</v>
      </c>
      <c r="BR39" s="133">
        <v>470</v>
      </c>
      <c r="BS39" s="133">
        <v>-2.282</v>
      </c>
      <c r="BT39" s="136">
        <v>0.0191</v>
      </c>
      <c r="BU39" s="136">
        <v>0.2648</v>
      </c>
      <c r="BV39" s="136">
        <v>0.0815</v>
      </c>
      <c r="BW39" s="133">
        <v>0.906</v>
      </c>
      <c r="BX39" s="133">
        <v>0</v>
      </c>
      <c r="BY39" s="133">
        <v>0</v>
      </c>
      <c r="BZ39" s="133">
        <v>0</v>
      </c>
    </row>
    <row r="40" ht="14.25" spans="1:78">
      <c r="A40" s="45" t="s">
        <v>1615</v>
      </c>
      <c r="B40" s="133">
        <v>576</v>
      </c>
      <c r="C40" s="158">
        <v>2154</v>
      </c>
      <c r="D40" s="156">
        <v>35</v>
      </c>
      <c r="E40" s="157">
        <v>2189</v>
      </c>
      <c r="F40" s="157">
        <v>2154</v>
      </c>
      <c r="G40" s="133">
        <v>117</v>
      </c>
      <c r="H40" s="157">
        <v>2271</v>
      </c>
      <c r="I40" s="160">
        <f t="shared" si="0"/>
        <v>0.0515191545574637</v>
      </c>
      <c r="J40" s="157">
        <v>16403</v>
      </c>
      <c r="K40" s="157">
        <v>4956</v>
      </c>
      <c r="L40" s="157">
        <v>6421</v>
      </c>
      <c r="M40" s="133">
        <v>238</v>
      </c>
      <c r="N40" s="157">
        <v>22824</v>
      </c>
      <c r="O40" s="157">
        <v>5194</v>
      </c>
      <c r="P40" s="133">
        <v>1</v>
      </c>
      <c r="Q40" s="133">
        <v>3.36</v>
      </c>
      <c r="R40" s="133">
        <v>1.04</v>
      </c>
      <c r="S40" s="133">
        <v>0</v>
      </c>
      <c r="T40" s="133">
        <v>0</v>
      </c>
      <c r="U40" s="133">
        <v>0</v>
      </c>
      <c r="V40" s="133">
        <v>0.173</v>
      </c>
      <c r="W40" s="133">
        <v>0.173</v>
      </c>
      <c r="X40" s="133">
        <v>61.543</v>
      </c>
      <c r="Y40" s="133">
        <v>0.016</v>
      </c>
      <c r="Z40" s="133">
        <v>18.334</v>
      </c>
      <c r="AA40" s="133">
        <v>0.055</v>
      </c>
      <c r="AB40" s="133">
        <v>4.12</v>
      </c>
      <c r="AC40" s="133">
        <v>-4.12</v>
      </c>
      <c r="AD40" s="133">
        <v>2.909</v>
      </c>
      <c r="AE40" s="133">
        <v>-2.909</v>
      </c>
      <c r="AF40" s="133">
        <v>2.554</v>
      </c>
      <c r="AG40" s="133">
        <v>20.795</v>
      </c>
      <c r="AH40" s="133">
        <v>0.391</v>
      </c>
      <c r="AI40" s="133">
        <v>0.048</v>
      </c>
      <c r="AJ40" s="136">
        <v>0.8865</v>
      </c>
      <c r="AK40" s="136">
        <v>0.2017</v>
      </c>
      <c r="AL40" s="136">
        <v>0.8541</v>
      </c>
      <c r="AM40" s="136">
        <v>0.2581</v>
      </c>
      <c r="AN40" s="136">
        <v>0.9815</v>
      </c>
      <c r="AO40" s="136">
        <v>0.0364</v>
      </c>
      <c r="AP40" s="136">
        <v>0.018</v>
      </c>
      <c r="AQ40" s="136">
        <v>0.1122</v>
      </c>
      <c r="AR40" s="136">
        <v>0.1035</v>
      </c>
      <c r="AS40" s="136">
        <v>0.1122</v>
      </c>
      <c r="AT40" s="136">
        <v>0.018</v>
      </c>
      <c r="AU40" s="136">
        <v>0.0882</v>
      </c>
      <c r="AV40" s="136">
        <v>0.0942</v>
      </c>
      <c r="AW40" s="136">
        <v>0.0942</v>
      </c>
      <c r="AX40" s="136">
        <v>0.984</v>
      </c>
      <c r="AY40" s="136">
        <v>0.016</v>
      </c>
      <c r="AZ40" s="136">
        <v>0.9483</v>
      </c>
      <c r="BA40" s="136">
        <v>0.0517</v>
      </c>
      <c r="BB40" s="136">
        <v>0.0837</v>
      </c>
      <c r="BC40" s="136">
        <v>0.0046</v>
      </c>
      <c r="BD40" s="136">
        <v>0.0882</v>
      </c>
      <c r="BE40" s="136">
        <v>0.1018</v>
      </c>
      <c r="BF40" s="136">
        <v>0.0017</v>
      </c>
      <c r="BG40" s="136">
        <v>0.1035</v>
      </c>
      <c r="BH40" s="133">
        <v>0.984</v>
      </c>
      <c r="BI40" s="133">
        <v>0.016</v>
      </c>
      <c r="BJ40" s="133">
        <v>0.948</v>
      </c>
      <c r="BK40" s="133">
        <v>0.052</v>
      </c>
      <c r="BL40" s="133">
        <v>0.719</v>
      </c>
      <c r="BM40" s="133">
        <v>0.954</v>
      </c>
      <c r="BN40" s="133">
        <v>0.281</v>
      </c>
      <c r="BO40" s="133">
        <v>0.046</v>
      </c>
      <c r="BP40" s="133">
        <v>1.832</v>
      </c>
      <c r="BQ40" s="133">
        <v>1.832</v>
      </c>
      <c r="BR40" s="133">
        <v>473</v>
      </c>
      <c r="BS40" s="133">
        <v>-2.167</v>
      </c>
      <c r="BT40" s="136">
        <v>0.0224</v>
      </c>
      <c r="BU40" s="136">
        <v>0.2925</v>
      </c>
      <c r="BV40" s="136">
        <v>0.0911</v>
      </c>
      <c r="BW40" s="133">
        <v>0.897</v>
      </c>
      <c r="BX40" s="133">
        <v>0</v>
      </c>
      <c r="BY40" s="133">
        <v>0</v>
      </c>
      <c r="BZ40" s="133">
        <v>0</v>
      </c>
    </row>
    <row r="41" ht="14.25" spans="1:78">
      <c r="A41" s="45" t="s">
        <v>1616</v>
      </c>
      <c r="B41" s="133">
        <v>582</v>
      </c>
      <c r="C41" s="158">
        <v>2802</v>
      </c>
      <c r="D41" s="156">
        <v>36</v>
      </c>
      <c r="E41" s="157">
        <v>2838</v>
      </c>
      <c r="F41" s="157">
        <v>2802</v>
      </c>
      <c r="G41" s="133">
        <v>120</v>
      </c>
      <c r="H41" s="157">
        <v>2922</v>
      </c>
      <c r="I41" s="160">
        <f t="shared" si="0"/>
        <v>0.0410677618069815</v>
      </c>
      <c r="J41" s="157">
        <v>19205</v>
      </c>
      <c r="K41" s="157">
        <v>2802</v>
      </c>
      <c r="L41" s="157">
        <v>6542</v>
      </c>
      <c r="M41" s="133">
        <v>120</v>
      </c>
      <c r="N41" s="157">
        <v>25747</v>
      </c>
      <c r="O41" s="157">
        <v>2922</v>
      </c>
      <c r="P41" s="133">
        <v>1</v>
      </c>
      <c r="Q41" s="133">
        <v>3.36</v>
      </c>
      <c r="R41" s="133">
        <v>1.03</v>
      </c>
      <c r="S41" s="133">
        <v>0</v>
      </c>
      <c r="T41" s="133">
        <v>0</v>
      </c>
      <c r="U41" s="133">
        <v>0</v>
      </c>
      <c r="V41" s="133">
        <v>0.263</v>
      </c>
      <c r="W41" s="133">
        <v>0.263</v>
      </c>
      <c r="X41" s="133">
        <v>77.833</v>
      </c>
      <c r="Y41" s="133">
        <v>0.013</v>
      </c>
      <c r="Z41" s="133">
        <v>23.187</v>
      </c>
      <c r="AA41" s="133">
        <v>0.043</v>
      </c>
      <c r="AB41" s="133">
        <v>4.355</v>
      </c>
      <c r="AC41" s="133">
        <v>-4.355</v>
      </c>
      <c r="AD41" s="133">
        <v>3.144</v>
      </c>
      <c r="AE41" s="133">
        <v>-3.144</v>
      </c>
      <c r="AF41" s="133">
        <v>2.936</v>
      </c>
      <c r="AG41" s="133">
        <v>23.187</v>
      </c>
      <c r="AH41" s="133">
        <v>0.341</v>
      </c>
      <c r="AI41" s="133">
        <v>0.043</v>
      </c>
      <c r="AJ41" s="136">
        <v>1</v>
      </c>
      <c r="AK41" s="136">
        <v>0.1135</v>
      </c>
      <c r="AL41" s="136">
        <v>1</v>
      </c>
      <c r="AM41" s="136">
        <v>0.1459</v>
      </c>
      <c r="AN41" s="136">
        <v>1</v>
      </c>
      <c r="AO41" s="136">
        <v>0.0185</v>
      </c>
      <c r="AP41" s="136">
        <v>0.0185</v>
      </c>
      <c r="AQ41" s="136">
        <v>0.1459</v>
      </c>
      <c r="AR41" s="136">
        <v>0.1342</v>
      </c>
      <c r="AS41" s="136">
        <v>0.1459</v>
      </c>
      <c r="AT41" s="136">
        <v>0.0185</v>
      </c>
      <c r="AU41" s="136">
        <v>0.1135</v>
      </c>
      <c r="AV41" s="136">
        <v>0.1274</v>
      </c>
      <c r="AW41" s="136">
        <v>0.1274</v>
      </c>
      <c r="AX41" s="136">
        <v>0.9873</v>
      </c>
      <c r="AY41" s="136">
        <v>0.0127</v>
      </c>
      <c r="AZ41" s="136">
        <v>0.9587</v>
      </c>
      <c r="BA41" s="136">
        <v>0.0413</v>
      </c>
      <c r="BB41" s="136">
        <v>0.1088</v>
      </c>
      <c r="BC41" s="136">
        <v>0.0047</v>
      </c>
      <c r="BD41" s="136">
        <v>0.1135</v>
      </c>
      <c r="BE41" s="136">
        <v>0.1325</v>
      </c>
      <c r="BF41" s="136">
        <v>0.0017</v>
      </c>
      <c r="BG41" s="136">
        <v>0.1342</v>
      </c>
      <c r="BH41" s="133">
        <v>0.987</v>
      </c>
      <c r="BI41" s="133">
        <v>0.013</v>
      </c>
      <c r="BJ41" s="133">
        <v>0.959</v>
      </c>
      <c r="BK41" s="133">
        <v>0.041</v>
      </c>
      <c r="BL41" s="133">
        <v>0.746</v>
      </c>
      <c r="BM41" s="133">
        <v>0.959</v>
      </c>
      <c r="BN41" s="133">
        <v>0.254</v>
      </c>
      <c r="BO41" s="133">
        <v>0.041</v>
      </c>
      <c r="BP41" s="133">
        <v>2.067</v>
      </c>
      <c r="BQ41" s="133">
        <v>2.067</v>
      </c>
      <c r="BR41" s="133">
        <v>620</v>
      </c>
      <c r="BS41" s="133">
        <v>3.484</v>
      </c>
      <c r="BT41" s="136">
        <v>1</v>
      </c>
      <c r="BU41" s="136">
        <v>1</v>
      </c>
      <c r="BV41" s="136">
        <v>1</v>
      </c>
      <c r="BW41" s="133">
        <v>0</v>
      </c>
      <c r="BX41" s="133">
        <v>0</v>
      </c>
      <c r="BY41" s="133">
        <v>0</v>
      </c>
      <c r="BZ41" s="133">
        <v>0</v>
      </c>
    </row>
    <row r="42" ht="14.25" spans="1:78">
      <c r="A42" s="45" t="s">
        <v>1383</v>
      </c>
      <c r="B42" s="133"/>
      <c r="C42" s="158">
        <v>19205</v>
      </c>
      <c r="D42" s="156"/>
      <c r="E42" s="133"/>
      <c r="F42" s="157">
        <v>19205</v>
      </c>
      <c r="G42" s="157">
        <f>SUM(G32:G41)</f>
        <v>6538</v>
      </c>
      <c r="H42" s="157">
        <f>SUM(H32:H41)</f>
        <v>25743</v>
      </c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>
        <v>80.39</v>
      </c>
      <c r="AA42" s="133">
        <v>7.027</v>
      </c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</row>
    <row r="43" ht="45" spans="1:80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59"/>
      <c r="BY43" s="159"/>
      <c r="BZ43" s="159"/>
      <c r="CA43" s="149" t="s">
        <v>1617</v>
      </c>
      <c r="CB43" s="150">
        <v>1</v>
      </c>
    </row>
    <row r="45" spans="1:3">
      <c r="A45" s="151"/>
      <c r="B45" s="152" t="s">
        <v>1618</v>
      </c>
      <c r="C45" s="150" t="s">
        <v>1619</v>
      </c>
    </row>
    <row r="46" spans="1:3">
      <c r="A46" s="151"/>
      <c r="B46" s="153"/>
      <c r="C46" s="150"/>
    </row>
    <row r="47" spans="1:3">
      <c r="A47" s="151"/>
      <c r="B47" s="153"/>
      <c r="C47" s="150"/>
    </row>
    <row r="48" spans="1:3">
      <c r="A48" s="151"/>
      <c r="B48" s="153"/>
      <c r="C48" s="150"/>
    </row>
    <row r="49" spans="1:1">
      <c r="A49" s="119" t="s">
        <v>1620</v>
      </c>
    </row>
    <row r="50" spans="1:1">
      <c r="A50" s="154"/>
    </row>
    <row r="51" ht="45" spans="1:3">
      <c r="A51" s="155"/>
      <c r="B51" s="149" t="s">
        <v>1617</v>
      </c>
      <c r="C51" s="150">
        <v>1</v>
      </c>
    </row>
  </sheetData>
  <mergeCells count="84">
    <mergeCell ref="A1:D1"/>
    <mergeCell ref="A2:D2"/>
    <mergeCell ref="A15:D15"/>
    <mergeCell ref="A25:BZ25"/>
    <mergeCell ref="A26:BW26"/>
    <mergeCell ref="BX26:BZ26"/>
    <mergeCell ref="A27:R27"/>
    <mergeCell ref="S27:U27"/>
    <mergeCell ref="V27:BW27"/>
    <mergeCell ref="BX27:BZ27"/>
    <mergeCell ref="A28:I28"/>
    <mergeCell ref="J28:O28"/>
    <mergeCell ref="P28:R28"/>
    <mergeCell ref="S28:U28"/>
    <mergeCell ref="V28:AA28"/>
    <mergeCell ref="AB28:AC28"/>
    <mergeCell ref="AD28:AE28"/>
    <mergeCell ref="AF28:AO28"/>
    <mergeCell ref="AP28:BD28"/>
    <mergeCell ref="BE28:BF28"/>
    <mergeCell ref="BG28:BK28"/>
    <mergeCell ref="BL28:BO28"/>
    <mergeCell ref="BP28:BS28"/>
    <mergeCell ref="BT28:BU28"/>
    <mergeCell ref="BX28:BZ28"/>
    <mergeCell ref="A29:B29"/>
    <mergeCell ref="C29:D29"/>
    <mergeCell ref="F29:G29"/>
    <mergeCell ref="H29:I29"/>
    <mergeCell ref="J29:K29"/>
    <mergeCell ref="L29:M29"/>
    <mergeCell ref="N29:O29"/>
    <mergeCell ref="P29:R29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AN29:AO29"/>
    <mergeCell ref="AP29:AR29"/>
    <mergeCell ref="AS29:AU29"/>
    <mergeCell ref="AX29:AY29"/>
    <mergeCell ref="AZ29:BA29"/>
    <mergeCell ref="BB29:BC29"/>
    <mergeCell ref="BE29:BF29"/>
    <mergeCell ref="BH29:BI29"/>
    <mergeCell ref="BJ29:BK29"/>
    <mergeCell ref="BL29:BM29"/>
    <mergeCell ref="BN29:BO29"/>
    <mergeCell ref="BP29:BR29"/>
    <mergeCell ref="A30:B30"/>
    <mergeCell ref="C30:D30"/>
    <mergeCell ref="F30:G30"/>
    <mergeCell ref="J30:K30"/>
    <mergeCell ref="L30:M30"/>
    <mergeCell ref="N30:O30"/>
    <mergeCell ref="P30:R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R30"/>
    <mergeCell ref="AS30:AU30"/>
    <mergeCell ref="AX30:AY30"/>
    <mergeCell ref="AZ30:BA30"/>
    <mergeCell ref="BB30:BC30"/>
    <mergeCell ref="BE30:BF30"/>
    <mergeCell ref="BH30:BI30"/>
    <mergeCell ref="BJ30:BK30"/>
    <mergeCell ref="BL30:BM30"/>
    <mergeCell ref="BN30:BO30"/>
    <mergeCell ref="A43:BZ43"/>
    <mergeCell ref="A17:A20"/>
    <mergeCell ref="A45:A48"/>
    <mergeCell ref="C17:C20"/>
    <mergeCell ref="C45:C48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模型计划</vt:lpstr>
      <vt:lpstr>定义</vt:lpstr>
      <vt:lpstr>数据ETL</vt:lpstr>
      <vt:lpstr>sampling</vt:lpstr>
      <vt:lpstr>变量衍生</vt:lpstr>
      <vt:lpstr>分组</vt:lpstr>
      <vt:lpstr>模型参数输出</vt:lpstr>
      <vt:lpstr>模型评估—CA</vt:lpstr>
      <vt:lpstr>模型评估-ROC</vt:lpstr>
      <vt:lpstr>scorecard-技术</vt:lpstr>
      <vt:lpstr>scorecard-业务</vt:lpstr>
      <vt:lpstr>KS - 建模</vt:lpstr>
      <vt:lpstr>KS - 样本外验证</vt:lpstr>
      <vt:lpstr>样本稳定性检验PSI</vt:lpstr>
      <vt:lpstr>策略开发</vt:lpstr>
      <vt:lpstr>实施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2017-07-05T09:55:51Z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