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SYS_USER" sheetId="1" r:id="rId1"/>
    <sheet name="SYS_ROLE" sheetId="2" r:id="rId2"/>
    <sheet name="SYS_USER_ROLE" sheetId="3" r:id="rId3"/>
    <sheet name="OAUTH_CLIENT_DETAILS" sheetId="4" r:id="rId4"/>
    <sheet name="SYS_MENU" sheetId="5" r:id="rId5"/>
    <sheet name="SYS_ROLE_MENU" sheetId="6" r:id="rId6"/>
  </sheets>
  <definedNames>
    <definedName name="_xlnm._FilterDatabase" localSheetId="3" hidden="1">OAUTH_CLIENT_DETAILS!$A$2:$K$2</definedName>
    <definedName name="_xlnm._FilterDatabase" localSheetId="4" hidden="1">SYS_MENU!$A$2:$K$2</definedName>
    <definedName name="_xlnm._FilterDatabase" localSheetId="1" hidden="1">SYS_ROLE!$A$2:$B$2</definedName>
    <definedName name="_xlnm._FilterDatabase" localSheetId="5" hidden="1">SYS_ROLE_MENU!$A$2:$C$2</definedName>
    <definedName name="_xlnm._FilterDatabase" localSheetId="0" hidden="1">SYS_USER!$A$2:$M$2</definedName>
    <definedName name="_xlnm._FilterDatabase" localSheetId="2" hidden="1">SYS_USER_ROLE!$A$2:$B$2</definedName>
  </definedNames>
  <calcPr calcId="145621"/>
</workbook>
</file>

<file path=xl/calcChain.xml><?xml version="1.0" encoding="utf-8"?>
<calcChain xmlns="http://schemas.openxmlformats.org/spreadsheetml/2006/main">
  <c r="L4" i="4" l="1"/>
  <c r="L3" i="4"/>
  <c r="D4" i="6" l="1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3" i="6"/>
  <c r="L4" i="5"/>
  <c r="L5" i="5"/>
  <c r="L6" i="5"/>
  <c r="L7" i="5"/>
  <c r="L8" i="5"/>
  <c r="L9" i="5"/>
  <c r="L10" i="5"/>
  <c r="L11" i="5"/>
  <c r="L12" i="5"/>
  <c r="L13" i="5"/>
  <c r="L14" i="5"/>
  <c r="L15" i="5"/>
  <c r="L3" i="5"/>
  <c r="C4" i="3"/>
  <c r="C3" i="3"/>
  <c r="C5" i="2"/>
  <c r="C4" i="2"/>
  <c r="C3" i="2"/>
  <c r="N4" i="1"/>
  <c r="N3" i="1"/>
</calcChain>
</file>

<file path=xl/sharedStrings.xml><?xml version="1.0" encoding="utf-8"?>
<sst xmlns="http://schemas.openxmlformats.org/spreadsheetml/2006/main" count="263" uniqueCount="157">
  <si>
    <t>用户名</t>
    <phoneticPr fontId="1" type="noConversion"/>
  </si>
  <si>
    <t>用户昵称</t>
    <phoneticPr fontId="1" type="noConversion"/>
  </si>
  <si>
    <t>密码</t>
    <phoneticPr fontId="1" type="noConversion"/>
  </si>
  <si>
    <t>手机号</t>
    <phoneticPr fontId="1" type="noConversion"/>
  </si>
  <si>
    <t>性别</t>
    <phoneticPr fontId="1" type="noConversion"/>
  </si>
  <si>
    <t>头像</t>
    <phoneticPr fontId="1" type="noConversion"/>
  </si>
  <si>
    <t>邮箱</t>
    <phoneticPr fontId="1" type="noConversion"/>
  </si>
  <si>
    <t>个人简介</t>
    <phoneticPr fontId="1" type="noConversion"/>
  </si>
  <si>
    <t>用户状态</t>
    <phoneticPr fontId="1" type="noConversion"/>
  </si>
  <si>
    <t>是否未过期</t>
    <phoneticPr fontId="1" type="noConversion"/>
  </si>
  <si>
    <t>账号是否未锁定</t>
    <phoneticPr fontId="1" type="noConversion"/>
  </si>
  <si>
    <t>USER_ID</t>
    <phoneticPr fontId="1" type="noConversion"/>
  </si>
  <si>
    <t>USER_NAME</t>
    <phoneticPr fontId="1" type="noConversion"/>
  </si>
  <si>
    <t>PASS_WORD</t>
    <phoneticPr fontId="1" type="noConversion"/>
  </si>
  <si>
    <t>PHONE_NUM</t>
  </si>
  <si>
    <t>BIRTHDAY</t>
    <phoneticPr fontId="1" type="noConversion"/>
  </si>
  <si>
    <t>SEX</t>
    <phoneticPr fontId="1" type="noConversion"/>
  </si>
  <si>
    <t>PHOTO</t>
    <phoneticPr fontId="1" type="noConversion"/>
  </si>
  <si>
    <t>EMAIL</t>
    <phoneticPr fontId="1" type="noConversion"/>
  </si>
  <si>
    <t>BRIEF</t>
    <phoneticPr fontId="1" type="noConversion"/>
  </si>
  <si>
    <t>STATE_CD</t>
    <phoneticPr fontId="1" type="noConversion"/>
  </si>
  <si>
    <t>NOT_EXPIRED</t>
    <phoneticPr fontId="1" type="noConversion"/>
  </si>
  <si>
    <t>NOT_LOCKED</t>
    <phoneticPr fontId="1" type="noConversion"/>
  </si>
  <si>
    <t>CREDENTIALS_NOT_EXPIRED</t>
  </si>
  <si>
    <t>证书是否未过期</t>
    <phoneticPr fontId="1" type="noConversion"/>
  </si>
  <si>
    <t>生成语句</t>
    <phoneticPr fontId="1" type="noConversion"/>
  </si>
  <si>
    <t>生日（YYYYMMDD）</t>
    <phoneticPr fontId="1" type="noConversion"/>
  </si>
  <si>
    <t>admin</t>
    <phoneticPr fontId="1" type="noConversion"/>
  </si>
  <si>
    <t>超级管理员</t>
    <phoneticPr fontId="1" type="noConversion"/>
  </si>
  <si>
    <t>$2a$10$.jycUozQpxha24tWaUGwFOKMI.BpZk1jw1vqydu7Q.uAnvc9wkVwy</t>
    <phoneticPr fontId="1" type="noConversion"/>
  </si>
  <si>
    <t>www</t>
    <phoneticPr fontId="1" type="noConversion"/>
  </si>
  <si>
    <t>wenzday</t>
    <phoneticPr fontId="1" type="noConversion"/>
  </si>
  <si>
    <t>角色编码</t>
    <phoneticPr fontId="1" type="noConversion"/>
  </si>
  <si>
    <t>角色名称</t>
    <phoneticPr fontId="1" type="noConversion"/>
  </si>
  <si>
    <t>ROLE_CODE</t>
    <phoneticPr fontId="1" type="noConversion"/>
  </si>
  <si>
    <t>ROLE_NAME</t>
    <phoneticPr fontId="1" type="noConversion"/>
  </si>
  <si>
    <t>admin</t>
    <phoneticPr fontId="1" type="noConversion"/>
  </si>
  <si>
    <t>管理员</t>
    <phoneticPr fontId="1" type="noConversion"/>
  </si>
  <si>
    <t>user</t>
  </si>
  <si>
    <t>user</t>
    <phoneticPr fontId="1" type="noConversion"/>
  </si>
  <si>
    <t>用户</t>
    <phoneticPr fontId="1" type="noConversion"/>
  </si>
  <si>
    <t>test</t>
    <phoneticPr fontId="1" type="noConversion"/>
  </si>
  <si>
    <t>测试</t>
    <phoneticPr fontId="1" type="noConversion"/>
  </si>
  <si>
    <t>用户ID</t>
    <phoneticPr fontId="1" type="noConversion"/>
  </si>
  <si>
    <t>角色编码</t>
    <phoneticPr fontId="1" type="noConversion"/>
  </si>
  <si>
    <t>ROLE_CODE</t>
    <phoneticPr fontId="1" type="noConversion"/>
  </si>
  <si>
    <t>USER_ID</t>
    <phoneticPr fontId="1" type="noConversion"/>
  </si>
  <si>
    <t>admin</t>
    <phoneticPr fontId="1" type="noConversion"/>
  </si>
  <si>
    <t>www</t>
    <phoneticPr fontId="1" type="noConversion"/>
  </si>
  <si>
    <t>user</t>
    <phoneticPr fontId="1" type="noConversion"/>
  </si>
  <si>
    <t>CLIENT_ID</t>
  </si>
  <si>
    <t>RESOURCE_IDS</t>
  </si>
  <si>
    <t>CLIENT_SECRET</t>
  </si>
  <si>
    <t>SCOPE</t>
  </si>
  <si>
    <t>AUTHORIZED_GRANT_TYPES</t>
  </si>
  <si>
    <t>WEB_SERVER_REDIRECT_URI</t>
  </si>
  <si>
    <t>AUTHORITIES</t>
  </si>
  <si>
    <t>ACCESS_TOKEN_VALIDITY</t>
    <phoneticPr fontId="1" type="noConversion"/>
  </si>
  <si>
    <t>REFRESH_TOKEN_VALIDITY</t>
    <phoneticPr fontId="1" type="noConversion"/>
  </si>
  <si>
    <t>ADDITIONAL_INFORMATION</t>
    <phoneticPr fontId="1" type="noConversion"/>
  </si>
  <si>
    <t>AUTOAPPROVE</t>
    <phoneticPr fontId="1" type="noConversion"/>
  </si>
  <si>
    <t>客户端ID</t>
    <phoneticPr fontId="1" type="noConversion"/>
  </si>
  <si>
    <t>客户端拥有的资源列表,逗号分割</t>
    <phoneticPr fontId="1" type="noConversion"/>
  </si>
  <si>
    <t>客户端密钥</t>
    <phoneticPr fontId="1" type="noConversion"/>
  </si>
  <si>
    <t>允许的授权范围,逗号分割</t>
    <phoneticPr fontId="1" type="noConversion"/>
  </si>
  <si>
    <t>认证范围,逗号分割</t>
    <phoneticPr fontId="1" type="noConversion"/>
  </si>
  <si>
    <t>回调地址</t>
    <phoneticPr fontId="1" type="noConversion"/>
  </si>
  <si>
    <t>权限</t>
    <phoneticPr fontId="1" type="noConversion"/>
  </si>
  <si>
    <t>令牌有效时间（秒）</t>
  </si>
  <si>
    <t>令牌刷新后有效时间（秒）</t>
  </si>
  <si>
    <t>客户端描述信息</t>
  </si>
  <si>
    <t>是否跳转授权页面</t>
  </si>
  <si>
    <t>my-blog</t>
    <phoneticPr fontId="1" type="noConversion"/>
  </si>
  <si>
    <t>$2a$10$LHRecr6QgeDNU5WAHw6QCOgXRlhpuHyx9Gczyj0vv17kMcqjVctIO</t>
    <phoneticPr fontId="1" type="noConversion"/>
  </si>
  <si>
    <t>authorization_code,password,client_credentials,implicit,refresh_token</t>
    <phoneticPr fontId="1" type="noConversion"/>
  </si>
  <si>
    <t>https://www.baidu.com</t>
    <phoneticPr fontId="1" type="noConversion"/>
  </si>
  <si>
    <t>3600</t>
    <phoneticPr fontId="1" type="noConversion"/>
  </si>
  <si>
    <t>604800</t>
    <phoneticPr fontId="1" type="noConversion"/>
  </si>
  <si>
    <t>MENU_CODE</t>
    <phoneticPr fontId="1" type="noConversion"/>
  </si>
  <si>
    <t>MENU_URL</t>
    <phoneticPr fontId="1" type="noConversion"/>
  </si>
  <si>
    <t>MENU_NAME</t>
    <phoneticPr fontId="1" type="noConversion"/>
  </si>
  <si>
    <t>VUE_PATH</t>
    <phoneticPr fontId="1" type="noConversion"/>
  </si>
  <si>
    <t>SCOPE</t>
    <phoneticPr fontId="1" type="noConversion"/>
  </si>
  <si>
    <t>PARENT_ID</t>
  </si>
  <si>
    <t>MENU_ICON</t>
    <phoneticPr fontId="1" type="noConversion"/>
  </si>
  <si>
    <t>MENU_ORDER</t>
    <phoneticPr fontId="1" type="noConversion"/>
  </si>
  <si>
    <t>MENU_TYPE</t>
    <phoneticPr fontId="1" type="noConversion"/>
  </si>
  <si>
    <t>MODULE</t>
    <phoneticPr fontId="1" type="noConversion"/>
  </si>
  <si>
    <t>IS_DELETE</t>
    <phoneticPr fontId="1" type="noConversion"/>
  </si>
  <si>
    <t>是否删除</t>
    <phoneticPr fontId="1" type="noConversion"/>
  </si>
  <si>
    <t>菜单归属模块</t>
    <phoneticPr fontId="1" type="noConversion"/>
  </si>
  <si>
    <t>菜单序号</t>
    <phoneticPr fontId="1" type="noConversion"/>
  </si>
  <si>
    <t>菜单图标</t>
    <phoneticPr fontId="1" type="noConversion"/>
  </si>
  <si>
    <r>
      <t>父级菜单</t>
    </r>
    <r>
      <rPr>
        <sz val="10.5"/>
        <color rgb="FF067D17"/>
        <rFont val="Source Code Pro"/>
        <family val="3"/>
        <charset val="134"/>
      </rPr>
      <t>ID</t>
    </r>
  </si>
  <si>
    <t>router的path路径</t>
    <phoneticPr fontId="1" type="noConversion"/>
  </si>
  <si>
    <t>菜单名称</t>
    <phoneticPr fontId="1" type="noConversion"/>
  </si>
  <si>
    <t>菜单路径</t>
    <phoneticPr fontId="1" type="noConversion"/>
  </si>
  <si>
    <t>菜单编码</t>
    <phoneticPr fontId="1" type="noConversion"/>
  </si>
  <si>
    <t>菜单类型：1目录菜单，2请求路径，3vue路由</t>
    <phoneticPr fontId="1" type="noConversion"/>
  </si>
  <si>
    <t>home</t>
    <phoneticPr fontId="1" type="noConversion"/>
  </si>
  <si>
    <t>首页</t>
    <phoneticPr fontId="1" type="noConversion"/>
  </si>
  <si>
    <t>/home</t>
    <phoneticPr fontId="1" type="noConversion"/>
  </si>
  <si>
    <t>el-icon-lx-home</t>
    <phoneticPr fontId="1" type="noConversion"/>
  </si>
  <si>
    <t>admin-menu</t>
    <phoneticPr fontId="1" type="noConversion"/>
  </si>
  <si>
    <t>userInfo</t>
    <phoneticPr fontId="1" type="noConversion"/>
  </si>
  <si>
    <t>/user</t>
    <phoneticPr fontId="1" type="noConversion"/>
  </si>
  <si>
    <t>个人中心</t>
    <phoneticPr fontId="1" type="noConversion"/>
  </si>
  <si>
    <t>el-icon-s-custom</t>
    <phoneticPr fontId="1" type="noConversion"/>
  </si>
  <si>
    <t>userList</t>
    <phoneticPr fontId="1" type="noConversion"/>
  </si>
  <si>
    <t>menuManage</t>
    <phoneticPr fontId="1" type="noConversion"/>
  </si>
  <si>
    <t>/users</t>
    <phoneticPr fontId="1" type="noConversion"/>
  </si>
  <si>
    <t>/menu</t>
    <phoneticPr fontId="1" type="noConversion"/>
  </si>
  <si>
    <t>菜单管理</t>
    <phoneticPr fontId="1" type="noConversion"/>
  </si>
  <si>
    <t>用户列表</t>
    <phoneticPr fontId="1" type="noConversion"/>
  </si>
  <si>
    <t>el-icon-user</t>
    <phoneticPr fontId="1" type="noConversion"/>
  </si>
  <si>
    <t>el-icon-menu</t>
    <phoneticPr fontId="1" type="noConversion"/>
  </si>
  <si>
    <t>/user/**</t>
    <phoneticPr fontId="1" type="noConversion"/>
  </si>
  <si>
    <t>用户信息请求路径</t>
    <phoneticPr fontId="1" type="noConversion"/>
  </si>
  <si>
    <t>all</t>
    <phoneticPr fontId="1" type="noConversion"/>
  </si>
  <si>
    <t>admin-oauth2</t>
    <phoneticPr fontId="1" type="noConversion"/>
  </si>
  <si>
    <t>/common/**</t>
    <phoneticPr fontId="1" type="noConversion"/>
  </si>
  <si>
    <t>/common/**</t>
    <phoneticPr fontId="1" type="noConversion"/>
  </si>
  <si>
    <t>公共请求路径</t>
    <phoneticPr fontId="1" type="noConversion"/>
  </si>
  <si>
    <t>/menu/**</t>
    <phoneticPr fontId="1" type="noConversion"/>
  </si>
  <si>
    <t>菜单请求路径</t>
    <phoneticPr fontId="1" type="noConversion"/>
  </si>
  <si>
    <t>admin-router</t>
    <phoneticPr fontId="1" type="noConversion"/>
  </si>
  <si>
    <t>/</t>
    <phoneticPr fontId="1" type="noConversion"/>
  </si>
  <si>
    <t>admin/Home.vue</t>
    <phoneticPr fontId="1" type="noConversion"/>
  </si>
  <si>
    <t>index</t>
    <phoneticPr fontId="1" type="noConversion"/>
  </si>
  <si>
    <t>/home</t>
    <phoneticPr fontId="1" type="noConversion"/>
  </si>
  <si>
    <t>首页</t>
    <phoneticPr fontId="1" type="noConversion"/>
  </si>
  <si>
    <t>admin/Index.vue</t>
    <phoneticPr fontId="1" type="noConversion"/>
  </si>
  <si>
    <t>user</t>
    <phoneticPr fontId="1" type="noConversion"/>
  </si>
  <si>
    <t>/user</t>
    <phoneticPr fontId="1" type="noConversion"/>
  </si>
  <si>
    <t>个人中心</t>
    <phoneticPr fontId="1" type="noConversion"/>
  </si>
  <si>
    <t>admin/User.vue</t>
    <phoneticPr fontId="1" type="noConversion"/>
  </si>
  <si>
    <t>users</t>
    <phoneticPr fontId="1" type="noConversion"/>
  </si>
  <si>
    <t>/users</t>
    <phoneticPr fontId="1" type="noConversion"/>
  </si>
  <si>
    <t>用户列表</t>
    <phoneticPr fontId="1" type="noConversion"/>
  </si>
  <si>
    <t>admin/UserList.vue</t>
  </si>
  <si>
    <t>news</t>
    <phoneticPr fontId="1" type="noConversion"/>
  </si>
  <si>
    <t>/news</t>
    <phoneticPr fontId="1" type="noConversion"/>
  </si>
  <si>
    <t>消息中心</t>
    <phoneticPr fontId="1" type="noConversion"/>
  </si>
  <si>
    <t>admin/News.vue</t>
    <phoneticPr fontId="1" type="noConversion"/>
  </si>
  <si>
    <t>menu</t>
    <phoneticPr fontId="1" type="noConversion"/>
  </si>
  <si>
    <t>/menu</t>
    <phoneticPr fontId="1" type="noConversion"/>
  </si>
  <si>
    <t>菜单管理</t>
    <phoneticPr fontId="1" type="noConversion"/>
  </si>
  <si>
    <t>admin/MenuList.vue</t>
    <phoneticPr fontId="1" type="noConversion"/>
  </si>
  <si>
    <t>main</t>
    <phoneticPr fontId="1" type="noConversion"/>
  </si>
  <si>
    <t>main</t>
    <phoneticPr fontId="1" type="noConversion"/>
  </si>
  <si>
    <t>{"country":"CN","country_code":"086"}</t>
  </si>
  <si>
    <t>1</t>
    <phoneticPr fontId="1" type="noConversion"/>
  </si>
  <si>
    <t>1</t>
    <phoneticPr fontId="1" type="noConversion"/>
  </si>
  <si>
    <t>true</t>
    <phoneticPr fontId="1" type="noConversion"/>
  </si>
  <si>
    <t>my-base</t>
    <phoneticPr fontId="1" type="noConversion"/>
  </si>
  <si>
    <t>base:read,base:write</t>
    <phoneticPr fontId="1" type="noConversion"/>
  </si>
  <si>
    <t>blog:read,blog:write,base:read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</si>
</sst>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rgb="FF067D17"/>
      <name val="Source Code Pro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/>
    <xf numFmtId="49" fontId="0" fillId="2" borderId="1" xfId="0" applyNumberForma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/>
    <xf numFmtId="49" fontId="0" fillId="2" borderId="0" xfId="0" applyNumberFormat="1" applyFill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2" borderId="0" xfId="0" applyFill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pane ySplit="2" topLeftCell="A3" activePane="bottomLeft" state="frozen"/>
      <selection pane="bottomLeft" activeCell="K12" sqref="K12"/>
    </sheetView>
  </sheetViews>
  <sheetFormatPr defaultRowHeight="13.5"/>
  <cols>
    <col min="1" max="1" width="10.5" style="3" bestFit="1" customWidth="1"/>
    <col min="2" max="3" width="12.5" style="3" bestFit="1" customWidth="1"/>
    <col min="4" max="4" width="11.375" style="3" bestFit="1" customWidth="1"/>
    <col min="5" max="5" width="17.75" style="3" bestFit="1" customWidth="1"/>
    <col min="6" max="6" width="6.5" style="3" bestFit="1" customWidth="1"/>
    <col min="7" max="8" width="8.5" style="3" bestFit="1" customWidth="1"/>
    <col min="9" max="9" width="9" style="3"/>
    <col min="10" max="10" width="11.5" style="3" bestFit="1" customWidth="1"/>
    <col min="11" max="11" width="14.75" style="3" bestFit="1" customWidth="1"/>
    <col min="12" max="12" width="15.125" style="3" bestFit="1" customWidth="1"/>
    <col min="13" max="13" width="24.875" style="3" bestFit="1" customWidth="1"/>
  </cols>
  <sheetData>
    <row r="1" spans="1:14" s="2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26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24</v>
      </c>
      <c r="N1" s="11" t="s">
        <v>25</v>
      </c>
    </row>
    <row r="2" spans="1:14" s="2" customFormat="1">
      <c r="A2" s="10" t="s">
        <v>11</v>
      </c>
      <c r="B2" s="10" t="s">
        <v>12</v>
      </c>
      <c r="C2" s="10" t="s">
        <v>13</v>
      </c>
      <c r="D2" s="10" t="s">
        <v>14</v>
      </c>
      <c r="E2" s="10" t="s">
        <v>15</v>
      </c>
      <c r="F2" s="10" t="s">
        <v>16</v>
      </c>
      <c r="G2" s="10" t="s">
        <v>17</v>
      </c>
      <c r="H2" s="10" t="s">
        <v>18</v>
      </c>
      <c r="I2" s="10" t="s">
        <v>19</v>
      </c>
      <c r="J2" s="10" t="s">
        <v>20</v>
      </c>
      <c r="K2" s="10" t="s">
        <v>21</v>
      </c>
      <c r="L2" s="10" t="s">
        <v>22</v>
      </c>
      <c r="M2" s="10" t="s">
        <v>23</v>
      </c>
      <c r="N2" s="12"/>
    </row>
    <row r="3" spans="1:14">
      <c r="A3" s="3" t="s">
        <v>27</v>
      </c>
      <c r="B3" s="3" t="s">
        <v>28</v>
      </c>
      <c r="C3" s="3" t="s">
        <v>29</v>
      </c>
      <c r="J3" s="3" t="s">
        <v>151</v>
      </c>
      <c r="K3" s="3" t="s">
        <v>151</v>
      </c>
      <c r="L3" s="3" t="s">
        <v>151</v>
      </c>
      <c r="M3" s="3" t="s">
        <v>151</v>
      </c>
      <c r="N3" t="str">
        <f>CONCATENATE("INSERT INTO SYS_USER (USER_ID,USER_NAME,PASS_WORD,PHONE_NUM,BIRTHDAY,SEX,PHOTO,EMAIL,BRIEF,STATE_CD,NOT_EXPIRED,NOT_LOCKED,CREDENTIALS_NOT_EXPIRED,UPDATE_TIME,CREATE_TIME) VALUES('",A3,"','",B3,"','",C3,"','",D3,"',null,'",F3,"','",G3,"','",H3,"','",I3,"','",J3,"','",K3,"','",L3,"','",M3,"',now(),now());")</f>
        <v>INSERT INTO SYS_USER (USER_ID,USER_NAME,PASS_WORD,PHONE_NUM,BIRTHDAY,SEX,PHOTO,EMAIL,BRIEF,STATE_CD,NOT_EXPIRED,NOT_LOCKED,CREDENTIALS_NOT_EXPIRED,UPDATE_TIME,CREATE_TIME) VALUES('admin','超级管理员','$2a$10$.jycUozQpxha24tWaUGwFOKMI.BpZk1jw1vqydu7Q.uAnvc9wkVwy','',null,'','','','','1','1','1','1',now(),now());</v>
      </c>
    </row>
    <row r="4" spans="1:14">
      <c r="A4" s="3" t="s">
        <v>30</v>
      </c>
      <c r="B4" s="3" t="s">
        <v>31</v>
      </c>
      <c r="C4" s="3" t="s">
        <v>29</v>
      </c>
      <c r="J4" s="3" t="s">
        <v>152</v>
      </c>
      <c r="K4" s="3" t="s">
        <v>152</v>
      </c>
      <c r="L4" s="3" t="s">
        <v>152</v>
      </c>
      <c r="M4" s="3" t="s">
        <v>152</v>
      </c>
      <c r="N4" t="str">
        <f>CONCATENATE("INSERT INTO SYS_USER (USER_ID,USER_NAME,PASS_WORD,PHONE_NUM,BIRTHDAY,SEX,PHOTO,EMAIL,BRIEF,STATE_CD,NOT_EXPIRED,NOT_LOCKED,CREDENTIALS_NOT_EXPIRED,UPDATE_TIME,CREATE_TIME) VALUES('
",A4,"','",B4,"','",C4,"','",D4,"',null,'",F4,"','",G4,"','",H4,"','",I4,"','",J4,"','",K4,"','",L4,"','",M4,"',now(),now());")</f>
        <v>INSERT INTO SYS_USER (USER_ID,USER_NAME,PASS_WORD,PHONE_NUM,BIRTHDAY,SEX,PHOTO,EMAIL,BRIEF,STATE_CD,NOT_EXPIRED,NOT_LOCKED,CREDENTIALS_NOT_EXPIRED,UPDATE_TIME,CREATE_TIME) VALUES('
www','wenzday','$2a$10$.jycUozQpxha24tWaUGwFOKMI.BpZk1jw1vqydu7Q.uAnvc9wkVwy','',null,'','','','','1','1','1','1',now(),now());</v>
      </c>
    </row>
    <row r="19" spans="12:12">
      <c r="L19"/>
    </row>
    <row r="20" spans="12:12">
      <c r="L20"/>
    </row>
  </sheetData>
  <autoFilter ref="A2:M2"/>
  <mergeCells count="1">
    <mergeCell ref="N1:N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2" topLeftCell="A3" activePane="bottomLeft" state="frozen"/>
      <selection pane="bottomLeft" activeCell="C4" sqref="C4"/>
    </sheetView>
  </sheetViews>
  <sheetFormatPr defaultRowHeight="13.5"/>
  <cols>
    <col min="1" max="2" width="12.5" bestFit="1" customWidth="1"/>
    <col min="3" max="3" width="14.5" customWidth="1"/>
  </cols>
  <sheetData>
    <row r="1" spans="1:3">
      <c r="A1" s="4" t="s">
        <v>32</v>
      </c>
      <c r="B1" s="4" t="s">
        <v>33</v>
      </c>
      <c r="C1" s="11" t="s">
        <v>25</v>
      </c>
    </row>
    <row r="2" spans="1:3">
      <c r="A2" s="4" t="s">
        <v>34</v>
      </c>
      <c r="B2" s="4" t="s">
        <v>35</v>
      </c>
      <c r="C2" s="12"/>
    </row>
    <row r="3" spans="1:3">
      <c r="A3" t="s">
        <v>36</v>
      </c>
      <c r="B3" t="s">
        <v>37</v>
      </c>
      <c r="C3" t="str">
        <f>CONCATENATE("INSERT INTO SYS_ROLE (ROLE_CODE,ROLE_NAME,UPDATE_TIME,CREATE_TIME) VALUES('",A3,"','",B3,"',now(),now());")</f>
        <v>INSERT INTO SYS_ROLE (ROLE_CODE,ROLE_NAME,UPDATE_TIME,CREATE_TIME) VALUES('admin','管理员',now(),now());</v>
      </c>
    </row>
    <row r="4" spans="1:3">
      <c r="A4" t="s">
        <v>39</v>
      </c>
      <c r="B4" t="s">
        <v>40</v>
      </c>
      <c r="C4" t="str">
        <f>CONCATENATE("INSERT INTO SYS_ROLE (ROLE_CODE,ROLE_NAME,UPDATE_TIME,CREATE_TIME) VALUES('",A4,"','",B4,"',now(),now());")</f>
        <v>INSERT INTO SYS_ROLE (ROLE_CODE,ROLE_NAME,UPDATE_TIME,CREATE_TIME) VALUES('user','用户',now(),now());</v>
      </c>
    </row>
    <row r="5" spans="1:3">
      <c r="A5" t="s">
        <v>41</v>
      </c>
      <c r="B5" t="s">
        <v>42</v>
      </c>
      <c r="C5" t="str">
        <f>CONCATENATE("INSERT INTO SYS_ROLE (ROLE_CODE,ROLE_NAME,UPDATE_TIME,CREATE_TIME) VALUES('",A5,"','",B5,"',now(),now());")</f>
        <v>INSERT INTO SYS_ROLE (ROLE_CODE,ROLE_NAME,UPDATE_TIME,CREATE_TIME) VALUES('test','测试',now(),now());</v>
      </c>
    </row>
  </sheetData>
  <autoFilter ref="A2:B2"/>
  <mergeCells count="1">
    <mergeCell ref="C1:C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pane ySplit="2" topLeftCell="A3" activePane="bottomLeft" state="frozen"/>
      <selection pane="bottomLeft" activeCell="F12" sqref="F12"/>
    </sheetView>
  </sheetViews>
  <sheetFormatPr defaultRowHeight="13.5"/>
  <cols>
    <col min="1" max="1" width="10.5" bestFit="1" customWidth="1"/>
    <col min="2" max="2" width="12.5" bestFit="1" customWidth="1"/>
  </cols>
  <sheetData>
    <row r="1" spans="1:3">
      <c r="A1" s="6" t="s">
        <v>43</v>
      </c>
      <c r="B1" s="6" t="s">
        <v>44</v>
      </c>
      <c r="C1" s="11" t="s">
        <v>25</v>
      </c>
    </row>
    <row r="2" spans="1:3">
      <c r="A2" s="6" t="s">
        <v>46</v>
      </c>
      <c r="B2" s="6" t="s">
        <v>45</v>
      </c>
      <c r="C2" s="12"/>
    </row>
    <row r="3" spans="1:3">
      <c r="A3" t="s">
        <v>36</v>
      </c>
      <c r="B3" t="s">
        <v>47</v>
      </c>
      <c r="C3" t="str">
        <f>CONCATENATE("INSERT INTO SYS_USER_ROLE (SU_ID, ROLE_ID,UPDATE_TIME,CREATE_TIME) VALUES (","(select c.SU_ID from SYS_USER c where c.USER_ID='",A3,"'), "," (select c.ROLE_ID from sys_role c where c.ROLE_CODE='",B3,"'),now(),now());")</f>
        <v>INSERT INTO SYS_USER_ROLE (SU_ID, ROLE_ID,UPDATE_TIME,CREATE_TIME) VALUES ((select c.SU_ID from SYS_USER c where c.USER_ID='admin'),  (select c.ROLE_ID from sys_role c where c.ROLE_CODE='admin'),now(),now());</v>
      </c>
    </row>
    <row r="4" spans="1:3">
      <c r="A4" t="s">
        <v>48</v>
      </c>
      <c r="B4" t="s">
        <v>49</v>
      </c>
      <c r="C4" t="str">
        <f>CONCATENATE("INSERT INTO SYS_USER_ROLE (SU_ID, ROLE_ID,UPDATE_TIME,CREATE_TIME) VALUES (","(select c.SU_ID from SYS_USER c where c.USER_ID='",A4,"'), "," (select c.ROLE_ID from sys_role c where c.ROLE_CODE='",B4,"'),now(),now());")</f>
        <v>INSERT INTO SYS_USER_ROLE (SU_ID, ROLE_ID,UPDATE_TIME,CREATE_TIME) VALUES ((select c.SU_ID from SYS_USER c where c.USER_ID='www'),  (select c.ROLE_ID from sys_role c where c.ROLE_CODE='user'),now(),now());</v>
      </c>
    </row>
  </sheetData>
  <autoFilter ref="A2:B2"/>
  <mergeCells count="1">
    <mergeCell ref="C1:C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workbookViewId="0">
      <pane ySplit="2" topLeftCell="A3" activePane="bottomLeft" state="frozen"/>
      <selection pane="bottomLeft" activeCell="F13" sqref="F13"/>
    </sheetView>
  </sheetViews>
  <sheetFormatPr defaultRowHeight="13.5"/>
  <cols>
    <col min="1" max="1" width="13.5" style="3" customWidth="1"/>
    <col min="2" max="2" width="15.625" style="3" customWidth="1"/>
    <col min="3" max="3" width="16.25" style="3" customWidth="1"/>
    <col min="4" max="4" width="12.875" style="3" customWidth="1"/>
    <col min="5" max="5" width="16.75" style="3" customWidth="1"/>
    <col min="6" max="6" width="16.375" style="3" customWidth="1"/>
    <col min="7" max="7" width="13.75" style="3" customWidth="1"/>
    <col min="8" max="8" width="11.375" style="3" customWidth="1"/>
    <col min="9" max="9" width="9" style="3" customWidth="1"/>
    <col min="10" max="10" width="9.5" style="3" customWidth="1"/>
    <col min="11" max="11" width="9" style="3"/>
  </cols>
  <sheetData>
    <row r="1" spans="1:12" ht="40.5">
      <c r="A1" s="7" t="s">
        <v>61</v>
      </c>
      <c r="B1" s="7" t="s">
        <v>62</v>
      </c>
      <c r="C1" s="7" t="s">
        <v>63</v>
      </c>
      <c r="D1" s="7" t="s">
        <v>64</v>
      </c>
      <c r="E1" s="7" t="s">
        <v>65</v>
      </c>
      <c r="F1" s="7" t="s">
        <v>66</v>
      </c>
      <c r="G1" s="7" t="s">
        <v>67</v>
      </c>
      <c r="H1" s="7" t="s">
        <v>68</v>
      </c>
      <c r="I1" s="7" t="s">
        <v>69</v>
      </c>
      <c r="J1" s="7" t="s">
        <v>70</v>
      </c>
      <c r="K1" s="7" t="s">
        <v>71</v>
      </c>
      <c r="L1" s="11" t="s">
        <v>25</v>
      </c>
    </row>
    <row r="2" spans="1:12" ht="40.5">
      <c r="A2" s="7" t="s">
        <v>50</v>
      </c>
      <c r="B2" s="7" t="s">
        <v>51</v>
      </c>
      <c r="C2" s="7" t="s">
        <v>52</v>
      </c>
      <c r="D2" s="7" t="s">
        <v>53</v>
      </c>
      <c r="E2" s="7" t="s">
        <v>54</v>
      </c>
      <c r="F2" s="7" t="s">
        <v>55</v>
      </c>
      <c r="G2" s="7" t="s">
        <v>56</v>
      </c>
      <c r="H2" s="7" t="s">
        <v>57</v>
      </c>
      <c r="I2" s="7" t="s">
        <v>58</v>
      </c>
      <c r="J2" s="7" t="s">
        <v>59</v>
      </c>
      <c r="K2" s="7" t="s">
        <v>60</v>
      </c>
      <c r="L2" s="12"/>
    </row>
    <row r="3" spans="1:12">
      <c r="A3" s="3" t="s">
        <v>154</v>
      </c>
      <c r="B3" s="3" t="s">
        <v>154</v>
      </c>
      <c r="C3" s="3" t="s">
        <v>73</v>
      </c>
      <c r="D3" s="3" t="s">
        <v>155</v>
      </c>
      <c r="E3" s="3" t="s">
        <v>74</v>
      </c>
      <c r="F3" s="3" t="s">
        <v>75</v>
      </c>
      <c r="H3" s="3" t="s">
        <v>76</v>
      </c>
      <c r="I3" s="3" t="s">
        <v>77</v>
      </c>
      <c r="J3" s="3" t="s">
        <v>150</v>
      </c>
      <c r="K3" s="3" t="s">
        <v>153</v>
      </c>
      <c r="L3" t="str">
        <f>CONCATENATE("INSERT INTO OAUTH_CLIENT_DETAILS (CLIENT_ID,RESOURCE_IDS,CLIENT_SECRET,SCOPE,AUTHORIZED_GRANT_TYPES,WEB_SERVER_REDIRECT_URI,AUTHORITIES,ACCESS_TOKEN_VALIDITY,REFRESH_TOKEN_VALIDITY,ADDITIONAL_INFORMATION,AUTOAPPROVE,UPDATE_TIME,CREATE_TIME) VALUES('",A3,"','",B3,"','",C3,"','",D3,"','",E3,"','",F3,"','",G3,"',",H3,",",I3,",'",J3,"','",K3,"',now(),now());")</f>
        <v>INSERT INTO OAUTH_CLIENT_DETAILS (CLIENT_ID,RESOURCE_IDS,CLIENT_SECRET,SCOPE,AUTHORIZED_GRANT_TYPES,WEB_SERVER_REDIRECT_URI,AUTHORITIES,ACCESS_TOKEN_VALIDITY,REFRESH_TOKEN_VALIDITY,ADDITIONAL_INFORMATION,AUTOAPPROVE,UPDATE_TIME,CREATE_TIME) VALUES('my-base','my-base','$2a$10$LHRecr6QgeDNU5WAHw6QCOgXRlhpuHyx9Gczyj0vv17kMcqjVctIO','base:read,base:write','authorization_code,password,client_credentials,implicit,refresh_token','https://www.baidu.com','',3600,604800,'{"country":"CN","country_code":"086"}','true',now(),now());</v>
      </c>
    </row>
    <row r="4" spans="1:12">
      <c r="A4" s="3" t="s">
        <v>72</v>
      </c>
      <c r="B4" s="3" t="s">
        <v>72</v>
      </c>
      <c r="C4" s="3" t="s">
        <v>73</v>
      </c>
      <c r="D4" s="3" t="s">
        <v>156</v>
      </c>
      <c r="E4" s="3" t="s">
        <v>74</v>
      </c>
      <c r="F4" s="3" t="s">
        <v>75</v>
      </c>
      <c r="H4" s="3" t="s">
        <v>76</v>
      </c>
      <c r="I4" s="3" t="s">
        <v>77</v>
      </c>
      <c r="J4" s="3" t="s">
        <v>150</v>
      </c>
      <c r="K4" s="3" t="s">
        <v>153</v>
      </c>
      <c r="L4" t="str">
        <f>CONCATENATE("INSERT INTO OAUTH_CLIENT_DETAILS (CLIENT_ID,RESOURCE_IDS,CLIENT_SECRET,SCOPE,AUTHORIZED_GRANT_TYPES,WEB_SERVER_REDIRECT_URI,AUTHORITIES,ACCESS_TOKEN_VALIDITY,REFRESH_TOKEN_VALIDITY,ADDITIONAL_INFORMATION,AUTOAPPROVE,UPDATE_TIME,CREATE_TIME) VALUES('",A4,"','",B4,"','",C4,"','",D4,"','",E4,"','",F4,"','",G4,"',",H4,",",I4,",'",J4,"','",K4,"',now(),now());")</f>
        <v>INSERT INTO OAUTH_CLIENT_DETAILS (CLIENT_ID,RESOURCE_IDS,CLIENT_SECRET,SCOPE,AUTHORIZED_GRANT_TYPES,WEB_SERVER_REDIRECT_URI,AUTHORITIES,ACCESS_TOKEN_VALIDITY,REFRESH_TOKEN_VALIDITY,ADDITIONAL_INFORMATION,AUTOAPPROVE,UPDATE_TIME,CREATE_TIME) VALUES('my-blog','my-blog','$2a$10$LHRecr6QgeDNU5WAHw6QCOgXRlhpuHyx9Gczyj0vv17kMcqjVctIO','blog:read,blog:write,base:read','authorization_code,password,client_credentials,implicit,refresh_token','https://www.baidu.com','',3600,604800,'{"country":"CN","country_code":"086"}','true',now(),now());</v>
      </c>
    </row>
  </sheetData>
  <autoFilter ref="A2:K2"/>
  <mergeCells count="1">
    <mergeCell ref="L1:L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pane ySplit="2" topLeftCell="A3" activePane="bottomLeft" state="frozen"/>
      <selection pane="bottomLeft" activeCell="L25" sqref="L25"/>
    </sheetView>
  </sheetViews>
  <sheetFormatPr defaultRowHeight="13.5"/>
  <cols>
    <col min="1" max="1" width="12.5" style="9" bestFit="1" customWidth="1"/>
    <col min="2" max="2" width="11.5" style="9" bestFit="1" customWidth="1"/>
    <col min="3" max="3" width="12.5" style="9" bestFit="1" customWidth="1"/>
    <col min="4" max="4" width="9.625" style="9" customWidth="1"/>
    <col min="5" max="5" width="6.75" style="9" customWidth="1"/>
    <col min="6" max="7" width="12.5" style="9" bestFit="1" customWidth="1"/>
    <col min="8" max="8" width="13.625" style="9" bestFit="1" customWidth="1"/>
    <col min="9" max="9" width="25.625" style="9" customWidth="1"/>
    <col min="10" max="10" width="13" style="9" bestFit="1" customWidth="1"/>
    <col min="11" max="11" width="12.5" style="9" bestFit="1" customWidth="1"/>
  </cols>
  <sheetData>
    <row r="1" spans="1:12" s="1" customFormat="1" ht="27">
      <c r="A1" s="5" t="s">
        <v>97</v>
      </c>
      <c r="B1" s="5" t="s">
        <v>96</v>
      </c>
      <c r="C1" s="5" t="s">
        <v>95</v>
      </c>
      <c r="D1" s="8" t="s">
        <v>94</v>
      </c>
      <c r="E1" s="5" t="s">
        <v>64</v>
      </c>
      <c r="F1" s="5" t="s">
        <v>93</v>
      </c>
      <c r="G1" s="5" t="s">
        <v>92</v>
      </c>
      <c r="H1" s="5" t="s">
        <v>91</v>
      </c>
      <c r="I1" s="8" t="s">
        <v>98</v>
      </c>
      <c r="J1" s="5" t="s">
        <v>90</v>
      </c>
      <c r="K1" s="5" t="s">
        <v>89</v>
      </c>
      <c r="L1" s="11" t="s">
        <v>25</v>
      </c>
    </row>
    <row r="2" spans="1:12" s="1" customFormat="1">
      <c r="A2" s="5" t="s">
        <v>78</v>
      </c>
      <c r="B2" s="5" t="s">
        <v>79</v>
      </c>
      <c r="C2" s="5" t="s">
        <v>80</v>
      </c>
      <c r="D2" s="5" t="s">
        <v>81</v>
      </c>
      <c r="E2" s="5" t="s">
        <v>82</v>
      </c>
      <c r="F2" s="5" t="s">
        <v>83</v>
      </c>
      <c r="G2" s="5" t="s">
        <v>84</v>
      </c>
      <c r="H2" s="5" t="s">
        <v>85</v>
      </c>
      <c r="I2" s="5" t="s">
        <v>86</v>
      </c>
      <c r="J2" s="5" t="s">
        <v>87</v>
      </c>
      <c r="K2" s="5" t="s">
        <v>88</v>
      </c>
      <c r="L2" s="12"/>
    </row>
    <row r="3" spans="1:12">
      <c r="A3" s="9" t="s">
        <v>99</v>
      </c>
      <c r="B3" s="9" t="s">
        <v>101</v>
      </c>
      <c r="C3" s="9" t="s">
        <v>100</v>
      </c>
      <c r="G3" s="9" t="s">
        <v>102</v>
      </c>
      <c r="H3" s="9">
        <v>1</v>
      </c>
      <c r="I3" s="9">
        <v>1</v>
      </c>
      <c r="J3" t="s">
        <v>103</v>
      </c>
      <c r="K3" s="9">
        <v>0</v>
      </c>
      <c r="L3" t="str">
        <f>CONCATENATE("INSERT INTO SYS_MENU (MENU_CODE,MENU_URL,MENU_NAME,VUE_PATH,SCOPE,PARENT_ID,MENU_ICON,MENU_ORDER,MENU_TYPE,MODULE,IS_DELETE,UPDATE_TIME,CREATE_TIME) VALUES('",A3,"','",B3,"','",C3,"','",D3,"','",E3,"',(SELECT M.MENU_ID FROM SYS_MENU M WHERE M.MENU_CODE='",F3,"' AND M.MODULE='",J3,"'),'",G3,"',",IF(H3="","null",H3),",'",I3,"','",J3,"','",K3,"',now(),now());")</f>
        <v>INSERT INTO SYS_MENU (MENU_CODE,MENU_URL,MENU_NAME,VUE_PATH,SCOPE,PARENT_ID,MENU_ICON,MENU_ORDER,MENU_TYPE,MODULE,IS_DELETE,UPDATE_TIME,CREATE_TIME) VALUES('home','/home','首页','','',(SELECT M.MENU_ID FROM SYS_MENU M WHERE M.MENU_CODE='' AND M.MODULE='admin-menu'),'el-icon-lx-home',1,'1','admin-menu','0',now(),now());</v>
      </c>
    </row>
    <row r="4" spans="1:12">
      <c r="A4" s="9" t="s">
        <v>104</v>
      </c>
      <c r="B4" s="9" t="s">
        <v>105</v>
      </c>
      <c r="C4" s="9" t="s">
        <v>106</v>
      </c>
      <c r="G4" s="9" t="s">
        <v>107</v>
      </c>
      <c r="H4" s="9">
        <v>2</v>
      </c>
      <c r="I4" s="9">
        <v>1</v>
      </c>
      <c r="J4" t="s">
        <v>103</v>
      </c>
      <c r="K4" s="9">
        <v>0</v>
      </c>
      <c r="L4" t="str">
        <f t="shared" ref="L4:L15" si="0">CONCATENATE("INSERT INTO SYS_MENU (MENU_CODE,MENU_URL,MENU_NAME,VUE_PATH,SCOPE,PARENT_ID,MENU_ICON,MENU_ORDER,MENU_TYPE,MODULE,IS_DELETE,UPDATE_TIME,CREATE_TIME) VALUES('",A4,"','",B4,"','",C4,"','",D4,"','",E4,"',(SELECT M.MENU_ID FROM SYS_MENU M WHERE M.MENU_CODE='",F4,"' AND M.MODULE='",J4,"'),'",G4,"',",IF(H4="","null",H4),",'",I4,"','",J4,"','",K4,"',now(),now());")</f>
        <v>INSERT INTO SYS_MENU (MENU_CODE,MENU_URL,MENU_NAME,VUE_PATH,SCOPE,PARENT_ID,MENU_ICON,MENU_ORDER,MENU_TYPE,MODULE,IS_DELETE,UPDATE_TIME,CREATE_TIME) VALUES('userInfo','/user','个人中心','','',(SELECT M.MENU_ID FROM SYS_MENU M WHERE M.MENU_CODE='' AND M.MODULE='admin-menu'),'el-icon-s-custom',2,'1','admin-menu','0',now(),now());</v>
      </c>
    </row>
    <row r="5" spans="1:12">
      <c r="A5" s="9" t="s">
        <v>108</v>
      </c>
      <c r="B5" s="9" t="s">
        <v>110</v>
      </c>
      <c r="C5" s="9" t="s">
        <v>113</v>
      </c>
      <c r="G5" s="9" t="s">
        <v>114</v>
      </c>
      <c r="H5" s="9">
        <v>3</v>
      </c>
      <c r="I5" s="9">
        <v>1</v>
      </c>
      <c r="J5" t="s">
        <v>103</v>
      </c>
      <c r="K5" s="9">
        <v>0</v>
      </c>
      <c r="L5" t="str">
        <f t="shared" si="0"/>
        <v>INSERT INTO SYS_MENU (MENU_CODE,MENU_URL,MENU_NAME,VUE_PATH,SCOPE,PARENT_ID,MENU_ICON,MENU_ORDER,MENU_TYPE,MODULE,IS_DELETE,UPDATE_TIME,CREATE_TIME) VALUES('userList','/users','用户列表','','',(SELECT M.MENU_ID FROM SYS_MENU M WHERE M.MENU_CODE='' AND M.MODULE='admin-menu'),'el-icon-user',3,'1','admin-menu','0',now(),now());</v>
      </c>
    </row>
    <row r="6" spans="1:12">
      <c r="A6" s="9" t="s">
        <v>109</v>
      </c>
      <c r="B6" s="9" t="s">
        <v>111</v>
      </c>
      <c r="C6" s="9" t="s">
        <v>112</v>
      </c>
      <c r="G6" s="9" t="s">
        <v>115</v>
      </c>
      <c r="H6" s="9">
        <v>4</v>
      </c>
      <c r="I6" s="9">
        <v>1</v>
      </c>
      <c r="J6" t="s">
        <v>103</v>
      </c>
      <c r="K6" s="9">
        <v>0</v>
      </c>
      <c r="L6" t="str">
        <f t="shared" si="0"/>
        <v>INSERT INTO SYS_MENU (MENU_CODE,MENU_URL,MENU_NAME,VUE_PATH,SCOPE,PARENT_ID,MENU_ICON,MENU_ORDER,MENU_TYPE,MODULE,IS_DELETE,UPDATE_TIME,CREATE_TIME) VALUES('menuManage','/menu','菜单管理','','',(SELECT M.MENU_ID FROM SYS_MENU M WHERE M.MENU_CODE='' AND M.MODULE='admin-menu'),'el-icon-menu',4,'1','admin-menu','0',now(),now());</v>
      </c>
    </row>
    <row r="7" spans="1:12">
      <c r="A7" s="9" t="s">
        <v>116</v>
      </c>
      <c r="B7" s="9" t="s">
        <v>116</v>
      </c>
      <c r="C7" s="9" t="s">
        <v>117</v>
      </c>
      <c r="E7" s="9" t="s">
        <v>118</v>
      </c>
      <c r="I7" s="9">
        <v>2</v>
      </c>
      <c r="J7" s="9" t="s">
        <v>119</v>
      </c>
      <c r="K7" s="9">
        <v>0</v>
      </c>
      <c r="L7" t="str">
        <f t="shared" si="0"/>
        <v>INSERT INTO SYS_MENU (MENU_CODE,MENU_URL,MENU_NAME,VUE_PATH,SCOPE,PARENT_ID,MENU_ICON,MENU_ORDER,MENU_TYPE,MODULE,IS_DELETE,UPDATE_TIME,CREATE_TIME) VALUES('/user/**','/user/**','用户信息请求路径','','all',(SELECT M.MENU_ID FROM SYS_MENU M WHERE M.MENU_CODE='' AND M.MODULE='admin-oauth2'),'',null,'2','admin-oauth2','0',now(),now());</v>
      </c>
    </row>
    <row r="8" spans="1:12">
      <c r="A8" s="9" t="s">
        <v>120</v>
      </c>
      <c r="B8" s="9" t="s">
        <v>121</v>
      </c>
      <c r="C8" s="9" t="s">
        <v>122</v>
      </c>
      <c r="E8" s="9" t="s">
        <v>118</v>
      </c>
      <c r="I8" s="9">
        <v>2</v>
      </c>
      <c r="J8" s="9" t="s">
        <v>119</v>
      </c>
      <c r="K8" s="9">
        <v>0</v>
      </c>
      <c r="L8" t="str">
        <f t="shared" si="0"/>
        <v>INSERT INTO SYS_MENU (MENU_CODE,MENU_URL,MENU_NAME,VUE_PATH,SCOPE,PARENT_ID,MENU_ICON,MENU_ORDER,MENU_TYPE,MODULE,IS_DELETE,UPDATE_TIME,CREATE_TIME) VALUES('/common/**','/common/**','公共请求路径','','all',(SELECT M.MENU_ID FROM SYS_MENU M WHERE M.MENU_CODE='' AND M.MODULE='admin-oauth2'),'',null,'2','admin-oauth2','0',now(),now());</v>
      </c>
    </row>
    <row r="9" spans="1:12">
      <c r="A9" s="9" t="s">
        <v>123</v>
      </c>
      <c r="B9" s="9" t="s">
        <v>123</v>
      </c>
      <c r="C9" s="9" t="s">
        <v>124</v>
      </c>
      <c r="E9" s="9" t="s">
        <v>118</v>
      </c>
      <c r="I9" s="9">
        <v>2</v>
      </c>
      <c r="J9" s="9" t="s">
        <v>119</v>
      </c>
      <c r="K9" s="9">
        <v>0</v>
      </c>
      <c r="L9" t="str">
        <f t="shared" si="0"/>
        <v>INSERT INTO SYS_MENU (MENU_CODE,MENU_URL,MENU_NAME,VUE_PATH,SCOPE,PARENT_ID,MENU_ICON,MENU_ORDER,MENU_TYPE,MODULE,IS_DELETE,UPDATE_TIME,CREATE_TIME) VALUES('/menu/**','/menu/**','菜单请求路径','','all',(SELECT M.MENU_ID FROM SYS_MENU M WHERE M.MENU_CODE='' AND M.MODULE='admin-oauth2'),'',null,'2','admin-oauth2','0',now(),now());</v>
      </c>
    </row>
    <row r="10" spans="1:12">
      <c r="A10" s="9" t="s">
        <v>148</v>
      </c>
      <c r="B10" s="9" t="s">
        <v>126</v>
      </c>
      <c r="D10" s="9" t="s">
        <v>127</v>
      </c>
      <c r="H10" s="9">
        <v>0</v>
      </c>
      <c r="I10" s="9">
        <v>3</v>
      </c>
      <c r="J10" s="9" t="s">
        <v>125</v>
      </c>
      <c r="K10" s="9">
        <v>0</v>
      </c>
      <c r="L10" t="str">
        <f t="shared" si="0"/>
        <v>INSERT INTO SYS_MENU (MENU_CODE,MENU_URL,MENU_NAME,VUE_PATH,SCOPE,PARENT_ID,MENU_ICON,MENU_ORDER,MENU_TYPE,MODULE,IS_DELETE,UPDATE_TIME,CREATE_TIME) VALUES('main','/','','admin/Home.vue','',(SELECT M.MENU_ID FROM SYS_MENU M WHERE M.MENU_CODE='' AND M.MODULE='admin-router'),'',0,'3','admin-router','0',now(),now());</v>
      </c>
    </row>
    <row r="11" spans="1:12">
      <c r="A11" s="9" t="s">
        <v>128</v>
      </c>
      <c r="B11" s="9" t="s">
        <v>129</v>
      </c>
      <c r="C11" s="9" t="s">
        <v>130</v>
      </c>
      <c r="D11" s="9" t="s">
        <v>131</v>
      </c>
      <c r="F11" s="9" t="s">
        <v>149</v>
      </c>
      <c r="H11" s="9">
        <v>1</v>
      </c>
      <c r="I11" s="9">
        <v>3</v>
      </c>
      <c r="J11" s="9" t="s">
        <v>125</v>
      </c>
      <c r="K11" s="9">
        <v>0</v>
      </c>
      <c r="L11" t="str">
        <f t="shared" si="0"/>
        <v>INSERT INTO SYS_MENU (MENU_CODE,MENU_URL,MENU_NAME,VUE_PATH,SCOPE,PARENT_ID,MENU_ICON,MENU_ORDER,MENU_TYPE,MODULE,IS_DELETE,UPDATE_TIME,CREATE_TIME) VALUES('index','/home','首页','admin/Index.vue','',(SELECT M.MENU_ID FROM SYS_MENU M WHERE M.MENU_CODE='main' AND M.MODULE='admin-router'),'',1,'3','admin-router','0',now(),now());</v>
      </c>
    </row>
    <row r="12" spans="1:12">
      <c r="A12" s="9" t="s">
        <v>132</v>
      </c>
      <c r="B12" s="9" t="s">
        <v>133</v>
      </c>
      <c r="C12" s="9" t="s">
        <v>134</v>
      </c>
      <c r="D12" s="9" t="s">
        <v>135</v>
      </c>
      <c r="F12" s="9" t="s">
        <v>149</v>
      </c>
      <c r="H12" s="9">
        <v>2</v>
      </c>
      <c r="I12" s="9">
        <v>3</v>
      </c>
      <c r="J12" s="9" t="s">
        <v>125</v>
      </c>
      <c r="K12" s="9">
        <v>0</v>
      </c>
      <c r="L12" t="str">
        <f t="shared" si="0"/>
        <v>INSERT INTO SYS_MENU (MENU_CODE,MENU_URL,MENU_NAME,VUE_PATH,SCOPE,PARENT_ID,MENU_ICON,MENU_ORDER,MENU_TYPE,MODULE,IS_DELETE,UPDATE_TIME,CREATE_TIME) VALUES('user','/user','个人中心','admin/User.vue','',(SELECT M.MENU_ID FROM SYS_MENU M WHERE M.MENU_CODE='main' AND M.MODULE='admin-router'),'',2,'3','admin-router','0',now(),now());</v>
      </c>
    </row>
    <row r="13" spans="1:12">
      <c r="A13" s="9" t="s">
        <v>136</v>
      </c>
      <c r="B13" s="9" t="s">
        <v>137</v>
      </c>
      <c r="C13" s="9" t="s">
        <v>138</v>
      </c>
      <c r="D13" t="s">
        <v>139</v>
      </c>
      <c r="F13" s="9" t="s">
        <v>149</v>
      </c>
      <c r="H13" s="9">
        <v>3</v>
      </c>
      <c r="I13" s="9">
        <v>3</v>
      </c>
      <c r="J13" s="9" t="s">
        <v>125</v>
      </c>
      <c r="K13" s="9">
        <v>0</v>
      </c>
      <c r="L13" t="str">
        <f t="shared" si="0"/>
        <v>INSERT INTO SYS_MENU (MENU_CODE,MENU_URL,MENU_NAME,VUE_PATH,SCOPE,PARENT_ID,MENU_ICON,MENU_ORDER,MENU_TYPE,MODULE,IS_DELETE,UPDATE_TIME,CREATE_TIME) VALUES('users','/users','用户列表','admin/UserList.vue','',(SELECT M.MENU_ID FROM SYS_MENU M WHERE M.MENU_CODE='main' AND M.MODULE='admin-router'),'',3,'3','admin-router','0',now(),now());</v>
      </c>
    </row>
    <row r="14" spans="1:12">
      <c r="A14" s="9" t="s">
        <v>140</v>
      </c>
      <c r="B14" s="9" t="s">
        <v>141</v>
      </c>
      <c r="C14" s="9" t="s">
        <v>142</v>
      </c>
      <c r="D14" s="9" t="s">
        <v>143</v>
      </c>
      <c r="F14" s="9" t="s">
        <v>149</v>
      </c>
      <c r="H14" s="9">
        <v>4</v>
      </c>
      <c r="I14" s="9">
        <v>3</v>
      </c>
      <c r="J14" s="9" t="s">
        <v>125</v>
      </c>
      <c r="K14" s="9">
        <v>0</v>
      </c>
      <c r="L14" t="str">
        <f t="shared" si="0"/>
        <v>INSERT INTO SYS_MENU (MENU_CODE,MENU_URL,MENU_NAME,VUE_PATH,SCOPE,PARENT_ID,MENU_ICON,MENU_ORDER,MENU_TYPE,MODULE,IS_DELETE,UPDATE_TIME,CREATE_TIME) VALUES('news','/news','消息中心','admin/News.vue','',(SELECT M.MENU_ID FROM SYS_MENU M WHERE M.MENU_CODE='main' AND M.MODULE='admin-router'),'',4,'3','admin-router','0',now(),now());</v>
      </c>
    </row>
    <row r="15" spans="1:12">
      <c r="A15" s="9" t="s">
        <v>144</v>
      </c>
      <c r="B15" s="9" t="s">
        <v>145</v>
      </c>
      <c r="C15" s="9" t="s">
        <v>146</v>
      </c>
      <c r="D15" s="9" t="s">
        <v>147</v>
      </c>
      <c r="F15" s="9" t="s">
        <v>149</v>
      </c>
      <c r="H15" s="9">
        <v>5</v>
      </c>
      <c r="I15" s="9">
        <v>3</v>
      </c>
      <c r="J15" s="9" t="s">
        <v>125</v>
      </c>
      <c r="K15" s="9">
        <v>0</v>
      </c>
      <c r="L15" t="str">
        <f t="shared" si="0"/>
        <v>INSERT INTO SYS_MENU (MENU_CODE,MENU_URL,MENU_NAME,VUE_PATH,SCOPE,PARENT_ID,MENU_ICON,MENU_ORDER,MENU_TYPE,MODULE,IS_DELETE,UPDATE_TIME,CREATE_TIME) VALUES('menu','/menu','菜单管理','admin/MenuList.vue','',(SELECT M.MENU_ID FROM SYS_MENU M WHERE M.MENU_CODE='main' AND M.MODULE='admin-router'),'',5,'3','admin-router','0',now(),now());</v>
      </c>
    </row>
  </sheetData>
  <autoFilter ref="A2:K2"/>
  <mergeCells count="1">
    <mergeCell ref="L1:L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pane ySplit="2" topLeftCell="A3" activePane="bottomLeft" state="frozen"/>
      <selection pane="bottomLeft" activeCell="J30" sqref="J30"/>
    </sheetView>
  </sheetViews>
  <sheetFormatPr defaultRowHeight="13.5"/>
  <cols>
    <col min="1" max="1" width="12.5" bestFit="1" customWidth="1"/>
    <col min="2" max="2" width="14.125" customWidth="1"/>
    <col min="3" max="3" width="12.5" bestFit="1" customWidth="1"/>
  </cols>
  <sheetData>
    <row r="1" spans="1:4">
      <c r="A1" s="6" t="s">
        <v>44</v>
      </c>
      <c r="B1" s="5" t="s">
        <v>90</v>
      </c>
      <c r="C1" s="5" t="s">
        <v>97</v>
      </c>
      <c r="D1" s="11" t="s">
        <v>25</v>
      </c>
    </row>
    <row r="2" spans="1:4">
      <c r="A2" s="6" t="s">
        <v>45</v>
      </c>
      <c r="B2" s="5" t="s">
        <v>87</v>
      </c>
      <c r="C2" s="5" t="s">
        <v>78</v>
      </c>
      <c r="D2" s="12"/>
    </row>
    <row r="3" spans="1:4">
      <c r="A3" t="s">
        <v>27</v>
      </c>
      <c r="B3" t="s">
        <v>125</v>
      </c>
      <c r="C3" s="9" t="s">
        <v>148</v>
      </c>
      <c r="D3" t="str">
        <f>CONCATENATE("INSERT INTO SYS_ROLE_MENU (ROLE_ID,MENU_ID,UPDATE_TIME,CREATE_TIME) VALUES ((SELECT C.ROLE_ID FROM SYS_ROLE C WHERE C.ROLE_CODE='",A3,"'),(SELECT MENU_ID FROM SYS_MENU WHERE MENU_CODE='",C3,"' AND MODULE='",B3,"'),now(),now());")</f>
        <v>INSERT INTO SYS_ROLE_MENU (ROLE_ID,MENU_ID,UPDATE_TIME,CREATE_TIME) VALUES ((SELECT C.ROLE_ID FROM SYS_ROLE C WHERE C.ROLE_CODE='admin'),(SELECT MENU_ID FROM SYS_MENU WHERE MENU_CODE='main' AND MODULE='admin-router'),now(),now());</v>
      </c>
    </row>
    <row r="4" spans="1:4">
      <c r="A4" t="s">
        <v>27</v>
      </c>
      <c r="B4" t="s">
        <v>125</v>
      </c>
      <c r="C4" s="9" t="s">
        <v>128</v>
      </c>
      <c r="D4" t="str">
        <f t="shared" ref="D4:D22" si="0">CONCATENATE("INSERT INTO SYS_ROLE_MENU (ROLE_ID,MENU_ID,UPDATE_TIME,CREATE_TIME) VALUES ((SELECT C.ROLE_ID FROM SYS_ROLE C WHERE C.ROLE_CODE='",A4,"'),(SELECT MENU_ID FROM SYS_MENU WHERE MENU_CODE='",C4,"' AND MODULE='",B4,"'),now(),now());")</f>
        <v>INSERT INTO SYS_ROLE_MENU (ROLE_ID,MENU_ID,UPDATE_TIME,CREATE_TIME) VALUES ((SELECT C.ROLE_ID FROM SYS_ROLE C WHERE C.ROLE_CODE='admin'),(SELECT MENU_ID FROM SYS_MENU WHERE MENU_CODE='index' AND MODULE='admin-router'),now(),now());</v>
      </c>
    </row>
    <row r="5" spans="1:4">
      <c r="A5" t="s">
        <v>27</v>
      </c>
      <c r="B5" t="s">
        <v>125</v>
      </c>
      <c r="C5" s="9" t="s">
        <v>132</v>
      </c>
      <c r="D5" t="str">
        <f t="shared" si="0"/>
        <v>INSERT INTO SYS_ROLE_MENU (ROLE_ID,MENU_ID,UPDATE_TIME,CREATE_TIME) VALUES ((SELECT C.ROLE_ID FROM SYS_ROLE C WHERE C.ROLE_CODE='admin'),(SELECT MENU_ID FROM SYS_MENU WHERE MENU_CODE='user' AND MODULE='admin-router'),now(),now());</v>
      </c>
    </row>
    <row r="6" spans="1:4">
      <c r="A6" t="s">
        <v>27</v>
      </c>
      <c r="B6" t="s">
        <v>125</v>
      </c>
      <c r="C6" s="9" t="s">
        <v>136</v>
      </c>
      <c r="D6" t="str">
        <f t="shared" si="0"/>
        <v>INSERT INTO SYS_ROLE_MENU (ROLE_ID,MENU_ID,UPDATE_TIME,CREATE_TIME) VALUES ((SELECT C.ROLE_ID FROM SYS_ROLE C WHERE C.ROLE_CODE='admin'),(SELECT MENU_ID FROM SYS_MENU WHERE MENU_CODE='users' AND MODULE='admin-router'),now(),now());</v>
      </c>
    </row>
    <row r="7" spans="1:4">
      <c r="A7" t="s">
        <v>27</v>
      </c>
      <c r="B7" t="s">
        <v>125</v>
      </c>
      <c r="C7" s="9" t="s">
        <v>140</v>
      </c>
      <c r="D7" t="str">
        <f t="shared" si="0"/>
        <v>INSERT INTO SYS_ROLE_MENU (ROLE_ID,MENU_ID,UPDATE_TIME,CREATE_TIME) VALUES ((SELECT C.ROLE_ID FROM SYS_ROLE C WHERE C.ROLE_CODE='admin'),(SELECT MENU_ID FROM SYS_MENU WHERE MENU_CODE='news' AND MODULE='admin-router'),now(),now());</v>
      </c>
    </row>
    <row r="8" spans="1:4">
      <c r="A8" t="s">
        <v>27</v>
      </c>
      <c r="B8" t="s">
        <v>125</v>
      </c>
      <c r="C8" s="9" t="s">
        <v>144</v>
      </c>
      <c r="D8" t="str">
        <f t="shared" si="0"/>
        <v>INSERT INTO SYS_ROLE_MENU (ROLE_ID,MENU_ID,UPDATE_TIME,CREATE_TIME) VALUES ((SELECT C.ROLE_ID FROM SYS_ROLE C WHERE C.ROLE_CODE='admin'),(SELECT MENU_ID FROM SYS_MENU WHERE MENU_CODE='menu' AND MODULE='admin-router'),now(),now());</v>
      </c>
    </row>
    <row r="9" spans="1:4">
      <c r="A9" t="s">
        <v>38</v>
      </c>
      <c r="B9" t="s">
        <v>125</v>
      </c>
      <c r="C9" s="9" t="s">
        <v>148</v>
      </c>
      <c r="D9" t="str">
        <f t="shared" si="0"/>
        <v>INSERT INTO SYS_ROLE_MENU (ROLE_ID,MENU_ID,UPDATE_TIME,CREATE_TIME) VALUES ((SELECT C.ROLE_ID FROM SYS_ROLE C WHERE C.ROLE_CODE='user'),(SELECT MENU_ID FROM SYS_MENU WHERE MENU_CODE='main' AND MODULE='admin-router'),now(),now());</v>
      </c>
    </row>
    <row r="10" spans="1:4">
      <c r="A10" t="s">
        <v>38</v>
      </c>
      <c r="B10" t="s">
        <v>125</v>
      </c>
      <c r="C10" s="9" t="s">
        <v>128</v>
      </c>
      <c r="D10" t="str">
        <f t="shared" si="0"/>
        <v>INSERT INTO SYS_ROLE_MENU (ROLE_ID,MENU_ID,UPDATE_TIME,CREATE_TIME) VALUES ((SELECT C.ROLE_ID FROM SYS_ROLE C WHERE C.ROLE_CODE='user'),(SELECT MENU_ID FROM SYS_MENU WHERE MENU_CODE='index' AND MODULE='admin-router'),now(),now());</v>
      </c>
    </row>
    <row r="11" spans="1:4">
      <c r="A11" t="s">
        <v>38</v>
      </c>
      <c r="B11" t="s">
        <v>125</v>
      </c>
      <c r="C11" s="9" t="s">
        <v>132</v>
      </c>
      <c r="D11" t="str">
        <f t="shared" si="0"/>
        <v>INSERT INTO SYS_ROLE_MENU (ROLE_ID,MENU_ID,UPDATE_TIME,CREATE_TIME) VALUES ((SELECT C.ROLE_ID FROM SYS_ROLE C WHERE C.ROLE_CODE='user'),(SELECT MENU_ID FROM SYS_MENU WHERE MENU_CODE='user' AND MODULE='admin-router'),now(),now());</v>
      </c>
    </row>
    <row r="12" spans="1:4">
      <c r="A12" t="s">
        <v>38</v>
      </c>
      <c r="B12" t="s">
        <v>125</v>
      </c>
      <c r="C12" s="9" t="s">
        <v>140</v>
      </c>
      <c r="D12" t="str">
        <f t="shared" si="0"/>
        <v>INSERT INTO SYS_ROLE_MENU (ROLE_ID,MENU_ID,UPDATE_TIME,CREATE_TIME) VALUES ((SELECT C.ROLE_ID FROM SYS_ROLE C WHERE C.ROLE_CODE='user'),(SELECT MENU_ID FROM SYS_MENU WHERE MENU_CODE='news' AND MODULE='admin-router'),now(),now());</v>
      </c>
    </row>
    <row r="13" spans="1:4">
      <c r="A13" t="s">
        <v>27</v>
      </c>
      <c r="B13" t="s">
        <v>103</v>
      </c>
      <c r="C13" s="9" t="s">
        <v>99</v>
      </c>
      <c r="D13" t="str">
        <f t="shared" si="0"/>
        <v>INSERT INTO SYS_ROLE_MENU (ROLE_ID,MENU_ID,UPDATE_TIME,CREATE_TIME) VALUES ((SELECT C.ROLE_ID FROM SYS_ROLE C WHERE C.ROLE_CODE='admin'),(SELECT MENU_ID FROM SYS_MENU WHERE MENU_CODE='home' AND MODULE='admin-menu'),now(),now());</v>
      </c>
    </row>
    <row r="14" spans="1:4">
      <c r="A14" t="s">
        <v>27</v>
      </c>
      <c r="B14" t="s">
        <v>103</v>
      </c>
      <c r="C14" s="9" t="s">
        <v>104</v>
      </c>
      <c r="D14" t="str">
        <f t="shared" si="0"/>
        <v>INSERT INTO SYS_ROLE_MENU (ROLE_ID,MENU_ID,UPDATE_TIME,CREATE_TIME) VALUES ((SELECT C.ROLE_ID FROM SYS_ROLE C WHERE C.ROLE_CODE='admin'),(SELECT MENU_ID FROM SYS_MENU WHERE MENU_CODE='userInfo' AND MODULE='admin-menu'),now(),now());</v>
      </c>
    </row>
    <row r="15" spans="1:4">
      <c r="A15" t="s">
        <v>27</v>
      </c>
      <c r="B15" t="s">
        <v>103</v>
      </c>
      <c r="C15" s="9" t="s">
        <v>108</v>
      </c>
      <c r="D15" t="str">
        <f t="shared" si="0"/>
        <v>INSERT INTO SYS_ROLE_MENU (ROLE_ID,MENU_ID,UPDATE_TIME,CREATE_TIME) VALUES ((SELECT C.ROLE_ID FROM SYS_ROLE C WHERE C.ROLE_CODE='admin'),(SELECT MENU_ID FROM SYS_MENU WHERE MENU_CODE='userList' AND MODULE='admin-menu'),now(),now());</v>
      </c>
    </row>
    <row r="16" spans="1:4">
      <c r="A16" t="s">
        <v>27</v>
      </c>
      <c r="B16" t="s">
        <v>103</v>
      </c>
      <c r="C16" s="9" t="s">
        <v>109</v>
      </c>
      <c r="D16" t="str">
        <f t="shared" si="0"/>
        <v>INSERT INTO SYS_ROLE_MENU (ROLE_ID,MENU_ID,UPDATE_TIME,CREATE_TIME) VALUES ((SELECT C.ROLE_ID FROM SYS_ROLE C WHERE C.ROLE_CODE='admin'),(SELECT MENU_ID FROM SYS_MENU WHERE MENU_CODE='menuManage' AND MODULE='admin-menu'),now(),now());</v>
      </c>
    </row>
    <row r="17" spans="1:4">
      <c r="A17" t="s">
        <v>38</v>
      </c>
      <c r="B17" t="s">
        <v>103</v>
      </c>
      <c r="C17" s="9" t="s">
        <v>99</v>
      </c>
      <c r="D17" t="str">
        <f t="shared" si="0"/>
        <v>INSERT INTO SYS_ROLE_MENU (ROLE_ID,MENU_ID,UPDATE_TIME,CREATE_TIME) VALUES ((SELECT C.ROLE_ID FROM SYS_ROLE C WHERE C.ROLE_CODE='user'),(SELECT MENU_ID FROM SYS_MENU WHERE MENU_CODE='home' AND MODULE='admin-menu'),now(),now());</v>
      </c>
    </row>
    <row r="18" spans="1:4">
      <c r="A18" t="s">
        <v>38</v>
      </c>
      <c r="B18" t="s">
        <v>103</v>
      </c>
      <c r="C18" s="9" t="s">
        <v>104</v>
      </c>
      <c r="D18" t="str">
        <f t="shared" si="0"/>
        <v>INSERT INTO SYS_ROLE_MENU (ROLE_ID,MENU_ID,UPDATE_TIME,CREATE_TIME) VALUES ((SELECT C.ROLE_ID FROM SYS_ROLE C WHERE C.ROLE_CODE='user'),(SELECT MENU_ID FROM SYS_MENU WHERE MENU_CODE='userInfo' AND MODULE='admin-menu'),now(),now());</v>
      </c>
    </row>
    <row r="19" spans="1:4">
      <c r="A19" t="s">
        <v>27</v>
      </c>
      <c r="B19" s="9" t="s">
        <v>119</v>
      </c>
      <c r="C19" s="9" t="s">
        <v>116</v>
      </c>
      <c r="D19" t="str">
        <f t="shared" si="0"/>
        <v>INSERT INTO SYS_ROLE_MENU (ROLE_ID,MENU_ID,UPDATE_TIME,CREATE_TIME) VALUES ((SELECT C.ROLE_ID FROM SYS_ROLE C WHERE C.ROLE_CODE='admin'),(SELECT MENU_ID FROM SYS_MENU WHERE MENU_CODE='/user/**' AND MODULE='admin-oauth2'),now(),now());</v>
      </c>
    </row>
    <row r="20" spans="1:4">
      <c r="A20" t="s">
        <v>27</v>
      </c>
      <c r="B20" s="9" t="s">
        <v>119</v>
      </c>
      <c r="C20" s="9" t="s">
        <v>120</v>
      </c>
      <c r="D20" t="str">
        <f t="shared" si="0"/>
        <v>INSERT INTO SYS_ROLE_MENU (ROLE_ID,MENU_ID,UPDATE_TIME,CREATE_TIME) VALUES ((SELECT C.ROLE_ID FROM SYS_ROLE C WHERE C.ROLE_CODE='admin'),(SELECT MENU_ID FROM SYS_MENU WHERE MENU_CODE='/common/**' AND MODULE='admin-oauth2'),now(),now());</v>
      </c>
    </row>
    <row r="21" spans="1:4">
      <c r="A21" t="s">
        <v>27</v>
      </c>
      <c r="B21" s="9" t="s">
        <v>119</v>
      </c>
      <c r="C21" s="9" t="s">
        <v>123</v>
      </c>
      <c r="D21" t="str">
        <f t="shared" si="0"/>
        <v>INSERT INTO SYS_ROLE_MENU (ROLE_ID,MENU_ID,UPDATE_TIME,CREATE_TIME) VALUES ((SELECT C.ROLE_ID FROM SYS_ROLE C WHERE C.ROLE_CODE='admin'),(SELECT MENU_ID FROM SYS_MENU WHERE MENU_CODE='/menu/**' AND MODULE='admin-oauth2'),now(),now());</v>
      </c>
    </row>
    <row r="22" spans="1:4">
      <c r="A22" t="s">
        <v>38</v>
      </c>
      <c r="B22" s="9" t="s">
        <v>119</v>
      </c>
      <c r="C22" s="9" t="s">
        <v>116</v>
      </c>
      <c r="D22" t="str">
        <f t="shared" si="0"/>
        <v>INSERT INTO SYS_ROLE_MENU (ROLE_ID,MENU_ID,UPDATE_TIME,CREATE_TIME) VALUES ((SELECT C.ROLE_ID FROM SYS_ROLE C WHERE C.ROLE_CODE='user'),(SELECT MENU_ID FROM SYS_MENU WHERE MENU_CODE='/user/**' AND MODULE='admin-oauth2'),now(),now());</v>
      </c>
    </row>
  </sheetData>
  <autoFilter ref="A2:C2"/>
  <mergeCells count="1">
    <mergeCell ref="D1: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SYS_USER</vt:lpstr>
      <vt:lpstr>SYS_ROLE</vt:lpstr>
      <vt:lpstr>SYS_USER_ROLE</vt:lpstr>
      <vt:lpstr>OAUTH_CLIENT_DETAILS</vt:lpstr>
      <vt:lpstr>SYS_MENU</vt:lpstr>
      <vt:lpstr>SYS_ROLE_MENU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2021-12-25T02:48:56Z</dcterms:modified>
</cp:coreProperties>
</file>