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CODE_DATA" sheetId="7" r:id="rId1"/>
    <sheet name="SYS_USER" sheetId="1" r:id="rId2"/>
    <sheet name="SYS_ROLE" sheetId="2" r:id="rId3"/>
    <sheet name="SYS_USER_ROLE" sheetId="3" r:id="rId4"/>
    <sheet name="OAUTH_CLIENT_DETAILS" sheetId="4" r:id="rId5"/>
    <sheet name="SYS_MENU" sheetId="5" r:id="rId6"/>
    <sheet name="SYS_ROLE_MENU" sheetId="6" r:id="rId7"/>
  </sheets>
  <definedNames>
    <definedName name="_xlnm._FilterDatabase" localSheetId="0" hidden="1">CODE_DATA!$A$2:$F$2</definedName>
    <definedName name="_xlnm._FilterDatabase" localSheetId="4" hidden="1">OAUTH_CLIENT_DETAILS!$A$2:$K$2</definedName>
    <definedName name="_xlnm._FilterDatabase" localSheetId="5" hidden="1">SYS_MENU!$A$2:$K$2</definedName>
    <definedName name="_xlnm._FilterDatabase" localSheetId="2" hidden="1">SYS_ROLE!$A$2:$B$2</definedName>
    <definedName name="_xlnm._FilterDatabase" localSheetId="6" hidden="1">SYS_ROLE_MENU!$A$2:$C$2</definedName>
    <definedName name="_xlnm._FilterDatabase" localSheetId="1" hidden="1">SYS_USER!$A$2:$M$2</definedName>
    <definedName name="_xlnm._FilterDatabase" localSheetId="3" hidden="1">SYS_USER_ROLE!$A$2:$B$2</definedName>
  </definedNames>
  <calcPr calcId="145621"/>
</workbook>
</file>

<file path=xl/calcChain.xml><?xml version="1.0" encoding="utf-8"?>
<calcChain xmlns="http://schemas.openxmlformats.org/spreadsheetml/2006/main">
  <c r="L16" i="5" l="1"/>
  <c r="L17" i="5"/>
  <c r="D17" i="6" l="1"/>
  <c r="D16" i="6"/>
  <c r="L6" i="5"/>
  <c r="L13" i="5"/>
  <c r="L14" i="5" l="1"/>
  <c r="L15" i="5"/>
  <c r="G14" i="7" l="1"/>
  <c r="G13" i="7"/>
  <c r="D12" i="6" l="1"/>
  <c r="D9" i="6"/>
  <c r="L4" i="5"/>
  <c r="L4" i="4" l="1"/>
  <c r="G4" i="7" l="1"/>
  <c r="G5" i="7"/>
  <c r="G6" i="7"/>
  <c r="G7" i="7"/>
  <c r="G8" i="7"/>
  <c r="G9" i="7"/>
  <c r="G10" i="7"/>
  <c r="G11" i="7"/>
  <c r="G12" i="7"/>
  <c r="G3" i="7"/>
  <c r="N4" i="1" l="1"/>
  <c r="N3" i="1"/>
  <c r="L3" i="4" l="1"/>
  <c r="D3" i="6" l="1"/>
  <c r="D4" i="6"/>
  <c r="D5" i="6"/>
  <c r="D6" i="6"/>
  <c r="D7" i="6"/>
  <c r="D8" i="6"/>
  <c r="D10" i="6"/>
  <c r="D11" i="6"/>
  <c r="D13" i="6"/>
  <c r="D14" i="6"/>
  <c r="D15" i="6"/>
  <c r="L3" i="5"/>
  <c r="L5" i="5"/>
  <c r="L7" i="5"/>
  <c r="L8" i="5"/>
  <c r="L9" i="5"/>
  <c r="L10" i="5"/>
  <c r="L11" i="5"/>
  <c r="L12" i="5"/>
  <c r="C4" i="3"/>
  <c r="C3" i="3"/>
  <c r="C5" i="2"/>
  <c r="C4" i="2"/>
  <c r="C3" i="2"/>
</calcChain>
</file>

<file path=xl/sharedStrings.xml><?xml version="1.0" encoding="utf-8"?>
<sst xmlns="http://schemas.openxmlformats.org/spreadsheetml/2006/main" count="315" uniqueCount="201">
  <si>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</si>
  <si>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</si>
  <si>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</si>
  <si>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</si>
  <si>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</si>
  <si>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</si>
  <si>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</si>
  <si>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</si>
  <si>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</si>
  <si>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</si>
  <si>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</si>
  <si>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</si>
  <si>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</si>
  <si>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</si>
  <si>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</si>
  <si>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</si>
  <si>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</si>
  <si>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</si>
  <si>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</si>
  <si>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</si>
  <si>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</si>
  <si>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</si>
  <si>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</si>
  <si>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</si>
  <si>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</si>
  <si>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</si>
  <si>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</si>
  <si>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</si>
  <si>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</si>
  <si>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</si>
  <si>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</si>
  <si>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</si>
  <si>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</si>
  <si>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</si>
  <si>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</si>
  <si>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</si>
  <si>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</si>
  <si>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</si>
  <si>
    <t>user</t>
    <phoneticPr fontId="1" type="noConversion"/>
  </si>
  <si>
    <t>用户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</si>
  <si>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</si>
  <si>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</si>
  <si>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</si>
  <si>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</si>
  <si>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</si>
  <si>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</si>
  <si>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</si>
  <si>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</si>
  <si>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</si>
  <si>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</si>
  <si>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</si>
  <si>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</si>
  <si>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</si>
  <si>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</si>
  <si>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</si>
  <si>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</si>
  <si>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</si>
  <si>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</si>
  <si>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</si>
  <si>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</si>
  <si>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</si>
  <si>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</si>
  <si>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</si>
  <si>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</si>
  <si>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</si>
  <si>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</si>
  <si>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</si>
  <si>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</si>
  <si>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</si>
  <si>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</si>
  <si>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</si>
  <si>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$2a$10$LHRecr6QgeDNU5WAHw6QCOgXRlhpuHyx9Gczyj0vv17kMcqjVctIO</t>
    <phoneticPr fontId="1" type="noConversion"/>
  </si>
  <si>
    <t>authorization_code,password,client_credentials,implicit,refresh_token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</si>
  <si>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</si>
  <si>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</si>
  <si>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</si>
  <si>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</si>
  <si>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</si>
  <si>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</si>
  <si>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</si>
  <si>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</si>
  <si>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</si>
  <si>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</si>
  <si>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</si>
  <si>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</si>
  <si>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</si>
  <si>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</si>
  <si>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</si>
  <si>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</si>
  <si>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</si>
  <si>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</si>
  <si>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</si>
  <si>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</si>
  <si>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</si>
  <si>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</si>
  <si>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admin-menu</t>
    <phoneticPr fontId="1" type="noConversion"/>
  </si>
  <si>
    <t>userList</t>
    <phoneticPr fontId="1" type="noConversion"/>
  </si>
  <si>
    <t>menuManage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</si>
  <si>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</si>
  <si>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</si>
  <si>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</si>
  <si>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</si>
  <si>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</si>
  <si>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</si>
  <si>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</si>
  <si>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</si>
  <si>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admin-oauth2</t>
    <phoneticPr fontId="1" type="noConversion"/>
  </si>
  <si>
    <t>/menu/**</t>
    <phoneticPr fontId="1" type="noConversion"/>
  </si>
  <si>
    <t>菜单请求路径</t>
    <phoneticPr fontId="1" type="noConversion"/>
  </si>
  <si>
    <t>admin-router</t>
    <phoneticPr fontId="1" type="noConversion"/>
  </si>
  <si>
    <t>/user</t>
    <phoneticPr fontId="1" type="noConversion"/>
  </si>
  <si>
    <t>个人中心</t>
    <phoneticPr fontId="1" type="noConversion"/>
  </si>
  <si>
    <t>admin/User.vue</t>
    <phoneticPr fontId="1" type="noConversion"/>
  </si>
  <si>
    <t>users</t>
    <phoneticPr fontId="1" type="noConversion"/>
  </si>
  <si>
    <t>/users</t>
    <phoneticPr fontId="1" type="noConversion"/>
  </si>
  <si>
    <t>用户列表</t>
    <phoneticPr fontId="1" type="noConversion"/>
  </si>
  <si>
    <t>admin/UserList.vue</t>
  </si>
  <si>
    <t>news</t>
    <phoneticPr fontId="1" type="noConversion"/>
  </si>
  <si>
    <t>/news</t>
    <phoneticPr fontId="1" type="noConversion"/>
  </si>
  <si>
    <t>消息中心</t>
    <phoneticPr fontId="1" type="noConversion"/>
  </si>
  <si>
    <t>admin/News.vue</t>
    <phoneticPr fontId="1" type="noConversion"/>
  </si>
  <si>
    <t>menu</t>
    <phoneticPr fontId="1" type="noConversion"/>
  </si>
  <si>
    <t>/menu</t>
    <phoneticPr fontId="1" type="noConversion"/>
  </si>
  <si>
    <t>菜单管理</t>
    <phoneticPr fontId="1" type="noConversion"/>
  </si>
  <si>
    <t>admin/MenuList.vue</t>
    <phoneticPr fontId="1" type="noConversion"/>
  </si>
  <si>
    <t>{"country":"CN","country_code":"086"}</t>
  </si>
  <si>
    <t>1</t>
    <phoneticPr fontId="1" type="noConversion"/>
  </si>
  <si>
    <t>1</t>
    <phoneticPr fontId="1" type="noConversion"/>
  </si>
  <si>
    <t>true</t>
    <phoneticPr fontId="1" type="noConversion"/>
  </si>
  <si>
    <t>my-base</t>
    <phoneticPr fontId="1" type="noConversion"/>
  </si>
  <si>
    <t>PASSWORD</t>
    <phoneticPr fontId="1" type="noConversion"/>
  </si>
  <si>
    <t>code类型</t>
    <phoneticPr fontId="1" type="noConversion"/>
  </si>
  <si>
    <t>CODE_TYPE</t>
    <phoneticPr fontId="1" type="noConversion"/>
  </si>
  <si>
    <t>code类型名称</t>
    <phoneticPr fontId="1" type="noConversion"/>
  </si>
  <si>
    <t>CODE_NAME</t>
    <phoneticPr fontId="1" type="noConversion"/>
  </si>
  <si>
    <t>CODE_KEY</t>
    <phoneticPr fontId="1" type="noConversion"/>
  </si>
  <si>
    <t>code的key</t>
    <phoneticPr fontId="1" type="noConversion"/>
  </si>
  <si>
    <t>CODE_VALUE</t>
    <phoneticPr fontId="1" type="noConversion"/>
  </si>
  <si>
    <t>码值</t>
    <phoneticPr fontId="1" type="noConversion"/>
  </si>
  <si>
    <t>VALUE_NAME</t>
    <phoneticPr fontId="1" type="noConversion"/>
  </si>
  <si>
    <t>码值名称</t>
    <phoneticPr fontId="1" type="noConversion"/>
  </si>
  <si>
    <t>IS_VALID</t>
    <phoneticPr fontId="1" type="noConversion"/>
  </si>
  <si>
    <t>是否有效，1有效，0无效</t>
    <phoneticPr fontId="1" type="noConversion"/>
  </si>
  <si>
    <t>menuType</t>
    <phoneticPr fontId="1" type="noConversion"/>
  </si>
  <si>
    <t>菜单类型</t>
    <phoneticPr fontId="1" type="noConversion"/>
  </si>
  <si>
    <t>sex</t>
    <phoneticPr fontId="1" type="noConversion"/>
  </si>
  <si>
    <t>yesNo</t>
    <phoneticPr fontId="1" type="noConversion"/>
  </si>
  <si>
    <t>是否指示器</t>
    <phoneticPr fontId="1" type="noConversion"/>
  </si>
  <si>
    <t>userStatus</t>
    <phoneticPr fontId="1" type="noConversion"/>
  </si>
  <si>
    <t>用户状态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</si>
  <si>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</si>
  <si>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</si>
  <si>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</si>
  <si>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目录菜单</t>
    <phoneticPr fontId="1" type="noConversion"/>
  </si>
  <si>
    <t>请求路径</t>
    <phoneticPr fontId="1" type="noConversion"/>
  </si>
  <si>
    <t>vue路由</t>
    <phoneticPr fontId="1" type="noConversion"/>
  </si>
  <si>
    <t>K0</t>
    <phoneticPr fontId="1" type="noConversion"/>
  </si>
  <si>
    <t>K1</t>
    <phoneticPr fontId="1" type="noConversion"/>
  </si>
  <si>
    <t>女</t>
    <phoneticPr fontId="1" type="noConversion"/>
  </si>
  <si>
    <t>男</t>
    <phoneticPr fontId="1" type="noConversion"/>
  </si>
  <si>
    <t>否</t>
    <phoneticPr fontId="1" type="noConversion"/>
  </si>
  <si>
    <t>是</t>
    <phoneticPr fontId="1" type="noConversion"/>
  </si>
  <si>
    <t>有效</t>
    <phoneticPr fontId="1" type="noConversion"/>
  </si>
  <si>
    <t>注销</t>
    <phoneticPr fontId="1" type="noConversion"/>
  </si>
  <si>
    <t>封号</t>
    <phoneticPr fontId="1" type="noConversion"/>
  </si>
  <si>
    <t>my-blog-test</t>
    <phoneticPr fontId="1" type="noConversion"/>
  </si>
  <si>
    <t>http://192.168.1.130:80/blog</t>
    <phoneticPr fontId="1" type="noConversion"/>
  </si>
  <si>
    <t>my-blog-dev</t>
    <phoneticPr fontId="1" type="noConversion"/>
  </si>
  <si>
    <t>userInfo</t>
    <phoneticPr fontId="1" type="noConversion"/>
  </si>
  <si>
    <t>el-icon-s-custom</t>
    <phoneticPr fontId="1" type="noConversion"/>
  </si>
  <si>
    <t>userInfo</t>
    <phoneticPr fontId="1" type="noConversion"/>
  </si>
  <si>
    <t>my-blog,my-base</t>
    <phoneticPr fontId="1" type="noConversion"/>
  </si>
  <si>
    <t>my-blog,my-base</t>
    <phoneticPr fontId="1" type="noConversion"/>
  </si>
  <si>
    <t>http://localhost:80/index</t>
    <phoneticPr fontId="1" type="noConversion"/>
  </si>
  <si>
    <t>userInfo</t>
    <phoneticPr fontId="1" type="noConversion"/>
  </si>
  <si>
    <t>blog:read,blog:write,base:read,base:write</t>
    <phoneticPr fontId="1" type="noConversion"/>
  </si>
  <si>
    <t>base:read,base:write</t>
    <phoneticPr fontId="1" type="noConversion"/>
  </si>
  <si>
    <t>blogStatus</t>
    <phoneticPr fontId="1" type="noConversion"/>
  </si>
  <si>
    <t>删除</t>
    <phoneticPr fontId="1" type="noConversion"/>
  </si>
  <si>
    <t>博客状态</t>
    <phoneticPr fontId="1" type="noConversion"/>
  </si>
  <si>
    <t>/feign/**</t>
    <phoneticPr fontId="1" type="noConversion"/>
  </si>
  <si>
    <t>服务接口</t>
    <phoneticPr fontId="1" type="noConversion"/>
  </si>
  <si>
    <t>blog:read,blog:write</t>
    <phoneticPr fontId="1" type="noConversion"/>
  </si>
  <si>
    <t>my-blog</t>
    <phoneticPr fontId="1" type="noConversion"/>
  </si>
  <si>
    <t>base:read,base:write</t>
    <phoneticPr fontId="1" type="noConversion"/>
  </si>
  <si>
    <t>my-base</t>
    <phoneticPr fontId="1" type="noConversion"/>
  </si>
  <si>
    <t>/editor</t>
    <phoneticPr fontId="1" type="noConversion"/>
  </si>
  <si>
    <t>发布博客</t>
    <phoneticPr fontId="1" type="noConversion"/>
  </si>
  <si>
    <t>blog/EditBlog.vue</t>
    <phoneticPr fontId="1" type="noConversion"/>
  </si>
  <si>
    <t>editBlog</t>
    <phoneticPr fontId="1" type="noConversion"/>
  </si>
  <si>
    <t>/editor</t>
    <phoneticPr fontId="1" type="noConversion"/>
  </si>
  <si>
    <t>user</t>
    <phoneticPr fontId="1" type="noConversion"/>
  </si>
  <si>
    <t>editor</t>
    <phoneticPr fontId="1" type="noConversion"/>
  </si>
  <si>
    <t>editor</t>
    <phoneticPr fontId="1" type="noConversion"/>
  </si>
  <si>
    <t>menuManage</t>
    <phoneticPr fontId="1" type="noConversion"/>
  </si>
  <si>
    <t>editBlog</t>
    <phoneticPr fontId="1" type="noConversion"/>
  </si>
  <si>
    <t>el-icon-document</t>
    <phoneticPr fontId="1" type="noConversion"/>
  </si>
  <si>
    <t>/edit/**</t>
    <phoneticPr fontId="1" type="noConversion"/>
  </si>
  <si>
    <t>博客编辑服务</t>
    <phoneticPr fontId="1" type="noConversion"/>
  </si>
  <si>
    <t>/class/**</t>
    <phoneticPr fontId="1" type="noConversion"/>
  </si>
  <si>
    <t>博客分类服务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</si>
</sst>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pane ySplit="2" topLeftCell="A3" activePane="bottomLeft" state="frozen"/>
      <selection pane="bottomLeft" activeCell="A15" sqref="A15"/>
    </sheetView>
  </sheetViews>
  <sheetFormatPr defaultRowHeight="13.5"/>
  <cols>
    <col min="1" max="1" width="12.5" bestFit="1" customWidth="1"/>
    <col min="2" max="2" width="13.375" bestFit="1" customWidth="1"/>
    <col min="3" max="3" width="11.5" bestFit="1" customWidth="1"/>
    <col min="4" max="5" width="13.625" bestFit="1" customWidth="1"/>
    <col min="6" max="6" width="23.625" bestFit="1" customWidth="1"/>
  </cols>
  <sheetData>
    <row r="1" spans="1:7">
      <c r="A1" s="4" t="s">
        <v>131</v>
      </c>
      <c r="B1" s="4" t="s">
        <v>133</v>
      </c>
      <c r="C1" s="4" t="s">
        <v>136</v>
      </c>
      <c r="D1" s="4" t="s">
        <v>138</v>
      </c>
      <c r="E1" s="4" t="s">
        <v>140</v>
      </c>
      <c r="F1" s="4" t="s">
        <v>142</v>
      </c>
      <c r="G1" s="11" t="s">
        <v>24</v>
      </c>
    </row>
    <row r="2" spans="1:7">
      <c r="A2" s="10" t="s">
        <v>132</v>
      </c>
      <c r="B2" s="10" t="s">
        <v>134</v>
      </c>
      <c r="C2" s="10" t="s">
        <v>135</v>
      </c>
      <c r="D2" s="10" t="s">
        <v>137</v>
      </c>
      <c r="E2" s="10" t="s">
        <v>139</v>
      </c>
      <c r="F2" s="10" t="s">
        <v>141</v>
      </c>
      <c r="G2" s="12"/>
    </row>
    <row r="3" spans="1:7">
      <c r="A3" t="s">
        <v>143</v>
      </c>
      <c r="B3" t="s">
        <v>144</v>
      </c>
      <c r="C3" t="s">
        <v>150</v>
      </c>
      <c r="D3">
        <v>1</v>
      </c>
      <c r="E3" t="s">
        <v>153</v>
      </c>
      <c r="F3">
        <v>1</v>
      </c>
      <c r="G3" t="str">
        <f>CONCATENATE("INSERT INTO CODE_DATA (CODE_TYPE,CODE_NAME,CODE_KEY,CODE_VALUE,VALUE_NAME,IS_VALID) VALUES('",A3,"','",B3,"','",C3,"','",D3,"','",E3,"','",F3,"');")</f>
        <v>INSERT INTO CODE_DATA (CODE_TYPE,CODE_NAME,CODE_KEY,CODE_VALUE,VALUE_NAME,IS_VALID) VALUES('menuType','菜单类型','K1','1','目录菜单','1');</v>
      </c>
    </row>
    <row r="4" spans="1:7">
      <c r="A4" t="s">
        <v>143</v>
      </c>
      <c r="B4" t="s">
        <v>144</v>
      </c>
      <c r="C4" t="s">
        <v>151</v>
      </c>
      <c r="D4">
        <v>2</v>
      </c>
      <c r="E4" t="s">
        <v>154</v>
      </c>
      <c r="F4">
        <v>1</v>
      </c>
      <c r="G4" t="str">
        <f t="shared" ref="G4:G12" si="0">CONCATENATE("INSERT INTO CODE_DATA (CODE_TYPE,CODE_NAME,CODE_KEY,CODE_VALUE,VALUE_NAME,IS_VALID) VALUES('",A4,"','",B4,"','",C4,"','",D4,"','",E4,"','",F4,"');")</f>
        <v>INSERT INTO CODE_DATA (CODE_TYPE,CODE_NAME,CODE_KEY,CODE_VALUE,VALUE_NAME,IS_VALID) VALUES('menuType','菜单类型','K2','2','请求路径','1');</v>
      </c>
    </row>
    <row r="5" spans="1:7">
      <c r="A5" t="s">
        <v>143</v>
      </c>
      <c r="B5" t="s">
        <v>144</v>
      </c>
      <c r="C5" t="s">
        <v>152</v>
      </c>
      <c r="D5">
        <v>3</v>
      </c>
      <c r="E5" t="s">
        <v>155</v>
      </c>
      <c r="F5">
        <v>1</v>
      </c>
      <c r="G5" t="str">
        <f t="shared" si="0"/>
        <v>INSERT INTO CODE_DATA (CODE_TYPE,CODE_NAME,CODE_KEY,CODE_VALUE,VALUE_NAME,IS_VALID) VALUES('menuType','菜单类型','K3','3','vue路由','1');</v>
      </c>
    </row>
    <row r="6" spans="1:7">
      <c r="A6" t="s">
        <v>145</v>
      </c>
      <c r="B6" t="s">
        <v>4</v>
      </c>
      <c r="C6" t="s">
        <v>156</v>
      </c>
      <c r="D6">
        <v>0</v>
      </c>
      <c r="E6" t="s">
        <v>158</v>
      </c>
      <c r="F6">
        <v>1</v>
      </c>
      <c r="G6" t="str">
        <f t="shared" si="0"/>
        <v>INSERT INTO CODE_DATA (CODE_TYPE,CODE_NAME,CODE_KEY,CODE_VALUE,VALUE_NAME,IS_VALID) VALUES('sex','性别','K0','0','女','1');</v>
      </c>
    </row>
    <row r="7" spans="1:7">
      <c r="A7" t="s">
        <v>145</v>
      </c>
      <c r="B7" t="s">
        <v>4</v>
      </c>
      <c r="C7" t="s">
        <v>157</v>
      </c>
      <c r="D7">
        <v>1</v>
      </c>
      <c r="E7" t="s">
        <v>159</v>
      </c>
      <c r="F7">
        <v>1</v>
      </c>
      <c r="G7" t="str">
        <f t="shared" si="0"/>
        <v>INSERT INTO CODE_DATA (CODE_TYPE,CODE_NAME,CODE_KEY,CODE_VALUE,VALUE_NAME,IS_VALID) VALUES('sex','性别','K1','1','男','1');</v>
      </c>
    </row>
    <row r="8" spans="1:7">
      <c r="A8" t="s">
        <v>146</v>
      </c>
      <c r="B8" t="s">
        <v>147</v>
      </c>
      <c r="C8" t="s">
        <v>156</v>
      </c>
      <c r="D8">
        <v>0</v>
      </c>
      <c r="E8" t="s">
        <v>160</v>
      </c>
      <c r="F8">
        <v>1</v>
      </c>
      <c r="G8" t="str">
        <f t="shared" si="0"/>
        <v>INSERT INTO CODE_DATA (CODE_TYPE,CODE_NAME,CODE_KEY,CODE_VALUE,VALUE_NAME,IS_VALID) VALUES('yesNo','是否指示器','K0','0','否','1');</v>
      </c>
    </row>
    <row r="9" spans="1:7">
      <c r="A9" t="s">
        <v>146</v>
      </c>
      <c r="B9" t="s">
        <v>147</v>
      </c>
      <c r="C9" t="s">
        <v>157</v>
      </c>
      <c r="D9">
        <v>1</v>
      </c>
      <c r="E9" t="s">
        <v>161</v>
      </c>
      <c r="F9">
        <v>1</v>
      </c>
      <c r="G9" t="str">
        <f t="shared" si="0"/>
        <v>INSERT INTO CODE_DATA (CODE_TYPE,CODE_NAME,CODE_KEY,CODE_VALUE,VALUE_NAME,IS_VALID) VALUES('yesNo','是否指示器','K1','1','是','1');</v>
      </c>
    </row>
    <row r="10" spans="1:7">
      <c r="A10" t="s">
        <v>148</v>
      </c>
      <c r="B10" t="s">
        <v>149</v>
      </c>
      <c r="C10" t="s">
        <v>150</v>
      </c>
      <c r="D10">
        <v>1</v>
      </c>
      <c r="E10" t="s">
        <v>162</v>
      </c>
      <c r="F10">
        <v>1</v>
      </c>
      <c r="G10" t="str">
        <f t="shared" si="0"/>
        <v>INSERT INTO CODE_DATA (CODE_TYPE,CODE_NAME,CODE_KEY,CODE_VALUE,VALUE_NAME,IS_VALID) VALUES('userStatus','用户状态','K1','1','有效','1');</v>
      </c>
    </row>
    <row r="11" spans="1:7">
      <c r="A11" t="s">
        <v>148</v>
      </c>
      <c r="B11" t="s">
        <v>149</v>
      </c>
      <c r="C11" t="s">
        <v>151</v>
      </c>
      <c r="D11">
        <v>2</v>
      </c>
      <c r="E11" t="s">
        <v>163</v>
      </c>
      <c r="F11">
        <v>1</v>
      </c>
      <c r="G11" t="str">
        <f t="shared" si="0"/>
        <v>INSERT INTO CODE_DATA (CODE_TYPE,CODE_NAME,CODE_KEY,CODE_VALUE,VALUE_NAME,IS_VALID) VALUES('userStatus','用户状态','K2','2','注销','1');</v>
      </c>
    </row>
    <row r="12" spans="1:7">
      <c r="A12" t="s">
        <v>148</v>
      </c>
      <c r="B12" t="s">
        <v>149</v>
      </c>
      <c r="C12" t="s">
        <v>152</v>
      </c>
      <c r="D12">
        <v>3</v>
      </c>
      <c r="E12" t="s">
        <v>164</v>
      </c>
      <c r="F12">
        <v>1</v>
      </c>
      <c r="G12" t="str">
        <f t="shared" si="0"/>
        <v>INSERT INTO CODE_DATA (CODE_TYPE,CODE_NAME,CODE_KEY,CODE_VALUE,VALUE_NAME,IS_VALID) VALUES('userStatus','用户状态','K3','3','封号','1');</v>
      </c>
    </row>
    <row r="13" spans="1:7">
      <c r="A13" t="s">
        <v>177</v>
      </c>
      <c r="B13" t="s">
        <v>179</v>
      </c>
      <c r="C13" t="s">
        <v>150</v>
      </c>
      <c r="D13">
        <v>1</v>
      </c>
      <c r="E13" t="s">
        <v>162</v>
      </c>
      <c r="F13">
        <v>1</v>
      </c>
      <c r="G13" t="str">
        <f t="shared" ref="G13:G14" si="1">CONCATENATE("INSERT INTO CODE_DATA (CODE_TYPE,CODE_NAME,CODE_KEY,CODE_VALUE,VALUE_NAME,IS_VALID) VALUES('",A13,"','",B13,"','",C13,"','",D13,"','",E13,"','",F13,"');")</f>
        <v>INSERT INTO CODE_DATA (CODE_TYPE,CODE_NAME,CODE_KEY,CODE_VALUE,VALUE_NAME,IS_VALID) VALUES('blogStatus','博客状态','K1','1','有效','1');</v>
      </c>
    </row>
    <row r="14" spans="1:7">
      <c r="A14" t="s">
        <v>177</v>
      </c>
      <c r="B14" t="s">
        <v>179</v>
      </c>
      <c r="C14" t="s">
        <v>151</v>
      </c>
      <c r="D14">
        <v>2</v>
      </c>
      <c r="E14" t="s">
        <v>178</v>
      </c>
      <c r="F14">
        <v>1</v>
      </c>
      <c r="G14" t="str">
        <f t="shared" si="1"/>
        <v>INSERT INTO CODE_DATA (CODE_TYPE,CODE_NAME,CODE_KEY,CODE_VALUE,VALUE_NAME,IS_VALID) VALUES('blogStatus','博客状态','K2','2','删除','1');</v>
      </c>
    </row>
  </sheetData>
  <autoFilter ref="A2:F2"/>
  <mergeCells count="1"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2" topLeftCell="A3" activePane="bottomLeft" state="frozen"/>
      <selection pane="bottomLeft" activeCell="N3" sqref="N3:N4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23</v>
      </c>
      <c r="N1" s="11" t="s">
        <v>24</v>
      </c>
    </row>
    <row r="2" spans="1:14" s="2" customFormat="1">
      <c r="A2" s="10" t="s">
        <v>11</v>
      </c>
      <c r="B2" s="10" t="s">
        <v>12</v>
      </c>
      <c r="C2" s="10" t="s">
        <v>130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2"/>
    </row>
    <row r="3" spans="1:14">
      <c r="A3" s="3" t="s">
        <v>26</v>
      </c>
      <c r="B3" s="3" t="s">
        <v>27</v>
      </c>
      <c r="C3" s="3" t="s">
        <v>28</v>
      </c>
      <c r="J3" s="3" t="s">
        <v>126</v>
      </c>
      <c r="K3" s="3" t="s">
        <v>126</v>
      </c>
      <c r="L3" s="3" t="s">
        <v>126</v>
      </c>
      <c r="M3" s="3" t="s">
        <v>126</v>
      </c>
      <c r="N3" t="str">
        <f>CONCATENATE("INSERT INTO SYS_USER (USER_ID,USER_NAME,PASSWORD,PHONE_NUM,BIRTHDAY,SEX,PHOTO,EMAIL,BRIEF,STATE_CD,NOT_EXPIRED,NOT_LOCKED,CREDENTIALS_NOT_EXPIRED,UPDATE_TIME,CREATE_TIME)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(USER_ID,USER_NAME,PASSWORD,PHONE_NUM,BIRTHDAY,SEX,PHOTO,EMAIL,BRIEF,STATE_CD,NOT_EXPIRED,NOT_LOCKED,CREDENTIALS_NOT_EXPIRED,UPDATE_TIME,CREATE_TIME) VALUES('admin','超级管理员','$2a$10$.jycUozQpxha24tWaUGwFOKMI.BpZk1jw1vqydu7Q.uAnvc9wkVwy','',null,'','','','','1','1','1','1',now(),now());</v>
      </c>
    </row>
    <row r="4" spans="1:14">
      <c r="A4" s="3" t="s">
        <v>29</v>
      </c>
      <c r="B4" s="3" t="s">
        <v>30</v>
      </c>
      <c r="C4" s="3" t="s">
        <v>28</v>
      </c>
      <c r="J4" s="3" t="s">
        <v>127</v>
      </c>
      <c r="K4" s="3" t="s">
        <v>127</v>
      </c>
      <c r="L4" s="3" t="s">
        <v>127</v>
      </c>
      <c r="M4" s="3" t="s">
        <v>127</v>
      </c>
      <c r="N4" t="str">
        <f>CONCATENATE("INSERT INTO SYS_USER (USER_ID,USER_NAME,PASSWORD,PHONE_NUM,BIRTHDAY,SEX,PHOTO,EMAIL,BRIEF,STATE_CD,NOT_EXPIRED,NOT_LOCKED,CREDENTIALS_NOT_EXPIRED,UPDATE_TIME,CREATE_TIME) VALUES('",A4,"','",B4,"','",C4,"','",D4,"',null,'",F4,"','",G4,"','",H4,"','",I4,"','",J4,"','",K4,"','",L4,"','",M4,"',now(),now());")</f>
        <v>INSERT INTO SYS_USER (USER_ID,USER_NAME,PASSWORD,PHONE_NUM,BIRTHDAY,SEX,PHOTO,EMAIL,BRIEF,STATE_CD,NOT_EXPIRED,NOT_LOCKED,CREDENTIALS_NOT_EXPIRED,UPDATE_TIME,CREATE_TIME) VALUES('www','wenzday','$2a$10$.jycUozQpxha24tWaUGwFOKMI.BpZk1jw1vqydu7Q.uAnvc9wkVwy','',null,'','','','','1','1','1','1',now(),now());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C5" sqref="C3:C5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31</v>
      </c>
      <c r="B1" s="4" t="s">
        <v>32</v>
      </c>
      <c r="C1" s="11" t="s">
        <v>24</v>
      </c>
    </row>
    <row r="2" spans="1:3">
      <c r="A2" s="4" t="s">
        <v>33</v>
      </c>
      <c r="B2" s="4" t="s">
        <v>34</v>
      </c>
      <c r="C2" s="12"/>
    </row>
    <row r="3" spans="1:3">
      <c r="A3" t="s">
        <v>35</v>
      </c>
      <c r="B3" t="s">
        <v>36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38</v>
      </c>
      <c r="B4" t="s">
        <v>39</v>
      </c>
      <c r="C4" t="str">
        <f>CONCATENATE("INSERT INTO SYS_ROLE (ROLE_CODE,ROLE_NAME,UPDATE_TIME,CREATE_TIME) VALUES('",A4,"','",B4,"',now(),now());")</f>
        <v>INSERT INTO SYS_ROLE (ROLE_CODE,ROLE_NAME,UPDATE_TIME,CREATE_TIME) VALUES('user','用户',now(),now());</v>
      </c>
    </row>
    <row r="5" spans="1:3">
      <c r="A5" t="s">
        <v>40</v>
      </c>
      <c r="B5" t="s">
        <v>41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2" topLeftCell="A3" activePane="bottomLeft" state="frozen"/>
      <selection pane="bottomLeft" activeCell="C3" sqref="C3:C4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6" t="s">
        <v>42</v>
      </c>
      <c r="B1" s="6" t="s">
        <v>43</v>
      </c>
      <c r="C1" s="11" t="s">
        <v>24</v>
      </c>
    </row>
    <row r="2" spans="1:3">
      <c r="A2" s="6" t="s">
        <v>45</v>
      </c>
      <c r="B2" s="6" t="s">
        <v>44</v>
      </c>
      <c r="C2" s="12"/>
    </row>
    <row r="3" spans="1:3">
      <c r="A3" t="s">
        <v>35</v>
      </c>
      <c r="B3" t="s">
        <v>46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47</v>
      </c>
      <c r="B4" t="s">
        <v>48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2" topLeftCell="A3" activePane="bottomLeft" state="frozen"/>
      <selection pane="bottomLeft" activeCell="F27" sqref="F27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7" t="s">
        <v>60</v>
      </c>
      <c r="B1" s="7" t="s">
        <v>61</v>
      </c>
      <c r="C1" s="7" t="s">
        <v>62</v>
      </c>
      <c r="D1" s="7" t="s">
        <v>63</v>
      </c>
      <c r="E1" s="7" t="s">
        <v>64</v>
      </c>
      <c r="F1" s="7" t="s">
        <v>65</v>
      </c>
      <c r="G1" s="7" t="s">
        <v>66</v>
      </c>
      <c r="H1" s="7" t="s">
        <v>67</v>
      </c>
      <c r="I1" s="7" t="s">
        <v>68</v>
      </c>
      <c r="J1" s="7" t="s">
        <v>69</v>
      </c>
      <c r="K1" s="7" t="s">
        <v>70</v>
      </c>
      <c r="L1" s="11" t="s">
        <v>24</v>
      </c>
    </row>
    <row r="2" spans="1:12" ht="40.5">
      <c r="A2" s="7" t="s">
        <v>49</v>
      </c>
      <c r="B2" s="7" t="s">
        <v>50</v>
      </c>
      <c r="C2" s="7" t="s">
        <v>51</v>
      </c>
      <c r="D2" s="7" t="s">
        <v>52</v>
      </c>
      <c r="E2" s="7" t="s">
        <v>53</v>
      </c>
      <c r="F2" s="7" t="s">
        <v>54</v>
      </c>
      <c r="G2" s="7" t="s">
        <v>55</v>
      </c>
      <c r="H2" s="7" t="s">
        <v>56</v>
      </c>
      <c r="I2" s="7" t="s">
        <v>57</v>
      </c>
      <c r="J2" s="7" t="s">
        <v>58</v>
      </c>
      <c r="K2" s="7" t="s">
        <v>59</v>
      </c>
      <c r="L2" s="12"/>
    </row>
    <row r="3" spans="1:12">
      <c r="A3" s="3" t="s">
        <v>165</v>
      </c>
      <c r="B3" s="3" t="s">
        <v>171</v>
      </c>
      <c r="C3" s="3" t="s">
        <v>71</v>
      </c>
      <c r="D3" s="3" t="s">
        <v>175</v>
      </c>
      <c r="E3" s="3" t="s">
        <v>72</v>
      </c>
      <c r="F3" t="s">
        <v>166</v>
      </c>
      <c r="H3" s="3" t="s">
        <v>73</v>
      </c>
      <c r="I3" s="3" t="s">
        <v>73</v>
      </c>
      <c r="J3" s="3" t="s">
        <v>125</v>
      </c>
      <c r="K3" s="3" t="s">
        <v>128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test','my-blog,my-base','$2a$10$LHRecr6QgeDNU5WAHw6QCOgXRlhpuHyx9Gczyj0vv17kMcqjVctIO','blog:read,blog:write,base:read,base:write','authorization_code,password,client_credentials,implicit,refresh_token','http://192.168.1.130:80/blog','',604800,604800,'{"country":"CN","country_code":"086"}','true',now(),now());</v>
      </c>
    </row>
    <row r="4" spans="1:12">
      <c r="A4" s="3" t="s">
        <v>167</v>
      </c>
      <c r="B4" s="3" t="s">
        <v>172</v>
      </c>
      <c r="C4" s="3" t="s">
        <v>71</v>
      </c>
      <c r="D4" s="3" t="s">
        <v>175</v>
      </c>
      <c r="E4" s="3" t="s">
        <v>72</v>
      </c>
      <c r="F4" t="s">
        <v>173</v>
      </c>
      <c r="H4" s="3" t="s">
        <v>73</v>
      </c>
      <c r="I4" s="3" t="s">
        <v>73</v>
      </c>
      <c r="J4" s="3" t="s">
        <v>125</v>
      </c>
      <c r="K4" s="3" t="s">
        <v>128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dev','my-blog,my-base','$2a$10$LHRecr6QgeDNU5WAHw6QCOgXRlhpuHyx9Gczyj0vv17kMcqjVctIO','blog:read,blog:write,base:read,base:write','authorization_code,password,client_credentials,implicit,refresh_token','http://localhost:80/index','',604800,604800,'{"country":"CN","country_code":"086"}','true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pane ySplit="2" topLeftCell="A3" activePane="bottomLeft" state="frozen"/>
      <selection pane="bottomLeft" activeCell="I24" sqref="I24"/>
    </sheetView>
  </sheetViews>
  <sheetFormatPr defaultRowHeight="13.5"/>
  <cols>
    <col min="1" max="1" width="12.5" style="9" bestFit="1" customWidth="1"/>
    <col min="2" max="2" width="11.5" style="9" bestFit="1" customWidth="1"/>
    <col min="3" max="3" width="12.5" style="9" bestFit="1" customWidth="1"/>
    <col min="4" max="4" width="9.625" style="9" customWidth="1"/>
    <col min="5" max="5" width="6.75" style="9" customWidth="1"/>
    <col min="6" max="7" width="12.5" style="9" bestFit="1" customWidth="1"/>
    <col min="8" max="8" width="13.625" style="9" bestFit="1" customWidth="1"/>
    <col min="9" max="9" width="25.625" style="9" customWidth="1"/>
    <col min="10" max="10" width="13" style="9" bestFit="1" customWidth="1"/>
    <col min="11" max="11" width="12.5" style="9" bestFit="1" customWidth="1"/>
  </cols>
  <sheetData>
    <row r="1" spans="1:12" s="1" customFormat="1" ht="27">
      <c r="A1" s="5" t="s">
        <v>93</v>
      </c>
      <c r="B1" s="5" t="s">
        <v>92</v>
      </c>
      <c r="C1" s="5" t="s">
        <v>91</v>
      </c>
      <c r="D1" s="8" t="s">
        <v>90</v>
      </c>
      <c r="E1" s="5" t="s">
        <v>63</v>
      </c>
      <c r="F1" s="5" t="s">
        <v>89</v>
      </c>
      <c r="G1" s="5" t="s">
        <v>88</v>
      </c>
      <c r="H1" s="5" t="s">
        <v>87</v>
      </c>
      <c r="I1" s="8" t="s">
        <v>94</v>
      </c>
      <c r="J1" s="5" t="s">
        <v>86</v>
      </c>
      <c r="K1" s="5" t="s">
        <v>85</v>
      </c>
      <c r="L1" s="11" t="s">
        <v>24</v>
      </c>
    </row>
    <row r="2" spans="1:12" s="1" customFormat="1">
      <c r="A2" s="5" t="s">
        <v>74</v>
      </c>
      <c r="B2" s="5" t="s">
        <v>75</v>
      </c>
      <c r="C2" s="5" t="s">
        <v>76</v>
      </c>
      <c r="D2" s="5" t="s">
        <v>77</v>
      </c>
      <c r="E2" s="5" t="s">
        <v>78</v>
      </c>
      <c r="F2" s="5" t="s">
        <v>79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12"/>
    </row>
    <row r="3" spans="1:12">
      <c r="A3" s="9" t="s">
        <v>170</v>
      </c>
      <c r="B3" s="9" t="s">
        <v>110</v>
      </c>
      <c r="C3" s="9" t="s">
        <v>111</v>
      </c>
      <c r="G3" s="9" t="s">
        <v>169</v>
      </c>
      <c r="H3" s="9">
        <v>1</v>
      </c>
      <c r="I3" s="9">
        <v>1</v>
      </c>
      <c r="J3" t="s">
        <v>95</v>
      </c>
      <c r="K3" s="9">
        <v>0</v>
      </c>
      <c r="L3" t="str">
        <f t="shared" ref="L3:L13" si="0"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VALUES('userInfo','/user','个人中心','','',(SELECT M.MENU_ID FROM SYS_MENU M WHERE M.MENU_CODE='' AND M.MODULE='admin-menu'),'el-icon-s-custom',1,'1','admin-menu','0',now(),now());</v>
      </c>
    </row>
    <row r="4" spans="1:12">
      <c r="A4" s="9" t="s">
        <v>96</v>
      </c>
      <c r="B4" s="9" t="s">
        <v>98</v>
      </c>
      <c r="C4" s="9" t="s">
        <v>101</v>
      </c>
      <c r="G4" s="9" t="s">
        <v>102</v>
      </c>
      <c r="H4" s="9">
        <v>2</v>
      </c>
      <c r="I4" s="9">
        <v>1</v>
      </c>
      <c r="J4" t="s">
        <v>95</v>
      </c>
      <c r="K4" s="9">
        <v>0</v>
      </c>
      <c r="L4" t="str">
        <f t="shared" ref="L4" si="1">CONCATENATE("INSERT INTO SYS_MENU (MENU_CODE,MENU_URL,MENU_NAME,VUE_PATH,SCOPE,PARENT_ID,MENU_ICON,MENU_ORDER,MENU_TYPE,MODULE,IS_DELETE,UPDATE_TIME,CREATE_TIME) VALUES('",A4,"','",B4,"','",C4,"','",D4,"','",E4,"',(SELECT M.MENU_ID FROM SYS_MENU M WHERE M.MENU_CODE='",F4,"' AND M.MODULE='",J4,"'),'",G4,"',",IF(H4="","null",H4),",'",I4,"','",J4,"','",K4,"',now(),now());")</f>
        <v>INSERT INTO SYS_MENU (MENU_CODE,MENU_URL,MENU_NAME,VUE_PATH,SCOPE,PARENT_ID,MENU_ICON,MENU_ORDER,MENU_TYPE,MODULE,IS_DELETE,UPDATE_TIME,CREATE_TIME) VALUES('userList','/users','用户列表','','',(SELECT M.MENU_ID FROM SYS_MENU M WHERE M.MENU_CODE='' AND M.MODULE='admin-menu'),'el-icon-user',2,'1','admin-menu','0',now(),now());</v>
      </c>
    </row>
    <row r="5" spans="1:12">
      <c r="A5" s="9" t="s">
        <v>194</v>
      </c>
      <c r="B5" s="9" t="s">
        <v>99</v>
      </c>
      <c r="C5" s="9" t="s">
        <v>100</v>
      </c>
      <c r="G5" s="9" t="s">
        <v>103</v>
      </c>
      <c r="H5" s="9">
        <v>3</v>
      </c>
      <c r="I5" s="9">
        <v>1</v>
      </c>
      <c r="J5" t="s">
        <v>95</v>
      </c>
      <c r="K5" s="9">
        <v>0</v>
      </c>
      <c r="L5" t="str">
        <f t="shared" si="0"/>
        <v>INSERT INTO SYS_MENU (MENU_CODE,MENU_URL,MENU_NAME,VUE_PATH,SCOPE,PARENT_ID,MENU_ICON,MENU_ORDER,MENU_TYPE,MODULE,IS_DELETE,UPDATE_TIME,CREATE_TIME) VALUES('menuManage','/menu','菜单管理','','',(SELECT M.MENU_ID FROM SYS_MENU M WHERE M.MENU_CODE='' AND M.MODULE='admin-menu'),'el-icon-menu',3,'1','admin-menu','0',now(),now());</v>
      </c>
    </row>
    <row r="6" spans="1:12">
      <c r="A6" s="9" t="s">
        <v>195</v>
      </c>
      <c r="B6" s="9" t="s">
        <v>190</v>
      </c>
      <c r="C6" s="9" t="s">
        <v>187</v>
      </c>
      <c r="G6" s="9" t="s">
        <v>196</v>
      </c>
      <c r="H6" s="9">
        <v>4</v>
      </c>
      <c r="I6" s="9">
        <v>1</v>
      </c>
      <c r="J6" t="s">
        <v>95</v>
      </c>
      <c r="K6" s="9">
        <v>0</v>
      </c>
      <c r="L6" t="str">
        <f t="shared" si="0"/>
        <v>INSERT INTO SYS_MENU (MENU_CODE,MENU_URL,MENU_NAME,VUE_PATH,SCOPE,PARENT_ID,MENU_ICON,MENU_ORDER,MENU_TYPE,MODULE,IS_DELETE,UPDATE_TIME,CREATE_TIME) VALUES('editBlog','/editor','发布博客','','',(SELECT M.MENU_ID FROM SYS_MENU M WHERE M.MENU_CODE='' AND M.MODULE='admin-menu'),'el-icon-document',4,'1','admin-menu','0',now(),now());</v>
      </c>
    </row>
    <row r="7" spans="1:12">
      <c r="A7" s="9" t="s">
        <v>104</v>
      </c>
      <c r="B7" s="9" t="s">
        <v>104</v>
      </c>
      <c r="C7" s="9" t="s">
        <v>105</v>
      </c>
      <c r="E7" s="9" t="s">
        <v>176</v>
      </c>
      <c r="I7" s="9">
        <v>2</v>
      </c>
      <c r="J7" s="9" t="s">
        <v>129</v>
      </c>
      <c r="K7" s="9">
        <v>0</v>
      </c>
      <c r="L7" t="str">
        <f t="shared" si="0"/>
        <v>INSERT INTO SYS_MENU (MENU_CODE,MENU_URL,MENU_NAME,VUE_PATH,SCOPE,PARENT_ID,MENU_ICON,MENU_ORDER,MENU_TYPE,MODULE,IS_DELETE,UPDATE_TIME,CREATE_TIME) VALUES('/user/**','/user/**','用户信息请求路径','','base:read,base:write',(SELECT M.MENU_ID FROM SYS_MENU M WHERE M.MENU_CODE='' AND M.MODULE='my-base'),'',null,'2','my-base','0',now(),now());</v>
      </c>
    </row>
    <row r="8" spans="1:12">
      <c r="A8" s="9" t="s">
        <v>107</v>
      </c>
      <c r="B8" s="9" t="s">
        <v>107</v>
      </c>
      <c r="C8" s="9" t="s">
        <v>108</v>
      </c>
      <c r="E8" s="9" t="s">
        <v>176</v>
      </c>
      <c r="I8" s="9">
        <v>2</v>
      </c>
      <c r="J8" s="9" t="s">
        <v>129</v>
      </c>
      <c r="K8" s="9">
        <v>0</v>
      </c>
      <c r="L8" t="str">
        <f t="shared" si="0"/>
        <v>INSERT INTO SYS_MENU (MENU_CODE,MENU_URL,MENU_NAME,VUE_PATH,SCOPE,PARENT_ID,MENU_ICON,MENU_ORDER,MENU_TYPE,MODULE,IS_DELETE,UPDATE_TIME,CREATE_TIME) VALUES('/menu/**','/menu/**','菜单请求路径','','base:read,base:write',(SELECT M.MENU_ID FROM SYS_MENU M WHERE M.MENU_CODE='' AND M.MODULE='my-base'),'',null,'2','my-base','0',now(),now());</v>
      </c>
    </row>
    <row r="9" spans="1:12">
      <c r="A9" s="9" t="s">
        <v>168</v>
      </c>
      <c r="B9" s="9" t="s">
        <v>110</v>
      </c>
      <c r="C9" s="9" t="s">
        <v>111</v>
      </c>
      <c r="D9" s="9" t="s">
        <v>112</v>
      </c>
      <c r="H9" s="9">
        <v>2</v>
      </c>
      <c r="I9" s="9">
        <v>3</v>
      </c>
      <c r="J9" s="9" t="s">
        <v>109</v>
      </c>
      <c r="K9" s="9">
        <v>0</v>
      </c>
      <c r="L9" t="str">
        <f t="shared" si="0"/>
        <v>INSERT INTO SYS_MENU (MENU_CODE,MENU_URL,MENU_NAME,VUE_PATH,SCOPE,PARENT_ID,MENU_ICON,MENU_ORDER,MENU_TYPE,MODULE,IS_DELETE,UPDATE_TIME,CREATE_TIME) VALUES('userInfo','/user','个人中心','admin/User.vue','',(SELECT M.MENU_ID FROM SYS_MENU M WHERE M.MENU_CODE='' AND M.MODULE='admin-router'),'',2,'3','admin-router','0',now(),now());</v>
      </c>
    </row>
    <row r="10" spans="1:12">
      <c r="A10" s="9" t="s">
        <v>113</v>
      </c>
      <c r="B10" s="9" t="s">
        <v>114</v>
      </c>
      <c r="C10" s="9" t="s">
        <v>115</v>
      </c>
      <c r="D10" t="s">
        <v>116</v>
      </c>
      <c r="H10" s="9">
        <v>3</v>
      </c>
      <c r="I10" s="9">
        <v>3</v>
      </c>
      <c r="J10" s="9" t="s">
        <v>109</v>
      </c>
      <c r="K10" s="9">
        <v>0</v>
      </c>
      <c r="L10" t="str">
        <f t="shared" si="0"/>
        <v>INSERT INTO SYS_MENU (MENU_CODE,MENU_URL,MENU_NAME,VUE_PATH,SCOPE,PARENT_ID,MENU_ICON,MENU_ORDER,MENU_TYPE,MODULE,IS_DELETE,UPDATE_TIME,CREATE_TIME) VALUES('users','/users','用户列表','admin/UserList.vue','',(SELECT M.MENU_ID FROM SYS_MENU M WHERE M.MENU_CODE='' AND M.MODULE='admin-router'),'',3,'3','admin-router','0',now(),now());</v>
      </c>
    </row>
    <row r="11" spans="1:12">
      <c r="A11" s="9" t="s">
        <v>117</v>
      </c>
      <c r="B11" s="9" t="s">
        <v>118</v>
      </c>
      <c r="C11" s="9" t="s">
        <v>119</v>
      </c>
      <c r="D11" s="9" t="s">
        <v>120</v>
      </c>
      <c r="H11" s="9">
        <v>4</v>
      </c>
      <c r="I11" s="9">
        <v>3</v>
      </c>
      <c r="J11" s="9" t="s">
        <v>109</v>
      </c>
      <c r="K11" s="9">
        <v>0</v>
      </c>
      <c r="L11" t="str">
        <f t="shared" si="0"/>
        <v>INSERT INTO SYS_MENU (MENU_CODE,MENU_URL,MENU_NAME,VUE_PATH,SCOPE,PARENT_ID,MENU_ICON,MENU_ORDER,MENU_TYPE,MODULE,IS_DELETE,UPDATE_TIME,CREATE_TIME) VALUES('news','/news','消息中心','admin/News.vue','',(SELECT M.MENU_ID FROM SYS_MENU M WHERE M.MENU_CODE='' AND M.MODULE='admin-router'),'',4,'3','admin-router','0',now(),now());</v>
      </c>
    </row>
    <row r="12" spans="1:12">
      <c r="A12" s="9" t="s">
        <v>121</v>
      </c>
      <c r="B12" s="9" t="s">
        <v>122</v>
      </c>
      <c r="C12" s="9" t="s">
        <v>123</v>
      </c>
      <c r="D12" s="9" t="s">
        <v>124</v>
      </c>
      <c r="H12" s="9">
        <v>5</v>
      </c>
      <c r="I12" s="9">
        <v>3</v>
      </c>
      <c r="J12" s="9" t="s">
        <v>109</v>
      </c>
      <c r="K12" s="9">
        <v>0</v>
      </c>
      <c r="L12" t="str">
        <f t="shared" si="0"/>
        <v>INSERT INTO SYS_MENU (MENU_CODE,MENU_URL,MENU_NAME,VUE_PATH,SCOPE,PARENT_ID,MENU_ICON,MENU_ORDER,MENU_TYPE,MODULE,IS_DELETE,UPDATE_TIME,CREATE_TIME) VALUES('menu','/menu','菜单管理','admin/MenuList.vue','',(SELECT M.MENU_ID FROM SYS_MENU M WHERE M.MENU_CODE='' AND M.MODULE='admin-router'),'',5,'3','admin-router','0',now(),now());</v>
      </c>
    </row>
    <row r="13" spans="1:12">
      <c r="A13" s="9" t="s">
        <v>192</v>
      </c>
      <c r="B13" s="9" t="s">
        <v>186</v>
      </c>
      <c r="C13" s="9" t="s">
        <v>187</v>
      </c>
      <c r="D13" s="9" t="s">
        <v>188</v>
      </c>
      <c r="H13" s="9">
        <v>6</v>
      </c>
      <c r="I13" s="9">
        <v>3</v>
      </c>
      <c r="J13" s="9" t="s">
        <v>109</v>
      </c>
      <c r="K13" s="9">
        <v>0</v>
      </c>
      <c r="L13" t="str">
        <f t="shared" si="0"/>
        <v>INSERT INTO SYS_MENU (MENU_CODE,MENU_URL,MENU_NAME,VUE_PATH,SCOPE,PARENT_ID,MENU_ICON,MENU_ORDER,MENU_TYPE,MODULE,IS_DELETE,UPDATE_TIME,CREATE_TIME) VALUES('editor','/editor','发布博客','blog/EditBlog.vue','',(SELECT M.MENU_ID FROM SYS_MENU M WHERE M.MENU_CODE='' AND M.MODULE='admin-router'),'',6,'3','admin-router','0',now(),now());</v>
      </c>
    </row>
    <row r="14" spans="1:12">
      <c r="A14" t="s">
        <v>180</v>
      </c>
      <c r="B14" t="s">
        <v>180</v>
      </c>
      <c r="C14" s="9" t="s">
        <v>181</v>
      </c>
      <c r="E14" s="9" t="s">
        <v>184</v>
      </c>
      <c r="I14" s="9">
        <v>2</v>
      </c>
      <c r="J14" s="9" t="s">
        <v>185</v>
      </c>
      <c r="K14" s="9">
        <v>0</v>
      </c>
      <c r="L14" t="str">
        <f>CONCATENATE("INSERT INTO SYS_MENU (MENU_CODE,MENU_URL,MENU_NAME,VUE_PATH,SCOPE,PARENT_ID,MENU_ICON,MENU_ORDER,MENU_TYPE,MODULE,IS_DELETE,UPDATE_TIME,CREATE_TIME) VALUES('",A14,"','",B14,"','",C14,"','",D14,"','",E15,"',(SELECT M.MENU_ID FROM SYS_MENU M WHERE M.MENU_CODE='",F14,"' AND M.MODULE='",J14,"'),'",G14,"',",IF(H14="","null",H14),",'",I14,"','",J14,"','",K14,"',now(),now());")</f>
        <v>INSERT INTO SYS_MENU (MENU_CODE,MENU_URL,MENU_NAME,VUE_PATH,SCOPE,PARENT_ID,MENU_ICON,MENU_ORDER,MENU_TYPE,MODULE,IS_DELETE,UPDATE_TIME,CREATE_TIME) VALUES('/feign/**','/feign/**','服务接口','','blog:read,blog:write',(SELECT M.MENU_ID FROM SYS_MENU M WHERE M.MENU_CODE='' AND M.MODULE='my-base'),'',null,'2','my-base','0',now(),now());</v>
      </c>
    </row>
    <row r="15" spans="1:12">
      <c r="A15" t="s">
        <v>180</v>
      </c>
      <c r="B15" t="s">
        <v>180</v>
      </c>
      <c r="C15" s="9" t="s">
        <v>181</v>
      </c>
      <c r="E15" s="9" t="s">
        <v>182</v>
      </c>
      <c r="I15" s="9">
        <v>2</v>
      </c>
      <c r="J15" s="9" t="s">
        <v>183</v>
      </c>
      <c r="K15" s="9">
        <v>0</v>
      </c>
      <c r="L15" t="str">
        <f>CONCATENATE("INSERT INTO SYS_MENU (MENU_CODE,MENU_URL,MENU_NAME,VUE_PATH,SCOPE,PARENT_ID,MENU_ICON,MENU_ORDER,MENU_TYPE,MODULE,IS_DELETE,UPDATE_TIME,CREATE_TIME) VALUES('",A15,"','",B15,"','",C15,"','",D15,"','",E14,"',(SELECT M.MENU_ID FROM SYS_MENU M WHERE M.MENU_CODE='",F15,"' AND M.MODULE='",J15,"'),'",G15,"',",IF(H15="","null",H15),",'",I15,"','",J15,"','",K15,"',now(),now());")</f>
        <v>INSERT INTO SYS_MENU (MENU_CODE,MENU_URL,MENU_NAME,VUE_PATH,SCOPE,PARENT_ID,MENU_ICON,MENU_ORDER,MENU_TYPE,MODULE,IS_DELETE,UPDATE_TIME,CREATE_TIME) VALUES('/feign/**','/feign/**','服务接口','','base:read,base:write',(SELECT M.MENU_ID FROM SYS_MENU M WHERE M.MENU_CODE='' AND M.MODULE='my-blog'),'',null,'2','my-blog','0',now(),now());</v>
      </c>
    </row>
    <row r="16" spans="1:12">
      <c r="A16" s="9" t="s">
        <v>197</v>
      </c>
      <c r="B16" s="9" t="s">
        <v>197</v>
      </c>
      <c r="C16" s="9" t="s">
        <v>198</v>
      </c>
      <c r="E16" s="9" t="s">
        <v>182</v>
      </c>
      <c r="I16" s="9">
        <v>2</v>
      </c>
      <c r="J16" s="9" t="s">
        <v>183</v>
      </c>
      <c r="K16" s="9">
        <v>0</v>
      </c>
      <c r="L16" t="str">
        <f t="shared" ref="L16:L17" si="2">CONCATENATE("INSERT INTO SYS_MENU (MENU_CODE,MENU_URL,MENU_NAME,VUE_PATH,SCOPE,PARENT_ID,MENU_ICON,MENU_ORDER,MENU_TYPE,MODULE,IS_DELETE,UPDATE_TIME,CREATE_TIME) VALUES('",A16,"','",B16,"','",C16,"','",D16,"','",E15,"',(SELECT M.MENU_ID FROM SYS_MENU M WHERE M.MENU_CODE='",F16,"' AND M.MODULE='",J16,"'),'",G16,"',",IF(H16="","null",H16),",'",I16,"','",J16,"','",K16,"',now(),now());")</f>
        <v>INSERT INTO SYS_MENU (MENU_CODE,MENU_URL,MENU_NAME,VUE_PATH,SCOPE,PARENT_ID,MENU_ICON,MENU_ORDER,MENU_TYPE,MODULE,IS_DELETE,UPDATE_TIME,CREATE_TIME) VALUES('/edit/**','/edit/**','博客编辑服务','','blog:read,blog:write',(SELECT M.MENU_ID FROM SYS_MENU M WHERE M.MENU_CODE='' AND M.MODULE='my-blog'),'',null,'2','my-blog','0',now(),now());</v>
      </c>
    </row>
    <row r="17" spans="1:12">
      <c r="A17" s="9" t="s">
        <v>199</v>
      </c>
      <c r="B17" s="9" t="s">
        <v>199</v>
      </c>
      <c r="C17" s="9" t="s">
        <v>200</v>
      </c>
      <c r="E17" s="9" t="s">
        <v>182</v>
      </c>
      <c r="I17" s="9">
        <v>2</v>
      </c>
      <c r="J17" s="9" t="s">
        <v>183</v>
      </c>
      <c r="K17" s="9">
        <v>0</v>
      </c>
      <c r="L17" t="str">
        <f t="shared" si="2"/>
        <v>INSERT INTO SYS_MENU (MENU_CODE,MENU_URL,MENU_NAME,VUE_PATH,SCOPE,PARENT_ID,MENU_ICON,MENU_ORDER,MENU_TYPE,MODULE,IS_DELETE,UPDATE_TIME,CREATE_TIME) VALUES('/class/**','/class/**','博客分类服务','','blog:read,blog:write',(SELECT M.MENU_ID FROM SYS_MENU M WHERE M.MENU_CODE='' AND M.MODULE='my-blog'),'',null,'2','my-blog','0',now(),now());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2" topLeftCell="A3" activePane="bottomLeft" state="frozen"/>
      <selection pane="bottomLeft" activeCell="D33" sqref="D33"/>
    </sheetView>
  </sheetViews>
  <sheetFormatPr defaultRowHeight="13.5"/>
  <cols>
    <col min="1" max="1" width="12.5" bestFit="1" customWidth="1"/>
    <col min="2" max="2" width="14.125" customWidth="1"/>
    <col min="3" max="3" width="12.5" bestFit="1" customWidth="1"/>
  </cols>
  <sheetData>
    <row r="1" spans="1:4">
      <c r="A1" s="6" t="s">
        <v>43</v>
      </c>
      <c r="B1" s="5" t="s">
        <v>86</v>
      </c>
      <c r="C1" s="5" t="s">
        <v>93</v>
      </c>
      <c r="D1" s="11" t="s">
        <v>24</v>
      </c>
    </row>
    <row r="2" spans="1:4">
      <c r="A2" s="6" t="s">
        <v>44</v>
      </c>
      <c r="B2" s="5" t="s">
        <v>83</v>
      </c>
      <c r="C2" s="5" t="s">
        <v>74</v>
      </c>
      <c r="D2" s="12"/>
    </row>
    <row r="3" spans="1:4">
      <c r="A3" t="s">
        <v>26</v>
      </c>
      <c r="B3" t="s">
        <v>109</v>
      </c>
      <c r="C3" s="9" t="s">
        <v>168</v>
      </c>
      <c r="D3" t="str">
        <f t="shared" ref="D3:D17" si="0"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MENU_CODE='userInfo' AND MODULE='admin-router'),now(),now());</v>
      </c>
    </row>
    <row r="4" spans="1:4">
      <c r="A4" t="s">
        <v>26</v>
      </c>
      <c r="B4" t="s">
        <v>109</v>
      </c>
      <c r="C4" s="9" t="s">
        <v>113</v>
      </c>
      <c r="D4" t="str">
        <f t="shared" si="0"/>
        <v>INSERT INTO SYS_ROLE_MENU (ROLE_ID,MENU_ID,UPDATE_TIME,CREATE_TIME) VALUES ((SELECT C.ROLE_ID FROM SYS_ROLE C WHERE C.ROLE_CODE='admin'),(SELECT MENU_ID FROM SYS_MENU WHERE MENU_CODE='users' AND MODULE='admin-router'),now(),now());</v>
      </c>
    </row>
    <row r="5" spans="1:4">
      <c r="A5" t="s">
        <v>26</v>
      </c>
      <c r="B5" t="s">
        <v>109</v>
      </c>
      <c r="C5" s="9" t="s">
        <v>117</v>
      </c>
      <c r="D5" t="str">
        <f t="shared" si="0"/>
        <v>INSERT INTO SYS_ROLE_MENU (ROLE_ID,MENU_ID,UPDATE_TIME,CREATE_TIME) VALUES ((SELECT C.ROLE_ID FROM SYS_ROLE C WHERE C.ROLE_CODE='admin'),(SELECT MENU_ID FROM SYS_MENU WHERE MENU_CODE='news' AND MODULE='admin-router'),now(),now());</v>
      </c>
    </row>
    <row r="6" spans="1:4">
      <c r="A6" t="s">
        <v>26</v>
      </c>
      <c r="B6" t="s">
        <v>109</v>
      </c>
      <c r="C6" s="9" t="s">
        <v>121</v>
      </c>
      <c r="D6" t="str">
        <f t="shared" si="0"/>
        <v>INSERT INTO SYS_ROLE_MENU (ROLE_ID,MENU_ID,UPDATE_TIME,CREATE_TIME) VALUES ((SELECT C.ROLE_ID FROM SYS_ROLE C WHERE C.ROLE_CODE='admin'),(SELECT MENU_ID FROM SYS_MENU WHERE MENU_CODE='menu' AND MODULE='admin-router'),now(),now());</v>
      </c>
    </row>
    <row r="7" spans="1:4">
      <c r="A7" t="s">
        <v>37</v>
      </c>
      <c r="B7" t="s">
        <v>109</v>
      </c>
      <c r="C7" s="9" t="s">
        <v>174</v>
      </c>
      <c r="D7" t="str">
        <f t="shared" si="0"/>
        <v>INSERT INTO SYS_ROLE_MENU (ROLE_ID,MENU_ID,UPDATE_TIME,CREATE_TIME) VALUES ((SELECT C.ROLE_ID FROM SYS_ROLE C WHERE C.ROLE_CODE='user'),(SELECT MENU_ID FROM SYS_MENU WHERE MENU_CODE='userInfo' AND MODULE='admin-router'),now(),now());</v>
      </c>
    </row>
    <row r="8" spans="1:4">
      <c r="A8" t="s">
        <v>37</v>
      </c>
      <c r="B8" t="s">
        <v>109</v>
      </c>
      <c r="C8" s="9" t="s">
        <v>117</v>
      </c>
      <c r="D8" t="str">
        <f t="shared" si="0"/>
        <v>INSERT INTO SYS_ROLE_MENU (ROLE_ID,MENU_ID,UPDATE_TIME,CREATE_TIME) VALUES ((SELECT C.ROLE_ID FROM SYS_ROLE C WHERE C.ROLE_CODE='user'),(SELECT MENU_ID FROM SYS_MENU WHERE MENU_CODE='news' AND MODULE='admin-router'),now(),now());</v>
      </c>
    </row>
    <row r="9" spans="1:4">
      <c r="A9" t="s">
        <v>26</v>
      </c>
      <c r="B9" t="s">
        <v>95</v>
      </c>
      <c r="C9" s="9" t="s">
        <v>168</v>
      </c>
      <c r="D9" t="str">
        <f t="shared" ref="D9" si="1">CONCATENATE("INSERT INTO SYS_ROLE_MENU (ROLE_ID,MENU_ID,UPDATE_TIME,CREATE_TIME) VALUES ((SELECT C.ROLE_ID FROM SYS_ROLE C WHERE C.ROLE_CODE='",A9,"'),(SELECT MENU_ID FROM SYS_MENU WHERE MENU_CODE='",C9,"' AND MODULE='",B9,"'),now(),now());")</f>
        <v>INSERT INTO SYS_ROLE_MENU (ROLE_ID,MENU_ID,UPDATE_TIME,CREATE_TIME) VALUES ((SELECT C.ROLE_ID FROM SYS_ROLE C WHERE C.ROLE_CODE='admin'),(SELECT MENU_ID FROM SYS_MENU WHERE MENU_CODE='userInfo' AND MODULE='admin-menu'),now(),now());</v>
      </c>
    </row>
    <row r="10" spans="1:4">
      <c r="A10" t="s">
        <v>26</v>
      </c>
      <c r="B10" t="s">
        <v>95</v>
      </c>
      <c r="C10" s="9" t="s">
        <v>96</v>
      </c>
      <c r="D10" t="str">
        <f t="shared" si="0"/>
        <v>INSERT INTO SYS_ROLE_MENU (ROLE_ID,MENU_ID,UPDATE_TIME,CREATE_TIME) VALUES ((SELECT C.ROLE_ID FROM SYS_ROLE C WHERE C.ROLE_CODE='admin'),(SELECT MENU_ID FROM SYS_MENU WHERE MENU_CODE='userList' AND MODULE='admin-menu'),now(),now());</v>
      </c>
    </row>
    <row r="11" spans="1:4">
      <c r="A11" t="s">
        <v>26</v>
      </c>
      <c r="B11" t="s">
        <v>95</v>
      </c>
      <c r="C11" s="9" t="s">
        <v>97</v>
      </c>
      <c r="D11" t="str">
        <f t="shared" si="0"/>
        <v>INSERT INTO SYS_ROLE_MENU (ROLE_ID,MENU_ID,UPDATE_TIME,CREATE_TIME) VALUES ((SELECT C.ROLE_ID FROM SYS_ROLE C WHERE C.ROLE_CODE='admin'),(SELECT MENU_ID FROM SYS_MENU WHERE MENU_CODE='menuManage' AND MODULE='admin-menu'),now(),now());</v>
      </c>
    </row>
    <row r="12" spans="1:4">
      <c r="A12" t="s">
        <v>38</v>
      </c>
      <c r="B12" t="s">
        <v>95</v>
      </c>
      <c r="C12" s="9" t="s">
        <v>168</v>
      </c>
      <c r="D12" t="str">
        <f t="shared" si="0"/>
        <v>INSERT INTO SYS_ROLE_MENU (ROLE_ID,MENU_ID,UPDATE_TIME,CREATE_TIME) VALUES ((SELECT C.ROLE_ID FROM SYS_ROLE C WHERE C.ROLE_CODE='user'),(SELECT MENU_ID FROM SYS_MENU WHERE MENU_CODE='userInfo' AND MODULE='admin-menu'),now(),now());</v>
      </c>
    </row>
    <row r="13" spans="1:4">
      <c r="A13" t="s">
        <v>26</v>
      </c>
      <c r="B13" s="9" t="s">
        <v>106</v>
      </c>
      <c r="C13" s="9" t="s">
        <v>104</v>
      </c>
      <c r="D13" t="str">
        <f t="shared" si="0"/>
        <v>INSERT INTO SYS_ROLE_MENU (ROLE_ID,MENU_ID,UPDATE_TIME,CREATE_TIME) VALUES ((SELECT C.ROLE_ID FROM SYS_ROLE C WHERE C.ROLE_CODE='admin'),(SELECT MENU_ID FROM SYS_MENU WHERE MENU_CODE='/user/**' AND MODULE='admin-oauth2'),now(),now());</v>
      </c>
    </row>
    <row r="14" spans="1:4">
      <c r="A14" t="s">
        <v>26</v>
      </c>
      <c r="B14" s="9" t="s">
        <v>106</v>
      </c>
      <c r="C14" s="9" t="s">
        <v>107</v>
      </c>
      <c r="D14" t="str">
        <f t="shared" si="0"/>
        <v>INSERT INTO SYS_ROLE_MENU (ROLE_ID,MENU_ID,UPDATE_TIME,CREATE_TIME) VALUES ((SELECT C.ROLE_ID FROM SYS_ROLE C WHERE C.ROLE_CODE='admin'),(SELECT MENU_ID FROM SYS_MENU WHERE MENU_CODE='/menu/**' AND MODULE='admin-oauth2'),now(),now());</v>
      </c>
    </row>
    <row r="15" spans="1:4">
      <c r="A15" t="s">
        <v>37</v>
      </c>
      <c r="B15" s="9" t="s">
        <v>106</v>
      </c>
      <c r="C15" s="9" t="s">
        <v>104</v>
      </c>
      <c r="D15" t="str">
        <f t="shared" si="0"/>
        <v>INSERT INTO SYS_ROLE_MENU (ROLE_ID,MENU_ID,UPDATE_TIME,CREATE_TIME) VALUES ((SELECT C.ROLE_ID FROM SYS_ROLE C WHERE C.ROLE_CODE='user'),(SELECT MENU_ID FROM SYS_MENU WHERE MENU_CODE='/user/**' AND MODULE='admin-oauth2'),now(),now());</v>
      </c>
    </row>
    <row r="16" spans="1:4">
      <c r="A16" t="s">
        <v>191</v>
      </c>
      <c r="B16" t="s">
        <v>109</v>
      </c>
      <c r="C16" s="9" t="s">
        <v>193</v>
      </c>
      <c r="D16" t="str">
        <f t="shared" si="0"/>
        <v>INSERT INTO SYS_ROLE_MENU (ROLE_ID,MENU_ID,UPDATE_TIME,CREATE_TIME) VALUES ((SELECT C.ROLE_ID FROM SYS_ROLE C WHERE C.ROLE_CODE='user'),(SELECT MENU_ID FROM SYS_MENU WHERE MENU_CODE='editor' AND MODULE='admin-router'),now(),now());</v>
      </c>
    </row>
    <row r="17" spans="1:4">
      <c r="A17" t="s">
        <v>191</v>
      </c>
      <c r="B17" t="s">
        <v>95</v>
      </c>
      <c r="C17" s="9" t="s">
        <v>189</v>
      </c>
      <c r="D17" t="str">
        <f t="shared" si="0"/>
        <v>INSERT INTO SYS_ROLE_MENU (ROLE_ID,MENU_ID,UPDATE_TIME,CREATE_TIME) VALUES ((SELECT C.ROLE_ID FROM SYS_ROLE C WHERE C.ROLE_CODE='user'),(SELECT MENU_ID FROM SYS_MENU WHERE MENU_CODE='editBlog' AND MODULE='admin-menu'),now(),now());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CODE_DATA</vt:lpstr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2022-01-22T14:03:41Z</dcterms:modified>
</cp:coreProperties>
</file>