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A10EAE52-A755-417B-A313-85E12F67C02A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Byeolho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9" i="1" l="1"/>
  <c r="D89" i="1"/>
  <c r="E89" i="1"/>
  <c r="F89" i="1"/>
  <c r="G89" i="1"/>
  <c r="C90" i="1"/>
  <c r="D90" i="1"/>
  <c r="E90" i="1"/>
  <c r="F90" i="1"/>
  <c r="G90" i="1"/>
  <c r="C91" i="1"/>
  <c r="D91" i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E91" i="1"/>
  <c r="F91" i="1"/>
  <c r="G91" i="1"/>
  <c r="C92" i="1"/>
  <c r="E92" i="1"/>
  <c r="F92" i="1"/>
  <c r="G92" i="1"/>
  <c r="C93" i="1"/>
  <c r="E93" i="1"/>
  <c r="F93" i="1"/>
  <c r="G93" i="1"/>
  <c r="C94" i="1"/>
  <c r="E94" i="1"/>
  <c r="F94" i="1"/>
  <c r="G94" i="1"/>
  <c r="C95" i="1"/>
  <c r="E95" i="1"/>
  <c r="F95" i="1"/>
  <c r="G95" i="1"/>
  <c r="G100" i="1" s="1"/>
  <c r="C96" i="1"/>
  <c r="E96" i="1"/>
  <c r="F96" i="1"/>
  <c r="G96" i="1"/>
  <c r="C97" i="1"/>
  <c r="E97" i="1"/>
  <c r="F97" i="1"/>
  <c r="G97" i="1"/>
  <c r="C98" i="1"/>
  <c r="E98" i="1"/>
  <c r="F98" i="1"/>
  <c r="G98" i="1"/>
  <c r="C99" i="1"/>
  <c r="E99" i="1"/>
  <c r="F99" i="1"/>
  <c r="G99" i="1"/>
  <c r="C100" i="1"/>
  <c r="E100" i="1"/>
  <c r="F100" i="1"/>
  <c r="C101" i="1"/>
  <c r="E101" i="1"/>
  <c r="F101" i="1"/>
  <c r="G101" i="1"/>
  <c r="P89" i="2"/>
  <c r="S89" i="2"/>
  <c r="R89" i="2" s="1"/>
  <c r="F82" i="1" s="1"/>
  <c r="U89" i="2"/>
  <c r="Q89" i="2" s="1"/>
  <c r="V89" i="2"/>
  <c r="P90" i="2"/>
  <c r="U90" i="2" s="1"/>
  <c r="R90" i="2"/>
  <c r="F83" i="1" s="1"/>
  <c r="S90" i="2"/>
  <c r="S91" i="2" s="1"/>
  <c r="P91" i="2"/>
  <c r="U91" i="2"/>
  <c r="P92" i="2"/>
  <c r="U92" i="2"/>
  <c r="P93" i="2"/>
  <c r="U93" i="2" s="1"/>
  <c r="P94" i="2"/>
  <c r="U94" i="2"/>
  <c r="P95" i="2"/>
  <c r="U95" i="2"/>
  <c r="P96" i="2"/>
  <c r="U96" i="2" s="1"/>
  <c r="P97" i="2"/>
  <c r="U97" i="2"/>
  <c r="P98" i="2"/>
  <c r="U98" i="2"/>
  <c r="P99" i="2"/>
  <c r="U99" i="2" s="1"/>
  <c r="P100" i="2"/>
  <c r="U100" i="2"/>
  <c r="P101" i="2"/>
  <c r="U101" i="2"/>
  <c r="P102" i="2"/>
  <c r="U102" i="2" s="1"/>
  <c r="P103" i="2"/>
  <c r="U103" i="2"/>
  <c r="P104" i="2"/>
  <c r="U104" i="2"/>
  <c r="P105" i="2"/>
  <c r="U105" i="2" s="1"/>
  <c r="P106" i="2"/>
  <c r="U106" i="2"/>
  <c r="P107" i="2"/>
  <c r="U107" i="2"/>
  <c r="P108" i="2"/>
  <c r="U108" i="2" s="1"/>
  <c r="C82" i="1"/>
  <c r="D82" i="1"/>
  <c r="D83" i="1" s="1"/>
  <c r="D84" i="1" s="1"/>
  <c r="D85" i="1" s="1"/>
  <c r="D86" i="1" s="1"/>
  <c r="D87" i="1" s="1"/>
  <c r="D88" i="1" s="1"/>
  <c r="G82" i="1"/>
  <c r="C83" i="1"/>
  <c r="G83" i="1"/>
  <c r="C84" i="1"/>
  <c r="G84" i="1"/>
  <c r="C85" i="1"/>
  <c r="G85" i="1"/>
  <c r="C86" i="1"/>
  <c r="G86" i="1"/>
  <c r="C87" i="1"/>
  <c r="G87" i="1"/>
  <c r="C88" i="1"/>
  <c r="G88" i="1"/>
  <c r="C72" i="1"/>
  <c r="E72" i="1"/>
  <c r="F72" i="1"/>
  <c r="C73" i="1"/>
  <c r="E73" i="1"/>
  <c r="F73" i="1"/>
  <c r="C74" i="1"/>
  <c r="E74" i="1"/>
  <c r="F74" i="1"/>
  <c r="C75" i="1"/>
  <c r="E75" i="1"/>
  <c r="F75" i="1"/>
  <c r="C76" i="1"/>
  <c r="E76" i="1"/>
  <c r="F76" i="1"/>
  <c r="C77" i="1"/>
  <c r="E77" i="1"/>
  <c r="F77" i="1"/>
  <c r="C78" i="1"/>
  <c r="E78" i="1"/>
  <c r="F78" i="1"/>
  <c r="C79" i="1"/>
  <c r="E79" i="1"/>
  <c r="F79" i="1"/>
  <c r="C80" i="1"/>
  <c r="E80" i="1"/>
  <c r="F80" i="1"/>
  <c r="C81" i="1"/>
  <c r="E81" i="1"/>
  <c r="F81" i="1"/>
  <c r="P79" i="2"/>
  <c r="U79" i="2" s="1"/>
  <c r="S79" i="2"/>
  <c r="R79" i="2" s="1"/>
  <c r="P80" i="2"/>
  <c r="U80" i="2" s="1"/>
  <c r="S80" i="2"/>
  <c r="S81" i="2" s="1"/>
  <c r="P81" i="2"/>
  <c r="U81" i="2"/>
  <c r="P82" i="2"/>
  <c r="U82" i="2" s="1"/>
  <c r="P83" i="2"/>
  <c r="U83" i="2" s="1"/>
  <c r="P84" i="2"/>
  <c r="U84" i="2"/>
  <c r="P85" i="2"/>
  <c r="U85" i="2" s="1"/>
  <c r="P86" i="2"/>
  <c r="U86" i="2" s="1"/>
  <c r="P87" i="2"/>
  <c r="U87" i="2"/>
  <c r="P88" i="2"/>
  <c r="U88" i="2" s="1"/>
  <c r="C62" i="1"/>
  <c r="E62" i="1"/>
  <c r="F62" i="1"/>
  <c r="C63" i="1"/>
  <c r="F63" i="1"/>
  <c r="C64" i="1"/>
  <c r="F64" i="1"/>
  <c r="C65" i="1"/>
  <c r="F65" i="1"/>
  <c r="C66" i="1"/>
  <c r="F66" i="1"/>
  <c r="C67" i="1"/>
  <c r="F67" i="1"/>
  <c r="C68" i="1"/>
  <c r="F68" i="1"/>
  <c r="C69" i="1"/>
  <c r="F69" i="1"/>
  <c r="C70" i="1"/>
  <c r="F70" i="1"/>
  <c r="C71" i="1"/>
  <c r="F71" i="1"/>
  <c r="C52" i="1"/>
  <c r="E52" i="1"/>
  <c r="F52" i="1"/>
  <c r="C53" i="1"/>
  <c r="E53" i="1"/>
  <c r="F53" i="1"/>
  <c r="C54" i="1"/>
  <c r="E54" i="1"/>
  <c r="F54" i="1"/>
  <c r="G54" i="1"/>
  <c r="G59" i="1" s="1"/>
  <c r="G64" i="1" s="1"/>
  <c r="G69" i="1" s="1"/>
  <c r="G74" i="1" s="1"/>
  <c r="G79" i="1" s="1"/>
  <c r="C55" i="1"/>
  <c r="E55" i="1"/>
  <c r="F55" i="1"/>
  <c r="C56" i="1"/>
  <c r="E56" i="1"/>
  <c r="F56" i="1"/>
  <c r="C57" i="1"/>
  <c r="E57" i="1"/>
  <c r="F57" i="1"/>
  <c r="C58" i="1"/>
  <c r="E58" i="1"/>
  <c r="F58" i="1"/>
  <c r="C59" i="1"/>
  <c r="E59" i="1"/>
  <c r="F59" i="1"/>
  <c r="C60" i="1"/>
  <c r="E60" i="1"/>
  <c r="F60" i="1"/>
  <c r="C61" i="1"/>
  <c r="E61" i="1"/>
  <c r="F61" i="1"/>
  <c r="P76" i="2"/>
  <c r="U76" i="2" s="1"/>
  <c r="S76" i="2"/>
  <c r="R76" i="2" s="1"/>
  <c r="P77" i="2"/>
  <c r="U77" i="2" s="1"/>
  <c r="S77" i="2"/>
  <c r="S78" i="2" s="1"/>
  <c r="P78" i="2"/>
  <c r="U78" i="2"/>
  <c r="P68" i="2"/>
  <c r="P67" i="2"/>
  <c r="P66" i="2"/>
  <c r="P75" i="2" s="1"/>
  <c r="P65" i="2"/>
  <c r="P74" i="2" s="1"/>
  <c r="P64" i="2"/>
  <c r="P73" i="2" s="1"/>
  <c r="P63" i="2"/>
  <c r="P72" i="2" s="1"/>
  <c r="P62" i="2"/>
  <c r="P71" i="2" s="1"/>
  <c r="P61" i="2"/>
  <c r="P70" i="2" s="1"/>
  <c r="P60" i="2"/>
  <c r="P69" i="2" s="1"/>
  <c r="P59" i="2"/>
  <c r="P58" i="2"/>
  <c r="P55" i="2"/>
  <c r="P56" i="2"/>
  <c r="P57" i="2"/>
  <c r="U61" i="2"/>
  <c r="P54" i="2"/>
  <c r="S59" i="2"/>
  <c r="R59" i="2" s="1"/>
  <c r="U60" i="2"/>
  <c r="R60" i="2"/>
  <c r="S60" i="2"/>
  <c r="S61" i="2" s="1"/>
  <c r="C42" i="1"/>
  <c r="E42" i="1"/>
  <c r="F42" i="1"/>
  <c r="C43" i="1"/>
  <c r="E43" i="1"/>
  <c r="F43" i="1"/>
  <c r="C44" i="1"/>
  <c r="E44" i="1"/>
  <c r="F44" i="1"/>
  <c r="C45" i="1"/>
  <c r="E45" i="1"/>
  <c r="F45" i="1"/>
  <c r="C46" i="1"/>
  <c r="E46" i="1"/>
  <c r="F46" i="1"/>
  <c r="C47" i="1"/>
  <c r="F47" i="1"/>
  <c r="C48" i="1"/>
  <c r="F48" i="1"/>
  <c r="C49" i="1"/>
  <c r="F49" i="1"/>
  <c r="C50" i="1"/>
  <c r="F50" i="1"/>
  <c r="F51" i="1"/>
  <c r="P49" i="2"/>
  <c r="Q49" i="2"/>
  <c r="W49" i="2" s="1"/>
  <c r="X49" i="2" s="1"/>
  <c r="S49" i="2"/>
  <c r="R49" i="2" s="1"/>
  <c r="U49" i="2"/>
  <c r="V49" i="2" s="1"/>
  <c r="P50" i="2"/>
  <c r="U50" i="2" s="1"/>
  <c r="S50" i="2"/>
  <c r="S51" i="2" s="1"/>
  <c r="P51" i="2"/>
  <c r="U51" i="2"/>
  <c r="P52" i="2"/>
  <c r="U52" i="2"/>
  <c r="P53" i="2"/>
  <c r="U53" i="2" s="1"/>
  <c r="U54" i="2"/>
  <c r="U56" i="2"/>
  <c r="U57" i="2"/>
  <c r="C32" i="1"/>
  <c r="E32" i="1"/>
  <c r="F32" i="1"/>
  <c r="C33" i="1"/>
  <c r="F33" i="1"/>
  <c r="C34" i="1"/>
  <c r="F34" i="1"/>
  <c r="C35" i="1"/>
  <c r="F35" i="1"/>
  <c r="C36" i="1"/>
  <c r="F36" i="1"/>
  <c r="C37" i="1"/>
  <c r="F37" i="1"/>
  <c r="C38" i="1"/>
  <c r="F38" i="1"/>
  <c r="C39" i="1"/>
  <c r="F39" i="1"/>
  <c r="C40" i="1"/>
  <c r="F40" i="1"/>
  <c r="C41" i="1"/>
  <c r="F41" i="1"/>
  <c r="P40" i="2"/>
  <c r="P41" i="2"/>
  <c r="P42" i="2"/>
  <c r="P43" i="2"/>
  <c r="P39" i="2"/>
  <c r="P44" i="2"/>
  <c r="P45" i="2"/>
  <c r="P46" i="2"/>
  <c r="P47" i="2"/>
  <c r="P48" i="2"/>
  <c r="P35" i="2"/>
  <c r="P36" i="2"/>
  <c r="P37" i="2"/>
  <c r="P38" i="2"/>
  <c r="P34" i="2"/>
  <c r="G8" i="1"/>
  <c r="G13" i="1" s="1"/>
  <c r="G18" i="1" s="1"/>
  <c r="G23" i="1" s="1"/>
  <c r="G28" i="1" s="1"/>
  <c r="G33" i="1" s="1"/>
  <c r="G38" i="1" s="1"/>
  <c r="G43" i="1" s="1"/>
  <c r="G48" i="1" s="1"/>
  <c r="G53" i="1" s="1"/>
  <c r="G58" i="1" s="1"/>
  <c r="G63" i="1" s="1"/>
  <c r="G68" i="1" s="1"/>
  <c r="G73" i="1" s="1"/>
  <c r="G78" i="1" s="1"/>
  <c r="G9" i="1"/>
  <c r="G14" i="1" s="1"/>
  <c r="G19" i="1" s="1"/>
  <c r="G24" i="1" s="1"/>
  <c r="G29" i="1" s="1"/>
  <c r="G34" i="1" s="1"/>
  <c r="G39" i="1" s="1"/>
  <c r="G44" i="1" s="1"/>
  <c r="G49" i="1" s="1"/>
  <c r="G10" i="1"/>
  <c r="G15" i="1" s="1"/>
  <c r="G20" i="1" s="1"/>
  <c r="G25" i="1" s="1"/>
  <c r="G30" i="1" s="1"/>
  <c r="G35" i="1" s="1"/>
  <c r="G40" i="1" s="1"/>
  <c r="G45" i="1" s="1"/>
  <c r="G50" i="1" s="1"/>
  <c r="G55" i="1" s="1"/>
  <c r="G60" i="1" s="1"/>
  <c r="G65" i="1" s="1"/>
  <c r="G70" i="1" s="1"/>
  <c r="G75" i="1" s="1"/>
  <c r="G80" i="1" s="1"/>
  <c r="G11" i="1"/>
  <c r="G16" i="1" s="1"/>
  <c r="G21" i="1" s="1"/>
  <c r="G26" i="1" s="1"/>
  <c r="G31" i="1" s="1"/>
  <c r="G36" i="1" s="1"/>
  <c r="G41" i="1" s="1"/>
  <c r="G46" i="1" s="1"/>
  <c r="G51" i="1" s="1"/>
  <c r="G56" i="1" s="1"/>
  <c r="G61" i="1" s="1"/>
  <c r="G66" i="1" s="1"/>
  <c r="G71" i="1" s="1"/>
  <c r="G76" i="1" s="1"/>
  <c r="G81" i="1" s="1"/>
  <c r="G7" i="1"/>
  <c r="G12" i="1" s="1"/>
  <c r="G17" i="1" s="1"/>
  <c r="G22" i="1" s="1"/>
  <c r="G27" i="1" s="1"/>
  <c r="G32" i="1" s="1"/>
  <c r="G37" i="1" s="1"/>
  <c r="G42" i="1" s="1"/>
  <c r="G47" i="1" s="1"/>
  <c r="G52" i="1" s="1"/>
  <c r="G57" i="1" s="1"/>
  <c r="G62" i="1" s="1"/>
  <c r="G67" i="1" s="1"/>
  <c r="G72" i="1" s="1"/>
  <c r="G77" i="1" s="1"/>
  <c r="P19" i="2"/>
  <c r="S47" i="2"/>
  <c r="R47" i="2" s="1"/>
  <c r="R48" i="2"/>
  <c r="S48" i="2"/>
  <c r="S39" i="2"/>
  <c r="R39" i="2" s="1"/>
  <c r="S40" i="2"/>
  <c r="R40" i="2" s="1"/>
  <c r="U41" i="2"/>
  <c r="F14" i="2"/>
  <c r="F15" i="2"/>
  <c r="F16" i="2"/>
  <c r="F17" i="2"/>
  <c r="F18" i="2"/>
  <c r="F19" i="2"/>
  <c r="F20" i="2"/>
  <c r="F21" i="2"/>
  <c r="F22" i="2"/>
  <c r="F26" i="2" s="1"/>
  <c r="F30" i="2" s="1"/>
  <c r="F34" i="2" s="1"/>
  <c r="F38" i="2" s="1"/>
  <c r="F42" i="2" s="1"/>
  <c r="F46" i="2" s="1"/>
  <c r="F50" i="2" s="1"/>
  <c r="F54" i="2" s="1"/>
  <c r="F58" i="2" s="1"/>
  <c r="F62" i="2" s="1"/>
  <c r="F66" i="2" s="1"/>
  <c r="F70" i="2" s="1"/>
  <c r="F74" i="2" s="1"/>
  <c r="F78" i="2" s="1"/>
  <c r="F82" i="2" s="1"/>
  <c r="F86" i="2" s="1"/>
  <c r="F90" i="2" s="1"/>
  <c r="F94" i="2" s="1"/>
  <c r="F98" i="2" s="1"/>
  <c r="F102" i="2" s="1"/>
  <c r="F23" i="2"/>
  <c r="F27" i="2" s="1"/>
  <c r="F31" i="2" s="1"/>
  <c r="F35" i="2" s="1"/>
  <c r="F39" i="2" s="1"/>
  <c r="F43" i="2" s="1"/>
  <c r="F47" i="2" s="1"/>
  <c r="F51" i="2" s="1"/>
  <c r="F55" i="2" s="1"/>
  <c r="F59" i="2" s="1"/>
  <c r="F63" i="2" s="1"/>
  <c r="F67" i="2" s="1"/>
  <c r="F71" i="2" s="1"/>
  <c r="F75" i="2" s="1"/>
  <c r="F79" i="2" s="1"/>
  <c r="F83" i="2" s="1"/>
  <c r="F87" i="2" s="1"/>
  <c r="F91" i="2" s="1"/>
  <c r="F95" i="2" s="1"/>
  <c r="F99" i="2" s="1"/>
  <c r="F103" i="2" s="1"/>
  <c r="F24" i="2"/>
  <c r="F28" i="2" s="1"/>
  <c r="F32" i="2" s="1"/>
  <c r="F36" i="2" s="1"/>
  <c r="F40" i="2" s="1"/>
  <c r="F44" i="2" s="1"/>
  <c r="F48" i="2" s="1"/>
  <c r="F52" i="2" s="1"/>
  <c r="F56" i="2" s="1"/>
  <c r="F60" i="2" s="1"/>
  <c r="F64" i="2" s="1"/>
  <c r="F68" i="2" s="1"/>
  <c r="F72" i="2" s="1"/>
  <c r="F76" i="2" s="1"/>
  <c r="F80" i="2" s="1"/>
  <c r="F84" i="2" s="1"/>
  <c r="F88" i="2" s="1"/>
  <c r="F92" i="2" s="1"/>
  <c r="F96" i="2" s="1"/>
  <c r="F100" i="2" s="1"/>
  <c r="F104" i="2" s="1"/>
  <c r="F25" i="2"/>
  <c r="F29" i="2" s="1"/>
  <c r="F33" i="2" s="1"/>
  <c r="F37" i="2" s="1"/>
  <c r="F41" i="2" s="1"/>
  <c r="F45" i="2" s="1"/>
  <c r="F49" i="2" s="1"/>
  <c r="F53" i="2" s="1"/>
  <c r="F57" i="2" s="1"/>
  <c r="F61" i="2" s="1"/>
  <c r="F65" i="2" s="1"/>
  <c r="F69" i="2" s="1"/>
  <c r="F73" i="2" s="1"/>
  <c r="F77" i="2" s="1"/>
  <c r="F81" i="2" s="1"/>
  <c r="F85" i="2" s="1"/>
  <c r="F89" i="2" s="1"/>
  <c r="F93" i="2" s="1"/>
  <c r="F97" i="2" s="1"/>
  <c r="F101" i="2" s="1"/>
  <c r="F13" i="2"/>
  <c r="U14" i="2"/>
  <c r="U26" i="2"/>
  <c r="P28" i="2"/>
  <c r="U28" i="2" s="1"/>
  <c r="P20" i="2"/>
  <c r="P30" i="2" s="1"/>
  <c r="P21" i="2"/>
  <c r="P31" i="2" s="1"/>
  <c r="P22" i="2"/>
  <c r="P32" i="2" s="1"/>
  <c r="P23" i="2"/>
  <c r="P33" i="2" s="1"/>
  <c r="P24" i="2"/>
  <c r="P25" i="2"/>
  <c r="P26" i="2"/>
  <c r="P27" i="2"/>
  <c r="P29" i="2"/>
  <c r="G10" i="2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C12" i="1"/>
  <c r="C14" i="1"/>
  <c r="C15" i="1"/>
  <c r="C16" i="1"/>
  <c r="C18" i="1"/>
  <c r="C19" i="1"/>
  <c r="C20" i="1"/>
  <c r="C21" i="1"/>
  <c r="S10" i="2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R38" i="2" s="1"/>
  <c r="F31" i="1" s="1"/>
  <c r="S92" i="2" l="1"/>
  <c r="R91" i="2"/>
  <c r="F84" i="1" s="1"/>
  <c r="V90" i="2"/>
  <c r="V93" i="2"/>
  <c r="V96" i="2"/>
  <c r="V99" i="2"/>
  <c r="V102" i="2"/>
  <c r="V105" i="2"/>
  <c r="V108" i="2"/>
  <c r="V92" i="2"/>
  <c r="V95" i="2"/>
  <c r="V98" i="2"/>
  <c r="V101" i="2"/>
  <c r="V104" i="2"/>
  <c r="V107" i="2"/>
  <c r="V91" i="2"/>
  <c r="V94" i="2"/>
  <c r="V97" i="2"/>
  <c r="V100" i="2"/>
  <c r="V103" i="2"/>
  <c r="V106" i="2"/>
  <c r="W89" i="2"/>
  <c r="X89" i="2" s="1"/>
  <c r="E82" i="1"/>
  <c r="Q90" i="2"/>
  <c r="S82" i="2"/>
  <c r="R81" i="2"/>
  <c r="Q79" i="2"/>
  <c r="V80" i="2"/>
  <c r="V83" i="2"/>
  <c r="V86" i="2"/>
  <c r="V79" i="2"/>
  <c r="V82" i="2"/>
  <c r="V85" i="2"/>
  <c r="V88" i="2"/>
  <c r="V81" i="2"/>
  <c r="V84" i="2"/>
  <c r="V87" i="2"/>
  <c r="R80" i="2"/>
  <c r="R78" i="2"/>
  <c r="V77" i="2"/>
  <c r="V76" i="2"/>
  <c r="V78" i="2"/>
  <c r="R77" i="2"/>
  <c r="C51" i="1"/>
  <c r="U72" i="2"/>
  <c r="U67" i="2"/>
  <c r="U66" i="2"/>
  <c r="U63" i="2"/>
  <c r="U62" i="2"/>
  <c r="U59" i="2"/>
  <c r="U69" i="2"/>
  <c r="S62" i="2"/>
  <c r="R61" i="2"/>
  <c r="U71" i="2"/>
  <c r="S52" i="2"/>
  <c r="R51" i="2"/>
  <c r="V50" i="2"/>
  <c r="V53" i="2"/>
  <c r="V54" i="2"/>
  <c r="V57" i="2"/>
  <c r="V51" i="2"/>
  <c r="Q50" i="2"/>
  <c r="R50" i="2"/>
  <c r="V52" i="2"/>
  <c r="U58" i="2"/>
  <c r="V63" i="2" s="1"/>
  <c r="U55" i="2"/>
  <c r="V56" i="2" s="1"/>
  <c r="U40" i="2"/>
  <c r="U39" i="2"/>
  <c r="Q39" i="2" s="1"/>
  <c r="U46" i="2"/>
  <c r="U35" i="2"/>
  <c r="C28" i="1"/>
  <c r="U45" i="2"/>
  <c r="U47" i="2"/>
  <c r="C30" i="1"/>
  <c r="U33" i="2"/>
  <c r="U43" i="2"/>
  <c r="C26" i="1"/>
  <c r="U42" i="2"/>
  <c r="C25" i="1"/>
  <c r="U34" i="2"/>
  <c r="U44" i="2"/>
  <c r="C27" i="1"/>
  <c r="C17" i="1"/>
  <c r="S41" i="2"/>
  <c r="C23" i="1"/>
  <c r="U30" i="2"/>
  <c r="C29" i="1"/>
  <c r="U36" i="2"/>
  <c r="U29" i="2"/>
  <c r="C22" i="1"/>
  <c r="C24" i="1"/>
  <c r="U31" i="2"/>
  <c r="C13" i="1"/>
  <c r="U27" i="2"/>
  <c r="U15" i="2"/>
  <c r="U48" i="2"/>
  <c r="U37" i="2"/>
  <c r="U25" i="2"/>
  <c r="U13" i="2"/>
  <c r="U24" i="2"/>
  <c r="U12" i="2"/>
  <c r="U23" i="2"/>
  <c r="U11" i="2"/>
  <c r="U22" i="2"/>
  <c r="U10" i="2"/>
  <c r="U21" i="2"/>
  <c r="U32" i="2"/>
  <c r="U20" i="2"/>
  <c r="U19" i="2"/>
  <c r="U18" i="2"/>
  <c r="U17" i="2"/>
  <c r="U16" i="2"/>
  <c r="R28" i="2"/>
  <c r="F21" i="1" s="1"/>
  <c r="R16" i="2"/>
  <c r="F8" i="2"/>
  <c r="R26" i="2"/>
  <c r="F19" i="1" s="1"/>
  <c r="R27" i="2"/>
  <c r="F20" i="1" s="1"/>
  <c r="R37" i="2"/>
  <c r="F30" i="1" s="1"/>
  <c r="R25" i="2"/>
  <c r="F18" i="1" s="1"/>
  <c r="R36" i="2"/>
  <c r="F29" i="1" s="1"/>
  <c r="R24" i="2"/>
  <c r="F17" i="1" s="1"/>
  <c r="R35" i="2"/>
  <c r="F28" i="1" s="1"/>
  <c r="R23" i="2"/>
  <c r="F16" i="1" s="1"/>
  <c r="R15" i="2"/>
  <c r="R34" i="2"/>
  <c r="F27" i="1" s="1"/>
  <c r="R22" i="2"/>
  <c r="F15" i="1" s="1"/>
  <c r="R32" i="2"/>
  <c r="F25" i="1" s="1"/>
  <c r="R33" i="2"/>
  <c r="F26" i="1" s="1"/>
  <c r="R20" i="2"/>
  <c r="F13" i="1" s="1"/>
  <c r="R31" i="2"/>
  <c r="F24" i="1" s="1"/>
  <c r="R19" i="2"/>
  <c r="F12" i="1" s="1"/>
  <c r="R21" i="2"/>
  <c r="F14" i="1" s="1"/>
  <c r="R30" i="2"/>
  <c r="F23" i="1" s="1"/>
  <c r="R18" i="2"/>
  <c r="R29" i="2"/>
  <c r="F22" i="1" s="1"/>
  <c r="R17" i="2"/>
  <c r="W90" i="2" l="1"/>
  <c r="X90" i="2" s="1"/>
  <c r="Q91" i="2"/>
  <c r="E83" i="1"/>
  <c r="R92" i="2"/>
  <c r="F85" i="1" s="1"/>
  <c r="S93" i="2"/>
  <c r="W79" i="2"/>
  <c r="X79" i="2" s="1"/>
  <c r="Q80" i="2"/>
  <c r="R82" i="2"/>
  <c r="S83" i="2"/>
  <c r="V60" i="2"/>
  <c r="V59" i="2"/>
  <c r="V55" i="2"/>
  <c r="V61" i="2"/>
  <c r="V58" i="2"/>
  <c r="V62" i="2"/>
  <c r="U64" i="2"/>
  <c r="V64" i="2" s="1"/>
  <c r="U74" i="2"/>
  <c r="U65" i="2"/>
  <c r="U68" i="2"/>
  <c r="U73" i="2"/>
  <c r="R62" i="2"/>
  <c r="S63" i="2"/>
  <c r="W50" i="2"/>
  <c r="X50" i="2" s="1"/>
  <c r="Q51" i="2"/>
  <c r="R52" i="2"/>
  <c r="S53" i="2"/>
  <c r="Q40" i="2"/>
  <c r="S42" i="2"/>
  <c r="R41" i="2"/>
  <c r="C31" i="1"/>
  <c r="U38" i="2"/>
  <c r="V46" i="2" s="1"/>
  <c r="S94" i="2" l="1"/>
  <c r="R93" i="2"/>
  <c r="F86" i="1" s="1"/>
  <c r="Q92" i="2"/>
  <c r="E84" i="1"/>
  <c r="W91" i="2"/>
  <c r="X91" i="2" s="1"/>
  <c r="S84" i="2"/>
  <c r="R83" i="2"/>
  <c r="W80" i="2"/>
  <c r="X80" i="2" s="1"/>
  <c r="Q81" i="2"/>
  <c r="U70" i="2"/>
  <c r="V70" i="2" s="1"/>
  <c r="U75" i="2"/>
  <c r="R63" i="2"/>
  <c r="S64" i="2"/>
  <c r="V68" i="2"/>
  <c r="V71" i="2"/>
  <c r="V74" i="2"/>
  <c r="V66" i="2"/>
  <c r="V67" i="2"/>
  <c r="V69" i="2"/>
  <c r="V72" i="2"/>
  <c r="V73" i="2"/>
  <c r="V75" i="2"/>
  <c r="V65" i="2"/>
  <c r="R53" i="2"/>
  <c r="S54" i="2"/>
  <c r="Q52" i="2"/>
  <c r="W51" i="2"/>
  <c r="X51" i="2" s="1"/>
  <c r="Q41" i="2"/>
  <c r="E33" i="1"/>
  <c r="V39" i="2"/>
  <c r="V42" i="2"/>
  <c r="V41" i="2"/>
  <c r="V47" i="2"/>
  <c r="V45" i="2"/>
  <c r="V44" i="2"/>
  <c r="V40" i="2"/>
  <c r="V43" i="2"/>
  <c r="V48" i="2"/>
  <c r="R42" i="2"/>
  <c r="S43" i="2"/>
  <c r="W19" i="2"/>
  <c r="X19" i="2" s="1"/>
  <c r="E12" i="1"/>
  <c r="W92" i="2" l="1"/>
  <c r="X92" i="2" s="1"/>
  <c r="E85" i="1"/>
  <c r="Q93" i="2"/>
  <c r="S95" i="2"/>
  <c r="R94" i="2"/>
  <c r="F87" i="1" s="1"/>
  <c r="Q82" i="2"/>
  <c r="W81" i="2"/>
  <c r="X81" i="2" s="1"/>
  <c r="S85" i="2"/>
  <c r="R84" i="2"/>
  <c r="S65" i="2"/>
  <c r="R64" i="2"/>
  <c r="W52" i="2"/>
  <c r="X52" i="2" s="1"/>
  <c r="Q53" i="2"/>
  <c r="S55" i="2"/>
  <c r="R54" i="2"/>
  <c r="Q42" i="2"/>
  <c r="E34" i="1"/>
  <c r="R43" i="2"/>
  <c r="S44" i="2"/>
  <c r="E13" i="1"/>
  <c r="W20" i="2"/>
  <c r="X20" i="2" s="1"/>
  <c r="R95" i="2" l="1"/>
  <c r="F88" i="1" s="1"/>
  <c r="S96" i="2"/>
  <c r="W93" i="2"/>
  <c r="X93" i="2" s="1"/>
  <c r="E86" i="1"/>
  <c r="Q94" i="2"/>
  <c r="R85" i="2"/>
  <c r="S86" i="2"/>
  <c r="W82" i="2"/>
  <c r="X82" i="2" s="1"/>
  <c r="Q83" i="2"/>
  <c r="R65" i="2"/>
  <c r="S66" i="2"/>
  <c r="W53" i="2"/>
  <c r="X53" i="2" s="1"/>
  <c r="Q54" i="2"/>
  <c r="E47" i="1" s="1"/>
  <c r="R55" i="2"/>
  <c r="S56" i="2"/>
  <c r="Q43" i="2"/>
  <c r="E35" i="1"/>
  <c r="S45" i="2"/>
  <c r="R44" i="2"/>
  <c r="E14" i="1"/>
  <c r="W21" i="2"/>
  <c r="X21" i="2" s="1"/>
  <c r="Q95" i="2" l="1"/>
  <c r="E87" i="1"/>
  <c r="W94" i="2"/>
  <c r="X94" i="2" s="1"/>
  <c r="R96" i="2"/>
  <c r="S97" i="2"/>
  <c r="S87" i="2"/>
  <c r="R86" i="2"/>
  <c r="W83" i="2"/>
  <c r="X83" i="2" s="1"/>
  <c r="Q84" i="2"/>
  <c r="R66" i="2"/>
  <c r="S67" i="2"/>
  <c r="R56" i="2"/>
  <c r="S57" i="2"/>
  <c r="Q55" i="2"/>
  <c r="E48" i="1" s="1"/>
  <c r="W54" i="2"/>
  <c r="X54" i="2" s="1"/>
  <c r="Q44" i="2"/>
  <c r="E36" i="1"/>
  <c r="R45" i="2"/>
  <c r="S46" i="2"/>
  <c r="R46" i="2" s="1"/>
  <c r="W22" i="2"/>
  <c r="X22" i="2" s="1"/>
  <c r="E15" i="1"/>
  <c r="S98" i="2" l="1"/>
  <c r="R97" i="2"/>
  <c r="W95" i="2"/>
  <c r="X95" i="2" s="1"/>
  <c r="E88" i="1"/>
  <c r="Q96" i="2"/>
  <c r="Q85" i="2"/>
  <c r="W84" i="2"/>
  <c r="X84" i="2" s="1"/>
  <c r="S88" i="2"/>
  <c r="R88" i="2" s="1"/>
  <c r="R87" i="2"/>
  <c r="S68" i="2"/>
  <c r="R67" i="2"/>
  <c r="W55" i="2"/>
  <c r="X55" i="2" s="1"/>
  <c r="Q56" i="2"/>
  <c r="E49" i="1" s="1"/>
  <c r="S58" i="2"/>
  <c r="R58" i="2" s="1"/>
  <c r="R57" i="2"/>
  <c r="Q45" i="2"/>
  <c r="E37" i="1"/>
  <c r="E16" i="1"/>
  <c r="W23" i="2"/>
  <c r="X23" i="2" s="1"/>
  <c r="W96" i="2" l="1"/>
  <c r="X96" i="2" s="1"/>
  <c r="Q97" i="2"/>
  <c r="R98" i="2"/>
  <c r="S99" i="2"/>
  <c r="W85" i="2"/>
  <c r="X85" i="2" s="1"/>
  <c r="Q86" i="2"/>
  <c r="R68" i="2"/>
  <c r="S69" i="2"/>
  <c r="W56" i="2"/>
  <c r="X56" i="2" s="1"/>
  <c r="Q57" i="2"/>
  <c r="E50" i="1" s="1"/>
  <c r="Q46" i="2"/>
  <c r="E38" i="1"/>
  <c r="E17" i="1"/>
  <c r="W24" i="2"/>
  <c r="X24" i="2" s="1"/>
  <c r="S100" i="2" l="1"/>
  <c r="R99" i="2"/>
  <c r="Q98" i="2"/>
  <c r="W97" i="2"/>
  <c r="X97" i="2" s="1"/>
  <c r="W86" i="2"/>
  <c r="X86" i="2" s="1"/>
  <c r="Q87" i="2"/>
  <c r="R69" i="2"/>
  <c r="S70" i="2"/>
  <c r="Q58" i="2"/>
  <c r="W57" i="2"/>
  <c r="X57" i="2" s="1"/>
  <c r="Q47" i="2"/>
  <c r="E39" i="1"/>
  <c r="E18" i="1"/>
  <c r="W25" i="2"/>
  <c r="X25" i="2" s="1"/>
  <c r="W98" i="2" l="1"/>
  <c r="X98" i="2" s="1"/>
  <c r="Q99" i="2"/>
  <c r="S101" i="2"/>
  <c r="R100" i="2"/>
  <c r="Q88" i="2"/>
  <c r="W88" i="2" s="1"/>
  <c r="X88" i="2" s="1"/>
  <c r="W87" i="2"/>
  <c r="X87" i="2" s="1"/>
  <c r="W58" i="2"/>
  <c r="X58" i="2" s="1"/>
  <c r="E51" i="1"/>
  <c r="Q59" i="2"/>
  <c r="S71" i="2"/>
  <c r="R70" i="2"/>
  <c r="Q48" i="2"/>
  <c r="E41" i="1" s="1"/>
  <c r="E40" i="1"/>
  <c r="E19" i="1"/>
  <c r="W26" i="2"/>
  <c r="X26" i="2" s="1"/>
  <c r="R101" i="2" l="1"/>
  <c r="S102" i="2"/>
  <c r="W99" i="2"/>
  <c r="X99" i="2" s="1"/>
  <c r="Q100" i="2"/>
  <c r="W59" i="2"/>
  <c r="X59" i="2" s="1"/>
  <c r="Q60" i="2"/>
  <c r="R71" i="2"/>
  <c r="S72" i="2"/>
  <c r="E20" i="1"/>
  <c r="W27" i="2"/>
  <c r="X27" i="2" s="1"/>
  <c r="R102" i="2" l="1"/>
  <c r="S103" i="2"/>
  <c r="Q101" i="2"/>
  <c r="W100" i="2"/>
  <c r="X100" i="2" s="1"/>
  <c r="W60" i="2"/>
  <c r="X60" i="2" s="1"/>
  <c r="Q61" i="2"/>
  <c r="R72" i="2"/>
  <c r="S73" i="2"/>
  <c r="E21" i="1"/>
  <c r="W28" i="2"/>
  <c r="X28" i="2" s="1"/>
  <c r="W101" i="2" l="1"/>
  <c r="X101" i="2" s="1"/>
  <c r="Q102" i="2"/>
  <c r="S104" i="2"/>
  <c r="R103" i="2"/>
  <c r="Q62" i="2"/>
  <c r="W61" i="2"/>
  <c r="X61" i="2" s="1"/>
  <c r="S74" i="2"/>
  <c r="R73" i="2"/>
  <c r="E22" i="1"/>
  <c r="W29" i="2"/>
  <c r="X29" i="2" s="1"/>
  <c r="W102" i="2" l="1"/>
  <c r="X102" i="2" s="1"/>
  <c r="Q103" i="2"/>
  <c r="R104" i="2"/>
  <c r="S105" i="2"/>
  <c r="W62" i="2"/>
  <c r="X62" i="2" s="1"/>
  <c r="Q63" i="2"/>
  <c r="R74" i="2"/>
  <c r="S75" i="2"/>
  <c r="R75" i="2" s="1"/>
  <c r="W30" i="2"/>
  <c r="X30" i="2" s="1"/>
  <c r="E23" i="1"/>
  <c r="Q104" i="2" l="1"/>
  <c r="W103" i="2"/>
  <c r="X103" i="2" s="1"/>
  <c r="R105" i="2"/>
  <c r="S106" i="2"/>
  <c r="W63" i="2"/>
  <c r="X63" i="2" s="1"/>
  <c r="Q64" i="2"/>
  <c r="E24" i="1"/>
  <c r="W31" i="2"/>
  <c r="X31" i="2" s="1"/>
  <c r="S107" i="2" l="1"/>
  <c r="R106" i="2"/>
  <c r="W104" i="2"/>
  <c r="X104" i="2" s="1"/>
  <c r="Q105" i="2"/>
  <c r="W64" i="2"/>
  <c r="X64" i="2" s="1"/>
  <c r="Q65" i="2"/>
  <c r="E25" i="1"/>
  <c r="W32" i="2"/>
  <c r="X32" i="2" s="1"/>
  <c r="W105" i="2" l="1"/>
  <c r="X105" i="2" s="1"/>
  <c r="Q106" i="2"/>
  <c r="R107" i="2"/>
  <c r="S108" i="2"/>
  <c r="R108" i="2" s="1"/>
  <c r="W65" i="2"/>
  <c r="X65" i="2" s="1"/>
  <c r="Q66" i="2"/>
  <c r="E26" i="1"/>
  <c r="W33" i="2"/>
  <c r="X33" i="2" s="1"/>
  <c r="Q107" i="2" l="1"/>
  <c r="W106" i="2"/>
  <c r="X106" i="2" s="1"/>
  <c r="W66" i="2"/>
  <c r="X66" i="2" s="1"/>
  <c r="Q67" i="2"/>
  <c r="W34" i="2"/>
  <c r="X34" i="2" s="1"/>
  <c r="E27" i="1"/>
  <c r="W107" i="2" l="1"/>
  <c r="X107" i="2" s="1"/>
  <c r="Q108" i="2"/>
  <c r="W108" i="2" s="1"/>
  <c r="X108" i="2" s="1"/>
  <c r="Q68" i="2"/>
  <c r="W67" i="2"/>
  <c r="X67" i="2" s="1"/>
  <c r="W35" i="2"/>
  <c r="X35" i="2" s="1"/>
  <c r="E28" i="1"/>
  <c r="W68" i="2" l="1"/>
  <c r="X68" i="2" s="1"/>
  <c r="Q69" i="2"/>
  <c r="W36" i="2"/>
  <c r="X36" i="2" s="1"/>
  <c r="E29" i="1"/>
  <c r="W69" i="2" l="1"/>
  <c r="X69" i="2" s="1"/>
  <c r="Q70" i="2"/>
  <c r="E63" i="1" s="1"/>
  <c r="E30" i="1"/>
  <c r="W37" i="2"/>
  <c r="X37" i="2" s="1"/>
  <c r="Q71" i="2" l="1"/>
  <c r="E64" i="1" s="1"/>
  <c r="W70" i="2"/>
  <c r="X70" i="2" s="1"/>
  <c r="W39" i="2"/>
  <c r="X39" i="2" s="1"/>
  <c r="W38" i="2"/>
  <c r="X38" i="2" s="1"/>
  <c r="E31" i="1"/>
  <c r="W71" i="2" l="1"/>
  <c r="X71" i="2" s="1"/>
  <c r="Q72" i="2"/>
  <c r="E65" i="1" s="1"/>
  <c r="W40" i="2"/>
  <c r="X40" i="2" s="1"/>
  <c r="Q73" i="2" l="1"/>
  <c r="E66" i="1" s="1"/>
  <c r="W72" i="2"/>
  <c r="X72" i="2" s="1"/>
  <c r="W41" i="2"/>
  <c r="X41" i="2" s="1"/>
  <c r="W73" i="2" l="1"/>
  <c r="X73" i="2" s="1"/>
  <c r="Q74" i="2"/>
  <c r="E67" i="1" s="1"/>
  <c r="W42" i="2"/>
  <c r="X42" i="2" s="1"/>
  <c r="W74" i="2" l="1"/>
  <c r="X74" i="2" s="1"/>
  <c r="Q75" i="2"/>
  <c r="W43" i="2"/>
  <c r="X43" i="2" s="1"/>
  <c r="W75" i="2" l="1"/>
  <c r="X75" i="2" s="1"/>
  <c r="E68" i="1"/>
  <c r="Q76" i="2"/>
  <c r="W44" i="2"/>
  <c r="X44" i="2" s="1"/>
  <c r="E69" i="1" l="1"/>
  <c r="W76" i="2"/>
  <c r="X76" i="2" s="1"/>
  <c r="Q77" i="2"/>
  <c r="W45" i="2"/>
  <c r="X45" i="2" s="1"/>
  <c r="E70" i="1" l="1"/>
  <c r="W77" i="2"/>
  <c r="X77" i="2" s="1"/>
  <c r="Q78" i="2"/>
  <c r="W46" i="2"/>
  <c r="X46" i="2" s="1"/>
  <c r="E71" i="1" l="1"/>
  <c r="W78" i="2"/>
  <c r="X78" i="2" s="1"/>
  <c r="W47" i="2"/>
  <c r="X47" i="2" s="1"/>
  <c r="W48" i="2"/>
  <c r="X48" i="2" s="1"/>
  <c r="E4" i="1" l="1"/>
  <c r="E5" i="1"/>
  <c r="E6" i="1"/>
  <c r="E7" i="1"/>
  <c r="E8" i="1"/>
  <c r="E9" i="1"/>
  <c r="E10" i="1"/>
  <c r="E11" i="1"/>
  <c r="E2" i="1"/>
  <c r="C3" i="1"/>
  <c r="C4" i="1"/>
  <c r="C5" i="1"/>
  <c r="C6" i="1"/>
  <c r="C7" i="1"/>
  <c r="C8" i="1"/>
  <c r="C9" i="1"/>
  <c r="C10" i="1"/>
  <c r="C11" i="1"/>
  <c r="C2" i="1"/>
  <c r="W12" i="2"/>
  <c r="X12" i="2" s="1"/>
  <c r="W13" i="2"/>
  <c r="X13" i="2" s="1"/>
  <c r="W14" i="2"/>
  <c r="X14" i="2" s="1"/>
  <c r="W15" i="2"/>
  <c r="X15" i="2" s="1"/>
  <c r="W16" i="2"/>
  <c r="X16" i="2" s="1"/>
  <c r="W17" i="2"/>
  <c r="X17" i="2" s="1"/>
  <c r="W18" i="2"/>
  <c r="X18" i="2" s="1"/>
  <c r="R10" i="2"/>
  <c r="R11" i="2"/>
  <c r="R12" i="2"/>
  <c r="R13" i="2"/>
  <c r="R14" i="2"/>
  <c r="R9" i="2"/>
  <c r="U9" i="2" l="1"/>
  <c r="F5" i="1"/>
  <c r="F6" i="1"/>
  <c r="F7" i="1"/>
  <c r="F8" i="1"/>
  <c r="F9" i="1"/>
  <c r="F10" i="1"/>
  <c r="F11" i="1"/>
  <c r="F3" i="1"/>
  <c r="F4" i="1"/>
  <c r="F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V26" i="2" l="1"/>
  <c r="V36" i="2"/>
  <c r="V33" i="2"/>
  <c r="V27" i="2"/>
  <c r="V20" i="2"/>
  <c r="V30" i="2"/>
  <c r="V24" i="2"/>
  <c r="V21" i="2"/>
  <c r="V38" i="2"/>
  <c r="V35" i="2"/>
  <c r="V32" i="2"/>
  <c r="V29" i="2"/>
  <c r="V23" i="2"/>
  <c r="V37" i="2"/>
  <c r="V34" i="2"/>
  <c r="V31" i="2"/>
  <c r="V28" i="2"/>
  <c r="V22" i="2"/>
  <c r="V19" i="2"/>
  <c r="V25" i="2"/>
  <c r="V15" i="2"/>
  <c r="V16" i="2"/>
  <c r="V13" i="2"/>
  <c r="V17" i="2"/>
  <c r="V18" i="2"/>
  <c r="V12" i="2"/>
  <c r="V14" i="2"/>
  <c r="G8" i="2" l="1"/>
  <c r="E3" i="1"/>
  <c r="W10" i="2" l="1"/>
  <c r="X10" i="2" s="1"/>
  <c r="W11" i="2"/>
  <c r="X11" i="2" s="1"/>
</calcChain>
</file>

<file path=xl/sharedStrings.xml><?xml version="1.0" encoding="utf-8"?>
<sst xmlns="http://schemas.openxmlformats.org/spreadsheetml/2006/main" count="218" uniqueCount="118">
  <si>
    <t>id</t>
    <phoneticPr fontId="1" type="noConversion"/>
  </si>
  <si>
    <t>abilValue</t>
    <phoneticPr fontId="1" type="noConversion"/>
  </si>
  <si>
    <t>name</t>
    <phoneticPr fontId="1" type="noConversion"/>
  </si>
  <si>
    <t>밸런스 기준</t>
    <phoneticPr fontId="1" type="noConversion"/>
  </si>
  <si>
    <t>복붙용(해당 칼럼에 맞게 복붙, 복사 후 ctr+alt+v -&gt; alt+v)</t>
    <phoneticPr fontId="1" type="noConversion"/>
  </si>
  <si>
    <t>층</t>
    <phoneticPr fontId="1" type="noConversion"/>
  </si>
  <si>
    <t>칭호</t>
    <phoneticPr fontId="1" type="noConversion"/>
  </si>
  <si>
    <t>단수</t>
    <phoneticPr fontId="1" type="noConversion"/>
  </si>
  <si>
    <t>condition_Type</t>
    <phoneticPr fontId="1" type="noConversion"/>
  </si>
  <si>
    <t>condition_Value</t>
    <phoneticPr fontId="1" type="noConversion"/>
  </si>
  <si>
    <t>abil_Type</t>
    <phoneticPr fontId="1" type="noConversion"/>
  </si>
  <si>
    <t>abil_Value</t>
    <phoneticPr fontId="1" type="noConversion"/>
  </si>
  <si>
    <t>title_Name</t>
    <phoneticPr fontId="1" type="noConversion"/>
  </si>
  <si>
    <t>grade</t>
    <phoneticPr fontId="1" type="noConversion"/>
  </si>
  <si>
    <t>클리어 보상</t>
    <phoneticPr fontId="1" type="noConversion"/>
  </si>
  <si>
    <t>소탕 보상</t>
    <phoneticPr fontId="1" type="noConversion"/>
  </si>
  <si>
    <t>1겁</t>
  </si>
  <si>
    <t>10겁</t>
  </si>
  <si>
    <t>100겁</t>
  </si>
  <si>
    <t>1000겁</t>
  </si>
  <si>
    <t>1업</t>
  </si>
  <si>
    <t>10업</t>
  </si>
  <si>
    <t>100업</t>
  </si>
  <si>
    <t>1000업</t>
  </si>
  <si>
    <t>1긍</t>
  </si>
  <si>
    <t>10긍</t>
  </si>
  <si>
    <t>100긍</t>
  </si>
  <si>
    <t>1000긍</t>
  </si>
  <si>
    <t>1갈</t>
  </si>
  <si>
    <t>10갈</t>
  </si>
  <si>
    <t>100갈</t>
  </si>
  <si>
    <t>1000갈</t>
  </si>
  <si>
    <t>1라</t>
  </si>
  <si>
    <t>10라</t>
  </si>
  <si>
    <t>100라</t>
  </si>
  <si>
    <t>1000라</t>
  </si>
  <si>
    <t>1가</t>
  </si>
  <si>
    <t>10가</t>
  </si>
  <si>
    <t>100가</t>
  </si>
  <si>
    <t>1000가</t>
  </si>
  <si>
    <t>1언</t>
  </si>
  <si>
    <t>10언</t>
  </si>
  <si>
    <t>100언</t>
  </si>
  <si>
    <t>1000언</t>
  </si>
  <si>
    <t>1승</t>
  </si>
  <si>
    <t>10승</t>
  </si>
  <si>
    <t>100승</t>
  </si>
  <si>
    <t>1000승</t>
  </si>
  <si>
    <t>1마</t>
  </si>
  <si>
    <t>10마</t>
  </si>
  <si>
    <t>100마</t>
  </si>
  <si>
    <t>1000마</t>
  </si>
  <si>
    <t>1살</t>
  </si>
  <si>
    <t>10살</t>
  </si>
  <si>
    <t>100살</t>
  </si>
  <si>
    <t>1000살</t>
  </si>
  <si>
    <t>1섬</t>
  </si>
  <si>
    <t>10섬</t>
  </si>
  <si>
    <t>100섬</t>
  </si>
  <si>
    <t>1000섬</t>
  </si>
  <si>
    <t>1찰</t>
  </si>
  <si>
    <t>10찰</t>
  </si>
  <si>
    <t>100찰</t>
  </si>
  <si>
    <t>1000찰</t>
  </si>
  <si>
    <t>1교</t>
  </si>
  <si>
    <t>10교</t>
  </si>
  <si>
    <t>100교</t>
  </si>
  <si>
    <t>1000교</t>
  </si>
  <si>
    <t>1위</t>
  </si>
  <si>
    <t>10위</t>
  </si>
  <si>
    <t>100위</t>
  </si>
  <si>
    <t>1000위</t>
  </si>
  <si>
    <t>1설</t>
  </si>
  <si>
    <t>10설</t>
  </si>
  <si>
    <t>100설</t>
  </si>
  <si>
    <t>1000설</t>
  </si>
  <si>
    <t>1적</t>
  </si>
  <si>
    <t>10적</t>
  </si>
  <si>
    <t>100적</t>
  </si>
  <si>
    <t>1000적</t>
  </si>
  <si>
    <t>1고</t>
  </si>
  <si>
    <t>10고</t>
  </si>
  <si>
    <t>100고</t>
  </si>
  <si>
    <t>1000고</t>
  </si>
  <si>
    <t>1화</t>
  </si>
  <si>
    <t>10화</t>
  </si>
  <si>
    <t>100화</t>
  </si>
  <si>
    <t>1000화</t>
  </si>
  <si>
    <t>1명</t>
  </si>
  <si>
    <t>10명</t>
  </si>
  <si>
    <t>100명</t>
  </si>
  <si>
    <t>1000명</t>
  </si>
  <si>
    <t>1월</t>
  </si>
  <si>
    <t>10월</t>
  </si>
  <si>
    <t>100월</t>
  </si>
  <si>
    <t>1000월</t>
  </si>
  <si>
    <t>1후</t>
  </si>
  <si>
    <t>10후</t>
  </si>
  <si>
    <t>100후</t>
  </si>
  <si>
    <t>1000후</t>
  </si>
  <si>
    <t>1단</t>
  </si>
  <si>
    <t>10단</t>
  </si>
  <si>
    <t>100단</t>
  </si>
  <si>
    <t>1000단</t>
  </si>
  <si>
    <t>1절</t>
  </si>
  <si>
    <t>10절</t>
  </si>
  <si>
    <t>100절</t>
  </si>
  <si>
    <t>1000절</t>
  </si>
  <si>
    <t>1a</t>
  </si>
  <si>
    <t>10a</t>
  </si>
  <si>
    <t>100a</t>
  </si>
  <si>
    <t>1000a</t>
  </si>
  <si>
    <t>걸리는 시간</t>
    <phoneticPr fontId="1" type="noConversion"/>
  </si>
  <si>
    <t>합</t>
    <phoneticPr fontId="1" type="noConversion"/>
  </si>
  <si>
    <t>딜 증가폭</t>
    <phoneticPr fontId="1" type="noConversion"/>
  </si>
  <si>
    <t>1일당 딜 증가 수치</t>
    <phoneticPr fontId="1" type="noConversion"/>
  </si>
  <si>
    <t>환골 탈태</t>
    <phoneticPr fontId="1" type="noConversion"/>
  </si>
  <si>
    <t>1일당 딜 증가폭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</si>
</sst>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0" fillId="2" borderId="2" xfId="0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2" xfId="0" applyFont="1" applyFill="1" applyBorder="1" applyAlignment="1">
      <alignment horizontal="left" vertical="center"/>
    </xf>
    <xf numFmtId="0" fontId="0" fillId="2" borderId="4" xfId="0" applyFill="1" applyBorder="1">
      <alignment vertical="center"/>
    </xf>
    <xf numFmtId="0" fontId="3" fillId="2" borderId="4" xfId="0" applyFont="1" applyFill="1" applyBorder="1">
      <alignment vertical="center"/>
    </xf>
    <xf numFmtId="0" fontId="3" fillId="2" borderId="4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3" fillId="3" borderId="0" xfId="0" applyFont="1" applyFill="1" applyAlignment="1">
      <alignment horizontal="left" vertical="center"/>
    </xf>
    <xf numFmtId="0" fontId="0" fillId="2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76" fontId="0" fillId="0" borderId="0" xfId="0" applyNumberFormat="1">
      <alignment vertical="center"/>
    </xf>
    <xf numFmtId="3" fontId="3" fillId="3" borderId="0" xfId="0" applyNumberFormat="1" applyFont="1" applyFill="1">
      <alignment vertical="center"/>
    </xf>
    <xf numFmtId="0" fontId="0" fillId="4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3" fontId="0" fillId="3" borderId="0" xfId="0" applyNumberFormat="1" applyFill="1" applyAlignment="1">
      <alignment horizontal="left" vertical="center"/>
    </xf>
    <xf numFmtId="3" fontId="0" fillId="3" borderId="0" xfId="0" applyNumberFormat="1" applyFill="1" applyAlignment="1">
      <alignment horizontal="center" vertical="center"/>
    </xf>
    <xf numFmtId="3" fontId="0" fillId="0" borderId="0" xfId="0" applyNumberFormat="1">
      <alignment vertical="center"/>
    </xf>
    <xf numFmtId="4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4" fontId="0" fillId="5" borderId="0" xfId="0" applyNumberFormat="1" applyFill="1">
      <alignment vertical="center"/>
    </xf>
    <xf numFmtId="0" fontId="0" fillId="6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G101"/>
  <sheetViews>
    <sheetView tabSelected="1" workbookViewId="0">
      <pane ySplit="1" topLeftCell="A74" activePane="bottomLeft" state="frozen"/>
      <selection pane="bottomLeft" activeCell="C90" sqref="C90"/>
    </sheetView>
  </sheetViews>
  <sheetFormatPr defaultRowHeight="16.5" x14ac:dyDescent="0.3"/>
  <cols>
    <col min="2" max="2" width="14.875" style="1" bestFit="1" customWidth="1"/>
    <col min="3" max="3" width="15.875" style="1" bestFit="1" customWidth="1"/>
    <col min="5" max="5" width="10.5" bestFit="1" customWidth="1"/>
    <col min="6" max="6" width="16.5" bestFit="1" customWidth="1"/>
  </cols>
  <sheetData>
    <row r="1" spans="1:7" x14ac:dyDescent="0.3">
      <c r="A1" t="s">
        <v>0</v>
      </c>
      <c r="B1" s="14" t="s">
        <v>8</v>
      </c>
      <c r="C1" s="14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3">
      <c r="A2">
        <v>0</v>
      </c>
      <c r="B2">
        <v>9054</v>
      </c>
      <c r="C2" s="20">
        <f>VLOOKUP(A2,Balance!O:R,2,FALSE)</f>
        <v>100000</v>
      </c>
      <c r="D2">
        <v>100</v>
      </c>
      <c r="E2">
        <f>VLOOKUP(A2,Balance!O:R,3,FALSE)/100</f>
        <v>0.1</v>
      </c>
      <c r="F2" t="str">
        <f>VLOOKUP(A2,Balance!O:R,4,FALSE)</f>
        <v>환골 탈태 1단</v>
      </c>
      <c r="G2">
        <v>0</v>
      </c>
    </row>
    <row r="3" spans="1:7" x14ac:dyDescent="0.3">
      <c r="A3">
        <v>1</v>
      </c>
      <c r="B3">
        <v>9054</v>
      </c>
      <c r="C3" s="20">
        <f>VLOOKUP(A3,Balance!O:R,2,FALSE)</f>
        <v>100000</v>
      </c>
      <c r="D3">
        <f>D2</f>
        <v>100</v>
      </c>
      <c r="E3">
        <f>VLOOKUP(A3,Balance!O:R,3,FALSE)/100</f>
        <v>0.125</v>
      </c>
      <c r="F3" t="str">
        <f>VLOOKUP(A3,Balance!O:R,4,FALSE)</f>
        <v>환골 탈태 2단</v>
      </c>
      <c r="G3">
        <v>0</v>
      </c>
    </row>
    <row r="4" spans="1:7" x14ac:dyDescent="0.3">
      <c r="A4">
        <v>2</v>
      </c>
      <c r="B4">
        <v>9054</v>
      </c>
      <c r="C4" s="20">
        <f>VLOOKUP(A4,Balance!O:R,2,FALSE)</f>
        <v>100000</v>
      </c>
      <c r="D4">
        <f t="shared" ref="D4:D50" si="0">D3</f>
        <v>100</v>
      </c>
      <c r="E4">
        <f>VLOOKUP(A4,Balance!O:R,3,FALSE)/100</f>
        <v>0.16</v>
      </c>
      <c r="F4" t="str">
        <f>VLOOKUP(A4,Balance!O:R,4,FALSE)</f>
        <v>환골 탈태 3단</v>
      </c>
      <c r="G4">
        <v>0</v>
      </c>
    </row>
    <row r="5" spans="1:7" x14ac:dyDescent="0.3">
      <c r="A5">
        <v>3</v>
      </c>
      <c r="B5">
        <v>9054</v>
      </c>
      <c r="C5" s="20">
        <f>VLOOKUP(A5,Balance!O:R,2,FALSE)</f>
        <v>100000</v>
      </c>
      <c r="D5">
        <f t="shared" si="0"/>
        <v>100</v>
      </c>
      <c r="E5">
        <f>VLOOKUP(A5,Balance!O:R,3,FALSE)/100</f>
        <v>0.21</v>
      </c>
      <c r="F5" t="str">
        <f>VLOOKUP(A5,Balance!O:R,4,FALSE)</f>
        <v>환골 탈태 4단</v>
      </c>
      <c r="G5">
        <v>0</v>
      </c>
    </row>
    <row r="6" spans="1:7" x14ac:dyDescent="0.3">
      <c r="A6">
        <v>4</v>
      </c>
      <c r="B6">
        <v>9054</v>
      </c>
      <c r="C6" s="20">
        <f>VLOOKUP(A6,Balance!O:R,2,FALSE)</f>
        <v>100000</v>
      </c>
      <c r="D6">
        <f t="shared" si="0"/>
        <v>100</v>
      </c>
      <c r="E6">
        <f>VLOOKUP(A6,Balance!O:R,3,FALSE)/100</f>
        <v>0.27</v>
      </c>
      <c r="F6" t="str">
        <f>VLOOKUP(A6,Balance!O:R,4,FALSE)</f>
        <v>환골 탈태 5단</v>
      </c>
      <c r="G6">
        <v>0</v>
      </c>
    </row>
    <row r="7" spans="1:7" x14ac:dyDescent="0.3">
      <c r="A7">
        <v>5</v>
      </c>
      <c r="B7">
        <v>9054</v>
      </c>
      <c r="C7" s="20">
        <f>VLOOKUP(A7,Balance!O:R,2,FALSE)</f>
        <v>100000</v>
      </c>
      <c r="D7">
        <f t="shared" si="0"/>
        <v>100</v>
      </c>
      <c r="E7">
        <f>VLOOKUP(A7,Balance!O:R,3,FALSE)/100</f>
        <v>0.34499999999999997</v>
      </c>
      <c r="F7" t="str">
        <f>VLOOKUP(A7,Balance!O:R,4,FALSE)</f>
        <v>환골 탈태 6단</v>
      </c>
      <c r="G7">
        <f>G2+1</f>
        <v>1</v>
      </c>
    </row>
    <row r="8" spans="1:7" x14ac:dyDescent="0.3">
      <c r="A8">
        <v>6</v>
      </c>
      <c r="B8">
        <v>9054</v>
      </c>
      <c r="C8" s="20">
        <f>VLOOKUP(A8,Balance!O:R,2,FALSE)</f>
        <v>100000</v>
      </c>
      <c r="D8">
        <f t="shared" si="0"/>
        <v>100</v>
      </c>
      <c r="E8">
        <f>VLOOKUP(A8,Balance!O:R,3,FALSE)/100</f>
        <v>0.44</v>
      </c>
      <c r="F8" t="str">
        <f>VLOOKUP(A8,Balance!O:R,4,FALSE)</f>
        <v>환골 탈태 7단</v>
      </c>
      <c r="G8">
        <f t="shared" ref="G8:G72" si="1">G3+1</f>
        <v>1</v>
      </c>
    </row>
    <row r="9" spans="1:7" x14ac:dyDescent="0.3">
      <c r="A9">
        <v>7</v>
      </c>
      <c r="B9">
        <v>9054</v>
      </c>
      <c r="C9" s="20">
        <f>VLOOKUP(A9,Balance!O:R,2,FALSE)</f>
        <v>100000</v>
      </c>
      <c r="D9">
        <f t="shared" si="0"/>
        <v>100</v>
      </c>
      <c r="E9">
        <f>VLOOKUP(A9,Balance!O:R,3,FALSE)/100</f>
        <v>0.56499999999999995</v>
      </c>
      <c r="F9" t="str">
        <f>VLOOKUP(A9,Balance!O:R,4,FALSE)</f>
        <v>환골 탈태 8단</v>
      </c>
      <c r="G9">
        <f t="shared" si="1"/>
        <v>1</v>
      </c>
    </row>
    <row r="10" spans="1:7" x14ac:dyDescent="0.3">
      <c r="A10">
        <v>8</v>
      </c>
      <c r="B10">
        <v>9054</v>
      </c>
      <c r="C10" s="20">
        <f>VLOOKUP(A10,Balance!O:R,2,FALSE)</f>
        <v>100000</v>
      </c>
      <c r="D10">
        <f t="shared" si="0"/>
        <v>100</v>
      </c>
      <c r="E10">
        <f>VLOOKUP(A10,Balance!O:R,3,FALSE)/100</f>
        <v>0.72499999999999998</v>
      </c>
      <c r="F10" t="str">
        <f>VLOOKUP(A10,Balance!O:R,4,FALSE)</f>
        <v>환골 탈태 9단</v>
      </c>
      <c r="G10">
        <f t="shared" si="1"/>
        <v>1</v>
      </c>
    </row>
    <row r="11" spans="1:7" x14ac:dyDescent="0.3">
      <c r="A11">
        <v>9</v>
      </c>
      <c r="B11">
        <v>9054</v>
      </c>
      <c r="C11" s="20">
        <f>VLOOKUP(A11,Balance!O:R,2,FALSE)</f>
        <v>100000</v>
      </c>
      <c r="D11">
        <f t="shared" ref="D11:D74" si="2">D10</f>
        <v>100</v>
      </c>
      <c r="E11">
        <f>VLOOKUP(A11,Balance!O:R,3,FALSE)/100</f>
        <v>0.92500000000000004</v>
      </c>
      <c r="F11" t="str">
        <f>VLOOKUP(A11,Balance!O:R,4,FALSE)</f>
        <v>환골 탈태 10단</v>
      </c>
      <c r="G11">
        <f t="shared" si="1"/>
        <v>1</v>
      </c>
    </row>
    <row r="12" spans="1:7" x14ac:dyDescent="0.3">
      <c r="A12">
        <v>10</v>
      </c>
      <c r="B12">
        <v>9054</v>
      </c>
      <c r="C12" s="20">
        <f>VLOOKUP(A12,Balance!O:R,2,FALSE)</f>
        <v>150000</v>
      </c>
      <c r="D12">
        <f t="shared" si="0"/>
        <v>100</v>
      </c>
      <c r="E12">
        <f>VLOOKUP(A12,Balance!O:R,3,FALSE)/100</f>
        <v>1.7250000000000001</v>
      </c>
      <c r="F12" t="str">
        <f>VLOOKUP(A12,Balance!O:R,4,FALSE)</f>
        <v>환골 탈태 11단</v>
      </c>
      <c r="G12">
        <f t="shared" si="1"/>
        <v>2</v>
      </c>
    </row>
    <row r="13" spans="1:7" x14ac:dyDescent="0.3">
      <c r="A13">
        <v>11</v>
      </c>
      <c r="B13">
        <v>9054</v>
      </c>
      <c r="C13" s="20">
        <f>VLOOKUP(A13,Balance!O:R,2,FALSE)</f>
        <v>150000</v>
      </c>
      <c r="D13">
        <f t="shared" si="2"/>
        <v>100</v>
      </c>
      <c r="E13">
        <f>VLOOKUP(A13,Balance!O:R,3,FALSE)/100</f>
        <v>2.8450000000000002</v>
      </c>
      <c r="F13" t="str">
        <f>VLOOKUP(A13,Balance!O:R,4,FALSE)</f>
        <v>환골 탈태 12단</v>
      </c>
      <c r="G13">
        <f t="shared" si="1"/>
        <v>2</v>
      </c>
    </row>
    <row r="14" spans="1:7" x14ac:dyDescent="0.3">
      <c r="A14">
        <v>12</v>
      </c>
      <c r="B14">
        <v>9054</v>
      </c>
      <c r="C14" s="20">
        <f>VLOOKUP(A14,Balance!O:R,2,FALSE)</f>
        <v>150000</v>
      </c>
      <c r="D14">
        <f t="shared" si="0"/>
        <v>100</v>
      </c>
      <c r="E14">
        <f>VLOOKUP(A14,Balance!O:R,3,FALSE)/100</f>
        <v>4.4450000000000003</v>
      </c>
      <c r="F14" t="str">
        <f>VLOOKUP(A14,Balance!O:R,4,FALSE)</f>
        <v>환골 탈태 13단</v>
      </c>
      <c r="G14">
        <f t="shared" si="1"/>
        <v>2</v>
      </c>
    </row>
    <row r="15" spans="1:7" x14ac:dyDescent="0.3">
      <c r="A15">
        <v>13</v>
      </c>
      <c r="B15">
        <v>9054</v>
      </c>
      <c r="C15" s="20">
        <f>VLOOKUP(A15,Balance!O:R,2,FALSE)</f>
        <v>150000</v>
      </c>
      <c r="D15">
        <f t="shared" si="2"/>
        <v>100</v>
      </c>
      <c r="E15">
        <f>VLOOKUP(A15,Balance!O:R,3,FALSE)/100</f>
        <v>6.8449999999999998</v>
      </c>
      <c r="F15" t="str">
        <f>VLOOKUP(A15,Balance!O:R,4,FALSE)</f>
        <v>환골 탈태 14단</v>
      </c>
      <c r="G15">
        <f t="shared" si="1"/>
        <v>2</v>
      </c>
    </row>
    <row r="16" spans="1:7" x14ac:dyDescent="0.3">
      <c r="A16">
        <v>14</v>
      </c>
      <c r="B16">
        <v>9054</v>
      </c>
      <c r="C16" s="20">
        <f>VLOOKUP(A16,Balance!O:R,2,FALSE)</f>
        <v>150000</v>
      </c>
      <c r="D16">
        <f t="shared" si="0"/>
        <v>100</v>
      </c>
      <c r="E16">
        <f>VLOOKUP(A16,Balance!O:R,3,FALSE)/100</f>
        <v>10.045</v>
      </c>
      <c r="F16" t="str">
        <f>VLOOKUP(A16,Balance!O:R,4,FALSE)</f>
        <v>환골 탈태 15단</v>
      </c>
      <c r="G16">
        <f t="shared" si="1"/>
        <v>2</v>
      </c>
    </row>
    <row r="17" spans="1:7" x14ac:dyDescent="0.3">
      <c r="A17">
        <v>15</v>
      </c>
      <c r="B17">
        <v>9054</v>
      </c>
      <c r="C17" s="20">
        <f>VLOOKUP(A17,Balance!O:R,2,FALSE)</f>
        <v>150000</v>
      </c>
      <c r="D17">
        <f t="shared" si="2"/>
        <v>100</v>
      </c>
      <c r="E17">
        <f>VLOOKUP(A17,Balance!O:R,3,FALSE)/100</f>
        <v>14.525</v>
      </c>
      <c r="F17" t="str">
        <f>VLOOKUP(A17,Balance!O:R,4,FALSE)</f>
        <v>환골 탈태 16단</v>
      </c>
      <c r="G17">
        <f t="shared" si="1"/>
        <v>3</v>
      </c>
    </row>
    <row r="18" spans="1:7" x14ac:dyDescent="0.3">
      <c r="A18">
        <v>16</v>
      </c>
      <c r="B18">
        <v>9054</v>
      </c>
      <c r="C18" s="20">
        <f>VLOOKUP(A18,Balance!O:R,2,FALSE)</f>
        <v>150000</v>
      </c>
      <c r="D18">
        <f t="shared" si="0"/>
        <v>100</v>
      </c>
      <c r="E18">
        <f>VLOOKUP(A18,Balance!O:R,3,FALSE)/100</f>
        <v>20.925000000000001</v>
      </c>
      <c r="F18" t="str">
        <f>VLOOKUP(A18,Balance!O:R,4,FALSE)</f>
        <v>환골 탈태 17단</v>
      </c>
      <c r="G18">
        <f t="shared" si="1"/>
        <v>3</v>
      </c>
    </row>
    <row r="19" spans="1:7" x14ac:dyDescent="0.3">
      <c r="A19">
        <v>17</v>
      </c>
      <c r="B19">
        <v>9054</v>
      </c>
      <c r="C19" s="20">
        <f>VLOOKUP(A19,Balance!O:R,2,FALSE)</f>
        <v>150000</v>
      </c>
      <c r="D19">
        <f t="shared" si="2"/>
        <v>100</v>
      </c>
      <c r="E19">
        <f>VLOOKUP(A19,Balance!O:R,3,FALSE)/100</f>
        <v>29.725000000000001</v>
      </c>
      <c r="F19" t="str">
        <f>VLOOKUP(A19,Balance!O:R,4,FALSE)</f>
        <v>환골 탈태 18단</v>
      </c>
      <c r="G19">
        <f t="shared" si="1"/>
        <v>3</v>
      </c>
    </row>
    <row r="20" spans="1:7" x14ac:dyDescent="0.3">
      <c r="A20">
        <v>18</v>
      </c>
      <c r="B20">
        <v>9054</v>
      </c>
      <c r="C20" s="20">
        <f>VLOOKUP(A20,Balance!O:R,2,FALSE)</f>
        <v>150000</v>
      </c>
      <c r="D20">
        <f t="shared" si="0"/>
        <v>100</v>
      </c>
      <c r="E20">
        <f>VLOOKUP(A20,Balance!O:R,3,FALSE)/100</f>
        <v>42.524999999999999</v>
      </c>
      <c r="F20" t="str">
        <f>VLOOKUP(A20,Balance!O:R,4,FALSE)</f>
        <v>환골 탈태 19단</v>
      </c>
      <c r="G20">
        <f t="shared" si="1"/>
        <v>3</v>
      </c>
    </row>
    <row r="21" spans="1:7" x14ac:dyDescent="0.3">
      <c r="A21">
        <v>19</v>
      </c>
      <c r="B21">
        <v>9054</v>
      </c>
      <c r="C21" s="20">
        <f>VLOOKUP(A21,Balance!O:R,2,FALSE)</f>
        <v>150000</v>
      </c>
      <c r="D21">
        <f t="shared" si="2"/>
        <v>100</v>
      </c>
      <c r="E21">
        <f>VLOOKUP(A21,Balance!O:R,3,FALSE)/100</f>
        <v>60</v>
      </c>
      <c r="F21" t="str">
        <f>VLOOKUP(A21,Balance!O:R,4,FALSE)</f>
        <v>환골 탈태 20단</v>
      </c>
      <c r="G21">
        <f t="shared" si="1"/>
        <v>3</v>
      </c>
    </row>
    <row r="22" spans="1:7" x14ac:dyDescent="0.3">
      <c r="A22">
        <v>20</v>
      </c>
      <c r="B22">
        <v>9054</v>
      </c>
      <c r="C22" s="20">
        <f>VLOOKUP(A22,Balance!O:R,2,FALSE)</f>
        <v>200000</v>
      </c>
      <c r="D22">
        <f t="shared" si="0"/>
        <v>100</v>
      </c>
      <c r="E22">
        <f>VLOOKUP(A22,Balance!O:R,3,FALSE)/100</f>
        <v>90</v>
      </c>
      <c r="F22" t="str">
        <f>VLOOKUP(A22,Balance!O:R,4,FALSE)</f>
        <v>환골 탈태 21단</v>
      </c>
      <c r="G22">
        <f t="shared" si="1"/>
        <v>4</v>
      </c>
    </row>
    <row r="23" spans="1:7" x14ac:dyDescent="0.3">
      <c r="A23">
        <v>21</v>
      </c>
      <c r="B23">
        <v>9054</v>
      </c>
      <c r="C23" s="20">
        <f>VLOOKUP(A23,Balance!O:R,2,FALSE)</f>
        <v>200000</v>
      </c>
      <c r="D23">
        <f t="shared" si="2"/>
        <v>100</v>
      </c>
      <c r="E23">
        <f>VLOOKUP(A23,Balance!O:R,3,FALSE)/100</f>
        <v>140</v>
      </c>
      <c r="F23" t="str">
        <f>VLOOKUP(A23,Balance!O:R,4,FALSE)</f>
        <v>환골 탈태 22단</v>
      </c>
      <c r="G23">
        <f t="shared" si="1"/>
        <v>4</v>
      </c>
    </row>
    <row r="24" spans="1:7" x14ac:dyDescent="0.3">
      <c r="A24">
        <v>22</v>
      </c>
      <c r="B24">
        <v>9054</v>
      </c>
      <c r="C24" s="20">
        <f>VLOOKUP(A24,Balance!O:R,2,FALSE)</f>
        <v>200000</v>
      </c>
      <c r="D24">
        <f t="shared" si="0"/>
        <v>100</v>
      </c>
      <c r="E24">
        <f>VLOOKUP(A24,Balance!O:R,3,FALSE)/100</f>
        <v>220</v>
      </c>
      <c r="F24" t="str">
        <f>VLOOKUP(A24,Balance!O:R,4,FALSE)</f>
        <v>환골 탈태 23단</v>
      </c>
      <c r="G24">
        <f t="shared" si="1"/>
        <v>4</v>
      </c>
    </row>
    <row r="25" spans="1:7" x14ac:dyDescent="0.3">
      <c r="A25">
        <v>23</v>
      </c>
      <c r="B25">
        <v>9054</v>
      </c>
      <c r="C25" s="20">
        <f>VLOOKUP(A25,Balance!O:R,2,FALSE)</f>
        <v>200000</v>
      </c>
      <c r="D25">
        <f t="shared" si="2"/>
        <v>100</v>
      </c>
      <c r="E25">
        <f>VLOOKUP(A25,Balance!O:R,3,FALSE)/100</f>
        <v>350</v>
      </c>
      <c r="F25" t="str">
        <f>VLOOKUP(A25,Balance!O:R,4,FALSE)</f>
        <v>환골 탈태 24단</v>
      </c>
      <c r="G25">
        <f t="shared" si="1"/>
        <v>4</v>
      </c>
    </row>
    <row r="26" spans="1:7" x14ac:dyDescent="0.3">
      <c r="A26">
        <v>24</v>
      </c>
      <c r="B26">
        <v>9054</v>
      </c>
      <c r="C26" s="20">
        <f>VLOOKUP(A26,Balance!O:R,2,FALSE)</f>
        <v>200000</v>
      </c>
      <c r="D26">
        <f t="shared" si="0"/>
        <v>100</v>
      </c>
      <c r="E26">
        <f>VLOOKUP(A26,Balance!O:R,3,FALSE)/100</f>
        <v>550</v>
      </c>
      <c r="F26" t="str">
        <f>VLOOKUP(A26,Balance!O:R,4,FALSE)</f>
        <v>환골 탈태 25단</v>
      </c>
      <c r="G26">
        <f t="shared" si="1"/>
        <v>4</v>
      </c>
    </row>
    <row r="27" spans="1:7" x14ac:dyDescent="0.3">
      <c r="A27">
        <v>25</v>
      </c>
      <c r="B27">
        <v>9054</v>
      </c>
      <c r="C27" s="20">
        <f>VLOOKUP(A27,Balance!O:R,2,FALSE)</f>
        <v>250000</v>
      </c>
      <c r="D27">
        <f t="shared" si="2"/>
        <v>100</v>
      </c>
      <c r="E27">
        <f>VLOOKUP(A27,Balance!O:R,3,FALSE)/100</f>
        <v>850</v>
      </c>
      <c r="F27" t="str">
        <f>VLOOKUP(A27,Balance!O:R,4,FALSE)</f>
        <v>환골 탈태 26단</v>
      </c>
      <c r="G27">
        <f t="shared" si="1"/>
        <v>5</v>
      </c>
    </row>
    <row r="28" spans="1:7" x14ac:dyDescent="0.3">
      <c r="A28">
        <v>26</v>
      </c>
      <c r="B28">
        <v>9054</v>
      </c>
      <c r="C28" s="20">
        <f>VLOOKUP(A28,Balance!O:R,2,FALSE)</f>
        <v>250000</v>
      </c>
      <c r="D28">
        <f t="shared" si="0"/>
        <v>100</v>
      </c>
      <c r="E28">
        <f>VLOOKUP(A28,Balance!O:R,3,FALSE)/100</f>
        <v>1310</v>
      </c>
      <c r="F28" t="str">
        <f>VLOOKUP(A28,Balance!O:R,4,FALSE)</f>
        <v>환골 탈태 27단</v>
      </c>
      <c r="G28">
        <f t="shared" si="1"/>
        <v>5</v>
      </c>
    </row>
    <row r="29" spans="1:7" x14ac:dyDescent="0.3">
      <c r="A29">
        <v>27</v>
      </c>
      <c r="B29">
        <v>9054</v>
      </c>
      <c r="C29" s="20">
        <f>VLOOKUP(A29,Balance!O:R,2,FALSE)</f>
        <v>250000</v>
      </c>
      <c r="D29">
        <f t="shared" si="2"/>
        <v>100</v>
      </c>
      <c r="E29">
        <f>VLOOKUP(A29,Balance!O:R,3,FALSE)/100</f>
        <v>2030</v>
      </c>
      <c r="F29" t="str">
        <f>VLOOKUP(A29,Balance!O:R,4,FALSE)</f>
        <v>환골 탈태 28단</v>
      </c>
      <c r="G29">
        <f t="shared" si="1"/>
        <v>5</v>
      </c>
    </row>
    <row r="30" spans="1:7" x14ac:dyDescent="0.3">
      <c r="A30">
        <v>28</v>
      </c>
      <c r="B30">
        <v>9054</v>
      </c>
      <c r="C30" s="20">
        <f>VLOOKUP(A30,Balance!O:R,2,FALSE)</f>
        <v>250000</v>
      </c>
      <c r="D30">
        <f t="shared" si="0"/>
        <v>100</v>
      </c>
      <c r="E30">
        <f>VLOOKUP(A30,Balance!O:R,3,FALSE)/100</f>
        <v>3130</v>
      </c>
      <c r="F30" t="str">
        <f>VLOOKUP(A30,Balance!O:R,4,FALSE)</f>
        <v>환골 탈태 29단</v>
      </c>
      <c r="G30">
        <f t="shared" si="1"/>
        <v>5</v>
      </c>
    </row>
    <row r="31" spans="1:7" x14ac:dyDescent="0.3">
      <c r="A31">
        <v>29</v>
      </c>
      <c r="B31">
        <v>9054</v>
      </c>
      <c r="C31" s="20">
        <f>VLOOKUP(A31,Balance!O:R,2,FALSE)</f>
        <v>250000</v>
      </c>
      <c r="D31">
        <f t="shared" si="2"/>
        <v>100</v>
      </c>
      <c r="E31">
        <f>VLOOKUP(A31,Balance!O:R,3,FALSE)/100</f>
        <v>4830</v>
      </c>
      <c r="F31" t="str">
        <f>VLOOKUP(A31,Balance!O:R,4,FALSE)</f>
        <v>환골 탈태 30단</v>
      </c>
      <c r="G31">
        <f t="shared" si="1"/>
        <v>5</v>
      </c>
    </row>
    <row r="32" spans="1:7" x14ac:dyDescent="0.3">
      <c r="A32">
        <v>30</v>
      </c>
      <c r="B32">
        <v>9054</v>
      </c>
      <c r="C32" s="20">
        <f>VLOOKUP(A32,Balance!O:R,2,FALSE)</f>
        <v>300000</v>
      </c>
      <c r="D32">
        <f t="shared" si="0"/>
        <v>100</v>
      </c>
      <c r="E32">
        <f>VLOOKUP(A32,Balance!O:R,3,FALSE)/100</f>
        <v>6430</v>
      </c>
      <c r="F32" t="str">
        <f>VLOOKUP(A32,Balance!O:R,4,FALSE)</f>
        <v>환골 탈태 31단</v>
      </c>
      <c r="G32">
        <f t="shared" si="1"/>
        <v>6</v>
      </c>
    </row>
    <row r="33" spans="1:7" x14ac:dyDescent="0.3">
      <c r="A33">
        <v>31</v>
      </c>
      <c r="B33">
        <v>9054</v>
      </c>
      <c r="C33" s="20">
        <f>VLOOKUP(A33,Balance!O:R,2,FALSE)</f>
        <v>300000</v>
      </c>
      <c r="D33">
        <f t="shared" si="2"/>
        <v>100</v>
      </c>
      <c r="E33">
        <f>VLOOKUP(A33,Balance!O:R,3,FALSE)/100</f>
        <v>8110</v>
      </c>
      <c r="F33" t="str">
        <f>VLOOKUP(A33,Balance!O:R,4,FALSE)</f>
        <v>환골 탈태 32단</v>
      </c>
      <c r="G33">
        <f t="shared" si="1"/>
        <v>6</v>
      </c>
    </row>
    <row r="34" spans="1:7" x14ac:dyDescent="0.3">
      <c r="A34">
        <v>32</v>
      </c>
      <c r="B34">
        <v>9054</v>
      </c>
      <c r="C34" s="20">
        <f>VLOOKUP(A34,Balance!O:R,2,FALSE)</f>
        <v>300000</v>
      </c>
      <c r="D34">
        <f t="shared" si="0"/>
        <v>100</v>
      </c>
      <c r="E34">
        <f>VLOOKUP(A34,Balance!O:R,3,FALSE)/100</f>
        <v>9870</v>
      </c>
      <c r="F34" t="str">
        <f>VLOOKUP(A34,Balance!O:R,4,FALSE)</f>
        <v>환골 탈태 33단</v>
      </c>
      <c r="G34">
        <f t="shared" si="1"/>
        <v>6</v>
      </c>
    </row>
    <row r="35" spans="1:7" x14ac:dyDescent="0.3">
      <c r="A35">
        <v>33</v>
      </c>
      <c r="B35">
        <v>9054</v>
      </c>
      <c r="C35" s="20">
        <f>VLOOKUP(A35,Balance!O:R,2,FALSE)</f>
        <v>300000</v>
      </c>
      <c r="D35">
        <f t="shared" si="2"/>
        <v>100</v>
      </c>
      <c r="E35">
        <f>VLOOKUP(A35,Balance!O:R,3,FALSE)/100</f>
        <v>11710</v>
      </c>
      <c r="F35" t="str">
        <f>VLOOKUP(A35,Balance!O:R,4,FALSE)</f>
        <v>환골 탈태 34단</v>
      </c>
      <c r="G35">
        <f t="shared" si="1"/>
        <v>6</v>
      </c>
    </row>
    <row r="36" spans="1:7" x14ac:dyDescent="0.3">
      <c r="A36">
        <v>34</v>
      </c>
      <c r="B36">
        <v>9054</v>
      </c>
      <c r="C36" s="20">
        <f>VLOOKUP(A36,Balance!O:R,2,FALSE)</f>
        <v>300000</v>
      </c>
      <c r="D36">
        <f t="shared" si="0"/>
        <v>100</v>
      </c>
      <c r="E36">
        <f>VLOOKUP(A36,Balance!O:R,3,FALSE)/100</f>
        <v>13630</v>
      </c>
      <c r="F36" t="str">
        <f>VLOOKUP(A36,Balance!O:R,4,FALSE)</f>
        <v>환골 탈태 35단</v>
      </c>
      <c r="G36">
        <f t="shared" si="1"/>
        <v>6</v>
      </c>
    </row>
    <row r="37" spans="1:7" x14ac:dyDescent="0.3">
      <c r="A37">
        <v>35</v>
      </c>
      <c r="B37">
        <v>9054</v>
      </c>
      <c r="C37" s="20">
        <f>VLOOKUP(A37,Balance!O:R,2,FALSE)</f>
        <v>400000</v>
      </c>
      <c r="D37">
        <f t="shared" si="2"/>
        <v>100</v>
      </c>
      <c r="E37">
        <f>VLOOKUP(A37,Balance!O:R,3,FALSE)/100</f>
        <v>16260</v>
      </c>
      <c r="F37" t="str">
        <f>VLOOKUP(A37,Balance!O:R,4,FALSE)</f>
        <v>환골 탈태 36단</v>
      </c>
      <c r="G37">
        <f t="shared" si="1"/>
        <v>7</v>
      </c>
    </row>
    <row r="38" spans="1:7" x14ac:dyDescent="0.3">
      <c r="A38">
        <v>36</v>
      </c>
      <c r="B38">
        <v>9054</v>
      </c>
      <c r="C38" s="20">
        <f>VLOOKUP(A38,Balance!O:R,2,FALSE)</f>
        <v>400000</v>
      </c>
      <c r="D38">
        <f t="shared" si="0"/>
        <v>100</v>
      </c>
      <c r="E38">
        <f>VLOOKUP(A38,Balance!O:R,3,FALSE)/100</f>
        <v>18990</v>
      </c>
      <c r="F38" t="str">
        <f>VLOOKUP(A38,Balance!O:R,4,FALSE)</f>
        <v>환골 탈태 37단</v>
      </c>
      <c r="G38">
        <f t="shared" si="1"/>
        <v>7</v>
      </c>
    </row>
    <row r="39" spans="1:7" x14ac:dyDescent="0.3">
      <c r="A39">
        <v>37</v>
      </c>
      <c r="B39">
        <v>9054</v>
      </c>
      <c r="C39" s="20">
        <f>VLOOKUP(A39,Balance!O:R,2,FALSE)</f>
        <v>400000</v>
      </c>
      <c r="D39">
        <f t="shared" si="2"/>
        <v>100</v>
      </c>
      <c r="E39">
        <f>VLOOKUP(A39,Balance!O:R,3,FALSE)/100</f>
        <v>21830</v>
      </c>
      <c r="F39" t="str">
        <f>VLOOKUP(A39,Balance!O:R,4,FALSE)</f>
        <v>환골 탈태 38단</v>
      </c>
      <c r="G39">
        <f t="shared" si="1"/>
        <v>7</v>
      </c>
    </row>
    <row r="40" spans="1:7" x14ac:dyDescent="0.3">
      <c r="A40">
        <v>38</v>
      </c>
      <c r="B40">
        <v>9054</v>
      </c>
      <c r="C40" s="20">
        <f>VLOOKUP(A40,Balance!O:R,2,FALSE)</f>
        <v>400000</v>
      </c>
      <c r="D40">
        <f t="shared" si="0"/>
        <v>100</v>
      </c>
      <c r="E40">
        <f>VLOOKUP(A40,Balance!O:R,3,FALSE)/100</f>
        <v>24770</v>
      </c>
      <c r="F40" t="str">
        <f>VLOOKUP(A40,Balance!O:R,4,FALSE)</f>
        <v>환골 탈태 39단</v>
      </c>
      <c r="G40">
        <f t="shared" si="1"/>
        <v>7</v>
      </c>
    </row>
    <row r="41" spans="1:7" x14ac:dyDescent="0.3">
      <c r="A41">
        <v>39</v>
      </c>
      <c r="B41">
        <v>9054</v>
      </c>
      <c r="C41" s="20">
        <f>VLOOKUP(A41,Balance!O:R,2,FALSE)</f>
        <v>400000</v>
      </c>
      <c r="D41">
        <f t="shared" si="2"/>
        <v>100</v>
      </c>
      <c r="E41">
        <f>VLOOKUP(A41,Balance!O:R,3,FALSE)/100</f>
        <v>27820</v>
      </c>
      <c r="F41" t="str">
        <f>VLOOKUP(A41,Balance!O:R,4,FALSE)</f>
        <v>환골 탈태 40단</v>
      </c>
      <c r="G41">
        <f t="shared" si="1"/>
        <v>7</v>
      </c>
    </row>
    <row r="42" spans="1:7" x14ac:dyDescent="0.3">
      <c r="A42">
        <v>40</v>
      </c>
      <c r="B42">
        <v>9054</v>
      </c>
      <c r="C42" s="20">
        <f>VLOOKUP(A42,Balance!O:R,2,FALSE)</f>
        <v>450000</v>
      </c>
      <c r="D42">
        <f t="shared" si="0"/>
        <v>100</v>
      </c>
      <c r="E42">
        <f>VLOOKUP(A42,Balance!O:R,3,FALSE)/100</f>
        <v>31420</v>
      </c>
      <c r="F42" t="str">
        <f>VLOOKUP(A42,Balance!O:R,4,FALSE)</f>
        <v>환골 탈태 41단</v>
      </c>
      <c r="G42">
        <f t="shared" si="1"/>
        <v>8</v>
      </c>
    </row>
    <row r="43" spans="1:7" x14ac:dyDescent="0.3">
      <c r="A43">
        <v>41</v>
      </c>
      <c r="B43">
        <v>9054</v>
      </c>
      <c r="C43" s="20">
        <f>VLOOKUP(A43,Balance!O:R,2,FALSE)</f>
        <v>450000</v>
      </c>
      <c r="D43">
        <f t="shared" si="2"/>
        <v>100</v>
      </c>
      <c r="E43">
        <f>VLOOKUP(A43,Balance!O:R,3,FALSE)/100</f>
        <v>35140</v>
      </c>
      <c r="F43" t="str">
        <f>VLOOKUP(A43,Balance!O:R,4,FALSE)</f>
        <v>환골 탈태 42단</v>
      </c>
      <c r="G43">
        <f t="shared" si="1"/>
        <v>8</v>
      </c>
    </row>
    <row r="44" spans="1:7" x14ac:dyDescent="0.3">
      <c r="A44">
        <v>42</v>
      </c>
      <c r="B44">
        <v>9054</v>
      </c>
      <c r="C44" s="20">
        <f>VLOOKUP(A44,Balance!O:R,2,FALSE)</f>
        <v>450000</v>
      </c>
      <c r="D44">
        <f t="shared" si="0"/>
        <v>100</v>
      </c>
      <c r="E44">
        <f>VLOOKUP(A44,Balance!O:R,3,FALSE)/100</f>
        <v>38980</v>
      </c>
      <c r="F44" t="str">
        <f>VLOOKUP(A44,Balance!O:R,4,FALSE)</f>
        <v>환골 탈태 43단</v>
      </c>
      <c r="G44">
        <f t="shared" si="1"/>
        <v>8</v>
      </c>
    </row>
    <row r="45" spans="1:7" x14ac:dyDescent="0.3">
      <c r="A45">
        <v>43</v>
      </c>
      <c r="B45">
        <v>9054</v>
      </c>
      <c r="C45" s="20">
        <f>VLOOKUP(A45,Balance!O:R,2,FALSE)</f>
        <v>450000</v>
      </c>
      <c r="D45">
        <f t="shared" si="2"/>
        <v>100</v>
      </c>
      <c r="E45">
        <f>VLOOKUP(A45,Balance!O:R,3,FALSE)/100</f>
        <v>42940</v>
      </c>
      <c r="F45" t="str">
        <f>VLOOKUP(A45,Balance!O:R,4,FALSE)</f>
        <v>환골 탈태 44단</v>
      </c>
      <c r="G45">
        <f t="shared" si="1"/>
        <v>8</v>
      </c>
    </row>
    <row r="46" spans="1:7" x14ac:dyDescent="0.3">
      <c r="A46">
        <v>44</v>
      </c>
      <c r="B46">
        <v>9054</v>
      </c>
      <c r="C46" s="20">
        <f>VLOOKUP(A46,Balance!O:R,2,FALSE)</f>
        <v>500000</v>
      </c>
      <c r="D46">
        <f t="shared" si="0"/>
        <v>100</v>
      </c>
      <c r="E46">
        <f>VLOOKUP(A46,Balance!O:R,3,FALSE)/100</f>
        <v>47360</v>
      </c>
      <c r="F46" t="str">
        <f>VLOOKUP(A46,Balance!O:R,4,FALSE)</f>
        <v>환골 탈태 45단</v>
      </c>
      <c r="G46">
        <f t="shared" si="1"/>
        <v>8</v>
      </c>
    </row>
    <row r="47" spans="1:7" x14ac:dyDescent="0.3">
      <c r="A47">
        <v>45</v>
      </c>
      <c r="B47">
        <v>9054</v>
      </c>
      <c r="C47" s="20">
        <f>VLOOKUP(A47,Balance!O:R,2,FALSE)</f>
        <v>500000</v>
      </c>
      <c r="D47">
        <f t="shared" si="2"/>
        <v>100</v>
      </c>
      <c r="E47">
        <f>VLOOKUP(A47,Balance!O:R,3,FALSE)/100</f>
        <v>51910</v>
      </c>
      <c r="F47" t="str">
        <f>VLOOKUP(A47,Balance!O:R,4,FALSE)</f>
        <v>환골 탈태 46단</v>
      </c>
      <c r="G47">
        <f t="shared" si="1"/>
        <v>9</v>
      </c>
    </row>
    <row r="48" spans="1:7" x14ac:dyDescent="0.3">
      <c r="A48">
        <v>46</v>
      </c>
      <c r="B48">
        <v>9054</v>
      </c>
      <c r="C48" s="20">
        <f>VLOOKUP(A48,Balance!O:R,2,FALSE)</f>
        <v>500000</v>
      </c>
      <c r="D48">
        <f t="shared" si="0"/>
        <v>100</v>
      </c>
      <c r="E48">
        <f>VLOOKUP(A48,Balance!O:R,3,FALSE)/100</f>
        <v>56590</v>
      </c>
      <c r="F48" t="str">
        <f>VLOOKUP(A48,Balance!O:R,4,FALSE)</f>
        <v>환골 탈태 47단</v>
      </c>
      <c r="G48">
        <f t="shared" si="1"/>
        <v>9</v>
      </c>
    </row>
    <row r="49" spans="1:7" x14ac:dyDescent="0.3">
      <c r="A49">
        <v>47</v>
      </c>
      <c r="B49">
        <v>9054</v>
      </c>
      <c r="C49" s="20">
        <f>VLOOKUP(A49,Balance!O:R,2,FALSE)</f>
        <v>500000</v>
      </c>
      <c r="D49">
        <f t="shared" si="2"/>
        <v>100</v>
      </c>
      <c r="E49">
        <f>VLOOKUP(A49,Balance!O:R,3,FALSE)/100</f>
        <v>61400</v>
      </c>
      <c r="F49" t="str">
        <f>VLOOKUP(A49,Balance!O:R,4,FALSE)</f>
        <v>환골 탈태 48단</v>
      </c>
      <c r="G49">
        <f t="shared" si="1"/>
        <v>9</v>
      </c>
    </row>
    <row r="50" spans="1:7" x14ac:dyDescent="0.3">
      <c r="A50">
        <v>48</v>
      </c>
      <c r="B50">
        <v>9054</v>
      </c>
      <c r="C50" s="20">
        <f>VLOOKUP(A50,Balance!O:R,2,FALSE)</f>
        <v>500000</v>
      </c>
      <c r="D50">
        <f t="shared" si="0"/>
        <v>100</v>
      </c>
      <c r="E50">
        <f>VLOOKUP(A50,Balance!O:R,3,FALSE)/100</f>
        <v>66340</v>
      </c>
      <c r="F50" t="str">
        <f>VLOOKUP(A50,Balance!O:R,4,FALSE)</f>
        <v>환골 탈태 49단</v>
      </c>
      <c r="G50">
        <f t="shared" si="1"/>
        <v>9</v>
      </c>
    </row>
    <row r="51" spans="1:7" x14ac:dyDescent="0.3">
      <c r="A51">
        <v>49</v>
      </c>
      <c r="B51">
        <v>9054</v>
      </c>
      <c r="C51" s="20">
        <f>VLOOKUP(A51,Balance!O:R,2,FALSE)</f>
        <v>500000</v>
      </c>
      <c r="D51">
        <f t="shared" si="2"/>
        <v>100</v>
      </c>
      <c r="E51">
        <f>VLOOKUP(A51,Balance!O:R,3,FALSE)/100</f>
        <v>71410</v>
      </c>
      <c r="F51" t="str">
        <f>VLOOKUP(A51,Balance!O:R,4,FALSE)</f>
        <v>환골 탈태 50단</v>
      </c>
      <c r="G51">
        <f t="shared" si="1"/>
        <v>9</v>
      </c>
    </row>
    <row r="52" spans="1:7" x14ac:dyDescent="0.3">
      <c r="A52">
        <v>50</v>
      </c>
      <c r="B52">
        <v>9054</v>
      </c>
      <c r="C52" s="20">
        <f>VLOOKUP(A52,Balance!O:R,2,FALSE)</f>
        <v>500000</v>
      </c>
      <c r="D52">
        <f t="shared" si="2"/>
        <v>100</v>
      </c>
      <c r="E52">
        <f>VLOOKUP(A52,Balance!O:R,3,FALSE)/100</f>
        <v>76610</v>
      </c>
      <c r="F52" t="str">
        <f>VLOOKUP(A52,Balance!O:R,4,FALSE)</f>
        <v>환골 탈태 51단</v>
      </c>
      <c r="G52">
        <f t="shared" si="1"/>
        <v>10</v>
      </c>
    </row>
    <row r="53" spans="1:7" x14ac:dyDescent="0.3">
      <c r="A53">
        <v>51</v>
      </c>
      <c r="B53">
        <v>9054</v>
      </c>
      <c r="C53" s="20">
        <f>VLOOKUP(A53,Balance!O:R,2,FALSE)</f>
        <v>500000</v>
      </c>
      <c r="D53">
        <f t="shared" si="2"/>
        <v>100</v>
      </c>
      <c r="E53">
        <f>VLOOKUP(A53,Balance!O:R,3,FALSE)/100</f>
        <v>82070</v>
      </c>
      <c r="F53" t="str">
        <f>VLOOKUP(A53,Balance!O:R,4,FALSE)</f>
        <v>환골 탈태 52단</v>
      </c>
      <c r="G53">
        <f t="shared" si="1"/>
        <v>10</v>
      </c>
    </row>
    <row r="54" spans="1:7" x14ac:dyDescent="0.3">
      <c r="A54">
        <v>52</v>
      </c>
      <c r="B54">
        <v>9054</v>
      </c>
      <c r="C54" s="20">
        <f>VLOOKUP(A54,Balance!O:R,2,FALSE)</f>
        <v>500000</v>
      </c>
      <c r="D54">
        <f t="shared" si="2"/>
        <v>100</v>
      </c>
      <c r="E54">
        <f>VLOOKUP(A54,Balance!O:R,3,FALSE)/100</f>
        <v>87790</v>
      </c>
      <c r="F54" t="str">
        <f>VLOOKUP(A54,Balance!O:R,4,FALSE)</f>
        <v>환골 탈태 53단</v>
      </c>
      <c r="G54">
        <f t="shared" si="1"/>
        <v>10</v>
      </c>
    </row>
    <row r="55" spans="1:7" x14ac:dyDescent="0.3">
      <c r="A55">
        <v>53</v>
      </c>
      <c r="B55">
        <v>9054</v>
      </c>
      <c r="C55" s="20">
        <f>VLOOKUP(A55,Balance!O:R,2,FALSE)</f>
        <v>550000</v>
      </c>
      <c r="D55">
        <f t="shared" si="2"/>
        <v>100</v>
      </c>
      <c r="E55">
        <f>VLOOKUP(A55,Balance!O:R,3,FALSE)/100</f>
        <v>94460</v>
      </c>
      <c r="F55" t="str">
        <f>VLOOKUP(A55,Balance!O:R,4,FALSE)</f>
        <v>환골 탈태 54단</v>
      </c>
      <c r="G55">
        <f t="shared" si="1"/>
        <v>10</v>
      </c>
    </row>
    <row r="56" spans="1:7" x14ac:dyDescent="0.3">
      <c r="A56">
        <v>54</v>
      </c>
      <c r="B56">
        <v>9054</v>
      </c>
      <c r="C56" s="20">
        <f>VLOOKUP(A56,Balance!O:R,2,FALSE)</f>
        <v>550000</v>
      </c>
      <c r="D56">
        <f t="shared" si="2"/>
        <v>100</v>
      </c>
      <c r="E56">
        <f>VLOOKUP(A56,Balance!O:R,3,FALSE)/100</f>
        <v>101420</v>
      </c>
      <c r="F56" t="str">
        <f>VLOOKUP(A56,Balance!O:R,4,FALSE)</f>
        <v>환골 탈태 55단</v>
      </c>
      <c r="G56">
        <f t="shared" si="1"/>
        <v>10</v>
      </c>
    </row>
    <row r="57" spans="1:7" x14ac:dyDescent="0.3">
      <c r="A57">
        <v>55</v>
      </c>
      <c r="B57">
        <v>9054</v>
      </c>
      <c r="C57" s="20">
        <f>VLOOKUP(A57,Balance!O:R,2,FALSE)</f>
        <v>550000</v>
      </c>
      <c r="D57">
        <f t="shared" si="2"/>
        <v>100</v>
      </c>
      <c r="E57">
        <f>VLOOKUP(A57,Balance!O:R,3,FALSE)/100</f>
        <v>108670</v>
      </c>
      <c r="F57" t="str">
        <f>VLOOKUP(A57,Balance!O:R,4,FALSE)</f>
        <v>환골 탈태 56단</v>
      </c>
      <c r="G57">
        <f t="shared" si="1"/>
        <v>11</v>
      </c>
    </row>
    <row r="58" spans="1:7" x14ac:dyDescent="0.3">
      <c r="A58">
        <v>56</v>
      </c>
      <c r="B58">
        <v>9054</v>
      </c>
      <c r="C58" s="20">
        <f>VLOOKUP(A58,Balance!O:R,2,FALSE)</f>
        <v>550000</v>
      </c>
      <c r="D58">
        <f t="shared" si="2"/>
        <v>100</v>
      </c>
      <c r="E58">
        <f>VLOOKUP(A58,Balance!O:R,3,FALSE)/100</f>
        <v>116210</v>
      </c>
      <c r="F58" t="str">
        <f>VLOOKUP(A58,Balance!O:R,4,FALSE)</f>
        <v>환골 탈태 57단</v>
      </c>
      <c r="G58">
        <f t="shared" si="1"/>
        <v>11</v>
      </c>
    </row>
    <row r="59" spans="1:7" x14ac:dyDescent="0.3">
      <c r="A59">
        <v>57</v>
      </c>
      <c r="B59">
        <v>9054</v>
      </c>
      <c r="C59" s="20">
        <f>VLOOKUP(A59,Balance!O:R,2,FALSE)</f>
        <v>550000</v>
      </c>
      <c r="D59">
        <f t="shared" si="2"/>
        <v>100</v>
      </c>
      <c r="E59">
        <f>VLOOKUP(A59,Balance!O:R,3,FALSE)/100</f>
        <v>124040</v>
      </c>
      <c r="F59" t="str">
        <f>VLOOKUP(A59,Balance!O:R,4,FALSE)</f>
        <v>환골 탈태 58단</v>
      </c>
      <c r="G59">
        <f t="shared" si="1"/>
        <v>11</v>
      </c>
    </row>
    <row r="60" spans="1:7" x14ac:dyDescent="0.3">
      <c r="A60">
        <v>58</v>
      </c>
      <c r="B60">
        <v>9054</v>
      </c>
      <c r="C60" s="20">
        <f>VLOOKUP(A60,Balance!O:R,2,FALSE)</f>
        <v>550000</v>
      </c>
      <c r="D60">
        <f t="shared" si="2"/>
        <v>100</v>
      </c>
      <c r="E60">
        <f>VLOOKUP(A60,Balance!O:R,3,FALSE)/100</f>
        <v>132160</v>
      </c>
      <c r="F60" t="str">
        <f>VLOOKUP(A60,Balance!O:R,4,FALSE)</f>
        <v>환골 탈태 59단</v>
      </c>
      <c r="G60">
        <f t="shared" si="1"/>
        <v>11</v>
      </c>
    </row>
    <row r="61" spans="1:7" x14ac:dyDescent="0.3">
      <c r="A61">
        <v>59</v>
      </c>
      <c r="B61">
        <v>9054</v>
      </c>
      <c r="C61" s="20">
        <f>VLOOKUP(A61,Balance!O:R,2,FALSE)</f>
        <v>550000</v>
      </c>
      <c r="D61">
        <f t="shared" si="2"/>
        <v>100</v>
      </c>
      <c r="E61">
        <f>VLOOKUP(A61,Balance!O:R,3,FALSE)/100</f>
        <v>140570</v>
      </c>
      <c r="F61" t="str">
        <f>VLOOKUP(A61,Balance!O:R,4,FALSE)</f>
        <v>환골 탈태 60단</v>
      </c>
      <c r="G61">
        <f t="shared" si="1"/>
        <v>11</v>
      </c>
    </row>
    <row r="62" spans="1:7" x14ac:dyDescent="0.3">
      <c r="A62">
        <v>60</v>
      </c>
      <c r="B62">
        <v>9054</v>
      </c>
      <c r="C62" s="20">
        <f>VLOOKUP(A62,Balance!O:R,2,FALSE)</f>
        <v>550000</v>
      </c>
      <c r="D62">
        <f t="shared" si="2"/>
        <v>100</v>
      </c>
      <c r="E62">
        <f>VLOOKUP(A62,Balance!O:R,3,FALSE)/100</f>
        <v>149270</v>
      </c>
      <c r="F62" t="str">
        <f>VLOOKUP(A62,Balance!O:R,4,FALSE)</f>
        <v>환골 탈태 61단</v>
      </c>
      <c r="G62">
        <f t="shared" si="1"/>
        <v>12</v>
      </c>
    </row>
    <row r="63" spans="1:7" x14ac:dyDescent="0.3">
      <c r="A63">
        <v>61</v>
      </c>
      <c r="B63">
        <v>9054</v>
      </c>
      <c r="C63" s="20">
        <f>VLOOKUP(A63,Balance!O:R,2,FALSE)</f>
        <v>550000</v>
      </c>
      <c r="D63">
        <f t="shared" si="2"/>
        <v>100</v>
      </c>
      <c r="E63">
        <f>VLOOKUP(A63,Balance!O:R,3,FALSE)/100</f>
        <v>158550</v>
      </c>
      <c r="F63" t="str">
        <f>VLOOKUP(A63,Balance!O:R,4,FALSE)</f>
        <v>환골 탈태 62단</v>
      </c>
      <c r="G63">
        <f t="shared" si="1"/>
        <v>12</v>
      </c>
    </row>
    <row r="64" spans="1:7" x14ac:dyDescent="0.3">
      <c r="A64">
        <v>62</v>
      </c>
      <c r="B64">
        <v>9054</v>
      </c>
      <c r="C64" s="20">
        <f>VLOOKUP(A64,Balance!O:R,2,FALSE)</f>
        <v>600000</v>
      </c>
      <c r="D64">
        <f t="shared" si="2"/>
        <v>100</v>
      </c>
      <c r="E64">
        <f>VLOOKUP(A64,Balance!O:R,3,FALSE)/100</f>
        <v>169430</v>
      </c>
      <c r="F64" t="str">
        <f>VLOOKUP(A64,Balance!O:R,4,FALSE)</f>
        <v>환골 탈태 63단</v>
      </c>
      <c r="G64">
        <f t="shared" si="1"/>
        <v>12</v>
      </c>
    </row>
    <row r="65" spans="1:7" x14ac:dyDescent="0.3">
      <c r="A65">
        <v>63</v>
      </c>
      <c r="B65">
        <v>9054</v>
      </c>
      <c r="C65" s="20">
        <f>VLOOKUP(A65,Balance!O:R,2,FALSE)</f>
        <v>600000</v>
      </c>
      <c r="D65">
        <f t="shared" si="2"/>
        <v>100</v>
      </c>
      <c r="E65">
        <f>VLOOKUP(A65,Balance!O:R,3,FALSE)/100</f>
        <v>180950</v>
      </c>
      <c r="F65" t="str">
        <f>VLOOKUP(A65,Balance!O:R,4,FALSE)</f>
        <v>환골 탈태 64단</v>
      </c>
      <c r="G65">
        <f t="shared" si="1"/>
        <v>12</v>
      </c>
    </row>
    <row r="66" spans="1:7" x14ac:dyDescent="0.3">
      <c r="A66">
        <v>64</v>
      </c>
      <c r="B66">
        <v>9054</v>
      </c>
      <c r="C66" s="20">
        <f>VLOOKUP(A66,Balance!O:R,2,FALSE)</f>
        <v>600000</v>
      </c>
      <c r="D66">
        <f t="shared" si="2"/>
        <v>100</v>
      </c>
      <c r="E66">
        <f>VLOOKUP(A66,Balance!O:R,3,FALSE)/100</f>
        <v>193110</v>
      </c>
      <c r="F66" t="str">
        <f>VLOOKUP(A66,Balance!O:R,4,FALSE)</f>
        <v>환골 탈태 65단</v>
      </c>
      <c r="G66">
        <f t="shared" si="1"/>
        <v>12</v>
      </c>
    </row>
    <row r="67" spans="1:7" x14ac:dyDescent="0.3">
      <c r="A67">
        <v>65</v>
      </c>
      <c r="B67">
        <v>9054</v>
      </c>
      <c r="C67" s="20">
        <f>VLOOKUP(A67,Balance!O:R,2,FALSE)</f>
        <v>600000</v>
      </c>
      <c r="D67">
        <f t="shared" si="2"/>
        <v>100</v>
      </c>
      <c r="E67">
        <f>VLOOKUP(A67,Balance!O:R,3,FALSE)/100</f>
        <v>205910</v>
      </c>
      <c r="F67" t="str">
        <f>VLOOKUP(A67,Balance!O:R,4,FALSE)</f>
        <v>환골 탈태 66단</v>
      </c>
      <c r="G67">
        <f t="shared" si="1"/>
        <v>13</v>
      </c>
    </row>
    <row r="68" spans="1:7" x14ac:dyDescent="0.3">
      <c r="A68">
        <v>66</v>
      </c>
      <c r="B68">
        <v>9054</v>
      </c>
      <c r="C68" s="20">
        <f>VLOOKUP(A68,Balance!O:R,2,FALSE)</f>
        <v>600000</v>
      </c>
      <c r="D68">
        <f t="shared" si="2"/>
        <v>100</v>
      </c>
      <c r="E68">
        <f>VLOOKUP(A68,Balance!O:R,3,FALSE)/100</f>
        <v>219350</v>
      </c>
      <c r="F68" t="str">
        <f>VLOOKUP(A68,Balance!O:R,4,FALSE)</f>
        <v>환골 탈태 67단</v>
      </c>
      <c r="G68">
        <f t="shared" si="1"/>
        <v>13</v>
      </c>
    </row>
    <row r="69" spans="1:7" x14ac:dyDescent="0.3">
      <c r="A69">
        <v>67</v>
      </c>
      <c r="B69">
        <v>9054</v>
      </c>
      <c r="C69" s="20">
        <f>VLOOKUP(A69,Balance!O:R,2,FALSE)</f>
        <v>600000</v>
      </c>
      <c r="D69">
        <f t="shared" si="2"/>
        <v>100</v>
      </c>
      <c r="E69">
        <f>VLOOKUP(A69,Balance!O:R,3,FALSE)/100</f>
        <v>233430</v>
      </c>
      <c r="F69" t="str">
        <f>VLOOKUP(A69,Balance!O:R,4,FALSE)</f>
        <v>환골 탈태 68단</v>
      </c>
      <c r="G69">
        <f t="shared" si="1"/>
        <v>13</v>
      </c>
    </row>
    <row r="70" spans="1:7" x14ac:dyDescent="0.3">
      <c r="A70">
        <v>68</v>
      </c>
      <c r="B70">
        <v>9054</v>
      </c>
      <c r="C70" s="20">
        <f>VLOOKUP(A70,Balance!O:R,2,FALSE)</f>
        <v>600000</v>
      </c>
      <c r="D70">
        <f t="shared" si="2"/>
        <v>100</v>
      </c>
      <c r="E70">
        <f>VLOOKUP(A70,Balance!O:R,3,FALSE)/100</f>
        <v>248150</v>
      </c>
      <c r="F70" t="str">
        <f>VLOOKUP(A70,Balance!O:R,4,FALSE)</f>
        <v>환골 탈태 69단</v>
      </c>
      <c r="G70">
        <f t="shared" si="1"/>
        <v>13</v>
      </c>
    </row>
    <row r="71" spans="1:7" x14ac:dyDescent="0.3">
      <c r="A71">
        <v>69</v>
      </c>
      <c r="B71">
        <v>9054</v>
      </c>
      <c r="C71" s="20">
        <f>VLOOKUP(A71,Balance!O:R,2,FALSE)</f>
        <v>600000</v>
      </c>
      <c r="D71">
        <f t="shared" si="2"/>
        <v>100</v>
      </c>
      <c r="E71">
        <f>VLOOKUP(A71,Balance!O:R,3,FALSE)/100</f>
        <v>263510</v>
      </c>
      <c r="F71" t="str">
        <f>VLOOKUP(A71,Balance!O:R,4,FALSE)</f>
        <v>환골 탈태 70단</v>
      </c>
      <c r="G71">
        <f t="shared" si="1"/>
        <v>13</v>
      </c>
    </row>
    <row r="72" spans="1:7" x14ac:dyDescent="0.3">
      <c r="A72">
        <v>70</v>
      </c>
      <c r="B72">
        <v>9054</v>
      </c>
      <c r="C72" s="20">
        <f>VLOOKUP(A72,Balance!O:R,2,FALSE)</f>
        <v>600000</v>
      </c>
      <c r="D72">
        <f t="shared" si="2"/>
        <v>100</v>
      </c>
      <c r="E72">
        <f>VLOOKUP(A72,Balance!O:R,3,FALSE)/100</f>
        <v>279510</v>
      </c>
      <c r="F72" t="str">
        <f>VLOOKUP(A72,Balance!O:R,4,FALSE)</f>
        <v>환골 탈태 71단</v>
      </c>
      <c r="G72">
        <f t="shared" si="1"/>
        <v>14</v>
      </c>
    </row>
    <row r="73" spans="1:7" x14ac:dyDescent="0.3">
      <c r="A73">
        <v>71</v>
      </c>
      <c r="B73">
        <v>9054</v>
      </c>
      <c r="C73" s="20">
        <f>VLOOKUP(A73,Balance!O:R,2,FALSE)</f>
        <v>650000</v>
      </c>
      <c r="D73">
        <f t="shared" si="2"/>
        <v>100</v>
      </c>
      <c r="E73">
        <f>VLOOKUP(A73,Balance!O:R,3,FALSE)/100</f>
        <v>297190</v>
      </c>
      <c r="F73" t="str">
        <f>VLOOKUP(A73,Balance!O:R,4,FALSE)</f>
        <v>환골 탈태 72단</v>
      </c>
      <c r="G73">
        <f t="shared" ref="G73:G101" si="3">G68+1</f>
        <v>14</v>
      </c>
    </row>
    <row r="74" spans="1:7" x14ac:dyDescent="0.3">
      <c r="A74">
        <v>72</v>
      </c>
      <c r="B74">
        <v>9054</v>
      </c>
      <c r="C74" s="20">
        <f>VLOOKUP(A74,Balance!O:R,2,FALSE)</f>
        <v>650000</v>
      </c>
      <c r="D74">
        <f t="shared" si="2"/>
        <v>100</v>
      </c>
      <c r="E74">
        <f>VLOOKUP(A74,Balance!O:R,3,FALSE)/100</f>
        <v>315550</v>
      </c>
      <c r="F74" t="str">
        <f>VLOOKUP(A74,Balance!O:R,4,FALSE)</f>
        <v>환골 탈태 73단</v>
      </c>
      <c r="G74">
        <f t="shared" si="3"/>
        <v>14</v>
      </c>
    </row>
    <row r="75" spans="1:7" x14ac:dyDescent="0.3">
      <c r="A75">
        <v>73</v>
      </c>
      <c r="B75">
        <v>9054</v>
      </c>
      <c r="C75" s="20">
        <f>VLOOKUP(A75,Balance!O:R,2,FALSE)</f>
        <v>650000</v>
      </c>
      <c r="D75">
        <f t="shared" ref="D75:D101" si="4">D74</f>
        <v>100</v>
      </c>
      <c r="E75">
        <f>VLOOKUP(A75,Balance!O:R,3,FALSE)/100</f>
        <v>334590</v>
      </c>
      <c r="F75" t="str">
        <f>VLOOKUP(A75,Balance!O:R,4,FALSE)</f>
        <v>환골 탈태 74단</v>
      </c>
      <c r="G75">
        <f t="shared" si="3"/>
        <v>14</v>
      </c>
    </row>
    <row r="76" spans="1:7" x14ac:dyDescent="0.3">
      <c r="A76">
        <v>74</v>
      </c>
      <c r="B76">
        <v>9054</v>
      </c>
      <c r="C76" s="20">
        <f>VLOOKUP(A76,Balance!O:R,2,FALSE)</f>
        <v>650000</v>
      </c>
      <c r="D76">
        <f t="shared" si="4"/>
        <v>100</v>
      </c>
      <c r="E76">
        <f>VLOOKUP(A76,Balance!O:R,3,FALSE)/100</f>
        <v>354310</v>
      </c>
      <c r="F76" t="str">
        <f>VLOOKUP(A76,Balance!O:R,4,FALSE)</f>
        <v>환골 탈태 75단</v>
      </c>
      <c r="G76">
        <f t="shared" si="3"/>
        <v>14</v>
      </c>
    </row>
    <row r="77" spans="1:7" x14ac:dyDescent="0.3">
      <c r="A77">
        <v>75</v>
      </c>
      <c r="B77">
        <v>9054</v>
      </c>
      <c r="C77" s="20">
        <f>VLOOKUP(A77,Balance!O:R,2,FALSE)</f>
        <v>650000</v>
      </c>
      <c r="D77">
        <f t="shared" si="4"/>
        <v>100</v>
      </c>
      <c r="E77">
        <f>VLOOKUP(A77,Balance!O:R,3,FALSE)/100</f>
        <v>374710</v>
      </c>
      <c r="F77" t="str">
        <f>VLOOKUP(A77,Balance!O:R,4,FALSE)</f>
        <v>환골 탈태 76단</v>
      </c>
      <c r="G77">
        <f t="shared" si="3"/>
        <v>15</v>
      </c>
    </row>
    <row r="78" spans="1:7" x14ac:dyDescent="0.3">
      <c r="A78">
        <v>76</v>
      </c>
      <c r="B78">
        <v>9054</v>
      </c>
      <c r="C78" s="20">
        <f>VLOOKUP(A78,Balance!O:R,2,FALSE)</f>
        <v>650000</v>
      </c>
      <c r="D78">
        <f t="shared" si="4"/>
        <v>100</v>
      </c>
      <c r="E78">
        <f>VLOOKUP(A78,Balance!O:R,3,FALSE)/100</f>
        <v>395790</v>
      </c>
      <c r="F78" t="str">
        <f>VLOOKUP(A78,Balance!O:R,4,FALSE)</f>
        <v>환골 탈태 77단</v>
      </c>
      <c r="G78">
        <f t="shared" si="3"/>
        <v>15</v>
      </c>
    </row>
    <row r="79" spans="1:7" x14ac:dyDescent="0.3">
      <c r="A79">
        <v>77</v>
      </c>
      <c r="B79">
        <v>9054</v>
      </c>
      <c r="C79" s="20">
        <f>VLOOKUP(A79,Balance!O:R,2,FALSE)</f>
        <v>650000</v>
      </c>
      <c r="D79">
        <f t="shared" si="4"/>
        <v>100</v>
      </c>
      <c r="E79">
        <f>VLOOKUP(A79,Balance!O:R,3,FALSE)/100</f>
        <v>417550</v>
      </c>
      <c r="F79" t="str">
        <f>VLOOKUP(A79,Balance!O:R,4,FALSE)</f>
        <v>환골 탈태 78단</v>
      </c>
      <c r="G79">
        <f t="shared" si="3"/>
        <v>15</v>
      </c>
    </row>
    <row r="80" spans="1:7" x14ac:dyDescent="0.3">
      <c r="A80">
        <v>78</v>
      </c>
      <c r="B80">
        <v>9054</v>
      </c>
      <c r="C80" s="20">
        <f>VLOOKUP(A80,Balance!O:R,2,FALSE)</f>
        <v>650000</v>
      </c>
      <c r="D80">
        <f t="shared" si="4"/>
        <v>100</v>
      </c>
      <c r="E80">
        <f>VLOOKUP(A80,Balance!O:R,3,FALSE)/100</f>
        <v>439990</v>
      </c>
      <c r="F80" t="str">
        <f>VLOOKUP(A80,Balance!O:R,4,FALSE)</f>
        <v>환골 탈태 79단</v>
      </c>
      <c r="G80">
        <f t="shared" si="3"/>
        <v>15</v>
      </c>
    </row>
    <row r="81" spans="1:7" x14ac:dyDescent="0.3">
      <c r="A81">
        <v>79</v>
      </c>
      <c r="B81">
        <v>9054</v>
      </c>
      <c r="C81" s="20">
        <f>VLOOKUP(A81,Balance!O:R,2,FALSE)</f>
        <v>650000</v>
      </c>
      <c r="D81">
        <f t="shared" si="4"/>
        <v>100</v>
      </c>
      <c r="E81">
        <f>VLOOKUP(A81,Balance!O:R,3,FALSE)/100</f>
        <v>463110</v>
      </c>
      <c r="F81" t="str">
        <f>VLOOKUP(A81,Balance!O:R,4,FALSE)</f>
        <v>환골 탈태 80단</v>
      </c>
      <c r="G81">
        <f t="shared" si="3"/>
        <v>15</v>
      </c>
    </row>
    <row r="82" spans="1:7" x14ac:dyDescent="0.3">
      <c r="A82">
        <v>80</v>
      </c>
      <c r="B82">
        <v>9054</v>
      </c>
      <c r="C82" s="20">
        <f>VLOOKUP(A82,Balance!O:R,2,FALSE)</f>
        <v>700000</v>
      </c>
      <c r="D82">
        <f t="shared" si="4"/>
        <v>100</v>
      </c>
      <c r="E82">
        <f>VLOOKUP(A82,Balance!O:R,3,FALSE)/100</f>
        <v>489010</v>
      </c>
      <c r="F82" t="str">
        <f>VLOOKUP(A82,Balance!O:R,4,FALSE)</f>
        <v>환골 탈태 81단</v>
      </c>
      <c r="G82">
        <f t="shared" si="3"/>
        <v>16</v>
      </c>
    </row>
    <row r="83" spans="1:7" x14ac:dyDescent="0.3">
      <c r="A83">
        <v>81</v>
      </c>
      <c r="B83">
        <v>9054</v>
      </c>
      <c r="C83" s="20">
        <f>VLOOKUP(A83,Balance!O:R,2,FALSE)</f>
        <v>700000</v>
      </c>
      <c r="D83">
        <f t="shared" si="4"/>
        <v>100</v>
      </c>
      <c r="E83">
        <f>VLOOKUP(A83,Balance!O:R,3,FALSE)/100</f>
        <v>515650</v>
      </c>
      <c r="F83" t="str">
        <f>VLOOKUP(A83,Balance!O:R,4,FALSE)</f>
        <v>환골 탈태 82단</v>
      </c>
      <c r="G83">
        <f t="shared" si="3"/>
        <v>16</v>
      </c>
    </row>
    <row r="84" spans="1:7" x14ac:dyDescent="0.3">
      <c r="A84">
        <v>82</v>
      </c>
      <c r="B84">
        <v>9054</v>
      </c>
      <c r="C84" s="20">
        <f>VLOOKUP(A84,Balance!O:R,2,FALSE)</f>
        <v>700000</v>
      </c>
      <c r="D84">
        <f t="shared" si="4"/>
        <v>100</v>
      </c>
      <c r="E84">
        <f>VLOOKUP(A84,Balance!O:R,3,FALSE)/100</f>
        <v>543030</v>
      </c>
      <c r="F84" t="str">
        <f>VLOOKUP(A84,Balance!O:R,4,FALSE)</f>
        <v>환골 탈태 83단</v>
      </c>
      <c r="G84">
        <f t="shared" si="3"/>
        <v>16</v>
      </c>
    </row>
    <row r="85" spans="1:7" x14ac:dyDescent="0.3">
      <c r="A85">
        <v>83</v>
      </c>
      <c r="B85">
        <v>9054</v>
      </c>
      <c r="C85" s="20">
        <f>VLOOKUP(A85,Balance!O:R,2,FALSE)</f>
        <v>700000</v>
      </c>
      <c r="D85">
        <f t="shared" si="4"/>
        <v>100</v>
      </c>
      <c r="E85">
        <f>VLOOKUP(A85,Balance!O:R,3,FALSE)/100</f>
        <v>571150</v>
      </c>
      <c r="F85" t="str">
        <f>VLOOKUP(A85,Balance!O:R,4,FALSE)</f>
        <v>환골 탈태 84단</v>
      </c>
      <c r="G85">
        <f t="shared" si="3"/>
        <v>16</v>
      </c>
    </row>
    <row r="86" spans="1:7" x14ac:dyDescent="0.3">
      <c r="A86">
        <v>84</v>
      </c>
      <c r="B86">
        <v>9054</v>
      </c>
      <c r="C86" s="20">
        <f>VLOOKUP(A86,Balance!O:R,2,FALSE)</f>
        <v>700000</v>
      </c>
      <c r="D86">
        <f t="shared" si="4"/>
        <v>100</v>
      </c>
      <c r="E86">
        <f>VLOOKUP(A86,Balance!O:R,3,FALSE)/100</f>
        <v>600010</v>
      </c>
      <c r="F86" t="str">
        <f>VLOOKUP(A86,Balance!O:R,4,FALSE)</f>
        <v>환골 탈태 85단</v>
      </c>
      <c r="G86">
        <f t="shared" si="3"/>
        <v>16</v>
      </c>
    </row>
    <row r="87" spans="1:7" x14ac:dyDescent="0.3">
      <c r="A87">
        <v>85</v>
      </c>
      <c r="B87">
        <v>9054</v>
      </c>
      <c r="C87" s="20">
        <f>VLOOKUP(A87,Balance!O:R,2,FALSE)</f>
        <v>700000</v>
      </c>
      <c r="D87">
        <f t="shared" si="4"/>
        <v>100</v>
      </c>
      <c r="E87">
        <f>VLOOKUP(A87,Balance!O:R,3,FALSE)/100</f>
        <v>629610</v>
      </c>
      <c r="F87" t="str">
        <f>VLOOKUP(A87,Balance!O:R,4,FALSE)</f>
        <v>환골 탈태 86단</v>
      </c>
      <c r="G87">
        <f t="shared" si="3"/>
        <v>17</v>
      </c>
    </row>
    <row r="88" spans="1:7" x14ac:dyDescent="0.3">
      <c r="A88">
        <v>86</v>
      </c>
      <c r="B88">
        <v>9054</v>
      </c>
      <c r="C88" s="20">
        <f>VLOOKUP(A88,Balance!O:R,2,FALSE)</f>
        <v>700000</v>
      </c>
      <c r="D88">
        <f t="shared" si="4"/>
        <v>100</v>
      </c>
      <c r="E88">
        <f>VLOOKUP(A88,Balance!O:R,3,FALSE)/100</f>
        <v>659950</v>
      </c>
      <c r="F88" t="str">
        <f>VLOOKUP(A88,Balance!O:R,4,FALSE)</f>
        <v>환골 탈태 87단</v>
      </c>
      <c r="G88">
        <f t="shared" si="3"/>
        <v>17</v>
      </c>
    </row>
    <row r="89" spans="1:7" x14ac:dyDescent="0.3">
      <c r="A89">
        <v>87</v>
      </c>
      <c r="B89">
        <v>9054</v>
      </c>
      <c r="C89" s="20">
        <f>VLOOKUP(A89,Balance!O:R,2,FALSE)</f>
        <v>700000</v>
      </c>
      <c r="D89">
        <f t="shared" si="4"/>
        <v>100</v>
      </c>
      <c r="E89">
        <f>VLOOKUP(A89,Balance!O:R,3,FALSE)/100</f>
        <v>691030</v>
      </c>
      <c r="F89" t="str">
        <f>VLOOKUP(A89,Balance!O:R,4,FALSE)</f>
        <v>환골 탈태 88단</v>
      </c>
      <c r="G89">
        <f t="shared" si="3"/>
        <v>17</v>
      </c>
    </row>
    <row r="90" spans="1:7" x14ac:dyDescent="0.3">
      <c r="A90">
        <v>88</v>
      </c>
      <c r="B90">
        <v>9054</v>
      </c>
      <c r="C90" s="20">
        <f>VLOOKUP(A90,Balance!O:R,2,FALSE)</f>
        <v>700000</v>
      </c>
      <c r="D90">
        <f t="shared" si="4"/>
        <v>100</v>
      </c>
      <c r="E90">
        <f>VLOOKUP(A90,Balance!O:R,3,FALSE)/100</f>
        <v>722850</v>
      </c>
      <c r="F90" t="str">
        <f>VLOOKUP(A90,Balance!O:R,4,FALSE)</f>
        <v>환골 탈태 89단</v>
      </c>
      <c r="G90">
        <f t="shared" si="3"/>
        <v>17</v>
      </c>
    </row>
    <row r="91" spans="1:7" x14ac:dyDescent="0.3">
      <c r="A91">
        <v>89</v>
      </c>
      <c r="B91">
        <v>9054</v>
      </c>
      <c r="C91" s="20">
        <f>VLOOKUP(A91,Balance!O:R,2,FALSE)</f>
        <v>750000</v>
      </c>
      <c r="D91">
        <f t="shared" si="4"/>
        <v>100</v>
      </c>
      <c r="E91">
        <f>VLOOKUP(A91,Balance!O:R,3,FALSE)/100</f>
        <v>758050</v>
      </c>
      <c r="F91" t="str">
        <f>VLOOKUP(A91,Balance!O:R,4,FALSE)</f>
        <v>환골 탈태 90단</v>
      </c>
      <c r="G91">
        <f t="shared" si="3"/>
        <v>17</v>
      </c>
    </row>
    <row r="92" spans="1:7" x14ac:dyDescent="0.3">
      <c r="A92">
        <v>90</v>
      </c>
      <c r="B92">
        <v>9054</v>
      </c>
      <c r="C92" s="20">
        <f>VLOOKUP(A92,Balance!O:R,2,FALSE)</f>
        <v>750000</v>
      </c>
      <c r="D92">
        <f t="shared" si="4"/>
        <v>100</v>
      </c>
      <c r="E92">
        <f>VLOOKUP(A92,Balance!O:R,3,FALSE)/100</f>
        <v>794050</v>
      </c>
      <c r="F92" t="str">
        <f>VLOOKUP(A92,Balance!O:R,4,FALSE)</f>
        <v>환골 탈태 91단</v>
      </c>
      <c r="G92">
        <f t="shared" si="3"/>
        <v>18</v>
      </c>
    </row>
    <row r="93" spans="1:7" x14ac:dyDescent="0.3">
      <c r="A93">
        <v>91</v>
      </c>
      <c r="B93">
        <v>9054</v>
      </c>
      <c r="C93" s="20">
        <f>VLOOKUP(A93,Balance!O:R,2,FALSE)</f>
        <v>750000</v>
      </c>
      <c r="D93">
        <f t="shared" si="4"/>
        <v>100</v>
      </c>
      <c r="E93">
        <f>VLOOKUP(A93,Balance!O:R,3,FALSE)/100</f>
        <v>830850</v>
      </c>
      <c r="F93" t="str">
        <f>VLOOKUP(A93,Balance!O:R,4,FALSE)</f>
        <v>환골 탈태 92단</v>
      </c>
      <c r="G93">
        <f t="shared" si="3"/>
        <v>18</v>
      </c>
    </row>
    <row r="94" spans="1:7" x14ac:dyDescent="0.3">
      <c r="A94">
        <v>92</v>
      </c>
      <c r="B94">
        <v>9054</v>
      </c>
      <c r="C94" s="20">
        <f>VLOOKUP(A94,Balance!O:R,2,FALSE)</f>
        <v>750000</v>
      </c>
      <c r="D94">
        <f t="shared" si="4"/>
        <v>100</v>
      </c>
      <c r="E94">
        <f>VLOOKUP(A94,Balance!O:R,3,FALSE)/100</f>
        <v>868450</v>
      </c>
      <c r="F94" t="str">
        <f>VLOOKUP(A94,Balance!O:R,4,FALSE)</f>
        <v>환골 탈태 93단</v>
      </c>
      <c r="G94">
        <f t="shared" si="3"/>
        <v>18</v>
      </c>
    </row>
    <row r="95" spans="1:7" x14ac:dyDescent="0.3">
      <c r="A95">
        <v>93</v>
      </c>
      <c r="B95">
        <v>9054</v>
      </c>
      <c r="C95" s="20">
        <f>VLOOKUP(A95,Balance!O:R,2,FALSE)</f>
        <v>750000</v>
      </c>
      <c r="D95">
        <f t="shared" si="4"/>
        <v>100</v>
      </c>
      <c r="E95">
        <f>VLOOKUP(A95,Balance!O:R,3,FALSE)/100</f>
        <v>906850</v>
      </c>
      <c r="F95" t="str">
        <f>VLOOKUP(A95,Balance!O:R,4,FALSE)</f>
        <v>환골 탈태 94단</v>
      </c>
      <c r="G95">
        <f t="shared" si="3"/>
        <v>18</v>
      </c>
    </row>
    <row r="96" spans="1:7" x14ac:dyDescent="0.3">
      <c r="A96">
        <v>94</v>
      </c>
      <c r="B96">
        <v>9054</v>
      </c>
      <c r="C96" s="20">
        <f>VLOOKUP(A96,Balance!O:R,2,FALSE)</f>
        <v>750000</v>
      </c>
      <c r="D96">
        <f t="shared" si="4"/>
        <v>100</v>
      </c>
      <c r="E96">
        <f>VLOOKUP(A96,Balance!O:R,3,FALSE)/100</f>
        <v>946050</v>
      </c>
      <c r="F96" t="str">
        <f>VLOOKUP(A96,Balance!O:R,4,FALSE)</f>
        <v>환골 탈태 95단</v>
      </c>
      <c r="G96">
        <f t="shared" si="3"/>
        <v>18</v>
      </c>
    </row>
    <row r="97" spans="1:7" x14ac:dyDescent="0.3">
      <c r="A97">
        <v>95</v>
      </c>
      <c r="B97">
        <v>9054</v>
      </c>
      <c r="C97" s="20">
        <f>VLOOKUP(A97,Balance!O:R,2,FALSE)</f>
        <v>750000</v>
      </c>
      <c r="D97">
        <f t="shared" si="4"/>
        <v>100</v>
      </c>
      <c r="E97">
        <f>VLOOKUP(A97,Balance!O:R,3,FALSE)/100</f>
        <v>986050</v>
      </c>
      <c r="F97" t="str">
        <f>VLOOKUP(A97,Balance!O:R,4,FALSE)</f>
        <v>환골 탈태 96단</v>
      </c>
      <c r="G97">
        <f t="shared" si="3"/>
        <v>19</v>
      </c>
    </row>
    <row r="98" spans="1:7" x14ac:dyDescent="0.3">
      <c r="A98">
        <v>96</v>
      </c>
      <c r="B98">
        <v>9054</v>
      </c>
      <c r="C98" s="20">
        <f>VLOOKUP(A98,Balance!O:R,2,FALSE)</f>
        <v>750000</v>
      </c>
      <c r="D98">
        <f t="shared" si="4"/>
        <v>100</v>
      </c>
      <c r="E98">
        <f>VLOOKUP(A98,Balance!O:R,3,FALSE)/100</f>
        <v>1026850</v>
      </c>
      <c r="F98" t="str">
        <f>VLOOKUP(A98,Balance!O:R,4,FALSE)</f>
        <v>환골 탈태 97단</v>
      </c>
      <c r="G98">
        <f t="shared" si="3"/>
        <v>19</v>
      </c>
    </row>
    <row r="99" spans="1:7" x14ac:dyDescent="0.3">
      <c r="A99">
        <v>97</v>
      </c>
      <c r="B99">
        <v>9054</v>
      </c>
      <c r="C99" s="20">
        <f>VLOOKUP(A99,Balance!O:R,2,FALSE)</f>
        <v>750000</v>
      </c>
      <c r="D99">
        <f t="shared" si="4"/>
        <v>100</v>
      </c>
      <c r="E99">
        <f>VLOOKUP(A99,Balance!O:R,3,FALSE)/100</f>
        <v>1068450</v>
      </c>
      <c r="F99" t="str">
        <f>VLOOKUP(A99,Balance!O:R,4,FALSE)</f>
        <v>환골 탈태 98단</v>
      </c>
      <c r="G99">
        <f t="shared" si="3"/>
        <v>19</v>
      </c>
    </row>
    <row r="100" spans="1:7" x14ac:dyDescent="0.3">
      <c r="A100">
        <v>98</v>
      </c>
      <c r="B100">
        <v>9054</v>
      </c>
      <c r="C100" s="20">
        <f>VLOOKUP(A100,Balance!O:R,2,FALSE)</f>
        <v>800000</v>
      </c>
      <c r="D100">
        <f t="shared" si="4"/>
        <v>100</v>
      </c>
      <c r="E100">
        <f>VLOOKUP(A100,Balance!O:R,3,FALSE)/100</f>
        <v>1112970</v>
      </c>
      <c r="F100" t="str">
        <f>VLOOKUP(A100,Balance!O:R,4,FALSE)</f>
        <v>환골 탈태 99단</v>
      </c>
      <c r="G100">
        <f t="shared" si="3"/>
        <v>19</v>
      </c>
    </row>
    <row r="101" spans="1:7" x14ac:dyDescent="0.3">
      <c r="A101">
        <v>99</v>
      </c>
      <c r="B101">
        <v>9054</v>
      </c>
      <c r="C101" s="20">
        <f>VLOOKUP(A101,Balance!O:R,2,FALSE)</f>
        <v>800000</v>
      </c>
      <c r="D101">
        <f t="shared" si="4"/>
        <v>100</v>
      </c>
      <c r="E101">
        <f>VLOOKUP(A101,Balance!O:R,3,FALSE)/100</f>
        <v>1158330</v>
      </c>
      <c r="F101" t="str">
        <f>VLOOKUP(A101,Balance!O:R,4,FALSE)</f>
        <v>환골 탈태 100단</v>
      </c>
      <c r="G101">
        <f t="shared" si="3"/>
        <v>19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9B4BA-49ED-4B77-9780-496F10280935}">
  <dimension ref="A1:AE178"/>
  <sheetViews>
    <sheetView topLeftCell="K77" workbookViewId="0">
      <selection activeCell="O74" sqref="O74:Y108"/>
    </sheetView>
  </sheetViews>
  <sheetFormatPr defaultColWidth="8.75" defaultRowHeight="16.5" x14ac:dyDescent="0.3"/>
  <cols>
    <col min="1" max="5" width="8.75" style="8"/>
    <col min="6" max="6" width="11.625" style="8" bestFit="1" customWidth="1"/>
    <col min="7" max="13" width="8.75" style="8"/>
    <col min="14" max="14" width="4.5" style="8" customWidth="1"/>
    <col min="15" max="15" width="8.75" style="9"/>
    <col min="16" max="16" width="15.875" style="10" bestFit="1" customWidth="1"/>
    <col min="17" max="21" width="19.25" style="9" customWidth="1"/>
    <col min="22" max="23" width="8.75" style="8"/>
    <col min="24" max="24" width="15.5" style="8" bestFit="1" customWidth="1"/>
    <col min="25" max="25" width="9.5" style="8" bestFit="1" customWidth="1"/>
    <col min="26" max="16384" width="8.75" style="8"/>
  </cols>
  <sheetData>
    <row r="1" spans="1:25" s="2" customFormat="1" x14ac:dyDescent="0.3">
      <c r="A1" s="25" t="s">
        <v>3</v>
      </c>
      <c r="B1" s="26"/>
      <c r="P1" s="4"/>
      <c r="Q1" s="3"/>
      <c r="R1" s="3"/>
      <c r="S1" s="3"/>
      <c r="T1" s="3"/>
      <c r="U1" s="3"/>
    </row>
    <row r="2" spans="1:25" s="5" customFormat="1" ht="17.25" thickBot="1" x14ac:dyDescent="0.35">
      <c r="A2" s="27"/>
      <c r="B2" s="28"/>
      <c r="P2" s="7"/>
      <c r="Q2" s="6"/>
      <c r="R2" s="6"/>
      <c r="S2" s="6"/>
      <c r="T2" s="6"/>
      <c r="U2" s="6"/>
    </row>
    <row r="6" spans="1:25" x14ac:dyDescent="0.3">
      <c r="O6" s="9" t="s">
        <v>4</v>
      </c>
    </row>
    <row r="7" spans="1:25" ht="17.25" thickBot="1" x14ac:dyDescent="0.35">
      <c r="F7" s="11" t="s">
        <v>14</v>
      </c>
      <c r="G7" s="11" t="s">
        <v>15</v>
      </c>
      <c r="O7" s="11" t="s">
        <v>5</v>
      </c>
      <c r="P7" s="11" t="s">
        <v>9</v>
      </c>
      <c r="Q7" s="11" t="s">
        <v>1</v>
      </c>
      <c r="R7" s="11" t="s">
        <v>2</v>
      </c>
      <c r="S7" s="11" t="s">
        <v>7</v>
      </c>
      <c r="T7" s="11" t="s">
        <v>6</v>
      </c>
      <c r="U7" s="17" t="s">
        <v>112</v>
      </c>
      <c r="V7" s="8" t="s">
        <v>113</v>
      </c>
      <c r="W7" s="8" t="s">
        <v>114</v>
      </c>
      <c r="X7" s="8" t="s">
        <v>117</v>
      </c>
      <c r="Y7" s="8" t="s">
        <v>115</v>
      </c>
    </row>
    <row r="8" spans="1:25" ht="17.25" thickTop="1" x14ac:dyDescent="0.3">
      <c r="F8" s="15">
        <f>SUM(F9:F96)</f>
        <v>1012000</v>
      </c>
      <c r="G8" s="15">
        <f>F8/G96</f>
        <v>54.117647058823529</v>
      </c>
      <c r="O8" s="12"/>
      <c r="P8" s="13"/>
      <c r="Q8" s="12"/>
      <c r="R8" s="12"/>
      <c r="S8" s="12"/>
      <c r="T8" s="12"/>
      <c r="U8" s="8"/>
    </row>
    <row r="9" spans="1:25" x14ac:dyDescent="0.3">
      <c r="C9" s="12">
        <v>0</v>
      </c>
      <c r="D9" s="12">
        <v>1E+76</v>
      </c>
      <c r="E9" s="12" t="s">
        <v>16</v>
      </c>
      <c r="F9" s="15">
        <v>1000</v>
      </c>
      <c r="G9" s="15">
        <v>10000</v>
      </c>
      <c r="O9" s="12">
        <v>0</v>
      </c>
      <c r="P9" s="18">
        <v>100000</v>
      </c>
      <c r="Q9" s="19">
        <v>10</v>
      </c>
      <c r="R9" s="12" t="str">
        <f>T9&amp;" "&amp;S9&amp;"단"</f>
        <v>환골 탈태 1단</v>
      </c>
      <c r="S9" s="12">
        <v>1</v>
      </c>
      <c r="T9" s="12" t="s">
        <v>116</v>
      </c>
      <c r="U9" s="21">
        <f t="shared" ref="U9:U38" si="0">(P9/$G$96)</f>
        <v>5.3475935828877006</v>
      </c>
      <c r="V9" s="21"/>
      <c r="W9" s="21"/>
      <c r="X9" s="21"/>
    </row>
    <row r="10" spans="1:25" x14ac:dyDescent="0.3">
      <c r="C10" s="12">
        <v>1</v>
      </c>
      <c r="D10" s="12">
        <v>1.0000000000000001E+77</v>
      </c>
      <c r="E10" s="12" t="s">
        <v>17</v>
      </c>
      <c r="F10" s="15">
        <v>1000</v>
      </c>
      <c r="G10" s="15">
        <f>G9+100</f>
        <v>10100</v>
      </c>
      <c r="O10" s="12">
        <v>1</v>
      </c>
      <c r="P10" s="18">
        <v>100000</v>
      </c>
      <c r="Q10" s="19">
        <v>12.5</v>
      </c>
      <c r="R10" s="12" t="str">
        <f t="shared" ref="R10:R38" si="1">T10&amp;" "&amp;S10&amp;"단"</f>
        <v>환골 탈태 2단</v>
      </c>
      <c r="S10" s="12">
        <f>S9+1</f>
        <v>2</v>
      </c>
      <c r="T10" s="12" t="s">
        <v>116</v>
      </c>
      <c r="U10" s="21">
        <f t="shared" si="0"/>
        <v>5.3475935828877006</v>
      </c>
      <c r="V10" s="21"/>
      <c r="W10" s="21">
        <f>(Q10-Q9)*100/Q9</f>
        <v>25</v>
      </c>
      <c r="X10" s="21">
        <f>W10/U10</f>
        <v>4.6749999999999998</v>
      </c>
      <c r="Y10" s="8">
        <v>0.5</v>
      </c>
    </row>
    <row r="11" spans="1:25" x14ac:dyDescent="0.3">
      <c r="C11" s="12">
        <v>2</v>
      </c>
      <c r="D11" s="12">
        <v>1E+78</v>
      </c>
      <c r="E11" s="12" t="s">
        <v>18</v>
      </c>
      <c r="F11" s="15">
        <v>1000</v>
      </c>
      <c r="G11" s="15">
        <f t="shared" ref="G11:G74" si="2">G10+100</f>
        <v>10200</v>
      </c>
      <c r="O11" s="12">
        <v>2</v>
      </c>
      <c r="P11" s="18">
        <v>100000</v>
      </c>
      <c r="Q11" s="19">
        <v>16</v>
      </c>
      <c r="R11" s="12" t="str">
        <f t="shared" si="1"/>
        <v>환골 탈태 3단</v>
      </c>
      <c r="S11" s="12">
        <f t="shared" ref="S11:S38" si="3">S10+1</f>
        <v>3</v>
      </c>
      <c r="T11" s="12" t="s">
        <v>116</v>
      </c>
      <c r="U11" s="21">
        <f t="shared" si="0"/>
        <v>5.3475935828877006</v>
      </c>
      <c r="V11" s="21"/>
      <c r="W11" s="21">
        <f t="shared" ref="W11:W18" si="4">(Q11-Q10)*100/Q10</f>
        <v>28</v>
      </c>
      <c r="X11" s="21">
        <f t="shared" ref="X11:X38" si="5">W11/U11</f>
        <v>5.2359999999999998</v>
      </c>
      <c r="Y11" s="8">
        <v>0.7</v>
      </c>
    </row>
    <row r="12" spans="1:25" x14ac:dyDescent="0.3">
      <c r="C12" s="12">
        <v>3</v>
      </c>
      <c r="D12" s="12">
        <v>9.9999999999999997E+78</v>
      </c>
      <c r="E12" s="12" t="s">
        <v>19</v>
      </c>
      <c r="F12" s="15">
        <v>1000</v>
      </c>
      <c r="G12" s="15">
        <f t="shared" si="2"/>
        <v>10300</v>
      </c>
      <c r="O12" s="12">
        <v>3</v>
      </c>
      <c r="P12" s="18">
        <v>100000</v>
      </c>
      <c r="Q12" s="19">
        <v>21</v>
      </c>
      <c r="R12" s="12" t="str">
        <f t="shared" si="1"/>
        <v>환골 탈태 4단</v>
      </c>
      <c r="S12" s="12">
        <f t="shared" si="3"/>
        <v>4</v>
      </c>
      <c r="T12" s="12" t="s">
        <v>116</v>
      </c>
      <c r="U12" s="21">
        <f t="shared" si="0"/>
        <v>5.3475935828877006</v>
      </c>
      <c r="V12" s="21">
        <f>SUM($U$12:U12)</f>
        <v>5.3475935828877006</v>
      </c>
      <c r="W12" s="21">
        <f t="shared" si="4"/>
        <v>31.25</v>
      </c>
      <c r="X12" s="21">
        <f t="shared" si="5"/>
        <v>5.84375</v>
      </c>
      <c r="Y12" s="8">
        <v>1</v>
      </c>
    </row>
    <row r="13" spans="1:25" x14ac:dyDescent="0.3">
      <c r="C13" s="12">
        <v>4</v>
      </c>
      <c r="D13" s="12">
        <v>1E+80</v>
      </c>
      <c r="E13" s="12" t="s">
        <v>20</v>
      </c>
      <c r="F13" s="15">
        <f>F9+1000</f>
        <v>2000</v>
      </c>
      <c r="G13" s="15">
        <f t="shared" si="2"/>
        <v>10400</v>
      </c>
      <c r="O13" s="12">
        <v>4</v>
      </c>
      <c r="P13" s="18">
        <v>100000</v>
      </c>
      <c r="Q13" s="19">
        <v>27</v>
      </c>
      <c r="R13" s="12" t="str">
        <f t="shared" si="1"/>
        <v>환골 탈태 5단</v>
      </c>
      <c r="S13" s="12">
        <f t="shared" si="3"/>
        <v>5</v>
      </c>
      <c r="T13" s="12" t="s">
        <v>116</v>
      </c>
      <c r="U13" s="21">
        <f t="shared" si="0"/>
        <v>5.3475935828877006</v>
      </c>
      <c r="V13" s="21">
        <f>SUM($U$12:U13)</f>
        <v>10.695187165775401</v>
      </c>
      <c r="W13" s="21">
        <f t="shared" si="4"/>
        <v>28.571428571428573</v>
      </c>
      <c r="X13" s="21">
        <f t="shared" si="5"/>
        <v>5.3428571428571434</v>
      </c>
      <c r="Y13" s="8">
        <v>1.2</v>
      </c>
    </row>
    <row r="14" spans="1:25" x14ac:dyDescent="0.3">
      <c r="C14" s="12">
        <v>5</v>
      </c>
      <c r="D14" s="12">
        <v>9.9999999999999992E+80</v>
      </c>
      <c r="E14" s="12" t="s">
        <v>21</v>
      </c>
      <c r="F14" s="15">
        <f t="shared" ref="F14:F77" si="6">F10+1000</f>
        <v>2000</v>
      </c>
      <c r="G14" s="15">
        <f t="shared" si="2"/>
        <v>10500</v>
      </c>
      <c r="O14" s="22">
        <v>5</v>
      </c>
      <c r="P14" s="18">
        <v>100000</v>
      </c>
      <c r="Q14" s="19">
        <v>34.5</v>
      </c>
      <c r="R14" s="12" t="str">
        <f t="shared" si="1"/>
        <v>환골 탈태 6단</v>
      </c>
      <c r="S14" s="12">
        <f t="shared" si="3"/>
        <v>6</v>
      </c>
      <c r="T14" s="12" t="s">
        <v>116</v>
      </c>
      <c r="U14" s="21">
        <f t="shared" si="0"/>
        <v>5.3475935828877006</v>
      </c>
      <c r="V14" s="21">
        <f>SUM($U$12:U14)</f>
        <v>16.042780748663102</v>
      </c>
      <c r="W14" s="21">
        <f t="shared" si="4"/>
        <v>27.777777777777779</v>
      </c>
      <c r="X14" s="23">
        <f t="shared" si="5"/>
        <v>5.1944444444444446</v>
      </c>
      <c r="Y14">
        <v>1.5</v>
      </c>
    </row>
    <row r="15" spans="1:25" x14ac:dyDescent="0.3">
      <c r="C15" s="12">
        <v>6</v>
      </c>
      <c r="D15" s="12">
        <v>9.9999999999999996E+81</v>
      </c>
      <c r="E15" s="12" t="s">
        <v>22</v>
      </c>
      <c r="F15" s="15">
        <f t="shared" si="6"/>
        <v>2000</v>
      </c>
      <c r="G15" s="15">
        <f t="shared" si="2"/>
        <v>10600</v>
      </c>
      <c r="O15" s="12">
        <v>6</v>
      </c>
      <c r="P15" s="18">
        <v>100000</v>
      </c>
      <c r="Q15" s="19">
        <v>44</v>
      </c>
      <c r="R15" s="12" t="str">
        <f t="shared" si="1"/>
        <v>환골 탈태 7단</v>
      </c>
      <c r="S15" s="12">
        <f t="shared" si="3"/>
        <v>7</v>
      </c>
      <c r="T15" s="12" t="s">
        <v>116</v>
      </c>
      <c r="U15" s="21">
        <f t="shared" si="0"/>
        <v>5.3475935828877006</v>
      </c>
      <c r="V15" s="21">
        <f>SUM($U$12:U15)</f>
        <v>21.390374331550802</v>
      </c>
      <c r="W15" s="21">
        <f t="shared" si="4"/>
        <v>27.536231884057973</v>
      </c>
      <c r="X15" s="21">
        <f t="shared" si="5"/>
        <v>5.149275362318841</v>
      </c>
      <c r="Y15" s="8">
        <v>1.9</v>
      </c>
    </row>
    <row r="16" spans="1:25" x14ac:dyDescent="0.3">
      <c r="C16" s="12">
        <v>7</v>
      </c>
      <c r="D16" s="12">
        <v>1E+83</v>
      </c>
      <c r="E16" s="12" t="s">
        <v>23</v>
      </c>
      <c r="F16" s="15">
        <f t="shared" si="6"/>
        <v>2000</v>
      </c>
      <c r="G16" s="15">
        <f t="shared" si="2"/>
        <v>10700</v>
      </c>
      <c r="O16" s="12">
        <v>7</v>
      </c>
      <c r="P16" s="18">
        <v>100000</v>
      </c>
      <c r="Q16" s="19">
        <v>56.5</v>
      </c>
      <c r="R16" s="12" t="str">
        <f t="shared" si="1"/>
        <v>환골 탈태 8단</v>
      </c>
      <c r="S16" s="12">
        <f t="shared" si="3"/>
        <v>8</v>
      </c>
      <c r="T16" s="12" t="s">
        <v>116</v>
      </c>
      <c r="U16" s="21">
        <f t="shared" si="0"/>
        <v>5.3475935828877006</v>
      </c>
      <c r="V16" s="21">
        <f>SUM($U$12:U16)</f>
        <v>26.737967914438503</v>
      </c>
      <c r="W16" s="21">
        <f t="shared" si="4"/>
        <v>28.40909090909091</v>
      </c>
      <c r="X16" s="21">
        <f t="shared" si="5"/>
        <v>5.3125</v>
      </c>
      <c r="Y16" s="8">
        <v>2.5</v>
      </c>
    </row>
    <row r="17" spans="3:25" x14ac:dyDescent="0.3">
      <c r="C17" s="12">
        <v>8</v>
      </c>
      <c r="D17" s="12">
        <v>1.0000000000000001E+84</v>
      </c>
      <c r="E17" s="12" t="s">
        <v>24</v>
      </c>
      <c r="F17" s="15">
        <f t="shared" si="6"/>
        <v>3000</v>
      </c>
      <c r="G17" s="15">
        <f t="shared" si="2"/>
        <v>10800</v>
      </c>
      <c r="O17" s="12">
        <v>8</v>
      </c>
      <c r="P17" s="18">
        <v>100000</v>
      </c>
      <c r="Q17" s="19">
        <v>72.5</v>
      </c>
      <c r="R17" s="12" t="str">
        <f t="shared" si="1"/>
        <v>환골 탈태 9단</v>
      </c>
      <c r="S17" s="12">
        <f t="shared" si="3"/>
        <v>9</v>
      </c>
      <c r="T17" s="12" t="s">
        <v>116</v>
      </c>
      <c r="U17" s="21">
        <f t="shared" si="0"/>
        <v>5.3475935828877006</v>
      </c>
      <c r="V17" s="21">
        <f>SUM($U$12:U17)</f>
        <v>32.085561497326204</v>
      </c>
      <c r="W17" s="21">
        <f t="shared" si="4"/>
        <v>28.318584070796462</v>
      </c>
      <c r="X17" s="21">
        <f t="shared" si="5"/>
        <v>5.2955752212389386</v>
      </c>
      <c r="Y17" s="8">
        <v>3.2</v>
      </c>
    </row>
    <row r="18" spans="3:25" x14ac:dyDescent="0.3">
      <c r="C18" s="12">
        <v>9</v>
      </c>
      <c r="D18" s="12">
        <v>1E+85</v>
      </c>
      <c r="E18" s="12" t="s">
        <v>25</v>
      </c>
      <c r="F18" s="15">
        <f t="shared" si="6"/>
        <v>3000</v>
      </c>
      <c r="G18" s="15">
        <f t="shared" si="2"/>
        <v>10900</v>
      </c>
      <c r="O18" s="12">
        <v>9</v>
      </c>
      <c r="P18" s="18">
        <v>100000</v>
      </c>
      <c r="Q18" s="19">
        <v>92.5</v>
      </c>
      <c r="R18" s="12" t="str">
        <f t="shared" si="1"/>
        <v>환골 탈태 10단</v>
      </c>
      <c r="S18" s="12">
        <f t="shared" si="3"/>
        <v>10</v>
      </c>
      <c r="T18" s="12" t="s">
        <v>116</v>
      </c>
      <c r="U18" s="21">
        <f t="shared" si="0"/>
        <v>5.3475935828877006</v>
      </c>
      <c r="V18" s="21">
        <f>SUM($U$12:U18)</f>
        <v>37.433155080213908</v>
      </c>
      <c r="W18" s="21">
        <f t="shared" si="4"/>
        <v>27.586206896551722</v>
      </c>
      <c r="X18" s="21">
        <f t="shared" si="5"/>
        <v>5.1586206896551721</v>
      </c>
      <c r="Y18" s="8">
        <v>4</v>
      </c>
    </row>
    <row r="19" spans="3:25" x14ac:dyDescent="0.3">
      <c r="C19" s="12">
        <v>10</v>
      </c>
      <c r="D19" s="12">
        <v>1E+86</v>
      </c>
      <c r="E19" s="12" t="s">
        <v>26</v>
      </c>
      <c r="F19" s="15">
        <f t="shared" si="6"/>
        <v>3000</v>
      </c>
      <c r="G19" s="15">
        <f t="shared" si="2"/>
        <v>11000</v>
      </c>
      <c r="O19" s="24">
        <v>10</v>
      </c>
      <c r="P19" s="18">
        <f>P9+50000</f>
        <v>150000</v>
      </c>
      <c r="Q19" s="19">
        <v>172.5</v>
      </c>
      <c r="R19" s="12" t="str">
        <f t="shared" si="1"/>
        <v>환골 탈태 11단</v>
      </c>
      <c r="S19" s="12">
        <f t="shared" si="3"/>
        <v>11</v>
      </c>
      <c r="T19" s="12" t="s">
        <v>116</v>
      </c>
      <c r="U19" s="21">
        <f t="shared" si="0"/>
        <v>8.0213903743315509</v>
      </c>
      <c r="V19" s="21">
        <f>SUM($U$12:U19)</f>
        <v>45.45454545454546</v>
      </c>
      <c r="W19" s="21">
        <f t="shared" ref="W19:W38" si="7">(Q19-Q18)*100/Q18</f>
        <v>86.486486486486484</v>
      </c>
      <c r="X19" s="23">
        <f t="shared" si="5"/>
        <v>10.781981981981982</v>
      </c>
      <c r="Y19" s="8">
        <v>10</v>
      </c>
    </row>
    <row r="20" spans="3:25" x14ac:dyDescent="0.3">
      <c r="C20" s="12">
        <v>11</v>
      </c>
      <c r="D20" s="12">
        <v>9.9999999999999996E+86</v>
      </c>
      <c r="E20" s="12" t="s">
        <v>27</v>
      </c>
      <c r="F20" s="15">
        <f t="shared" si="6"/>
        <v>3000</v>
      </c>
      <c r="G20" s="15">
        <f t="shared" si="2"/>
        <v>11100</v>
      </c>
      <c r="O20" s="12">
        <v>11</v>
      </c>
      <c r="P20" s="18">
        <f t="shared" ref="P20:P33" si="8">P10+50000</f>
        <v>150000</v>
      </c>
      <c r="Q20" s="19">
        <v>284.5</v>
      </c>
      <c r="R20" s="12" t="str">
        <f t="shared" si="1"/>
        <v>환골 탈태 12단</v>
      </c>
      <c r="S20" s="12">
        <f t="shared" si="3"/>
        <v>12</v>
      </c>
      <c r="T20" s="12" t="s">
        <v>116</v>
      </c>
      <c r="U20" s="21">
        <f t="shared" si="0"/>
        <v>8.0213903743315509</v>
      </c>
      <c r="V20" s="21">
        <f>SUM($U$12:U20)</f>
        <v>53.475935828877013</v>
      </c>
      <c r="W20" s="21">
        <f t="shared" si="7"/>
        <v>64.927536231884062</v>
      </c>
      <c r="X20" s="21">
        <f t="shared" si="5"/>
        <v>8.0942995169082135</v>
      </c>
      <c r="Y20" s="8">
        <v>14</v>
      </c>
    </row>
    <row r="21" spans="3:25" x14ac:dyDescent="0.3">
      <c r="C21" s="12">
        <v>12</v>
      </c>
      <c r="D21" s="12">
        <v>9.9999999999999996E+87</v>
      </c>
      <c r="E21" s="12" t="s">
        <v>28</v>
      </c>
      <c r="F21" s="15">
        <f t="shared" si="6"/>
        <v>4000</v>
      </c>
      <c r="G21" s="15">
        <f t="shared" si="2"/>
        <v>11200</v>
      </c>
      <c r="O21" s="12">
        <v>12</v>
      </c>
      <c r="P21" s="18">
        <f t="shared" si="8"/>
        <v>150000</v>
      </c>
      <c r="Q21" s="19">
        <v>444.5</v>
      </c>
      <c r="R21" s="12" t="str">
        <f t="shared" si="1"/>
        <v>환골 탈태 13단</v>
      </c>
      <c r="S21" s="12">
        <f t="shared" si="3"/>
        <v>13</v>
      </c>
      <c r="T21" s="12" t="s">
        <v>116</v>
      </c>
      <c r="U21" s="21">
        <f t="shared" si="0"/>
        <v>8.0213903743315509</v>
      </c>
      <c r="V21" s="21">
        <f>SUM($U$12:U21)</f>
        <v>61.497326203208566</v>
      </c>
      <c r="W21" s="21">
        <f t="shared" si="7"/>
        <v>56.239015817223198</v>
      </c>
      <c r="X21" s="21">
        <f t="shared" si="5"/>
        <v>7.0111306385471588</v>
      </c>
      <c r="Y21" s="8">
        <v>20</v>
      </c>
    </row>
    <row r="22" spans="3:25" x14ac:dyDescent="0.3">
      <c r="C22" s="12">
        <v>13</v>
      </c>
      <c r="D22" s="12">
        <v>9.9999999999999999E+88</v>
      </c>
      <c r="E22" s="12" t="s">
        <v>29</v>
      </c>
      <c r="F22" s="15">
        <f t="shared" si="6"/>
        <v>4000</v>
      </c>
      <c r="G22" s="15">
        <f t="shared" si="2"/>
        <v>11300</v>
      </c>
      <c r="O22" s="12">
        <v>13</v>
      </c>
      <c r="P22" s="18">
        <f t="shared" si="8"/>
        <v>150000</v>
      </c>
      <c r="Q22" s="19">
        <v>684.5</v>
      </c>
      <c r="R22" s="12" t="str">
        <f t="shared" si="1"/>
        <v>환골 탈태 14단</v>
      </c>
      <c r="S22" s="12">
        <f t="shared" si="3"/>
        <v>14</v>
      </c>
      <c r="T22" s="12" t="s">
        <v>116</v>
      </c>
      <c r="U22" s="21">
        <f t="shared" si="0"/>
        <v>8.0213903743315509</v>
      </c>
      <c r="V22" s="21">
        <f>SUM($U$12:U22)</f>
        <v>69.518716577540118</v>
      </c>
      <c r="W22" s="21">
        <f t="shared" si="7"/>
        <v>53.993250843644546</v>
      </c>
      <c r="X22" s="21">
        <f t="shared" si="5"/>
        <v>6.731158605174353</v>
      </c>
      <c r="Y22" s="8">
        <v>30</v>
      </c>
    </row>
    <row r="23" spans="3:25" x14ac:dyDescent="0.3">
      <c r="C23" s="12">
        <v>14</v>
      </c>
      <c r="D23" s="12">
        <v>9.9999999999999997E+89</v>
      </c>
      <c r="E23" s="12" t="s">
        <v>30</v>
      </c>
      <c r="F23" s="15">
        <f t="shared" si="6"/>
        <v>4000</v>
      </c>
      <c r="G23" s="15">
        <f t="shared" si="2"/>
        <v>11400</v>
      </c>
      <c r="O23" s="12">
        <v>14</v>
      </c>
      <c r="P23" s="18">
        <f t="shared" si="8"/>
        <v>150000</v>
      </c>
      <c r="Q23" s="19">
        <v>1004.5</v>
      </c>
      <c r="R23" s="12" t="str">
        <f t="shared" si="1"/>
        <v>환골 탈태 15단</v>
      </c>
      <c r="S23" s="12">
        <f t="shared" si="3"/>
        <v>15</v>
      </c>
      <c r="T23" s="12" t="s">
        <v>116</v>
      </c>
      <c r="U23" s="21">
        <f t="shared" si="0"/>
        <v>8.0213903743315509</v>
      </c>
      <c r="V23" s="21">
        <f>SUM($U$12:U23)</f>
        <v>77.540106951871664</v>
      </c>
      <c r="W23" s="21">
        <f t="shared" si="7"/>
        <v>46.749452154857558</v>
      </c>
      <c r="X23" s="21">
        <f t="shared" si="5"/>
        <v>5.8280983686389085</v>
      </c>
      <c r="Y23" s="8">
        <v>40</v>
      </c>
    </row>
    <row r="24" spans="3:25" x14ac:dyDescent="0.3">
      <c r="C24" s="12">
        <v>15</v>
      </c>
      <c r="D24" s="12">
        <v>9.999999999999999E+90</v>
      </c>
      <c r="E24" s="12" t="s">
        <v>31</v>
      </c>
      <c r="F24" s="15">
        <f t="shared" si="6"/>
        <v>4000</v>
      </c>
      <c r="G24" s="15">
        <f t="shared" si="2"/>
        <v>11500</v>
      </c>
      <c r="O24" s="12">
        <v>15</v>
      </c>
      <c r="P24" s="18">
        <f t="shared" si="8"/>
        <v>150000</v>
      </c>
      <c r="Q24" s="19">
        <v>1452.5</v>
      </c>
      <c r="R24" s="12" t="str">
        <f t="shared" si="1"/>
        <v>환골 탈태 16단</v>
      </c>
      <c r="S24" s="12">
        <f t="shared" si="3"/>
        <v>16</v>
      </c>
      <c r="T24" s="12" t="s">
        <v>116</v>
      </c>
      <c r="U24" s="21">
        <f t="shared" si="0"/>
        <v>8.0213903743315509</v>
      </c>
      <c r="V24" s="21">
        <f>SUM($U$12:U24)</f>
        <v>85.561497326203209</v>
      </c>
      <c r="W24" s="21">
        <f t="shared" si="7"/>
        <v>44.599303135888505</v>
      </c>
      <c r="X24" s="23">
        <f t="shared" si="5"/>
        <v>5.5600464576074335</v>
      </c>
      <c r="Y24" s="8">
        <v>56</v>
      </c>
    </row>
    <row r="25" spans="3:25" x14ac:dyDescent="0.3">
      <c r="C25" s="12">
        <v>16</v>
      </c>
      <c r="D25" s="12">
        <v>1E+92</v>
      </c>
      <c r="E25" s="12" t="s">
        <v>32</v>
      </c>
      <c r="F25" s="15">
        <f t="shared" si="6"/>
        <v>5000</v>
      </c>
      <c r="G25" s="15">
        <f t="shared" si="2"/>
        <v>11600</v>
      </c>
      <c r="O25" s="12">
        <v>16</v>
      </c>
      <c r="P25" s="18">
        <f t="shared" si="8"/>
        <v>150000</v>
      </c>
      <c r="Q25" s="19">
        <v>2092.5</v>
      </c>
      <c r="R25" s="12" t="str">
        <f t="shared" si="1"/>
        <v>환골 탈태 17단</v>
      </c>
      <c r="S25" s="12">
        <f t="shared" si="3"/>
        <v>17</v>
      </c>
      <c r="T25" s="12" t="s">
        <v>116</v>
      </c>
      <c r="U25" s="21">
        <f t="shared" si="0"/>
        <v>8.0213903743315509</v>
      </c>
      <c r="V25" s="21">
        <f>SUM($U$12:U25)</f>
        <v>93.582887700534755</v>
      </c>
      <c r="W25" s="21">
        <f t="shared" si="7"/>
        <v>44.061962134251289</v>
      </c>
      <c r="X25" s="21">
        <f t="shared" si="5"/>
        <v>5.4930579460699942</v>
      </c>
      <c r="Y25" s="8">
        <v>80</v>
      </c>
    </row>
    <row r="26" spans="3:25" x14ac:dyDescent="0.3">
      <c r="C26" s="12">
        <v>17</v>
      </c>
      <c r="D26" s="12">
        <v>1E+93</v>
      </c>
      <c r="E26" s="12" t="s">
        <v>33</v>
      </c>
      <c r="F26" s="15">
        <f t="shared" si="6"/>
        <v>5000</v>
      </c>
      <c r="G26" s="15">
        <f t="shared" si="2"/>
        <v>11700</v>
      </c>
      <c r="O26" s="12">
        <v>17</v>
      </c>
      <c r="P26" s="18">
        <f t="shared" si="8"/>
        <v>150000</v>
      </c>
      <c r="Q26" s="19">
        <v>2972.5</v>
      </c>
      <c r="R26" s="12" t="str">
        <f t="shared" si="1"/>
        <v>환골 탈태 18단</v>
      </c>
      <c r="S26" s="12">
        <f t="shared" si="3"/>
        <v>18</v>
      </c>
      <c r="T26" s="12" t="s">
        <v>116</v>
      </c>
      <c r="U26" s="21">
        <f t="shared" si="0"/>
        <v>8.0213903743315509</v>
      </c>
      <c r="V26" s="21">
        <f>SUM($U$12:U26)</f>
        <v>101.6042780748663</v>
      </c>
      <c r="W26" s="21">
        <f t="shared" si="7"/>
        <v>42.054958183990443</v>
      </c>
      <c r="X26" s="21">
        <f t="shared" si="5"/>
        <v>5.2428514536041417</v>
      </c>
      <c r="Y26" s="8">
        <v>110</v>
      </c>
    </row>
    <row r="27" spans="3:25" x14ac:dyDescent="0.3">
      <c r="C27" s="12">
        <v>18</v>
      </c>
      <c r="D27" s="12">
        <v>1E+94</v>
      </c>
      <c r="E27" s="12" t="s">
        <v>34</v>
      </c>
      <c r="F27" s="15">
        <f t="shared" si="6"/>
        <v>5000</v>
      </c>
      <c r="G27" s="15">
        <f t="shared" si="2"/>
        <v>11800</v>
      </c>
      <c r="O27" s="12">
        <v>18</v>
      </c>
      <c r="P27" s="18">
        <f t="shared" si="8"/>
        <v>150000</v>
      </c>
      <c r="Q27" s="19">
        <v>4252.5</v>
      </c>
      <c r="R27" s="12" t="str">
        <f t="shared" si="1"/>
        <v>환골 탈태 19단</v>
      </c>
      <c r="S27" s="12">
        <f t="shared" si="3"/>
        <v>19</v>
      </c>
      <c r="T27" s="12" t="s">
        <v>116</v>
      </c>
      <c r="U27" s="21">
        <f t="shared" si="0"/>
        <v>8.0213903743315509</v>
      </c>
      <c r="V27" s="21">
        <f>SUM($U$12:U27)</f>
        <v>109.62566844919785</v>
      </c>
      <c r="W27" s="21">
        <f t="shared" si="7"/>
        <v>43.061396131202692</v>
      </c>
      <c r="X27" s="21">
        <f t="shared" si="5"/>
        <v>5.3683207176899357</v>
      </c>
      <c r="Y27" s="8">
        <v>160</v>
      </c>
    </row>
    <row r="28" spans="3:25" x14ac:dyDescent="0.3">
      <c r="C28" s="12">
        <v>19</v>
      </c>
      <c r="D28" s="12">
        <v>1E+95</v>
      </c>
      <c r="E28" s="12" t="s">
        <v>35</v>
      </c>
      <c r="F28" s="15">
        <f t="shared" si="6"/>
        <v>5000</v>
      </c>
      <c r="G28" s="15">
        <f t="shared" si="2"/>
        <v>11900</v>
      </c>
      <c r="O28" s="12">
        <v>19</v>
      </c>
      <c r="P28" s="18">
        <f t="shared" si="8"/>
        <v>150000</v>
      </c>
      <c r="Q28" s="19">
        <v>6000</v>
      </c>
      <c r="R28" s="12" t="str">
        <f t="shared" si="1"/>
        <v>환골 탈태 20단</v>
      </c>
      <c r="S28" s="12">
        <f t="shared" si="3"/>
        <v>20</v>
      </c>
      <c r="T28" s="12" t="s">
        <v>116</v>
      </c>
      <c r="U28" s="21">
        <f t="shared" si="0"/>
        <v>8.0213903743315509</v>
      </c>
      <c r="V28" s="21">
        <f>SUM($U$12:U28)</f>
        <v>117.64705882352939</v>
      </c>
      <c r="W28" s="21">
        <f t="shared" si="7"/>
        <v>41.093474426807759</v>
      </c>
      <c r="X28" s="21">
        <f t="shared" si="5"/>
        <v>5.1229864785420336</v>
      </c>
      <c r="Y28" s="8">
        <v>220</v>
      </c>
    </row>
    <row r="29" spans="3:25" x14ac:dyDescent="0.3">
      <c r="C29" s="12">
        <v>20</v>
      </c>
      <c r="D29" s="12">
        <v>1E+96</v>
      </c>
      <c r="E29" s="12" t="s">
        <v>36</v>
      </c>
      <c r="F29" s="15">
        <f t="shared" si="6"/>
        <v>6000</v>
      </c>
      <c r="G29" s="15">
        <f t="shared" si="2"/>
        <v>12000</v>
      </c>
      <c r="O29" s="12">
        <v>20</v>
      </c>
      <c r="P29" s="18">
        <f t="shared" si="8"/>
        <v>200000</v>
      </c>
      <c r="Q29" s="19">
        <v>9000</v>
      </c>
      <c r="R29" s="12" t="str">
        <f t="shared" si="1"/>
        <v>환골 탈태 21단</v>
      </c>
      <c r="S29" s="12">
        <f t="shared" si="3"/>
        <v>21</v>
      </c>
      <c r="T29" s="12" t="s">
        <v>116</v>
      </c>
      <c r="U29" s="21">
        <f t="shared" si="0"/>
        <v>10.695187165775401</v>
      </c>
      <c r="V29" s="21">
        <f>SUM($U$12:U29)</f>
        <v>128.34224598930479</v>
      </c>
      <c r="W29" s="21">
        <f t="shared" si="7"/>
        <v>50</v>
      </c>
      <c r="X29" s="23">
        <f t="shared" si="5"/>
        <v>4.6749999999999998</v>
      </c>
      <c r="Y29" s="8">
        <v>330</v>
      </c>
    </row>
    <row r="30" spans="3:25" x14ac:dyDescent="0.3">
      <c r="C30" s="12">
        <v>21</v>
      </c>
      <c r="D30" s="12">
        <v>1.0000000000000001E+97</v>
      </c>
      <c r="E30" s="12" t="s">
        <v>37</v>
      </c>
      <c r="F30" s="15">
        <f t="shared" si="6"/>
        <v>6000</v>
      </c>
      <c r="G30" s="15">
        <f t="shared" si="2"/>
        <v>12100</v>
      </c>
      <c r="O30" s="12">
        <v>21</v>
      </c>
      <c r="P30" s="18">
        <f t="shared" si="8"/>
        <v>200000</v>
      </c>
      <c r="Q30" s="19">
        <v>14000</v>
      </c>
      <c r="R30" s="12" t="str">
        <f t="shared" si="1"/>
        <v>환골 탈태 22단</v>
      </c>
      <c r="S30" s="12">
        <f t="shared" si="3"/>
        <v>22</v>
      </c>
      <c r="T30" s="12" t="s">
        <v>116</v>
      </c>
      <c r="U30" s="21">
        <f t="shared" si="0"/>
        <v>10.695187165775401</v>
      </c>
      <c r="V30" s="21">
        <f>SUM($U$12:U30)</f>
        <v>139.03743315508018</v>
      </c>
      <c r="W30" s="21">
        <f t="shared" si="7"/>
        <v>55.555555555555557</v>
      </c>
      <c r="X30" s="21">
        <f t="shared" si="5"/>
        <v>5.1944444444444446</v>
      </c>
      <c r="Y30" s="8">
        <v>520</v>
      </c>
    </row>
    <row r="31" spans="3:25" x14ac:dyDescent="0.3">
      <c r="C31" s="12">
        <v>22</v>
      </c>
      <c r="D31" s="12">
        <v>1E+98</v>
      </c>
      <c r="E31" s="12" t="s">
        <v>38</v>
      </c>
      <c r="F31" s="15">
        <f t="shared" si="6"/>
        <v>6000</v>
      </c>
      <c r="G31" s="15">
        <f t="shared" si="2"/>
        <v>12200</v>
      </c>
      <c r="O31" s="12">
        <v>22</v>
      </c>
      <c r="P31" s="18">
        <f t="shared" si="8"/>
        <v>200000</v>
      </c>
      <c r="Q31" s="19">
        <v>22000</v>
      </c>
      <c r="R31" s="12" t="str">
        <f t="shared" si="1"/>
        <v>환골 탈태 23단</v>
      </c>
      <c r="S31" s="12">
        <f t="shared" si="3"/>
        <v>23</v>
      </c>
      <c r="T31" s="12" t="s">
        <v>116</v>
      </c>
      <c r="U31" s="21">
        <f t="shared" si="0"/>
        <v>10.695187165775401</v>
      </c>
      <c r="V31" s="21">
        <f>SUM($U$12:U31)</f>
        <v>149.73262032085557</v>
      </c>
      <c r="W31" s="21">
        <f t="shared" si="7"/>
        <v>57.142857142857146</v>
      </c>
      <c r="X31" s="21">
        <f t="shared" si="5"/>
        <v>5.3428571428571434</v>
      </c>
      <c r="Y31" s="8">
        <v>800</v>
      </c>
    </row>
    <row r="32" spans="3:25" x14ac:dyDescent="0.3">
      <c r="C32" s="12">
        <v>23</v>
      </c>
      <c r="D32" s="12">
        <v>1.0000000000000001E+99</v>
      </c>
      <c r="E32" s="12" t="s">
        <v>39</v>
      </c>
      <c r="F32" s="15">
        <f t="shared" si="6"/>
        <v>6000</v>
      </c>
      <c r="G32" s="15">
        <f t="shared" si="2"/>
        <v>12300</v>
      </c>
      <c r="O32" s="12">
        <v>23</v>
      </c>
      <c r="P32" s="18">
        <f t="shared" si="8"/>
        <v>200000</v>
      </c>
      <c r="Q32" s="19">
        <v>35000</v>
      </c>
      <c r="R32" s="12" t="str">
        <f t="shared" si="1"/>
        <v>환골 탈태 24단</v>
      </c>
      <c r="S32" s="12">
        <f t="shared" si="3"/>
        <v>24</v>
      </c>
      <c r="T32" s="12" t="s">
        <v>116</v>
      </c>
      <c r="U32" s="21">
        <f t="shared" si="0"/>
        <v>10.695187165775401</v>
      </c>
      <c r="V32" s="21">
        <f>SUM($U$12:U32)</f>
        <v>160.42780748663097</v>
      </c>
      <c r="W32" s="21">
        <f t="shared" si="7"/>
        <v>59.090909090909093</v>
      </c>
      <c r="X32" s="21">
        <f t="shared" si="5"/>
        <v>5.5250000000000004</v>
      </c>
      <c r="Y32" s="8">
        <v>1300</v>
      </c>
    </row>
    <row r="33" spans="3:31" x14ac:dyDescent="0.3">
      <c r="C33" s="12">
        <v>24</v>
      </c>
      <c r="D33" s="12">
        <v>1E+100</v>
      </c>
      <c r="E33" s="12" t="s">
        <v>40</v>
      </c>
      <c r="F33" s="15">
        <f t="shared" si="6"/>
        <v>7000</v>
      </c>
      <c r="G33" s="15">
        <f t="shared" si="2"/>
        <v>12400</v>
      </c>
      <c r="O33" s="12">
        <v>24</v>
      </c>
      <c r="P33" s="18">
        <f t="shared" si="8"/>
        <v>200000</v>
      </c>
      <c r="Q33" s="19">
        <v>55000</v>
      </c>
      <c r="R33" s="12" t="str">
        <f t="shared" si="1"/>
        <v>환골 탈태 25단</v>
      </c>
      <c r="S33" s="12">
        <f t="shared" si="3"/>
        <v>25</v>
      </c>
      <c r="T33" s="12" t="s">
        <v>116</v>
      </c>
      <c r="U33" s="21">
        <f t="shared" si="0"/>
        <v>10.695187165775401</v>
      </c>
      <c r="V33" s="21">
        <f>SUM($U$12:U33)</f>
        <v>171.12299465240636</v>
      </c>
      <c r="W33" s="21">
        <f t="shared" si="7"/>
        <v>57.142857142857146</v>
      </c>
      <c r="X33" s="21">
        <f t="shared" si="5"/>
        <v>5.3428571428571434</v>
      </c>
      <c r="Y33" s="8">
        <v>2000</v>
      </c>
      <c r="AA33" s="9"/>
      <c r="AB33" s="9"/>
      <c r="AC33" s="9"/>
      <c r="AD33" s="9"/>
      <c r="AE33" s="9"/>
    </row>
    <row r="34" spans="3:31" x14ac:dyDescent="0.3">
      <c r="C34" s="12">
        <v>25</v>
      </c>
      <c r="D34" s="12">
        <v>9.9999999999999998E+100</v>
      </c>
      <c r="E34" s="12" t="s">
        <v>41</v>
      </c>
      <c r="F34" s="15">
        <f t="shared" si="6"/>
        <v>7000</v>
      </c>
      <c r="G34" s="15">
        <f t="shared" si="2"/>
        <v>12500</v>
      </c>
      <c r="O34" s="12">
        <v>25</v>
      </c>
      <c r="P34" s="18">
        <f>P29+50000</f>
        <v>250000</v>
      </c>
      <c r="Q34" s="19">
        <v>85000</v>
      </c>
      <c r="R34" s="12" t="str">
        <f t="shared" si="1"/>
        <v>환골 탈태 26단</v>
      </c>
      <c r="S34" s="12">
        <f t="shared" si="3"/>
        <v>26</v>
      </c>
      <c r="T34" s="12" t="s">
        <v>116</v>
      </c>
      <c r="U34" s="21">
        <f t="shared" si="0"/>
        <v>13.368983957219251</v>
      </c>
      <c r="V34" s="21">
        <f>SUM($U$12:U34)</f>
        <v>184.49197860962562</v>
      </c>
      <c r="W34" s="21">
        <f t="shared" si="7"/>
        <v>54.545454545454547</v>
      </c>
      <c r="X34" s="23">
        <f t="shared" si="5"/>
        <v>4.08</v>
      </c>
      <c r="Y34" s="8">
        <v>3000</v>
      </c>
      <c r="AA34" s="9"/>
      <c r="AB34" s="9"/>
      <c r="AC34" s="9"/>
      <c r="AD34" s="9"/>
      <c r="AE34" s="9"/>
    </row>
    <row r="35" spans="3:31" x14ac:dyDescent="0.3">
      <c r="C35" s="12">
        <v>26</v>
      </c>
      <c r="D35" s="12">
        <v>9.9999999999999998E+101</v>
      </c>
      <c r="E35" s="12" t="s">
        <v>42</v>
      </c>
      <c r="F35" s="15">
        <f t="shared" si="6"/>
        <v>7000</v>
      </c>
      <c r="G35" s="15">
        <f t="shared" si="2"/>
        <v>12600</v>
      </c>
      <c r="O35" s="12">
        <v>26</v>
      </c>
      <c r="P35" s="18">
        <f t="shared" ref="P35:P38" si="9">P30+50000</f>
        <v>250000</v>
      </c>
      <c r="Q35" s="19">
        <v>131000</v>
      </c>
      <c r="R35" s="12" t="str">
        <f t="shared" si="1"/>
        <v>환골 탈태 27단</v>
      </c>
      <c r="S35" s="12">
        <f t="shared" si="3"/>
        <v>27</v>
      </c>
      <c r="T35" s="12" t="s">
        <v>116</v>
      </c>
      <c r="U35" s="21">
        <f t="shared" si="0"/>
        <v>13.368983957219251</v>
      </c>
      <c r="V35" s="21">
        <f>SUM($U$12:U35)</f>
        <v>197.86096256684488</v>
      </c>
      <c r="W35" s="21">
        <f t="shared" si="7"/>
        <v>54.117647058823529</v>
      </c>
      <c r="X35" s="21">
        <f t="shared" si="5"/>
        <v>4.048</v>
      </c>
      <c r="Y35" s="8">
        <v>4600</v>
      </c>
      <c r="AA35" s="9"/>
      <c r="AB35" s="9"/>
      <c r="AC35" s="9"/>
      <c r="AD35" s="9"/>
      <c r="AE35" s="9"/>
    </row>
    <row r="36" spans="3:31" x14ac:dyDescent="0.3">
      <c r="C36" s="12">
        <v>27</v>
      </c>
      <c r="D36" s="12">
        <v>1E+103</v>
      </c>
      <c r="E36" s="12" t="s">
        <v>43</v>
      </c>
      <c r="F36" s="15">
        <f t="shared" si="6"/>
        <v>7000</v>
      </c>
      <c r="G36" s="15">
        <f t="shared" si="2"/>
        <v>12700</v>
      </c>
      <c r="O36" s="12">
        <v>27</v>
      </c>
      <c r="P36" s="18">
        <f t="shared" si="9"/>
        <v>250000</v>
      </c>
      <c r="Q36" s="19">
        <v>203000</v>
      </c>
      <c r="R36" s="12" t="str">
        <f t="shared" si="1"/>
        <v>환골 탈태 28단</v>
      </c>
      <c r="S36" s="12">
        <f t="shared" si="3"/>
        <v>28</v>
      </c>
      <c r="T36" s="12" t="s">
        <v>116</v>
      </c>
      <c r="U36" s="21">
        <f t="shared" si="0"/>
        <v>13.368983957219251</v>
      </c>
      <c r="V36" s="21">
        <f>SUM($U$12:U36)</f>
        <v>211.22994652406413</v>
      </c>
      <c r="W36" s="21">
        <f t="shared" si="7"/>
        <v>54.961832061068705</v>
      </c>
      <c r="X36" s="21">
        <f t="shared" si="5"/>
        <v>4.1111450381679395</v>
      </c>
      <c r="Y36" s="8">
        <v>7200</v>
      </c>
      <c r="AA36" s="9"/>
      <c r="AB36" s="9"/>
      <c r="AC36" s="9"/>
      <c r="AD36" s="9"/>
      <c r="AE36" s="9"/>
    </row>
    <row r="37" spans="3:31" x14ac:dyDescent="0.3">
      <c r="C37" s="12">
        <v>28</v>
      </c>
      <c r="D37" s="12">
        <v>1E+104</v>
      </c>
      <c r="E37" s="12" t="s">
        <v>44</v>
      </c>
      <c r="F37" s="15">
        <f t="shared" si="6"/>
        <v>8000</v>
      </c>
      <c r="G37" s="15">
        <f t="shared" si="2"/>
        <v>12800</v>
      </c>
      <c r="O37" s="12">
        <v>28</v>
      </c>
      <c r="P37" s="18">
        <f t="shared" si="9"/>
        <v>250000</v>
      </c>
      <c r="Q37" s="19">
        <v>313000</v>
      </c>
      <c r="R37" s="12" t="str">
        <f t="shared" si="1"/>
        <v>환골 탈태 29단</v>
      </c>
      <c r="S37" s="12">
        <f t="shared" si="3"/>
        <v>29</v>
      </c>
      <c r="T37" s="12" t="s">
        <v>116</v>
      </c>
      <c r="U37" s="21">
        <f t="shared" si="0"/>
        <v>13.368983957219251</v>
      </c>
      <c r="V37" s="21">
        <f>SUM($U$12:U37)</f>
        <v>224.59893048128339</v>
      </c>
      <c r="W37" s="21">
        <f t="shared" si="7"/>
        <v>54.187192118226598</v>
      </c>
      <c r="X37" s="21">
        <f t="shared" si="5"/>
        <v>4.0532019704433493</v>
      </c>
      <c r="Y37" s="8">
        <v>11000</v>
      </c>
      <c r="AA37" s="9"/>
      <c r="AB37" s="9"/>
      <c r="AC37" s="9"/>
      <c r="AD37" s="9"/>
      <c r="AE37" s="9"/>
    </row>
    <row r="38" spans="3:31" x14ac:dyDescent="0.3">
      <c r="C38" s="12">
        <v>29</v>
      </c>
      <c r="D38" s="12">
        <v>9.9999999999999994E+104</v>
      </c>
      <c r="E38" s="12" t="s">
        <v>45</v>
      </c>
      <c r="F38" s="15">
        <f t="shared" si="6"/>
        <v>8000</v>
      </c>
      <c r="G38" s="15">
        <f t="shared" si="2"/>
        <v>12900</v>
      </c>
      <c r="O38" s="12">
        <v>29</v>
      </c>
      <c r="P38" s="18">
        <f t="shared" si="9"/>
        <v>250000</v>
      </c>
      <c r="Q38" s="19">
        <v>483000</v>
      </c>
      <c r="R38" s="12" t="str">
        <f t="shared" si="1"/>
        <v>환골 탈태 30단</v>
      </c>
      <c r="S38" s="12">
        <f t="shared" si="3"/>
        <v>30</v>
      </c>
      <c r="T38" s="12" t="s">
        <v>116</v>
      </c>
      <c r="U38" s="21">
        <f t="shared" si="0"/>
        <v>13.368983957219251</v>
      </c>
      <c r="V38" s="21">
        <f>SUM($U$12:U38)</f>
        <v>237.96791443850265</v>
      </c>
      <c r="W38" s="21">
        <f t="shared" si="7"/>
        <v>54.313099041533548</v>
      </c>
      <c r="X38" s="21">
        <f t="shared" si="5"/>
        <v>4.0626198083067093</v>
      </c>
      <c r="Y38" s="8">
        <v>17000</v>
      </c>
      <c r="AA38" s="9"/>
      <c r="AB38" s="9"/>
      <c r="AC38" s="9"/>
      <c r="AD38" s="9"/>
      <c r="AE38" s="9"/>
    </row>
    <row r="39" spans="3:31" x14ac:dyDescent="0.3">
      <c r="C39" s="12">
        <v>30</v>
      </c>
      <c r="D39" s="12">
        <v>1.0000000000000001E+106</v>
      </c>
      <c r="E39" s="12" t="s">
        <v>46</v>
      </c>
      <c r="F39" s="15">
        <f t="shared" si="6"/>
        <v>8000</v>
      </c>
      <c r="G39" s="15">
        <f t="shared" si="2"/>
        <v>13000</v>
      </c>
      <c r="O39" s="12">
        <v>30</v>
      </c>
      <c r="P39" s="18">
        <f>P34+50000</f>
        <v>300000</v>
      </c>
      <c r="Q39" s="19">
        <f t="shared" ref="Q39:Q48" si="10">ROUND(Q38+ROUNDDOWN(U39,0)*Y39,-3)</f>
        <v>643000</v>
      </c>
      <c r="R39" s="12" t="str">
        <f t="shared" ref="R39:R48" si="11">T39&amp;" "&amp;S39&amp;"단"</f>
        <v>환골 탈태 31단</v>
      </c>
      <c r="S39" s="12">
        <f t="shared" ref="S39:S102" si="12">S38+1</f>
        <v>31</v>
      </c>
      <c r="T39" s="12" t="s">
        <v>116</v>
      </c>
      <c r="U39" s="21">
        <f t="shared" ref="U39:U48" si="13">(P39/$G$96)</f>
        <v>16.042780748663102</v>
      </c>
      <c r="V39" s="21">
        <f>SUM($U$12:U39)</f>
        <v>254.01069518716574</v>
      </c>
      <c r="W39" s="21">
        <f t="shared" ref="W39:W48" si="14">(Q39-Q38)*100/Q38</f>
        <v>33.126293995859214</v>
      </c>
      <c r="X39" s="21">
        <f t="shared" ref="X39:X48" si="15">W39/U39</f>
        <v>2.0648723257418911</v>
      </c>
      <c r="Y39" s="8">
        <v>10000</v>
      </c>
    </row>
    <row r="40" spans="3:31" x14ac:dyDescent="0.3">
      <c r="C40" s="12">
        <v>31</v>
      </c>
      <c r="D40" s="12">
        <v>9.9999999999999997E+106</v>
      </c>
      <c r="E40" s="12" t="s">
        <v>47</v>
      </c>
      <c r="F40" s="15">
        <f t="shared" si="6"/>
        <v>8000</v>
      </c>
      <c r="G40" s="15">
        <f t="shared" si="2"/>
        <v>13100</v>
      </c>
      <c r="O40" s="12">
        <v>31</v>
      </c>
      <c r="P40" s="18">
        <f t="shared" ref="P40:P43" si="16">P35+50000</f>
        <v>300000</v>
      </c>
      <c r="Q40" s="19">
        <f t="shared" si="10"/>
        <v>811000</v>
      </c>
      <c r="R40" s="12" t="str">
        <f t="shared" si="11"/>
        <v>환골 탈태 32단</v>
      </c>
      <c r="S40" s="12">
        <f t="shared" si="12"/>
        <v>32</v>
      </c>
      <c r="T40" s="12" t="s">
        <v>116</v>
      </c>
      <c r="U40" s="21">
        <f t="shared" si="13"/>
        <v>16.042780748663102</v>
      </c>
      <c r="V40" s="21">
        <f>SUM($U$12:U40)</f>
        <v>270.05347593582883</v>
      </c>
      <c r="W40" s="21">
        <f t="shared" si="14"/>
        <v>26.127527216174183</v>
      </c>
      <c r="X40" s="21">
        <f t="shared" si="15"/>
        <v>1.628615863141524</v>
      </c>
      <c r="Y40" s="8">
        <v>10500</v>
      </c>
    </row>
    <row r="41" spans="3:31" x14ac:dyDescent="0.3">
      <c r="C41" s="12">
        <v>32</v>
      </c>
      <c r="D41" s="12">
        <v>1E+108</v>
      </c>
      <c r="E41" s="12" t="s">
        <v>48</v>
      </c>
      <c r="F41" s="15">
        <f t="shared" si="6"/>
        <v>9000</v>
      </c>
      <c r="G41" s="15">
        <f t="shared" si="2"/>
        <v>13200</v>
      </c>
      <c r="O41" s="12">
        <v>32</v>
      </c>
      <c r="P41" s="18">
        <f t="shared" si="16"/>
        <v>300000</v>
      </c>
      <c r="Q41" s="19">
        <f t="shared" si="10"/>
        <v>987000</v>
      </c>
      <c r="R41" s="12" t="str">
        <f t="shared" si="11"/>
        <v>환골 탈태 33단</v>
      </c>
      <c r="S41" s="12">
        <f t="shared" si="12"/>
        <v>33</v>
      </c>
      <c r="T41" s="12" t="s">
        <v>116</v>
      </c>
      <c r="U41" s="21">
        <f t="shared" si="13"/>
        <v>16.042780748663102</v>
      </c>
      <c r="V41" s="21">
        <f>SUM($U$12:U41)</f>
        <v>286.09625668449195</v>
      </c>
      <c r="W41" s="21">
        <f t="shared" si="14"/>
        <v>21.701602959309493</v>
      </c>
      <c r="X41" s="21">
        <f t="shared" si="15"/>
        <v>1.3527332511302916</v>
      </c>
      <c r="Y41" s="8">
        <v>11000</v>
      </c>
    </row>
    <row r="42" spans="3:31" x14ac:dyDescent="0.3">
      <c r="C42" s="12">
        <v>33</v>
      </c>
      <c r="D42" s="12">
        <v>9.9999999999999998E+108</v>
      </c>
      <c r="E42" s="12" t="s">
        <v>49</v>
      </c>
      <c r="F42" s="15">
        <f t="shared" si="6"/>
        <v>9000</v>
      </c>
      <c r="G42" s="15">
        <f t="shared" si="2"/>
        <v>13300</v>
      </c>
      <c r="O42" s="12">
        <v>33</v>
      </c>
      <c r="P42" s="18">
        <f t="shared" si="16"/>
        <v>300000</v>
      </c>
      <c r="Q42" s="19">
        <f t="shared" si="10"/>
        <v>1171000</v>
      </c>
      <c r="R42" s="12" t="str">
        <f t="shared" si="11"/>
        <v>환골 탈태 34단</v>
      </c>
      <c r="S42" s="12">
        <f t="shared" si="12"/>
        <v>34</v>
      </c>
      <c r="T42" s="12" t="s">
        <v>116</v>
      </c>
      <c r="U42" s="21">
        <f t="shared" si="13"/>
        <v>16.042780748663102</v>
      </c>
      <c r="V42" s="21">
        <f>SUM($U$12:U42)</f>
        <v>302.13903743315507</v>
      </c>
      <c r="W42" s="21">
        <f t="shared" si="14"/>
        <v>18.642350557244175</v>
      </c>
      <c r="X42" s="21">
        <f t="shared" si="15"/>
        <v>1.1620398514015535</v>
      </c>
      <c r="Y42" s="8">
        <v>11500</v>
      </c>
    </row>
    <row r="43" spans="3:31" x14ac:dyDescent="0.3">
      <c r="C43" s="12">
        <v>34</v>
      </c>
      <c r="D43" s="12">
        <v>1E+110</v>
      </c>
      <c r="E43" s="12" t="s">
        <v>50</v>
      </c>
      <c r="F43" s="15">
        <f t="shared" si="6"/>
        <v>9000</v>
      </c>
      <c r="G43" s="15">
        <f t="shared" si="2"/>
        <v>13400</v>
      </c>
      <c r="O43" s="12">
        <v>34</v>
      </c>
      <c r="P43" s="18">
        <f t="shared" si="16"/>
        <v>300000</v>
      </c>
      <c r="Q43" s="19">
        <f t="shared" si="10"/>
        <v>1363000</v>
      </c>
      <c r="R43" s="12" t="str">
        <f t="shared" si="11"/>
        <v>환골 탈태 35단</v>
      </c>
      <c r="S43" s="12">
        <f t="shared" si="12"/>
        <v>35</v>
      </c>
      <c r="T43" s="12" t="s">
        <v>116</v>
      </c>
      <c r="U43" s="21">
        <f t="shared" si="13"/>
        <v>16.042780748663102</v>
      </c>
      <c r="V43" s="21">
        <f>SUM($U$12:U43)</f>
        <v>318.18181818181819</v>
      </c>
      <c r="W43" s="21">
        <f t="shared" si="14"/>
        <v>16.396242527754055</v>
      </c>
      <c r="X43" s="21">
        <f t="shared" si="15"/>
        <v>1.0220324508966694</v>
      </c>
      <c r="Y43" s="8">
        <v>12000</v>
      </c>
    </row>
    <row r="44" spans="3:31" x14ac:dyDescent="0.3">
      <c r="C44" s="12">
        <v>35</v>
      </c>
      <c r="D44" s="12">
        <v>1.0000000000000001E+111</v>
      </c>
      <c r="E44" s="12" t="s">
        <v>51</v>
      </c>
      <c r="F44" s="15">
        <f t="shared" si="6"/>
        <v>9000</v>
      </c>
      <c r="G44" s="15">
        <f t="shared" si="2"/>
        <v>13500</v>
      </c>
      <c r="O44" s="12">
        <v>35</v>
      </c>
      <c r="P44" s="18">
        <f t="shared" ref="P44:P48" si="17">P39+100000</f>
        <v>400000</v>
      </c>
      <c r="Q44" s="19">
        <f t="shared" si="10"/>
        <v>1626000</v>
      </c>
      <c r="R44" s="12" t="str">
        <f t="shared" si="11"/>
        <v>환골 탈태 36단</v>
      </c>
      <c r="S44" s="12">
        <f t="shared" si="12"/>
        <v>36</v>
      </c>
      <c r="T44" s="12" t="s">
        <v>116</v>
      </c>
      <c r="U44" s="21">
        <f t="shared" si="13"/>
        <v>21.390374331550802</v>
      </c>
      <c r="V44" s="21">
        <f>SUM($U$12:U44)</f>
        <v>339.57219251336898</v>
      </c>
      <c r="W44" s="21">
        <f t="shared" si="14"/>
        <v>19.295671313279531</v>
      </c>
      <c r="X44" s="21">
        <f t="shared" si="15"/>
        <v>0.90207263389581804</v>
      </c>
      <c r="Y44" s="8">
        <v>12500</v>
      </c>
    </row>
    <row r="45" spans="3:31" x14ac:dyDescent="0.3">
      <c r="C45" s="12">
        <v>36</v>
      </c>
      <c r="D45" s="12">
        <v>9.9999999999999993E+111</v>
      </c>
      <c r="E45" s="12" t="s">
        <v>52</v>
      </c>
      <c r="F45" s="15">
        <f t="shared" si="6"/>
        <v>10000</v>
      </c>
      <c r="G45" s="15">
        <f t="shared" si="2"/>
        <v>13600</v>
      </c>
      <c r="O45" s="12">
        <v>36</v>
      </c>
      <c r="P45" s="18">
        <f t="shared" si="17"/>
        <v>400000</v>
      </c>
      <c r="Q45" s="19">
        <f t="shared" si="10"/>
        <v>1899000</v>
      </c>
      <c r="R45" s="12" t="str">
        <f t="shared" si="11"/>
        <v>환골 탈태 37단</v>
      </c>
      <c r="S45" s="12">
        <f t="shared" si="12"/>
        <v>37</v>
      </c>
      <c r="T45" s="12" t="s">
        <v>116</v>
      </c>
      <c r="U45" s="21">
        <f t="shared" si="13"/>
        <v>21.390374331550802</v>
      </c>
      <c r="V45" s="21">
        <f>SUM($U$12:U45)</f>
        <v>360.96256684491976</v>
      </c>
      <c r="W45" s="21">
        <f t="shared" si="14"/>
        <v>16.789667896678967</v>
      </c>
      <c r="X45" s="21">
        <f t="shared" si="15"/>
        <v>0.78491697416974171</v>
      </c>
      <c r="Y45" s="8">
        <v>13000</v>
      </c>
    </row>
    <row r="46" spans="3:31" x14ac:dyDescent="0.3">
      <c r="C46" s="12">
        <v>37</v>
      </c>
      <c r="D46" s="12">
        <v>1E+113</v>
      </c>
      <c r="E46" s="12" t="s">
        <v>53</v>
      </c>
      <c r="F46" s="15">
        <f t="shared" si="6"/>
        <v>10000</v>
      </c>
      <c r="G46" s="15">
        <f t="shared" si="2"/>
        <v>13700</v>
      </c>
      <c r="O46" s="12">
        <v>37</v>
      </c>
      <c r="P46" s="18">
        <f t="shared" si="17"/>
        <v>400000</v>
      </c>
      <c r="Q46" s="19">
        <f t="shared" si="10"/>
        <v>2183000</v>
      </c>
      <c r="R46" s="12" t="str">
        <f t="shared" si="11"/>
        <v>환골 탈태 38단</v>
      </c>
      <c r="S46" s="12">
        <f t="shared" si="12"/>
        <v>38</v>
      </c>
      <c r="T46" s="12" t="s">
        <v>116</v>
      </c>
      <c r="U46" s="21">
        <f t="shared" si="13"/>
        <v>21.390374331550802</v>
      </c>
      <c r="V46" s="21">
        <f>SUM($U$12:U46)</f>
        <v>382.35294117647055</v>
      </c>
      <c r="W46" s="21">
        <f t="shared" si="14"/>
        <v>14.955239599789364</v>
      </c>
      <c r="X46" s="21">
        <f t="shared" si="15"/>
        <v>0.69915745129015272</v>
      </c>
      <c r="Y46" s="8">
        <v>13500</v>
      </c>
    </row>
    <row r="47" spans="3:31" x14ac:dyDescent="0.3">
      <c r="C47" s="12">
        <v>38</v>
      </c>
      <c r="D47" s="12">
        <v>9.9999999999999988E+113</v>
      </c>
      <c r="E47" s="12" t="s">
        <v>54</v>
      </c>
      <c r="F47" s="15">
        <f t="shared" si="6"/>
        <v>10000</v>
      </c>
      <c r="G47" s="15">
        <f t="shared" si="2"/>
        <v>13800</v>
      </c>
      <c r="O47" s="12">
        <v>38</v>
      </c>
      <c r="P47" s="18">
        <f t="shared" si="17"/>
        <v>400000</v>
      </c>
      <c r="Q47" s="19">
        <f t="shared" si="10"/>
        <v>2477000</v>
      </c>
      <c r="R47" s="12" t="str">
        <f t="shared" si="11"/>
        <v>환골 탈태 39단</v>
      </c>
      <c r="S47" s="12">
        <f t="shared" si="12"/>
        <v>39</v>
      </c>
      <c r="T47" s="12" t="s">
        <v>116</v>
      </c>
      <c r="U47" s="21">
        <f t="shared" si="13"/>
        <v>21.390374331550802</v>
      </c>
      <c r="V47" s="21">
        <f>SUM($U$12:U47)</f>
        <v>403.74331550802134</v>
      </c>
      <c r="W47" s="21">
        <f t="shared" si="14"/>
        <v>13.467704993128722</v>
      </c>
      <c r="X47" s="21">
        <f t="shared" si="15"/>
        <v>0.62961520842876773</v>
      </c>
      <c r="Y47" s="8">
        <v>14000</v>
      </c>
    </row>
    <row r="48" spans="3:31" x14ac:dyDescent="0.3">
      <c r="C48" s="12">
        <v>39</v>
      </c>
      <c r="D48" s="12">
        <v>1E+115</v>
      </c>
      <c r="E48" s="12" t="s">
        <v>55</v>
      </c>
      <c r="F48" s="15">
        <f t="shared" si="6"/>
        <v>10000</v>
      </c>
      <c r="G48" s="15">
        <f t="shared" si="2"/>
        <v>13900</v>
      </c>
      <c r="O48" s="12">
        <v>39</v>
      </c>
      <c r="P48" s="18">
        <f t="shared" si="17"/>
        <v>400000</v>
      </c>
      <c r="Q48" s="19">
        <f t="shared" si="10"/>
        <v>2782000</v>
      </c>
      <c r="R48" s="12" t="str">
        <f t="shared" si="11"/>
        <v>환골 탈태 40단</v>
      </c>
      <c r="S48" s="12">
        <f t="shared" si="12"/>
        <v>40</v>
      </c>
      <c r="T48" s="12" t="s">
        <v>116</v>
      </c>
      <c r="U48" s="21">
        <f t="shared" si="13"/>
        <v>21.390374331550802</v>
      </c>
      <c r="V48" s="21">
        <f>SUM($U$12:U48)</f>
        <v>425.13368983957213</v>
      </c>
      <c r="W48" s="21">
        <f t="shared" si="14"/>
        <v>12.313282196205087</v>
      </c>
      <c r="X48" s="21">
        <f t="shared" si="15"/>
        <v>0.57564594267258784</v>
      </c>
      <c r="Y48" s="8">
        <v>14500</v>
      </c>
    </row>
    <row r="49" spans="3:25" x14ac:dyDescent="0.3">
      <c r="C49" s="12">
        <v>40</v>
      </c>
      <c r="D49" s="12">
        <v>1E+116</v>
      </c>
      <c r="E49" s="12" t="s">
        <v>56</v>
      </c>
      <c r="F49" s="15">
        <f t="shared" si="6"/>
        <v>11000</v>
      </c>
      <c r="G49" s="15">
        <f t="shared" si="2"/>
        <v>14000</v>
      </c>
      <c r="O49" s="12">
        <v>40</v>
      </c>
      <c r="P49" s="18">
        <f t="shared" ref="P49:P52" si="18">P44+50000</f>
        <v>450000</v>
      </c>
      <c r="Q49" s="19">
        <f t="shared" ref="Q49:Q58" si="19">ROUND(Q48+ROUNDDOWN(U49,0)*Y49,-3)</f>
        <v>3142000</v>
      </c>
      <c r="R49" s="12" t="str">
        <f t="shared" ref="R49:R58" si="20">T49&amp;" "&amp;S49&amp;"단"</f>
        <v>환골 탈태 41단</v>
      </c>
      <c r="S49" s="12">
        <f t="shared" si="12"/>
        <v>41</v>
      </c>
      <c r="T49" s="12" t="s">
        <v>116</v>
      </c>
      <c r="U49" s="21">
        <f t="shared" ref="U49:U58" si="21">(P49/$G$96)</f>
        <v>24.064171122994651</v>
      </c>
      <c r="V49" s="21">
        <f>SUM($U$12:U49)</f>
        <v>449.19786096256678</v>
      </c>
      <c r="W49" s="21">
        <f t="shared" ref="W49:W58" si="22">(Q49-Q48)*100/Q48</f>
        <v>12.940330697340043</v>
      </c>
      <c r="X49" s="21">
        <f t="shared" ref="X49:X58" si="23">W49/U49</f>
        <v>0.53774263120057519</v>
      </c>
      <c r="Y49" s="8">
        <v>15000</v>
      </c>
    </row>
    <row r="50" spans="3:25" x14ac:dyDescent="0.3">
      <c r="C50" s="12">
        <v>41</v>
      </c>
      <c r="D50" s="12">
        <v>1.0000000000000001E+117</v>
      </c>
      <c r="E50" s="12" t="s">
        <v>57</v>
      </c>
      <c r="F50" s="15">
        <f t="shared" si="6"/>
        <v>11000</v>
      </c>
      <c r="G50" s="15">
        <f t="shared" si="2"/>
        <v>14100</v>
      </c>
      <c r="O50" s="12">
        <v>41</v>
      </c>
      <c r="P50" s="18">
        <f t="shared" si="18"/>
        <v>450000</v>
      </c>
      <c r="Q50" s="19">
        <f t="shared" si="19"/>
        <v>3514000</v>
      </c>
      <c r="R50" s="12" t="str">
        <f t="shared" si="20"/>
        <v>환골 탈태 42단</v>
      </c>
      <c r="S50" s="12">
        <f t="shared" si="12"/>
        <v>42</v>
      </c>
      <c r="T50" s="12" t="s">
        <v>116</v>
      </c>
      <c r="U50" s="21">
        <f t="shared" si="21"/>
        <v>24.064171122994651</v>
      </c>
      <c r="V50" s="21">
        <f>SUM($U$12:U50)</f>
        <v>473.26203208556143</v>
      </c>
      <c r="W50" s="21">
        <f t="shared" si="22"/>
        <v>11.839592616168046</v>
      </c>
      <c r="X50" s="21">
        <f t="shared" si="23"/>
        <v>0.49200084871631661</v>
      </c>
      <c r="Y50" s="8">
        <v>15500</v>
      </c>
    </row>
    <row r="51" spans="3:25" x14ac:dyDescent="0.3">
      <c r="C51" s="12">
        <v>42</v>
      </c>
      <c r="D51" s="12">
        <v>9.9999999999999997E+117</v>
      </c>
      <c r="E51" s="12" t="s">
        <v>58</v>
      </c>
      <c r="F51" s="15">
        <f t="shared" si="6"/>
        <v>11000</v>
      </c>
      <c r="G51" s="15">
        <f t="shared" si="2"/>
        <v>14200</v>
      </c>
      <c r="O51" s="12">
        <v>42</v>
      </c>
      <c r="P51" s="18">
        <f t="shared" si="18"/>
        <v>450000</v>
      </c>
      <c r="Q51" s="19">
        <f t="shared" si="19"/>
        <v>3898000</v>
      </c>
      <c r="R51" s="12" t="str">
        <f t="shared" si="20"/>
        <v>환골 탈태 43단</v>
      </c>
      <c r="S51" s="12">
        <f t="shared" si="12"/>
        <v>43</v>
      </c>
      <c r="T51" s="12" t="s">
        <v>116</v>
      </c>
      <c r="U51" s="21">
        <f t="shared" si="21"/>
        <v>24.064171122994651</v>
      </c>
      <c r="V51" s="21">
        <f>SUM($U$12:U51)</f>
        <v>497.32620320855608</v>
      </c>
      <c r="W51" s="21">
        <f t="shared" si="22"/>
        <v>10.927717700626067</v>
      </c>
      <c r="X51" s="21">
        <f t="shared" si="23"/>
        <v>0.45410738000379436</v>
      </c>
      <c r="Y51" s="8">
        <v>16000</v>
      </c>
    </row>
    <row r="52" spans="3:25" x14ac:dyDescent="0.3">
      <c r="C52" s="12">
        <v>43</v>
      </c>
      <c r="D52" s="12">
        <v>9.9999999999999994E+118</v>
      </c>
      <c r="E52" s="12" t="s">
        <v>59</v>
      </c>
      <c r="F52" s="15">
        <f t="shared" si="6"/>
        <v>11000</v>
      </c>
      <c r="G52" s="15">
        <f t="shared" si="2"/>
        <v>14300</v>
      </c>
      <c r="O52" s="12">
        <v>43</v>
      </c>
      <c r="P52" s="18">
        <f t="shared" si="18"/>
        <v>450000</v>
      </c>
      <c r="Q52" s="19">
        <f t="shared" si="19"/>
        <v>4294000</v>
      </c>
      <c r="R52" s="12" t="str">
        <f t="shared" si="20"/>
        <v>환골 탈태 44단</v>
      </c>
      <c r="S52" s="12">
        <f t="shared" si="12"/>
        <v>44</v>
      </c>
      <c r="T52" s="12" t="s">
        <v>116</v>
      </c>
      <c r="U52" s="21">
        <f t="shared" si="21"/>
        <v>24.064171122994651</v>
      </c>
      <c r="V52" s="21">
        <f>SUM($U$12:U52)</f>
        <v>521.39037433155067</v>
      </c>
      <c r="W52" s="21">
        <f t="shared" si="22"/>
        <v>10.159055926115958</v>
      </c>
      <c r="X52" s="21">
        <f t="shared" si="23"/>
        <v>0.4221652129297076</v>
      </c>
      <c r="Y52" s="8">
        <v>16500</v>
      </c>
    </row>
    <row r="53" spans="3:25" x14ac:dyDescent="0.3">
      <c r="C53" s="12">
        <v>44</v>
      </c>
      <c r="D53" s="12">
        <v>9.9999999999999998E+119</v>
      </c>
      <c r="E53" s="12" t="s">
        <v>60</v>
      </c>
      <c r="F53" s="15">
        <f t="shared" si="6"/>
        <v>12000</v>
      </c>
      <c r="G53" s="15">
        <f t="shared" si="2"/>
        <v>14400</v>
      </c>
      <c r="O53" s="12">
        <v>44</v>
      </c>
      <c r="P53" s="18">
        <f t="shared" ref="P53" si="24">P48+100000</f>
        <v>500000</v>
      </c>
      <c r="Q53" s="19">
        <f t="shared" si="19"/>
        <v>4736000</v>
      </c>
      <c r="R53" s="12" t="str">
        <f t="shared" si="20"/>
        <v>환골 탈태 45단</v>
      </c>
      <c r="S53" s="12">
        <f t="shared" si="12"/>
        <v>45</v>
      </c>
      <c r="T53" s="12" t="s">
        <v>116</v>
      </c>
      <c r="U53" s="21">
        <f t="shared" si="21"/>
        <v>26.737967914438503</v>
      </c>
      <c r="V53" s="21">
        <f>SUM($U$12:U53)</f>
        <v>548.12834224598919</v>
      </c>
      <c r="W53" s="21">
        <f t="shared" si="22"/>
        <v>10.293432696786214</v>
      </c>
      <c r="X53" s="21">
        <f t="shared" si="23"/>
        <v>0.3849743828598044</v>
      </c>
      <c r="Y53" s="8">
        <v>17000</v>
      </c>
    </row>
    <row r="54" spans="3:25" x14ac:dyDescent="0.3">
      <c r="C54" s="12">
        <v>45</v>
      </c>
      <c r="D54" s="12">
        <v>9.9999999999999992E+120</v>
      </c>
      <c r="E54" s="12" t="s">
        <v>61</v>
      </c>
      <c r="F54" s="15">
        <f t="shared" si="6"/>
        <v>12000</v>
      </c>
      <c r="G54" s="15">
        <f t="shared" si="2"/>
        <v>14500</v>
      </c>
      <c r="O54" s="12">
        <v>45</v>
      </c>
      <c r="P54" s="18">
        <f>P49+50000</f>
        <v>500000</v>
      </c>
      <c r="Q54" s="19">
        <f t="shared" si="19"/>
        <v>5191000</v>
      </c>
      <c r="R54" s="12" t="str">
        <f t="shared" si="20"/>
        <v>환골 탈태 46단</v>
      </c>
      <c r="S54" s="12">
        <f t="shared" si="12"/>
        <v>46</v>
      </c>
      <c r="T54" s="12" t="s">
        <v>116</v>
      </c>
      <c r="U54" s="21">
        <f t="shared" si="21"/>
        <v>26.737967914438503</v>
      </c>
      <c r="V54" s="21">
        <f>SUM($U$12:U54)</f>
        <v>574.8663101604277</v>
      </c>
      <c r="W54" s="21">
        <f t="shared" si="22"/>
        <v>9.607263513513514</v>
      </c>
      <c r="X54" s="21">
        <f t="shared" si="23"/>
        <v>0.35931165540540544</v>
      </c>
      <c r="Y54" s="8">
        <v>17500</v>
      </c>
    </row>
    <row r="55" spans="3:25" x14ac:dyDescent="0.3">
      <c r="C55" s="12">
        <v>46</v>
      </c>
      <c r="D55" s="12">
        <v>1E+122</v>
      </c>
      <c r="E55" s="12" t="s">
        <v>62</v>
      </c>
      <c r="F55" s="15">
        <f t="shared" si="6"/>
        <v>12000</v>
      </c>
      <c r="G55" s="15">
        <f t="shared" si="2"/>
        <v>14600</v>
      </c>
      <c r="O55" s="12">
        <v>46</v>
      </c>
      <c r="P55" s="18">
        <f t="shared" ref="P55:P57" si="25">P50+50000</f>
        <v>500000</v>
      </c>
      <c r="Q55" s="19">
        <f t="shared" si="19"/>
        <v>5659000</v>
      </c>
      <c r="R55" s="12" t="str">
        <f t="shared" si="20"/>
        <v>환골 탈태 47단</v>
      </c>
      <c r="S55" s="12">
        <f t="shared" si="12"/>
        <v>47</v>
      </c>
      <c r="T55" s="12" t="s">
        <v>116</v>
      </c>
      <c r="U55" s="21">
        <f t="shared" si="21"/>
        <v>26.737967914438503</v>
      </c>
      <c r="V55" s="21">
        <f>SUM($U$12:U55)</f>
        <v>601.60427807486622</v>
      </c>
      <c r="W55" s="21">
        <f t="shared" si="22"/>
        <v>9.0156039298786368</v>
      </c>
      <c r="X55" s="21">
        <f t="shared" si="23"/>
        <v>0.33718358697746104</v>
      </c>
      <c r="Y55" s="8">
        <v>18000</v>
      </c>
    </row>
    <row r="56" spans="3:25" x14ac:dyDescent="0.3">
      <c r="C56" s="12">
        <v>47</v>
      </c>
      <c r="D56" s="12">
        <v>9.9999999999999998E+122</v>
      </c>
      <c r="E56" s="12" t="s">
        <v>63</v>
      </c>
      <c r="F56" s="15">
        <f t="shared" si="6"/>
        <v>12000</v>
      </c>
      <c r="G56" s="15">
        <f t="shared" si="2"/>
        <v>14700</v>
      </c>
      <c r="O56" s="12">
        <v>47</v>
      </c>
      <c r="P56" s="18">
        <f t="shared" si="25"/>
        <v>500000</v>
      </c>
      <c r="Q56" s="19">
        <f t="shared" si="19"/>
        <v>6140000</v>
      </c>
      <c r="R56" s="12" t="str">
        <f t="shared" si="20"/>
        <v>환골 탈태 48단</v>
      </c>
      <c r="S56" s="12">
        <f t="shared" si="12"/>
        <v>48</v>
      </c>
      <c r="T56" s="12" t="s">
        <v>116</v>
      </c>
      <c r="U56" s="21">
        <f t="shared" si="21"/>
        <v>26.737967914438503</v>
      </c>
      <c r="V56" s="21">
        <f>SUM($U$12:U56)</f>
        <v>628.34224598930473</v>
      </c>
      <c r="W56" s="21">
        <f t="shared" si="22"/>
        <v>8.499734935500971</v>
      </c>
      <c r="X56" s="21">
        <f t="shared" si="23"/>
        <v>0.31789008658773632</v>
      </c>
      <c r="Y56" s="8">
        <v>18500</v>
      </c>
    </row>
    <row r="57" spans="3:25" x14ac:dyDescent="0.3">
      <c r="C57" s="12">
        <v>48</v>
      </c>
      <c r="D57" s="12">
        <v>9.9999999999999995E+123</v>
      </c>
      <c r="E57" s="12" t="s">
        <v>64</v>
      </c>
      <c r="F57" s="15">
        <f t="shared" si="6"/>
        <v>13000</v>
      </c>
      <c r="G57" s="15">
        <f t="shared" si="2"/>
        <v>14800</v>
      </c>
      <c r="O57" s="12">
        <v>48</v>
      </c>
      <c r="P57" s="18">
        <f t="shared" si="25"/>
        <v>500000</v>
      </c>
      <c r="Q57" s="19">
        <f t="shared" si="19"/>
        <v>6634000</v>
      </c>
      <c r="R57" s="12" t="str">
        <f t="shared" si="20"/>
        <v>환골 탈태 49단</v>
      </c>
      <c r="S57" s="12">
        <f t="shared" si="12"/>
        <v>49</v>
      </c>
      <c r="T57" s="12" t="s">
        <v>116</v>
      </c>
      <c r="U57" s="21">
        <f t="shared" si="21"/>
        <v>26.737967914438503</v>
      </c>
      <c r="V57" s="21">
        <f>SUM($U$12:U57)</f>
        <v>655.08021390374324</v>
      </c>
      <c r="W57" s="21">
        <f t="shared" si="22"/>
        <v>8.0456026058631913</v>
      </c>
      <c r="X57" s="21">
        <f t="shared" si="23"/>
        <v>0.30090553745928333</v>
      </c>
      <c r="Y57" s="8">
        <v>19000</v>
      </c>
    </row>
    <row r="58" spans="3:25" x14ac:dyDescent="0.3">
      <c r="C58" s="12">
        <v>49</v>
      </c>
      <c r="D58" s="12">
        <v>9.9999999999999992E+124</v>
      </c>
      <c r="E58" s="12" t="s">
        <v>65</v>
      </c>
      <c r="F58" s="15">
        <f t="shared" si="6"/>
        <v>13000</v>
      </c>
      <c r="G58" s="15">
        <f t="shared" si="2"/>
        <v>14900</v>
      </c>
      <c r="O58" s="12">
        <v>49</v>
      </c>
      <c r="P58" s="18">
        <f>P49+50000</f>
        <v>500000</v>
      </c>
      <c r="Q58" s="19">
        <f t="shared" si="19"/>
        <v>7141000</v>
      </c>
      <c r="R58" s="12" t="str">
        <f t="shared" si="20"/>
        <v>환골 탈태 50단</v>
      </c>
      <c r="S58" s="12">
        <f t="shared" si="12"/>
        <v>50</v>
      </c>
      <c r="T58" s="12" t="s">
        <v>116</v>
      </c>
      <c r="U58" s="21">
        <f t="shared" si="21"/>
        <v>26.737967914438503</v>
      </c>
      <c r="V58" s="21">
        <f>SUM($U$12:U58)</f>
        <v>681.81818181818176</v>
      </c>
      <c r="W58" s="21">
        <f t="shared" si="22"/>
        <v>7.6424479951763642</v>
      </c>
      <c r="X58" s="21">
        <f t="shared" si="23"/>
        <v>0.285827555019596</v>
      </c>
      <c r="Y58" s="8">
        <v>19500</v>
      </c>
    </row>
    <row r="59" spans="3:25" x14ac:dyDescent="0.3">
      <c r="C59" s="12">
        <v>50</v>
      </c>
      <c r="D59" s="12">
        <v>9.9999999999999992E+125</v>
      </c>
      <c r="E59" s="12" t="s">
        <v>66</v>
      </c>
      <c r="F59" s="15">
        <f t="shared" si="6"/>
        <v>13000</v>
      </c>
      <c r="G59" s="15">
        <f t="shared" si="2"/>
        <v>15000</v>
      </c>
      <c r="O59" s="12">
        <v>50</v>
      </c>
      <c r="P59" s="18">
        <f t="shared" ref="P59:P108" si="26">P50+50000</f>
        <v>500000</v>
      </c>
      <c r="Q59" s="19">
        <f t="shared" ref="Q59:Q75" si="27">ROUND(Q58+ROUNDDOWN(U59,0)*Y59,-3)</f>
        <v>7661000</v>
      </c>
      <c r="R59" s="12" t="str">
        <f t="shared" ref="R59:R75" si="28">T59&amp;" "&amp;S59&amp;"단"</f>
        <v>환골 탈태 51단</v>
      </c>
      <c r="S59" s="12">
        <f t="shared" si="12"/>
        <v>51</v>
      </c>
      <c r="T59" s="12" t="s">
        <v>116</v>
      </c>
      <c r="U59" s="21">
        <f t="shared" ref="U59:U75" si="29">(P59/$G$96)</f>
        <v>26.737967914438503</v>
      </c>
      <c r="V59" s="21">
        <f>SUM($U$12:U59)</f>
        <v>708.55614973262027</v>
      </c>
      <c r="W59" s="21">
        <f t="shared" ref="W59:W75" si="30">(Q59-Q58)*100/Q58</f>
        <v>7.2818932922559867</v>
      </c>
      <c r="X59" s="21">
        <f t="shared" ref="X59:X75" si="31">W59/U59</f>
        <v>0.2723428091303739</v>
      </c>
      <c r="Y59" s="8">
        <v>20000</v>
      </c>
    </row>
    <row r="60" spans="3:25" x14ac:dyDescent="0.3">
      <c r="C60" s="12">
        <v>51</v>
      </c>
      <c r="D60" s="12">
        <v>9.9999999999999995E+126</v>
      </c>
      <c r="E60" s="12" t="s">
        <v>67</v>
      </c>
      <c r="F60" s="15">
        <f t="shared" si="6"/>
        <v>13000</v>
      </c>
      <c r="G60" s="15">
        <f t="shared" si="2"/>
        <v>15100</v>
      </c>
      <c r="O60" s="12">
        <v>51</v>
      </c>
      <c r="P60" s="18">
        <f t="shared" si="26"/>
        <v>500000</v>
      </c>
      <c r="Q60" s="19">
        <f t="shared" si="27"/>
        <v>8207000</v>
      </c>
      <c r="R60" s="12" t="str">
        <f t="shared" si="28"/>
        <v>환골 탈태 52단</v>
      </c>
      <c r="S60" s="12">
        <f t="shared" si="12"/>
        <v>52</v>
      </c>
      <c r="T60" s="12" t="s">
        <v>116</v>
      </c>
      <c r="U60" s="21">
        <f t="shared" si="29"/>
        <v>26.737967914438503</v>
      </c>
      <c r="V60" s="21">
        <f>SUM($U$12:U60)</f>
        <v>735.29411764705878</v>
      </c>
      <c r="W60" s="21">
        <f t="shared" si="30"/>
        <v>7.1270069181568987</v>
      </c>
      <c r="X60" s="21">
        <f t="shared" si="31"/>
        <v>0.26655005873906801</v>
      </c>
      <c r="Y60" s="8">
        <v>21000</v>
      </c>
    </row>
    <row r="61" spans="3:25" x14ac:dyDescent="0.3">
      <c r="C61" s="12">
        <v>52</v>
      </c>
      <c r="D61" s="12">
        <v>1.0000000000000001E+128</v>
      </c>
      <c r="E61" s="12" t="s">
        <v>68</v>
      </c>
      <c r="F61" s="15">
        <f t="shared" si="6"/>
        <v>14000</v>
      </c>
      <c r="G61" s="15">
        <f t="shared" si="2"/>
        <v>15200</v>
      </c>
      <c r="O61" s="12">
        <v>52</v>
      </c>
      <c r="P61" s="18">
        <f t="shared" si="26"/>
        <v>500000</v>
      </c>
      <c r="Q61" s="19">
        <f t="shared" si="27"/>
        <v>8779000</v>
      </c>
      <c r="R61" s="12" t="str">
        <f t="shared" si="28"/>
        <v>환골 탈태 53단</v>
      </c>
      <c r="S61" s="12">
        <f t="shared" si="12"/>
        <v>53</v>
      </c>
      <c r="T61" s="12" t="s">
        <v>116</v>
      </c>
      <c r="U61" s="21">
        <f t="shared" si="29"/>
        <v>26.737967914438503</v>
      </c>
      <c r="V61" s="21">
        <f>SUM($U$12:U61)</f>
        <v>762.0320855614973</v>
      </c>
      <c r="W61" s="21">
        <f t="shared" si="30"/>
        <v>6.9696600463019376</v>
      </c>
      <c r="X61" s="21">
        <f t="shared" si="31"/>
        <v>0.26066528573169245</v>
      </c>
      <c r="Y61" s="8">
        <v>22000</v>
      </c>
    </row>
    <row r="62" spans="3:25" x14ac:dyDescent="0.3">
      <c r="C62" s="12">
        <v>53</v>
      </c>
      <c r="D62" s="12">
        <v>1E+129</v>
      </c>
      <c r="E62" s="12" t="s">
        <v>69</v>
      </c>
      <c r="F62" s="15">
        <f t="shared" si="6"/>
        <v>14000</v>
      </c>
      <c r="G62" s="15">
        <f t="shared" si="2"/>
        <v>15300</v>
      </c>
      <c r="O62" s="12">
        <v>53</v>
      </c>
      <c r="P62" s="18">
        <f t="shared" si="26"/>
        <v>550000</v>
      </c>
      <c r="Q62" s="19">
        <f t="shared" si="27"/>
        <v>9446000</v>
      </c>
      <c r="R62" s="12" t="str">
        <f t="shared" si="28"/>
        <v>환골 탈태 54단</v>
      </c>
      <c r="S62" s="12">
        <f t="shared" si="12"/>
        <v>54</v>
      </c>
      <c r="T62" s="12" t="s">
        <v>116</v>
      </c>
      <c r="U62" s="21">
        <f t="shared" si="29"/>
        <v>29.411764705882351</v>
      </c>
      <c r="V62" s="21">
        <f>SUM($U$12:U62)</f>
        <v>791.44385026737962</v>
      </c>
      <c r="W62" s="21">
        <f t="shared" si="30"/>
        <v>7.5976762729240228</v>
      </c>
      <c r="X62" s="21">
        <f t="shared" si="31"/>
        <v>0.25832099327941677</v>
      </c>
      <c r="Y62" s="8">
        <v>23000</v>
      </c>
    </row>
    <row r="63" spans="3:25" x14ac:dyDescent="0.3">
      <c r="C63" s="12">
        <v>54</v>
      </c>
      <c r="D63" s="12">
        <v>1.0000000000000001E+130</v>
      </c>
      <c r="E63" s="12" t="s">
        <v>70</v>
      </c>
      <c r="F63" s="15">
        <f t="shared" si="6"/>
        <v>14000</v>
      </c>
      <c r="G63" s="15">
        <f t="shared" si="2"/>
        <v>15400</v>
      </c>
      <c r="O63" s="12">
        <v>54</v>
      </c>
      <c r="P63" s="18">
        <f t="shared" si="26"/>
        <v>550000</v>
      </c>
      <c r="Q63" s="19">
        <f t="shared" si="27"/>
        <v>10142000</v>
      </c>
      <c r="R63" s="12" t="str">
        <f t="shared" si="28"/>
        <v>환골 탈태 55단</v>
      </c>
      <c r="S63" s="12">
        <f t="shared" si="12"/>
        <v>55</v>
      </c>
      <c r="T63" s="12" t="s">
        <v>116</v>
      </c>
      <c r="U63" s="21">
        <f t="shared" si="29"/>
        <v>29.411764705882351</v>
      </c>
      <c r="V63" s="21">
        <f>SUM($U$12:U63)</f>
        <v>820.85561497326194</v>
      </c>
      <c r="W63" s="21">
        <f t="shared" si="30"/>
        <v>7.3681981791234383</v>
      </c>
      <c r="X63" s="21">
        <f t="shared" si="31"/>
        <v>0.25051873809019692</v>
      </c>
      <c r="Y63" s="8">
        <v>24000</v>
      </c>
    </row>
    <row r="64" spans="3:25" x14ac:dyDescent="0.3">
      <c r="C64" s="12">
        <v>55</v>
      </c>
      <c r="D64" s="12">
        <v>1.0000000000000001E+131</v>
      </c>
      <c r="E64" s="12" t="s">
        <v>71</v>
      </c>
      <c r="F64" s="15">
        <f t="shared" si="6"/>
        <v>14000</v>
      </c>
      <c r="G64" s="15">
        <f t="shared" si="2"/>
        <v>15500</v>
      </c>
      <c r="O64" s="12">
        <v>55</v>
      </c>
      <c r="P64" s="18">
        <f t="shared" si="26"/>
        <v>550000</v>
      </c>
      <c r="Q64" s="19">
        <f t="shared" si="27"/>
        <v>10867000</v>
      </c>
      <c r="R64" s="12" t="str">
        <f t="shared" si="28"/>
        <v>환골 탈태 56단</v>
      </c>
      <c r="S64" s="12">
        <f t="shared" si="12"/>
        <v>56</v>
      </c>
      <c r="T64" s="12" t="s">
        <v>116</v>
      </c>
      <c r="U64" s="21">
        <f t="shared" si="29"/>
        <v>29.411764705882351</v>
      </c>
      <c r="V64" s="21">
        <f>SUM($U$12:U64)</f>
        <v>850.26737967914426</v>
      </c>
      <c r="W64" s="21">
        <f t="shared" si="30"/>
        <v>7.1484914218102942</v>
      </c>
      <c r="X64" s="21">
        <f t="shared" si="31"/>
        <v>0.24304870834155001</v>
      </c>
      <c r="Y64" s="8">
        <v>25000</v>
      </c>
    </row>
    <row r="65" spans="3:25" x14ac:dyDescent="0.3">
      <c r="C65" s="12">
        <v>56</v>
      </c>
      <c r="D65" s="12">
        <v>9.9999999999999999E+131</v>
      </c>
      <c r="E65" s="12" t="s">
        <v>72</v>
      </c>
      <c r="F65" s="15">
        <f t="shared" si="6"/>
        <v>15000</v>
      </c>
      <c r="G65" s="15">
        <f t="shared" si="2"/>
        <v>15600</v>
      </c>
      <c r="O65" s="12">
        <v>56</v>
      </c>
      <c r="P65" s="18">
        <f t="shared" si="26"/>
        <v>550000</v>
      </c>
      <c r="Q65" s="19">
        <f t="shared" si="27"/>
        <v>11621000</v>
      </c>
      <c r="R65" s="12" t="str">
        <f t="shared" si="28"/>
        <v>환골 탈태 57단</v>
      </c>
      <c r="S65" s="12">
        <f t="shared" si="12"/>
        <v>57</v>
      </c>
      <c r="T65" s="12" t="s">
        <v>116</v>
      </c>
      <c r="U65" s="21">
        <f t="shared" si="29"/>
        <v>29.411764705882351</v>
      </c>
      <c r="V65" s="21">
        <f>SUM($U$12:U65)</f>
        <v>879.67914438502658</v>
      </c>
      <c r="W65" s="21">
        <f t="shared" si="30"/>
        <v>6.9384374712432137</v>
      </c>
      <c r="X65" s="21">
        <f t="shared" si="31"/>
        <v>0.23590687402226929</v>
      </c>
      <c r="Y65" s="8">
        <v>26000</v>
      </c>
    </row>
    <row r="66" spans="3:25" x14ac:dyDescent="0.3">
      <c r="C66" s="12">
        <v>57</v>
      </c>
      <c r="D66" s="12">
        <v>1E+133</v>
      </c>
      <c r="E66" s="12" t="s">
        <v>73</v>
      </c>
      <c r="F66" s="15">
        <f t="shared" si="6"/>
        <v>15000</v>
      </c>
      <c r="G66" s="15">
        <f t="shared" si="2"/>
        <v>15700</v>
      </c>
      <c r="O66" s="12">
        <v>57</v>
      </c>
      <c r="P66" s="18">
        <f t="shared" si="26"/>
        <v>550000</v>
      </c>
      <c r="Q66" s="19">
        <f t="shared" si="27"/>
        <v>12404000</v>
      </c>
      <c r="R66" s="12" t="str">
        <f t="shared" si="28"/>
        <v>환골 탈태 58단</v>
      </c>
      <c r="S66" s="12">
        <f t="shared" si="12"/>
        <v>58</v>
      </c>
      <c r="T66" s="12" t="s">
        <v>116</v>
      </c>
      <c r="U66" s="21">
        <f t="shared" si="29"/>
        <v>29.411764705882351</v>
      </c>
      <c r="V66" s="21">
        <f>SUM($U$12:U66)</f>
        <v>909.09090909090889</v>
      </c>
      <c r="W66" s="21">
        <f t="shared" si="30"/>
        <v>6.7378022545391962</v>
      </c>
      <c r="X66" s="21">
        <f t="shared" si="31"/>
        <v>0.22908527665433268</v>
      </c>
      <c r="Y66" s="8">
        <v>27000</v>
      </c>
    </row>
    <row r="67" spans="3:25" x14ac:dyDescent="0.3">
      <c r="C67" s="12">
        <v>58</v>
      </c>
      <c r="D67" s="12">
        <v>9.9999999999999992E+133</v>
      </c>
      <c r="E67" s="12" t="s">
        <v>74</v>
      </c>
      <c r="F67" s="15">
        <f t="shared" si="6"/>
        <v>15000</v>
      </c>
      <c r="G67" s="15">
        <f t="shared" si="2"/>
        <v>15800</v>
      </c>
      <c r="O67" s="12">
        <v>58</v>
      </c>
      <c r="P67" s="18">
        <f t="shared" si="26"/>
        <v>550000</v>
      </c>
      <c r="Q67" s="19">
        <f t="shared" si="27"/>
        <v>13216000</v>
      </c>
      <c r="R67" s="12" t="str">
        <f t="shared" si="28"/>
        <v>환골 탈태 59단</v>
      </c>
      <c r="S67" s="12">
        <f t="shared" si="12"/>
        <v>59</v>
      </c>
      <c r="T67" s="12" t="s">
        <v>116</v>
      </c>
      <c r="U67" s="21">
        <f t="shared" si="29"/>
        <v>29.411764705882351</v>
      </c>
      <c r="V67" s="21">
        <f>SUM($U$12:U67)</f>
        <v>938.50267379679121</v>
      </c>
      <c r="W67" s="21">
        <f t="shared" si="30"/>
        <v>6.5462753950338604</v>
      </c>
      <c r="X67" s="21">
        <f t="shared" si="31"/>
        <v>0.22257336343115125</v>
      </c>
      <c r="Y67" s="8">
        <v>28000</v>
      </c>
    </row>
    <row r="68" spans="3:25" x14ac:dyDescent="0.3">
      <c r="C68" s="12">
        <v>59</v>
      </c>
      <c r="D68" s="12">
        <v>9.9999999999999996E+134</v>
      </c>
      <c r="E68" s="12" t="s">
        <v>75</v>
      </c>
      <c r="F68" s="15">
        <f t="shared" si="6"/>
        <v>15000</v>
      </c>
      <c r="G68" s="15">
        <f t="shared" si="2"/>
        <v>15900</v>
      </c>
      <c r="O68" s="12">
        <v>59</v>
      </c>
      <c r="P68" s="18">
        <f t="shared" si="26"/>
        <v>550000</v>
      </c>
      <c r="Q68" s="19">
        <f t="shared" si="27"/>
        <v>14057000</v>
      </c>
      <c r="R68" s="12" t="str">
        <f t="shared" si="28"/>
        <v>환골 탈태 60단</v>
      </c>
      <c r="S68" s="12">
        <f t="shared" si="12"/>
        <v>60</v>
      </c>
      <c r="T68" s="12" t="s">
        <v>116</v>
      </c>
      <c r="U68" s="21">
        <f t="shared" si="29"/>
        <v>29.411764705882351</v>
      </c>
      <c r="V68" s="21">
        <f>SUM($U$12:U68)</f>
        <v>967.91443850267353</v>
      </c>
      <c r="W68" s="21">
        <f t="shared" si="30"/>
        <v>6.3634987893462469</v>
      </c>
      <c r="X68" s="21">
        <f t="shared" si="31"/>
        <v>0.2163589588377724</v>
      </c>
      <c r="Y68" s="8">
        <v>29000</v>
      </c>
    </row>
    <row r="69" spans="3:25" x14ac:dyDescent="0.3">
      <c r="C69" s="12">
        <v>60</v>
      </c>
      <c r="D69" s="12">
        <v>1.0000000000000001E+136</v>
      </c>
      <c r="E69" s="12" t="s">
        <v>76</v>
      </c>
      <c r="F69" s="15">
        <f t="shared" si="6"/>
        <v>16000</v>
      </c>
      <c r="G69" s="15">
        <f t="shared" si="2"/>
        <v>16000</v>
      </c>
      <c r="O69" s="12">
        <v>60</v>
      </c>
      <c r="P69" s="18">
        <f t="shared" si="26"/>
        <v>550000</v>
      </c>
      <c r="Q69" s="19">
        <f t="shared" si="27"/>
        <v>14927000</v>
      </c>
      <c r="R69" s="12" t="str">
        <f t="shared" si="28"/>
        <v>환골 탈태 61단</v>
      </c>
      <c r="S69" s="12">
        <f t="shared" si="12"/>
        <v>61</v>
      </c>
      <c r="T69" s="12" t="s">
        <v>116</v>
      </c>
      <c r="U69" s="21">
        <f t="shared" si="29"/>
        <v>29.411764705882351</v>
      </c>
      <c r="V69" s="21">
        <f>SUM($U$12:U69)</f>
        <v>997.32620320855585</v>
      </c>
      <c r="W69" s="21">
        <f t="shared" si="30"/>
        <v>6.1890872874724341</v>
      </c>
      <c r="X69" s="21">
        <f t="shared" si="31"/>
        <v>0.21042896777406278</v>
      </c>
      <c r="Y69" s="8">
        <v>30000</v>
      </c>
    </row>
    <row r="70" spans="3:25" x14ac:dyDescent="0.3">
      <c r="C70" s="12">
        <v>61</v>
      </c>
      <c r="D70" s="12">
        <v>1E+137</v>
      </c>
      <c r="E70" s="12" t="s">
        <v>77</v>
      </c>
      <c r="F70" s="15">
        <f t="shared" si="6"/>
        <v>16000</v>
      </c>
      <c r="G70" s="15">
        <f t="shared" si="2"/>
        <v>16100</v>
      </c>
      <c r="O70" s="12">
        <v>61</v>
      </c>
      <c r="P70" s="18">
        <f t="shared" si="26"/>
        <v>550000</v>
      </c>
      <c r="Q70" s="19">
        <f t="shared" si="27"/>
        <v>15855000</v>
      </c>
      <c r="R70" s="12" t="str">
        <f t="shared" si="28"/>
        <v>환골 탈태 62단</v>
      </c>
      <c r="S70" s="12">
        <f t="shared" si="12"/>
        <v>62</v>
      </c>
      <c r="T70" s="12" t="s">
        <v>116</v>
      </c>
      <c r="U70" s="21">
        <f t="shared" si="29"/>
        <v>29.411764705882351</v>
      </c>
      <c r="V70" s="21">
        <f>SUM($U$12:U70)</f>
        <v>1026.7379679144383</v>
      </c>
      <c r="W70" s="21">
        <f t="shared" si="30"/>
        <v>6.2169223554632547</v>
      </c>
      <c r="X70" s="21">
        <f t="shared" si="31"/>
        <v>0.21137536008575067</v>
      </c>
      <c r="Y70" s="8">
        <v>32000</v>
      </c>
    </row>
    <row r="71" spans="3:25" x14ac:dyDescent="0.3">
      <c r="C71" s="12">
        <v>62</v>
      </c>
      <c r="D71" s="12">
        <v>1E+138</v>
      </c>
      <c r="E71" s="12" t="s">
        <v>78</v>
      </c>
      <c r="F71" s="15">
        <f t="shared" si="6"/>
        <v>16000</v>
      </c>
      <c r="G71" s="15">
        <f t="shared" si="2"/>
        <v>16200</v>
      </c>
      <c r="O71" s="12">
        <v>62</v>
      </c>
      <c r="P71" s="18">
        <f t="shared" si="26"/>
        <v>600000</v>
      </c>
      <c r="Q71" s="19">
        <f t="shared" si="27"/>
        <v>16943000</v>
      </c>
      <c r="R71" s="12" t="str">
        <f t="shared" si="28"/>
        <v>환골 탈태 63단</v>
      </c>
      <c r="S71" s="12">
        <f t="shared" si="12"/>
        <v>63</v>
      </c>
      <c r="T71" s="12" t="s">
        <v>116</v>
      </c>
      <c r="U71" s="21">
        <f t="shared" si="29"/>
        <v>32.085561497326204</v>
      </c>
      <c r="V71" s="21">
        <f>SUM($U$12:U71)</f>
        <v>1058.8235294117644</v>
      </c>
      <c r="W71" s="21">
        <f t="shared" si="30"/>
        <v>6.8621885840428885</v>
      </c>
      <c r="X71" s="21">
        <f t="shared" si="31"/>
        <v>0.21387154420267002</v>
      </c>
      <c r="Y71" s="8">
        <v>34000</v>
      </c>
    </row>
    <row r="72" spans="3:25" x14ac:dyDescent="0.3">
      <c r="C72" s="12">
        <v>63</v>
      </c>
      <c r="D72" s="12">
        <v>1E+139</v>
      </c>
      <c r="E72" s="12" t="s">
        <v>79</v>
      </c>
      <c r="F72" s="15">
        <f t="shared" si="6"/>
        <v>16000</v>
      </c>
      <c r="G72" s="15">
        <f t="shared" si="2"/>
        <v>16300</v>
      </c>
      <c r="O72" s="12">
        <v>63</v>
      </c>
      <c r="P72" s="18">
        <f t="shared" si="26"/>
        <v>600000</v>
      </c>
      <c r="Q72" s="19">
        <f t="shared" si="27"/>
        <v>18095000</v>
      </c>
      <c r="R72" s="12" t="str">
        <f t="shared" si="28"/>
        <v>환골 탈태 64단</v>
      </c>
      <c r="S72" s="12">
        <f t="shared" si="12"/>
        <v>64</v>
      </c>
      <c r="T72" s="12" t="s">
        <v>116</v>
      </c>
      <c r="U72" s="21">
        <f t="shared" si="29"/>
        <v>32.085561497326204</v>
      </c>
      <c r="V72" s="21">
        <f>SUM($U$12:U72)</f>
        <v>1090.9090909090905</v>
      </c>
      <c r="W72" s="21">
        <f t="shared" si="30"/>
        <v>6.7992681343327632</v>
      </c>
      <c r="X72" s="21">
        <f t="shared" si="31"/>
        <v>0.21191052352003778</v>
      </c>
      <c r="Y72" s="8">
        <v>36000</v>
      </c>
    </row>
    <row r="73" spans="3:25" x14ac:dyDescent="0.3">
      <c r="C73" s="12">
        <v>64</v>
      </c>
      <c r="D73" s="12">
        <v>1.0000000000000001E+140</v>
      </c>
      <c r="E73" s="12" t="s">
        <v>80</v>
      </c>
      <c r="F73" s="15">
        <f t="shared" si="6"/>
        <v>17000</v>
      </c>
      <c r="G73" s="15">
        <f t="shared" si="2"/>
        <v>16400</v>
      </c>
      <c r="O73" s="12">
        <v>64</v>
      </c>
      <c r="P73" s="18">
        <f t="shared" si="26"/>
        <v>600000</v>
      </c>
      <c r="Q73" s="19">
        <f t="shared" si="27"/>
        <v>19311000</v>
      </c>
      <c r="R73" s="12" t="str">
        <f t="shared" si="28"/>
        <v>환골 탈태 65단</v>
      </c>
      <c r="S73" s="12">
        <f t="shared" si="12"/>
        <v>65</v>
      </c>
      <c r="T73" s="12" t="s">
        <v>116</v>
      </c>
      <c r="U73" s="21">
        <f t="shared" si="29"/>
        <v>32.085561497326204</v>
      </c>
      <c r="V73" s="21">
        <f>SUM($U$12:U73)</f>
        <v>1122.9946524064167</v>
      </c>
      <c r="W73" s="21">
        <f t="shared" si="30"/>
        <v>6.7200884222160822</v>
      </c>
      <c r="X73" s="21">
        <f t="shared" si="31"/>
        <v>0.20944275582573454</v>
      </c>
      <c r="Y73" s="8">
        <v>38000</v>
      </c>
    </row>
    <row r="74" spans="3:25" x14ac:dyDescent="0.3">
      <c r="C74" s="12">
        <v>65</v>
      </c>
      <c r="D74" s="12">
        <v>1E+141</v>
      </c>
      <c r="E74" s="12" t="s">
        <v>81</v>
      </c>
      <c r="F74" s="15">
        <f t="shared" si="6"/>
        <v>17000</v>
      </c>
      <c r="G74" s="15">
        <f t="shared" si="2"/>
        <v>16500</v>
      </c>
      <c r="O74" s="12">
        <v>65</v>
      </c>
      <c r="P74" s="18">
        <f t="shared" si="26"/>
        <v>600000</v>
      </c>
      <c r="Q74" s="19">
        <f t="shared" si="27"/>
        <v>20591000</v>
      </c>
      <c r="R74" s="12" t="str">
        <f t="shared" si="28"/>
        <v>환골 탈태 66단</v>
      </c>
      <c r="S74" s="12">
        <f t="shared" si="12"/>
        <v>66</v>
      </c>
      <c r="T74" s="12" t="s">
        <v>116</v>
      </c>
      <c r="U74" s="21">
        <f t="shared" si="29"/>
        <v>32.085561497326204</v>
      </c>
      <c r="V74" s="21">
        <f>SUM($U$12:U74)</f>
        <v>1155.0802139037428</v>
      </c>
      <c r="W74" s="21">
        <f t="shared" si="30"/>
        <v>6.6283465382424529</v>
      </c>
      <c r="X74" s="21">
        <f t="shared" si="31"/>
        <v>0.20658346710855643</v>
      </c>
      <c r="Y74" s="8">
        <v>40000</v>
      </c>
    </row>
    <row r="75" spans="3:25" x14ac:dyDescent="0.3">
      <c r="C75" s="12">
        <v>66</v>
      </c>
      <c r="D75" s="12">
        <v>1.0000000000000001E+142</v>
      </c>
      <c r="E75" s="12" t="s">
        <v>82</v>
      </c>
      <c r="F75" s="15">
        <f t="shared" si="6"/>
        <v>17000</v>
      </c>
      <c r="G75" s="15">
        <f t="shared" ref="G75:G104" si="32">G74+100</f>
        <v>16600</v>
      </c>
      <c r="O75" s="12">
        <v>66</v>
      </c>
      <c r="P75" s="18">
        <f t="shared" si="26"/>
        <v>600000</v>
      </c>
      <c r="Q75" s="19">
        <f t="shared" si="27"/>
        <v>21935000</v>
      </c>
      <c r="R75" s="12" t="str">
        <f t="shared" si="28"/>
        <v>환골 탈태 67단</v>
      </c>
      <c r="S75" s="12">
        <f t="shared" si="12"/>
        <v>67</v>
      </c>
      <c r="T75" s="12" t="s">
        <v>116</v>
      </c>
      <c r="U75" s="21">
        <f t="shared" si="29"/>
        <v>32.085561497326204</v>
      </c>
      <c r="V75" s="21">
        <f>SUM($U$12:U75)</f>
        <v>1187.1657754010689</v>
      </c>
      <c r="W75" s="21">
        <f t="shared" si="30"/>
        <v>6.5271235005584964</v>
      </c>
      <c r="X75" s="21">
        <f t="shared" si="31"/>
        <v>0.20342868243407314</v>
      </c>
      <c r="Y75" s="8">
        <v>42000</v>
      </c>
    </row>
    <row r="76" spans="3:25" x14ac:dyDescent="0.3">
      <c r="C76" s="12">
        <v>67</v>
      </c>
      <c r="D76" s="12">
        <v>1E+143</v>
      </c>
      <c r="E76" s="12" t="s">
        <v>83</v>
      </c>
      <c r="F76" s="15">
        <f t="shared" si="6"/>
        <v>17000</v>
      </c>
      <c r="G76" s="15">
        <f t="shared" si="32"/>
        <v>16700</v>
      </c>
      <c r="O76" s="12">
        <v>67</v>
      </c>
      <c r="P76" s="18">
        <f t="shared" si="26"/>
        <v>600000</v>
      </c>
      <c r="Q76" s="19">
        <f t="shared" ref="Q76:Q82" si="33">ROUND(Q75+ROUNDDOWN(U76,0)*Y76,-3)</f>
        <v>23343000</v>
      </c>
      <c r="R76" s="12" t="str">
        <f t="shared" ref="R76:R82" si="34">T76&amp;" "&amp;S76&amp;"단"</f>
        <v>환골 탈태 68단</v>
      </c>
      <c r="S76" s="12">
        <f t="shared" si="12"/>
        <v>68</v>
      </c>
      <c r="T76" s="12" t="s">
        <v>116</v>
      </c>
      <c r="U76" s="21">
        <f t="shared" ref="U76:U82" si="35">(P76/$G$96)</f>
        <v>32.085561497326204</v>
      </c>
      <c r="V76" s="21">
        <f>SUM($U$12:U76)</f>
        <v>1219.251336898395</v>
      </c>
      <c r="W76" s="21">
        <f t="shared" ref="W76:W82" si="36">(Q76-Q75)*100/Q75</f>
        <v>6.4189651242306818</v>
      </c>
      <c r="X76" s="21">
        <f t="shared" ref="X76:X82" si="37">W76/U76</f>
        <v>0.20005774637185625</v>
      </c>
      <c r="Y76" s="8">
        <v>44000</v>
      </c>
    </row>
    <row r="77" spans="3:25" x14ac:dyDescent="0.3">
      <c r="C77" s="12">
        <v>68</v>
      </c>
      <c r="D77" s="12">
        <v>1E+144</v>
      </c>
      <c r="E77" s="12" t="s">
        <v>84</v>
      </c>
      <c r="F77" s="15">
        <f t="shared" si="6"/>
        <v>18000</v>
      </c>
      <c r="G77" s="15">
        <f t="shared" si="32"/>
        <v>16800</v>
      </c>
      <c r="O77" s="12">
        <v>68</v>
      </c>
      <c r="P77" s="18">
        <f t="shared" si="26"/>
        <v>600000</v>
      </c>
      <c r="Q77" s="19">
        <f t="shared" si="33"/>
        <v>24815000</v>
      </c>
      <c r="R77" s="12" t="str">
        <f t="shared" si="34"/>
        <v>환골 탈태 69단</v>
      </c>
      <c r="S77" s="12">
        <f t="shared" si="12"/>
        <v>69</v>
      </c>
      <c r="T77" s="12" t="s">
        <v>116</v>
      </c>
      <c r="U77" s="21">
        <f t="shared" si="35"/>
        <v>32.085561497326204</v>
      </c>
      <c r="V77" s="21">
        <f>SUM($U$12:U77)</f>
        <v>1251.3368983957212</v>
      </c>
      <c r="W77" s="21">
        <f t="shared" si="36"/>
        <v>6.3059589598594865</v>
      </c>
      <c r="X77" s="21">
        <f t="shared" si="37"/>
        <v>0.19653572091562066</v>
      </c>
      <c r="Y77" s="8">
        <v>46000</v>
      </c>
    </row>
    <row r="78" spans="3:25" x14ac:dyDescent="0.3">
      <c r="C78" s="12">
        <v>69</v>
      </c>
      <c r="D78" s="12">
        <v>9.9999999999999999E+144</v>
      </c>
      <c r="E78" s="12" t="s">
        <v>85</v>
      </c>
      <c r="F78" s="15">
        <f t="shared" ref="F78:F104" si="38">F74+1000</f>
        <v>18000</v>
      </c>
      <c r="G78" s="15">
        <f t="shared" si="32"/>
        <v>16900</v>
      </c>
      <c r="O78" s="12">
        <v>69</v>
      </c>
      <c r="P78" s="18">
        <f t="shared" si="26"/>
        <v>600000</v>
      </c>
      <c r="Q78" s="19">
        <f t="shared" si="33"/>
        <v>26351000</v>
      </c>
      <c r="R78" s="12" t="str">
        <f t="shared" si="34"/>
        <v>환골 탈태 70단</v>
      </c>
      <c r="S78" s="12">
        <f t="shared" si="12"/>
        <v>70</v>
      </c>
      <c r="T78" s="12" t="s">
        <v>116</v>
      </c>
      <c r="U78" s="21">
        <f t="shared" si="35"/>
        <v>32.085561497326204</v>
      </c>
      <c r="V78" s="21">
        <f>SUM($U$12:U78)</f>
        <v>1283.4224598930473</v>
      </c>
      <c r="W78" s="21">
        <f t="shared" si="36"/>
        <v>6.1898045536973605</v>
      </c>
      <c r="X78" s="21">
        <f t="shared" si="37"/>
        <v>0.19291557525690106</v>
      </c>
      <c r="Y78" s="8">
        <v>48000</v>
      </c>
    </row>
    <row r="79" spans="3:25" x14ac:dyDescent="0.3">
      <c r="C79" s="12">
        <v>70</v>
      </c>
      <c r="D79" s="12">
        <v>9.9999999999999993E+145</v>
      </c>
      <c r="E79" s="12" t="s">
        <v>86</v>
      </c>
      <c r="F79" s="15">
        <f t="shared" si="38"/>
        <v>18000</v>
      </c>
      <c r="G79" s="15">
        <f t="shared" si="32"/>
        <v>17000</v>
      </c>
      <c r="O79" s="12">
        <v>70</v>
      </c>
      <c r="P79" s="18">
        <f t="shared" si="26"/>
        <v>600000</v>
      </c>
      <c r="Q79" s="19">
        <f t="shared" si="33"/>
        <v>27951000</v>
      </c>
      <c r="R79" s="12" t="str">
        <f t="shared" si="34"/>
        <v>환골 탈태 71단</v>
      </c>
      <c r="S79" s="12">
        <f t="shared" si="12"/>
        <v>71</v>
      </c>
      <c r="T79" s="12" t="s">
        <v>116</v>
      </c>
      <c r="U79" s="21">
        <f t="shared" si="35"/>
        <v>32.085561497326204</v>
      </c>
      <c r="V79" s="21">
        <f>SUM($U$12:U79)</f>
        <v>1315.5080213903734</v>
      </c>
      <c r="W79" s="21">
        <f t="shared" si="36"/>
        <v>6.0718758301392732</v>
      </c>
      <c r="X79" s="21">
        <f t="shared" si="37"/>
        <v>0.18924013003934068</v>
      </c>
      <c r="Y79" s="8">
        <v>50000</v>
      </c>
    </row>
    <row r="80" spans="3:25" x14ac:dyDescent="0.3">
      <c r="C80" s="12">
        <v>71</v>
      </c>
      <c r="D80" s="12">
        <v>9.9999999999999998E+146</v>
      </c>
      <c r="E80" s="12" t="s">
        <v>87</v>
      </c>
      <c r="F80" s="15">
        <f t="shared" si="38"/>
        <v>18000</v>
      </c>
      <c r="G80" s="15">
        <f t="shared" si="32"/>
        <v>17100</v>
      </c>
      <c r="O80" s="12">
        <v>71</v>
      </c>
      <c r="P80" s="18">
        <f t="shared" si="26"/>
        <v>650000</v>
      </c>
      <c r="Q80" s="19">
        <f t="shared" si="33"/>
        <v>29719000</v>
      </c>
      <c r="R80" s="12" t="str">
        <f t="shared" si="34"/>
        <v>환골 탈태 72단</v>
      </c>
      <c r="S80" s="12">
        <f t="shared" si="12"/>
        <v>72</v>
      </c>
      <c r="T80" s="12" t="s">
        <v>116</v>
      </c>
      <c r="U80" s="21">
        <f t="shared" si="35"/>
        <v>34.759358288770052</v>
      </c>
      <c r="V80" s="21">
        <f>SUM($U$12:U80)</f>
        <v>1350.2673796791435</v>
      </c>
      <c r="W80" s="21">
        <f t="shared" si="36"/>
        <v>6.325355085685664</v>
      </c>
      <c r="X80" s="21">
        <f t="shared" si="37"/>
        <v>0.18197560015741834</v>
      </c>
      <c r="Y80" s="8">
        <v>52000</v>
      </c>
    </row>
    <row r="81" spans="3:25" x14ac:dyDescent="0.3">
      <c r="C81" s="12">
        <v>72</v>
      </c>
      <c r="D81" s="12">
        <v>1E+148</v>
      </c>
      <c r="E81" s="12" t="s">
        <v>88</v>
      </c>
      <c r="F81" s="15">
        <f t="shared" si="38"/>
        <v>19000</v>
      </c>
      <c r="G81" s="15">
        <f t="shared" si="32"/>
        <v>17200</v>
      </c>
      <c r="O81" s="12">
        <v>72</v>
      </c>
      <c r="P81" s="18">
        <f t="shared" si="26"/>
        <v>650000</v>
      </c>
      <c r="Q81" s="19">
        <f t="shared" si="33"/>
        <v>31555000</v>
      </c>
      <c r="R81" s="12" t="str">
        <f t="shared" si="34"/>
        <v>환골 탈태 73단</v>
      </c>
      <c r="S81" s="12">
        <f t="shared" si="12"/>
        <v>73</v>
      </c>
      <c r="T81" s="12" t="s">
        <v>116</v>
      </c>
      <c r="U81" s="21">
        <f t="shared" si="35"/>
        <v>34.759358288770052</v>
      </c>
      <c r="V81" s="21">
        <f>SUM($U$12:U81)</f>
        <v>1385.0267379679135</v>
      </c>
      <c r="W81" s="21">
        <f t="shared" si="36"/>
        <v>6.1778660116423838</v>
      </c>
      <c r="X81" s="21">
        <f t="shared" si="37"/>
        <v>0.17773245295032705</v>
      </c>
      <c r="Y81" s="8">
        <v>54000</v>
      </c>
    </row>
    <row r="82" spans="3:25" x14ac:dyDescent="0.3">
      <c r="C82" s="12">
        <v>73</v>
      </c>
      <c r="D82" s="12">
        <v>1E+149</v>
      </c>
      <c r="E82" s="12" t="s">
        <v>89</v>
      </c>
      <c r="F82" s="15">
        <f t="shared" si="38"/>
        <v>19000</v>
      </c>
      <c r="G82" s="15">
        <f t="shared" si="32"/>
        <v>17300</v>
      </c>
      <c r="O82" s="12">
        <v>73</v>
      </c>
      <c r="P82" s="18">
        <f t="shared" si="26"/>
        <v>650000</v>
      </c>
      <c r="Q82" s="19">
        <f t="shared" si="33"/>
        <v>33459000</v>
      </c>
      <c r="R82" s="12" t="str">
        <f t="shared" si="34"/>
        <v>환골 탈태 74단</v>
      </c>
      <c r="S82" s="12">
        <f t="shared" si="12"/>
        <v>74</v>
      </c>
      <c r="T82" s="12" t="s">
        <v>116</v>
      </c>
      <c r="U82" s="21">
        <f t="shared" si="35"/>
        <v>34.759358288770052</v>
      </c>
      <c r="V82" s="21">
        <f>SUM($U$12:U82)</f>
        <v>1419.7860962566835</v>
      </c>
      <c r="W82" s="21">
        <f t="shared" si="36"/>
        <v>6.0339090476945021</v>
      </c>
      <c r="X82" s="21">
        <f t="shared" si="37"/>
        <v>0.17359092183367261</v>
      </c>
      <c r="Y82" s="8">
        <v>56000</v>
      </c>
    </row>
    <row r="83" spans="3:25" x14ac:dyDescent="0.3">
      <c r="C83" s="12">
        <v>74</v>
      </c>
      <c r="D83" s="12">
        <v>9.9999999999999998E+149</v>
      </c>
      <c r="E83" s="12" t="s">
        <v>90</v>
      </c>
      <c r="F83" s="15">
        <f t="shared" si="38"/>
        <v>19000</v>
      </c>
      <c r="G83" s="15">
        <f t="shared" si="32"/>
        <v>17400</v>
      </c>
      <c r="O83" s="12">
        <v>74</v>
      </c>
      <c r="P83" s="18">
        <f t="shared" si="26"/>
        <v>650000</v>
      </c>
      <c r="Q83" s="19">
        <f t="shared" ref="Q83:Q97" si="39">ROUND(Q82+ROUNDDOWN(U83,0)*Y83,-3)</f>
        <v>35431000</v>
      </c>
      <c r="R83" s="12" t="str">
        <f t="shared" ref="R83:R97" si="40">T83&amp;" "&amp;S83&amp;"단"</f>
        <v>환골 탈태 75단</v>
      </c>
      <c r="S83" s="12">
        <f t="shared" si="12"/>
        <v>75</v>
      </c>
      <c r="T83" s="12" t="s">
        <v>116</v>
      </c>
      <c r="U83" s="21">
        <f t="shared" ref="U83:U97" si="41">(P83/$G$96)</f>
        <v>34.759358288770052</v>
      </c>
      <c r="V83" s="21">
        <f>SUM($U$12:U83)</f>
        <v>1454.5454545454536</v>
      </c>
      <c r="W83" s="21">
        <f t="shared" ref="W83:W97" si="42">(Q83-Q82)*100/Q82</f>
        <v>5.8937804477121256</v>
      </c>
      <c r="X83" s="21">
        <f t="shared" ref="X83:X97" si="43">W83/U83</f>
        <v>0.16955952980341038</v>
      </c>
      <c r="Y83" s="8">
        <v>58000</v>
      </c>
    </row>
    <row r="84" spans="3:25" x14ac:dyDescent="0.3">
      <c r="C84" s="12">
        <v>75</v>
      </c>
      <c r="D84" s="12">
        <v>1E+151</v>
      </c>
      <c r="E84" s="12" t="s">
        <v>91</v>
      </c>
      <c r="F84" s="15">
        <f t="shared" si="38"/>
        <v>19000</v>
      </c>
      <c r="G84" s="15">
        <f t="shared" si="32"/>
        <v>17500</v>
      </c>
      <c r="O84" s="12">
        <v>75</v>
      </c>
      <c r="P84" s="18">
        <f t="shared" si="26"/>
        <v>650000</v>
      </c>
      <c r="Q84" s="19">
        <f t="shared" si="39"/>
        <v>37471000</v>
      </c>
      <c r="R84" s="12" t="str">
        <f t="shared" si="40"/>
        <v>환골 탈태 76단</v>
      </c>
      <c r="S84" s="12">
        <f t="shared" si="12"/>
        <v>76</v>
      </c>
      <c r="T84" s="12" t="s">
        <v>116</v>
      </c>
      <c r="U84" s="21">
        <f t="shared" si="41"/>
        <v>34.759358288770052</v>
      </c>
      <c r="V84" s="21">
        <f>SUM($U$12:U84)</f>
        <v>1489.3048128342236</v>
      </c>
      <c r="W84" s="21">
        <f t="shared" si="42"/>
        <v>5.75766983714826</v>
      </c>
      <c r="X84" s="21">
        <f t="shared" si="43"/>
        <v>0.16564373223795764</v>
      </c>
      <c r="Y84" s="8">
        <v>60000</v>
      </c>
    </row>
    <row r="85" spans="3:25" x14ac:dyDescent="0.3">
      <c r="C85" s="12">
        <v>76</v>
      </c>
      <c r="D85" s="12">
        <v>1E+152</v>
      </c>
      <c r="E85" s="12" t="s">
        <v>92</v>
      </c>
      <c r="F85" s="15">
        <f t="shared" si="38"/>
        <v>20000</v>
      </c>
      <c r="G85" s="15">
        <f t="shared" si="32"/>
        <v>17600</v>
      </c>
      <c r="O85" s="12">
        <v>76</v>
      </c>
      <c r="P85" s="18">
        <f t="shared" si="26"/>
        <v>650000</v>
      </c>
      <c r="Q85" s="19">
        <f t="shared" si="39"/>
        <v>39579000</v>
      </c>
      <c r="R85" s="12" t="str">
        <f t="shared" si="40"/>
        <v>환골 탈태 77단</v>
      </c>
      <c r="S85" s="12">
        <f t="shared" si="12"/>
        <v>77</v>
      </c>
      <c r="T85" s="12" t="s">
        <v>116</v>
      </c>
      <c r="U85" s="21">
        <f t="shared" si="41"/>
        <v>34.759358288770052</v>
      </c>
      <c r="V85" s="21">
        <f>SUM($U$12:U85)</f>
        <v>1524.0641711229937</v>
      </c>
      <c r="W85" s="21">
        <f t="shared" si="42"/>
        <v>5.625683862186758</v>
      </c>
      <c r="X85" s="21">
        <f t="shared" si="43"/>
        <v>0.16184659726598827</v>
      </c>
      <c r="Y85" s="8">
        <v>62000</v>
      </c>
    </row>
    <row r="86" spans="3:25" x14ac:dyDescent="0.3">
      <c r="C86" s="12">
        <v>77</v>
      </c>
      <c r="D86" s="12">
        <v>1E+153</v>
      </c>
      <c r="E86" s="12" t="s">
        <v>93</v>
      </c>
      <c r="F86" s="15">
        <f t="shared" si="38"/>
        <v>20000</v>
      </c>
      <c r="G86" s="15">
        <f t="shared" si="32"/>
        <v>17700</v>
      </c>
      <c r="O86" s="12">
        <v>77</v>
      </c>
      <c r="P86" s="18">
        <f t="shared" si="26"/>
        <v>650000</v>
      </c>
      <c r="Q86" s="19">
        <f t="shared" si="39"/>
        <v>41755000</v>
      </c>
      <c r="R86" s="12" t="str">
        <f t="shared" si="40"/>
        <v>환골 탈태 78단</v>
      </c>
      <c r="S86" s="12">
        <f t="shared" si="12"/>
        <v>78</v>
      </c>
      <c r="T86" s="12" t="s">
        <v>116</v>
      </c>
      <c r="U86" s="21">
        <f t="shared" si="41"/>
        <v>34.759358288770052</v>
      </c>
      <c r="V86" s="21">
        <f>SUM($U$12:U86)</f>
        <v>1558.8235294117637</v>
      </c>
      <c r="W86" s="21">
        <f t="shared" si="42"/>
        <v>5.4978650294348013</v>
      </c>
      <c r="X86" s="21">
        <f t="shared" si="43"/>
        <v>0.15816934776989353</v>
      </c>
      <c r="Y86" s="8">
        <v>64000</v>
      </c>
    </row>
    <row r="87" spans="3:25" x14ac:dyDescent="0.3">
      <c r="C87" s="12">
        <v>78</v>
      </c>
      <c r="D87" s="12">
        <v>1E+154</v>
      </c>
      <c r="E87" s="12" t="s">
        <v>94</v>
      </c>
      <c r="F87" s="15">
        <f t="shared" si="38"/>
        <v>20000</v>
      </c>
      <c r="G87" s="15">
        <f t="shared" si="32"/>
        <v>17800</v>
      </c>
      <c r="O87" s="12">
        <v>78</v>
      </c>
      <c r="P87" s="18">
        <f t="shared" si="26"/>
        <v>650000</v>
      </c>
      <c r="Q87" s="19">
        <f t="shared" si="39"/>
        <v>43999000</v>
      </c>
      <c r="R87" s="12" t="str">
        <f t="shared" si="40"/>
        <v>환골 탈태 79단</v>
      </c>
      <c r="S87" s="12">
        <f t="shared" si="12"/>
        <v>79</v>
      </c>
      <c r="T87" s="12" t="s">
        <v>116</v>
      </c>
      <c r="U87" s="21">
        <f t="shared" si="41"/>
        <v>34.759358288770052</v>
      </c>
      <c r="V87" s="21">
        <f>SUM($U$12:U87)</f>
        <v>1593.5828877005338</v>
      </c>
      <c r="W87" s="21">
        <f t="shared" si="42"/>
        <v>5.3742066818345107</v>
      </c>
      <c r="X87" s="21">
        <f t="shared" si="43"/>
        <v>0.154611792231239</v>
      </c>
      <c r="Y87" s="8">
        <v>66000</v>
      </c>
    </row>
    <row r="88" spans="3:25" x14ac:dyDescent="0.3">
      <c r="C88" s="12">
        <v>79</v>
      </c>
      <c r="D88" s="12">
        <v>1E+155</v>
      </c>
      <c r="E88" s="12" t="s">
        <v>95</v>
      </c>
      <c r="F88" s="15">
        <f t="shared" si="38"/>
        <v>20000</v>
      </c>
      <c r="G88" s="15">
        <f t="shared" si="32"/>
        <v>17900</v>
      </c>
      <c r="O88" s="12">
        <v>79</v>
      </c>
      <c r="P88" s="18">
        <f t="shared" si="26"/>
        <v>650000</v>
      </c>
      <c r="Q88" s="19">
        <f t="shared" si="39"/>
        <v>46311000</v>
      </c>
      <c r="R88" s="12" t="str">
        <f t="shared" si="40"/>
        <v>환골 탈태 80단</v>
      </c>
      <c r="S88" s="12">
        <f t="shared" si="12"/>
        <v>80</v>
      </c>
      <c r="T88" s="12" t="s">
        <v>116</v>
      </c>
      <c r="U88" s="21">
        <f t="shared" si="41"/>
        <v>34.759358288770052</v>
      </c>
      <c r="V88" s="21">
        <f>SUM($U$12:U88)</f>
        <v>1628.3422459893038</v>
      </c>
      <c r="W88" s="21">
        <f t="shared" si="42"/>
        <v>5.2546648787472439</v>
      </c>
      <c r="X88" s="21">
        <f t="shared" si="43"/>
        <v>0.15117266651165148</v>
      </c>
      <c r="Y88" s="8">
        <v>68000</v>
      </c>
    </row>
    <row r="89" spans="3:25" x14ac:dyDescent="0.3">
      <c r="C89" s="12">
        <v>80</v>
      </c>
      <c r="D89" s="12">
        <v>9.9999999999999998E+155</v>
      </c>
      <c r="E89" s="12" t="s">
        <v>96</v>
      </c>
      <c r="F89" s="15">
        <f t="shared" si="38"/>
        <v>21000</v>
      </c>
      <c r="G89" s="15">
        <f t="shared" si="32"/>
        <v>18000</v>
      </c>
      <c r="O89" s="12">
        <v>80</v>
      </c>
      <c r="P89" s="18">
        <f t="shared" si="26"/>
        <v>700000</v>
      </c>
      <c r="Q89" s="19">
        <f t="shared" si="39"/>
        <v>48901000</v>
      </c>
      <c r="R89" s="12" t="str">
        <f t="shared" si="40"/>
        <v>환골 탈태 81단</v>
      </c>
      <c r="S89" s="12">
        <f t="shared" si="12"/>
        <v>81</v>
      </c>
      <c r="T89" s="12" t="s">
        <v>116</v>
      </c>
      <c r="U89" s="21">
        <f t="shared" si="41"/>
        <v>37.433155080213901</v>
      </c>
      <c r="V89" s="21">
        <f>SUM($U$12:U89)</f>
        <v>1665.7754010695178</v>
      </c>
      <c r="W89" s="21">
        <f t="shared" si="42"/>
        <v>5.5926237826866183</v>
      </c>
      <c r="X89" s="21">
        <f t="shared" si="43"/>
        <v>0.14940294962319967</v>
      </c>
      <c r="Y89" s="8">
        <v>70000</v>
      </c>
    </row>
    <row r="90" spans="3:25" x14ac:dyDescent="0.3">
      <c r="C90" s="12">
        <v>81</v>
      </c>
      <c r="D90" s="12">
        <v>9.9999999999999998E+156</v>
      </c>
      <c r="E90" s="12" t="s">
        <v>97</v>
      </c>
      <c r="F90" s="15">
        <f t="shared" si="38"/>
        <v>21000</v>
      </c>
      <c r="G90" s="15">
        <f t="shared" si="32"/>
        <v>18100</v>
      </c>
      <c r="O90" s="12">
        <v>81</v>
      </c>
      <c r="P90" s="18">
        <f t="shared" si="26"/>
        <v>700000</v>
      </c>
      <c r="Q90" s="19">
        <f t="shared" si="39"/>
        <v>51565000</v>
      </c>
      <c r="R90" s="12" t="str">
        <f t="shared" si="40"/>
        <v>환골 탈태 82단</v>
      </c>
      <c r="S90" s="12">
        <f t="shared" si="12"/>
        <v>82</v>
      </c>
      <c r="T90" s="12" t="s">
        <v>116</v>
      </c>
      <c r="U90" s="21">
        <f t="shared" si="41"/>
        <v>37.433155080213901</v>
      </c>
      <c r="V90" s="21">
        <f>SUM($U$12:U90)</f>
        <v>1703.2085561497317</v>
      </c>
      <c r="W90" s="21">
        <f t="shared" si="42"/>
        <v>5.447741354982516</v>
      </c>
      <c r="X90" s="21">
        <f t="shared" si="43"/>
        <v>0.14553251905453293</v>
      </c>
      <c r="Y90" s="8">
        <v>72000</v>
      </c>
    </row>
    <row r="91" spans="3:25" x14ac:dyDescent="0.3">
      <c r="C91" s="12">
        <v>82</v>
      </c>
      <c r="D91" s="12">
        <v>9.9999999999999995E+157</v>
      </c>
      <c r="E91" s="12" t="s">
        <v>98</v>
      </c>
      <c r="F91" s="15">
        <f t="shared" si="38"/>
        <v>21000</v>
      </c>
      <c r="G91" s="15">
        <f t="shared" si="32"/>
        <v>18200</v>
      </c>
      <c r="O91" s="12">
        <v>82</v>
      </c>
      <c r="P91" s="18">
        <f t="shared" si="26"/>
        <v>700000</v>
      </c>
      <c r="Q91" s="19">
        <f t="shared" si="39"/>
        <v>54303000</v>
      </c>
      <c r="R91" s="12" t="str">
        <f t="shared" si="40"/>
        <v>환골 탈태 83단</v>
      </c>
      <c r="S91" s="12">
        <f t="shared" si="12"/>
        <v>83</v>
      </c>
      <c r="T91" s="12" t="s">
        <v>116</v>
      </c>
      <c r="U91" s="21">
        <f t="shared" si="41"/>
        <v>37.433155080213901</v>
      </c>
      <c r="V91" s="21">
        <f>SUM($U$12:U91)</f>
        <v>1740.6417112299457</v>
      </c>
      <c r="W91" s="21">
        <f t="shared" si="42"/>
        <v>5.3098031610588574</v>
      </c>
      <c r="X91" s="21">
        <f t="shared" si="43"/>
        <v>0.14184759873114378</v>
      </c>
      <c r="Y91" s="8">
        <v>74000</v>
      </c>
    </row>
    <row r="92" spans="3:25" x14ac:dyDescent="0.3">
      <c r="C92" s="12">
        <v>83</v>
      </c>
      <c r="D92" s="12">
        <v>9.9999999999999993E+158</v>
      </c>
      <c r="E92" s="12" t="s">
        <v>99</v>
      </c>
      <c r="F92" s="15">
        <f t="shared" si="38"/>
        <v>21000</v>
      </c>
      <c r="G92" s="15">
        <f t="shared" si="32"/>
        <v>18300</v>
      </c>
      <c r="O92" s="12">
        <v>83</v>
      </c>
      <c r="P92" s="18">
        <f t="shared" si="26"/>
        <v>700000</v>
      </c>
      <c r="Q92" s="19">
        <f t="shared" si="39"/>
        <v>57115000</v>
      </c>
      <c r="R92" s="12" t="str">
        <f t="shared" si="40"/>
        <v>환골 탈태 84단</v>
      </c>
      <c r="S92" s="12">
        <f t="shared" si="12"/>
        <v>84</v>
      </c>
      <c r="T92" s="12" t="s">
        <v>116</v>
      </c>
      <c r="U92" s="21">
        <f t="shared" si="41"/>
        <v>37.433155080213901</v>
      </c>
      <c r="V92" s="21">
        <f>SUM($U$12:U92)</f>
        <v>1778.0748663101597</v>
      </c>
      <c r="W92" s="21">
        <f t="shared" si="42"/>
        <v>5.1783511039905719</v>
      </c>
      <c r="X92" s="21">
        <f t="shared" si="43"/>
        <v>0.13833595092089102</v>
      </c>
      <c r="Y92" s="8">
        <v>76000</v>
      </c>
    </row>
    <row r="93" spans="3:25" x14ac:dyDescent="0.3">
      <c r="C93" s="12">
        <v>84</v>
      </c>
      <c r="D93" s="12">
        <v>1E+160</v>
      </c>
      <c r="E93" s="12" t="s">
        <v>100</v>
      </c>
      <c r="F93" s="15">
        <f t="shared" si="38"/>
        <v>22000</v>
      </c>
      <c r="G93" s="15">
        <f t="shared" si="32"/>
        <v>18400</v>
      </c>
      <c r="O93" s="12">
        <v>84</v>
      </c>
      <c r="P93" s="18">
        <f t="shared" si="26"/>
        <v>700000</v>
      </c>
      <c r="Q93" s="19">
        <f t="shared" si="39"/>
        <v>60001000</v>
      </c>
      <c r="R93" s="12" t="str">
        <f t="shared" si="40"/>
        <v>환골 탈태 85단</v>
      </c>
      <c r="S93" s="12">
        <f t="shared" si="12"/>
        <v>85</v>
      </c>
      <c r="T93" s="12" t="s">
        <v>116</v>
      </c>
      <c r="U93" s="21">
        <f t="shared" si="41"/>
        <v>37.433155080213901</v>
      </c>
      <c r="V93" s="21">
        <f>SUM($U$12:U93)</f>
        <v>1815.5080213903736</v>
      </c>
      <c r="W93" s="21">
        <f t="shared" si="42"/>
        <v>5.0529633196183141</v>
      </c>
      <c r="X93" s="21">
        <f t="shared" si="43"/>
        <v>0.13498630582408927</v>
      </c>
      <c r="Y93" s="8">
        <v>78000</v>
      </c>
    </row>
    <row r="94" spans="3:25" x14ac:dyDescent="0.3">
      <c r="C94" s="12">
        <v>85</v>
      </c>
      <c r="D94" s="12">
        <v>1E+161</v>
      </c>
      <c r="E94" s="12" t="s">
        <v>101</v>
      </c>
      <c r="F94" s="15">
        <f t="shared" si="38"/>
        <v>22000</v>
      </c>
      <c r="G94" s="15">
        <f t="shared" si="32"/>
        <v>18500</v>
      </c>
      <c r="O94" s="12">
        <v>85</v>
      </c>
      <c r="P94" s="18">
        <f t="shared" si="26"/>
        <v>700000</v>
      </c>
      <c r="Q94" s="19">
        <f t="shared" si="39"/>
        <v>62961000</v>
      </c>
      <c r="R94" s="12" t="str">
        <f t="shared" si="40"/>
        <v>환골 탈태 86단</v>
      </c>
      <c r="S94" s="12">
        <f t="shared" si="12"/>
        <v>86</v>
      </c>
      <c r="T94" s="12" t="s">
        <v>116</v>
      </c>
      <c r="U94" s="21">
        <f t="shared" si="41"/>
        <v>37.433155080213901</v>
      </c>
      <c r="V94" s="21">
        <f>SUM($U$12:U94)</f>
        <v>1852.9411764705876</v>
      </c>
      <c r="W94" s="21">
        <f t="shared" si="42"/>
        <v>4.9332511124814582</v>
      </c>
      <c r="X94" s="21">
        <f t="shared" si="43"/>
        <v>0.13178827971914753</v>
      </c>
      <c r="Y94" s="8">
        <v>80000</v>
      </c>
    </row>
    <row r="95" spans="3:25" x14ac:dyDescent="0.3">
      <c r="C95" s="12">
        <v>86</v>
      </c>
      <c r="D95" s="12">
        <v>9.9999999999999994E+161</v>
      </c>
      <c r="E95" s="12" t="s">
        <v>102</v>
      </c>
      <c r="F95" s="15">
        <f t="shared" si="38"/>
        <v>22000</v>
      </c>
      <c r="G95" s="15">
        <f t="shared" si="32"/>
        <v>18600</v>
      </c>
      <c r="O95" s="12">
        <v>86</v>
      </c>
      <c r="P95" s="18">
        <f t="shared" si="26"/>
        <v>700000</v>
      </c>
      <c r="Q95" s="19">
        <f t="shared" si="39"/>
        <v>65995000</v>
      </c>
      <c r="R95" s="12" t="str">
        <f t="shared" si="40"/>
        <v>환골 탈태 87단</v>
      </c>
      <c r="S95" s="12">
        <f t="shared" si="12"/>
        <v>87</v>
      </c>
      <c r="T95" s="12" t="s">
        <v>116</v>
      </c>
      <c r="U95" s="21">
        <f t="shared" si="41"/>
        <v>37.433155080213901</v>
      </c>
      <c r="V95" s="21">
        <f>SUM($U$12:U95)</f>
        <v>1890.3743315508016</v>
      </c>
      <c r="W95" s="21">
        <f t="shared" si="42"/>
        <v>4.8188561172789504</v>
      </c>
      <c r="X95" s="21">
        <f t="shared" si="43"/>
        <v>0.12873229913302339</v>
      </c>
      <c r="Y95" s="8">
        <v>82000</v>
      </c>
    </row>
    <row r="96" spans="3:25" x14ac:dyDescent="0.3">
      <c r="C96" s="16">
        <v>87</v>
      </c>
      <c r="D96" s="12">
        <v>9.9999999999999994E+162</v>
      </c>
      <c r="E96" s="12" t="s">
        <v>103</v>
      </c>
      <c r="F96" s="15">
        <f t="shared" si="38"/>
        <v>22000</v>
      </c>
      <c r="G96" s="15">
        <f t="shared" si="32"/>
        <v>18700</v>
      </c>
      <c r="O96" s="12">
        <v>87</v>
      </c>
      <c r="P96" s="18">
        <f t="shared" si="26"/>
        <v>700000</v>
      </c>
      <c r="Q96" s="19">
        <f t="shared" si="39"/>
        <v>69103000</v>
      </c>
      <c r="R96" s="12" t="str">
        <f t="shared" si="40"/>
        <v>환골 탈태 88단</v>
      </c>
      <c r="S96" s="12">
        <f t="shared" si="12"/>
        <v>88</v>
      </c>
      <c r="T96" s="12" t="s">
        <v>116</v>
      </c>
      <c r="U96" s="21">
        <f t="shared" si="41"/>
        <v>37.433155080213901</v>
      </c>
      <c r="V96" s="21">
        <f>SUM($U$12:U96)</f>
        <v>1927.8074866310155</v>
      </c>
      <c r="W96" s="21">
        <f t="shared" si="42"/>
        <v>4.7094476854307148</v>
      </c>
      <c r="X96" s="21">
        <f t="shared" si="43"/>
        <v>0.12580953102507766</v>
      </c>
      <c r="Y96" s="8">
        <v>84000</v>
      </c>
    </row>
    <row r="97" spans="3:25" x14ac:dyDescent="0.3">
      <c r="C97" s="12">
        <v>88</v>
      </c>
      <c r="D97" s="12">
        <v>1E+164</v>
      </c>
      <c r="E97" s="12" t="s">
        <v>104</v>
      </c>
      <c r="F97" s="15">
        <f t="shared" si="38"/>
        <v>23000</v>
      </c>
      <c r="G97" s="15">
        <f t="shared" si="32"/>
        <v>18800</v>
      </c>
      <c r="O97" s="12">
        <v>88</v>
      </c>
      <c r="P97" s="18">
        <f t="shared" si="26"/>
        <v>700000</v>
      </c>
      <c r="Q97" s="19">
        <f t="shared" si="39"/>
        <v>72285000</v>
      </c>
      <c r="R97" s="12" t="str">
        <f t="shared" si="40"/>
        <v>환골 탈태 89단</v>
      </c>
      <c r="S97" s="12">
        <f t="shared" si="12"/>
        <v>89</v>
      </c>
      <c r="T97" s="12" t="s">
        <v>116</v>
      </c>
      <c r="U97" s="21">
        <f t="shared" si="41"/>
        <v>37.433155080213901</v>
      </c>
      <c r="V97" s="21">
        <f>SUM($U$12:U97)</f>
        <v>1965.2406417112295</v>
      </c>
      <c r="W97" s="21">
        <f t="shared" si="42"/>
        <v>4.6047204897037757</v>
      </c>
      <c r="X97" s="21">
        <f t="shared" si="43"/>
        <v>0.12301181879637231</v>
      </c>
      <c r="Y97" s="8">
        <v>86000</v>
      </c>
    </row>
    <row r="98" spans="3:25" x14ac:dyDescent="0.3">
      <c r="C98" s="12">
        <v>89</v>
      </c>
      <c r="D98" s="12">
        <v>1.0000000000000001E+165</v>
      </c>
      <c r="E98" s="12" t="s">
        <v>105</v>
      </c>
      <c r="F98" s="15">
        <f t="shared" si="38"/>
        <v>23000</v>
      </c>
      <c r="G98" s="15">
        <f t="shared" si="32"/>
        <v>18900</v>
      </c>
      <c r="O98" s="12">
        <v>89</v>
      </c>
      <c r="P98" s="18">
        <f t="shared" si="26"/>
        <v>750000</v>
      </c>
      <c r="Q98" s="19">
        <f t="shared" ref="Q98:Q108" si="44">ROUND(Q97+ROUNDDOWN(U98,0)*Y98,-3)</f>
        <v>75805000</v>
      </c>
      <c r="R98" s="12" t="str">
        <f t="shared" ref="R98:R108" si="45">T98&amp;" "&amp;S98&amp;"단"</f>
        <v>환골 탈태 90단</v>
      </c>
      <c r="S98" s="12">
        <f t="shared" si="12"/>
        <v>90</v>
      </c>
      <c r="T98" s="12" t="s">
        <v>116</v>
      </c>
      <c r="U98" s="21">
        <f t="shared" ref="U98:U108" si="46">(P98/$G$96)</f>
        <v>40.106951871657756</v>
      </c>
      <c r="V98" s="21">
        <f>SUM($U$12:U98)</f>
        <v>2005.3475935828872</v>
      </c>
      <c r="W98" s="21">
        <f t="shared" ref="W98:W108" si="47">(Q98-Q97)*100/Q97</f>
        <v>4.8696133361001595</v>
      </c>
      <c r="X98" s="21">
        <f t="shared" ref="X98:X108" si="48">W98/U98</f>
        <v>0.12141569251343064</v>
      </c>
      <c r="Y98" s="8">
        <v>88000</v>
      </c>
    </row>
    <row r="99" spans="3:25" x14ac:dyDescent="0.3">
      <c r="C99" s="12">
        <v>90</v>
      </c>
      <c r="D99" s="12">
        <v>9.9999999999999994E+165</v>
      </c>
      <c r="E99" s="12" t="s">
        <v>106</v>
      </c>
      <c r="F99" s="15">
        <f t="shared" si="38"/>
        <v>23000</v>
      </c>
      <c r="G99" s="15">
        <f t="shared" si="32"/>
        <v>19000</v>
      </c>
      <c r="O99" s="12">
        <v>90</v>
      </c>
      <c r="P99" s="18">
        <f t="shared" si="26"/>
        <v>750000</v>
      </c>
      <c r="Q99" s="19">
        <f t="shared" si="44"/>
        <v>79405000</v>
      </c>
      <c r="R99" s="12" t="str">
        <f t="shared" si="45"/>
        <v>환골 탈태 91단</v>
      </c>
      <c r="S99" s="12">
        <f t="shared" si="12"/>
        <v>91</v>
      </c>
      <c r="T99" s="12" t="s">
        <v>116</v>
      </c>
      <c r="U99" s="21">
        <f t="shared" si="46"/>
        <v>40.106951871657756</v>
      </c>
      <c r="V99" s="21">
        <f>SUM($U$12:U99)</f>
        <v>2045.4545454545448</v>
      </c>
      <c r="W99" s="21">
        <f t="shared" si="47"/>
        <v>4.7490271090297478</v>
      </c>
      <c r="X99" s="21">
        <f t="shared" si="48"/>
        <v>0.11840907591847503</v>
      </c>
      <c r="Y99" s="8">
        <v>90000</v>
      </c>
    </row>
    <row r="100" spans="3:25" x14ac:dyDescent="0.3">
      <c r="C100" s="12">
        <v>91</v>
      </c>
      <c r="D100" s="12">
        <v>1E+167</v>
      </c>
      <c r="E100" s="12" t="s">
        <v>107</v>
      </c>
      <c r="F100" s="15">
        <f t="shared" si="38"/>
        <v>23000</v>
      </c>
      <c r="G100" s="15">
        <f t="shared" si="32"/>
        <v>19100</v>
      </c>
      <c r="O100" s="12">
        <v>91</v>
      </c>
      <c r="P100" s="18">
        <f t="shared" si="26"/>
        <v>750000</v>
      </c>
      <c r="Q100" s="19">
        <f t="shared" si="44"/>
        <v>83085000</v>
      </c>
      <c r="R100" s="12" t="str">
        <f t="shared" si="45"/>
        <v>환골 탈태 92단</v>
      </c>
      <c r="S100" s="12">
        <f t="shared" si="12"/>
        <v>92</v>
      </c>
      <c r="T100" s="12" t="s">
        <v>116</v>
      </c>
      <c r="U100" s="21">
        <f t="shared" si="46"/>
        <v>40.106951871657756</v>
      </c>
      <c r="V100" s="21">
        <f>SUM($U$12:U100)</f>
        <v>2085.5614973262027</v>
      </c>
      <c r="W100" s="21">
        <f t="shared" si="47"/>
        <v>4.6344688621623327</v>
      </c>
      <c r="X100" s="21">
        <f t="shared" si="48"/>
        <v>0.11555275696324749</v>
      </c>
      <c r="Y100" s="8">
        <v>92000</v>
      </c>
    </row>
    <row r="101" spans="3:25" x14ac:dyDescent="0.3">
      <c r="C101" s="12">
        <v>92</v>
      </c>
      <c r="D101" s="12">
        <v>9.9999999999999993E+167</v>
      </c>
      <c r="E101" s="12" t="s">
        <v>108</v>
      </c>
      <c r="F101" s="15">
        <f t="shared" si="38"/>
        <v>24000</v>
      </c>
      <c r="G101" s="15">
        <f t="shared" si="32"/>
        <v>19200</v>
      </c>
      <c r="O101" s="12">
        <v>92</v>
      </c>
      <c r="P101" s="18">
        <f t="shared" si="26"/>
        <v>750000</v>
      </c>
      <c r="Q101" s="19">
        <f t="shared" si="44"/>
        <v>86845000</v>
      </c>
      <c r="R101" s="12" t="str">
        <f t="shared" si="45"/>
        <v>환골 탈태 93단</v>
      </c>
      <c r="S101" s="12">
        <f t="shared" si="12"/>
        <v>93</v>
      </c>
      <c r="T101" s="12" t="s">
        <v>116</v>
      </c>
      <c r="U101" s="21">
        <f t="shared" si="46"/>
        <v>40.106951871657756</v>
      </c>
      <c r="V101" s="21">
        <f>SUM($U$12:U101)</f>
        <v>2125.6684491978604</v>
      </c>
      <c r="W101" s="21">
        <f t="shared" si="47"/>
        <v>4.5254859481254135</v>
      </c>
      <c r="X101" s="21">
        <f t="shared" si="48"/>
        <v>0.11283544963992698</v>
      </c>
      <c r="Y101" s="8">
        <v>94000</v>
      </c>
    </row>
    <row r="102" spans="3:25" x14ac:dyDescent="0.3">
      <c r="C102" s="12">
        <v>93</v>
      </c>
      <c r="D102" s="12">
        <v>9.9999999999999993E+168</v>
      </c>
      <c r="E102" s="12" t="s">
        <v>109</v>
      </c>
      <c r="F102" s="15">
        <f t="shared" si="38"/>
        <v>24000</v>
      </c>
      <c r="G102" s="15">
        <f t="shared" si="32"/>
        <v>19300</v>
      </c>
      <c r="O102" s="12">
        <v>93</v>
      </c>
      <c r="P102" s="18">
        <f t="shared" si="26"/>
        <v>750000</v>
      </c>
      <c r="Q102" s="19">
        <f t="shared" si="44"/>
        <v>90685000</v>
      </c>
      <c r="R102" s="12" t="str">
        <f t="shared" si="45"/>
        <v>환골 탈태 94단</v>
      </c>
      <c r="S102" s="12">
        <f t="shared" si="12"/>
        <v>94</v>
      </c>
      <c r="T102" s="12" t="s">
        <v>116</v>
      </c>
      <c r="U102" s="21">
        <f t="shared" si="46"/>
        <v>40.106951871657756</v>
      </c>
      <c r="V102" s="21">
        <f>SUM($U$12:U102)</f>
        <v>2165.775401069518</v>
      </c>
      <c r="W102" s="21">
        <f t="shared" si="47"/>
        <v>4.4216707927917556</v>
      </c>
      <c r="X102" s="21">
        <f t="shared" si="48"/>
        <v>0.1102469917669411</v>
      </c>
      <c r="Y102" s="8">
        <v>96000</v>
      </c>
    </row>
    <row r="103" spans="3:25" x14ac:dyDescent="0.3">
      <c r="C103" s="12">
        <v>94</v>
      </c>
      <c r="D103" s="12">
        <v>9.999999999999999E+169</v>
      </c>
      <c r="E103" s="12" t="s">
        <v>110</v>
      </c>
      <c r="F103" s="15">
        <f t="shared" si="38"/>
        <v>24000</v>
      </c>
      <c r="G103" s="15">
        <f t="shared" si="32"/>
        <v>19400</v>
      </c>
      <c r="O103" s="12">
        <v>94</v>
      </c>
      <c r="P103" s="18">
        <f t="shared" si="26"/>
        <v>750000</v>
      </c>
      <c r="Q103" s="19">
        <f t="shared" si="44"/>
        <v>94605000</v>
      </c>
      <c r="R103" s="12" t="str">
        <f t="shared" si="45"/>
        <v>환골 탈태 95단</v>
      </c>
      <c r="S103" s="12">
        <f t="shared" ref="S103:S108" si="49">S102+1</f>
        <v>95</v>
      </c>
      <c r="T103" s="12" t="s">
        <v>116</v>
      </c>
      <c r="U103" s="21">
        <f t="shared" si="46"/>
        <v>40.106951871657756</v>
      </c>
      <c r="V103" s="21">
        <f>SUM($U$12:U103)</f>
        <v>2205.8823529411757</v>
      </c>
      <c r="W103" s="21">
        <f t="shared" si="47"/>
        <v>4.322655345426476</v>
      </c>
      <c r="X103" s="21">
        <f t="shared" si="48"/>
        <v>0.10777820661263346</v>
      </c>
      <c r="Y103" s="8">
        <v>98000</v>
      </c>
    </row>
    <row r="104" spans="3:25" x14ac:dyDescent="0.3">
      <c r="C104" s="12">
        <v>95</v>
      </c>
      <c r="D104" s="12">
        <v>9.9999999999999995E+170</v>
      </c>
      <c r="E104" s="12" t="s">
        <v>111</v>
      </c>
      <c r="F104" s="15">
        <f t="shared" si="38"/>
        <v>24000</v>
      </c>
      <c r="G104" s="15">
        <f t="shared" si="32"/>
        <v>19500</v>
      </c>
      <c r="O104" s="12">
        <v>95</v>
      </c>
      <c r="P104" s="18">
        <f t="shared" si="26"/>
        <v>750000</v>
      </c>
      <c r="Q104" s="19">
        <f t="shared" si="44"/>
        <v>98605000</v>
      </c>
      <c r="R104" s="12" t="str">
        <f t="shared" si="45"/>
        <v>환골 탈태 96단</v>
      </c>
      <c r="S104" s="12">
        <f t="shared" si="49"/>
        <v>96</v>
      </c>
      <c r="T104" s="12" t="s">
        <v>116</v>
      </c>
      <c r="U104" s="21">
        <f t="shared" si="46"/>
        <v>40.106951871657756</v>
      </c>
      <c r="V104" s="21">
        <f>SUM($U$12:U104)</f>
        <v>2245.9893048128333</v>
      </c>
      <c r="W104" s="21">
        <f t="shared" si="47"/>
        <v>4.2281063368743723</v>
      </c>
      <c r="X104" s="21">
        <f t="shared" si="48"/>
        <v>0.10542078466606768</v>
      </c>
      <c r="Y104" s="8">
        <v>100000</v>
      </c>
    </row>
    <row r="105" spans="3:25" x14ac:dyDescent="0.3">
      <c r="O105" s="12">
        <v>96</v>
      </c>
      <c r="P105" s="18">
        <f t="shared" si="26"/>
        <v>750000</v>
      </c>
      <c r="Q105" s="19">
        <f t="shared" si="44"/>
        <v>102685000</v>
      </c>
      <c r="R105" s="12" t="str">
        <f t="shared" si="45"/>
        <v>환골 탈태 97단</v>
      </c>
      <c r="S105" s="12">
        <f t="shared" si="49"/>
        <v>97</v>
      </c>
      <c r="T105" s="12" t="s">
        <v>116</v>
      </c>
      <c r="U105" s="21">
        <f t="shared" si="46"/>
        <v>40.106951871657756</v>
      </c>
      <c r="V105" s="21">
        <f>SUM($U$12:U105)</f>
        <v>2286.096256684491</v>
      </c>
      <c r="W105" s="21">
        <f t="shared" si="47"/>
        <v>4.137721210891943</v>
      </c>
      <c r="X105" s="21">
        <f t="shared" si="48"/>
        <v>0.10316718219157243</v>
      </c>
      <c r="Y105" s="8">
        <v>102000</v>
      </c>
    </row>
    <row r="106" spans="3:25" x14ac:dyDescent="0.3">
      <c r="O106" s="12">
        <v>97</v>
      </c>
      <c r="P106" s="18">
        <f t="shared" si="26"/>
        <v>750000</v>
      </c>
      <c r="Q106" s="19">
        <f t="shared" si="44"/>
        <v>106845000</v>
      </c>
      <c r="R106" s="12" t="str">
        <f t="shared" si="45"/>
        <v>환골 탈태 98단</v>
      </c>
      <c r="S106" s="12">
        <f t="shared" si="49"/>
        <v>98</v>
      </c>
      <c r="T106" s="12" t="s">
        <v>116</v>
      </c>
      <c r="U106" s="21">
        <f t="shared" si="46"/>
        <v>40.106951871657756</v>
      </c>
      <c r="V106" s="21">
        <f>SUM($U$12:U106)</f>
        <v>2326.2032085561486</v>
      </c>
      <c r="W106" s="21">
        <f t="shared" si="47"/>
        <v>4.0512246189803767</v>
      </c>
      <c r="X106" s="21">
        <f t="shared" si="48"/>
        <v>0.10101053383324406</v>
      </c>
      <c r="Y106" s="8">
        <v>104000</v>
      </c>
    </row>
    <row r="107" spans="3:25" x14ac:dyDescent="0.3">
      <c r="O107" s="12">
        <v>98</v>
      </c>
      <c r="P107" s="18">
        <f t="shared" si="26"/>
        <v>800000</v>
      </c>
      <c r="Q107" s="19">
        <f t="shared" si="44"/>
        <v>111297000</v>
      </c>
      <c r="R107" s="12" t="str">
        <f t="shared" si="45"/>
        <v>환골 탈태 99단</v>
      </c>
      <c r="S107" s="12">
        <f t="shared" si="49"/>
        <v>99</v>
      </c>
      <c r="T107" s="12" t="s">
        <v>116</v>
      </c>
      <c r="U107" s="21">
        <f t="shared" si="46"/>
        <v>42.780748663101605</v>
      </c>
      <c r="V107" s="21">
        <f>SUM($U$12:U107)</f>
        <v>2368.9839572192504</v>
      </c>
      <c r="W107" s="21">
        <f t="shared" si="47"/>
        <v>4.1667836585708269</v>
      </c>
      <c r="X107" s="21">
        <f t="shared" si="48"/>
        <v>9.7398568019093079E-2</v>
      </c>
      <c r="Y107" s="8">
        <v>106000</v>
      </c>
    </row>
    <row r="108" spans="3:25" x14ac:dyDescent="0.3">
      <c r="O108" s="12">
        <v>99</v>
      </c>
      <c r="P108" s="18">
        <f t="shared" si="26"/>
        <v>800000</v>
      </c>
      <c r="Q108" s="19">
        <f t="shared" si="44"/>
        <v>115833000</v>
      </c>
      <c r="R108" s="12" t="str">
        <f t="shared" si="45"/>
        <v>환골 탈태 100단</v>
      </c>
      <c r="S108" s="12">
        <f t="shared" si="49"/>
        <v>100</v>
      </c>
      <c r="T108" s="12" t="s">
        <v>116</v>
      </c>
      <c r="U108" s="21">
        <f t="shared" si="46"/>
        <v>42.780748663101605</v>
      </c>
      <c r="V108" s="21">
        <f>SUM($U$12:U108)</f>
        <v>2411.7647058823522</v>
      </c>
      <c r="W108" s="21">
        <f t="shared" si="47"/>
        <v>4.0755815520633982</v>
      </c>
      <c r="X108" s="21">
        <f t="shared" si="48"/>
        <v>9.5266718779481938E-2</v>
      </c>
      <c r="Y108" s="8">
        <v>108000</v>
      </c>
    </row>
    <row r="109" spans="3:25" x14ac:dyDescent="0.3">
      <c r="O109" s="12"/>
      <c r="P109" s="13"/>
      <c r="Q109" s="12"/>
      <c r="R109" s="12"/>
      <c r="S109" s="12"/>
      <c r="T109" s="12"/>
    </row>
    <row r="110" spans="3:25" x14ac:dyDescent="0.3">
      <c r="O110" s="12"/>
      <c r="P110" s="13"/>
      <c r="Q110" s="12"/>
      <c r="R110" s="12"/>
      <c r="S110" s="12"/>
      <c r="T110" s="12"/>
    </row>
    <row r="111" spans="3:25" x14ac:dyDescent="0.3">
      <c r="O111" s="12"/>
      <c r="P111" s="13"/>
      <c r="Q111" s="12"/>
      <c r="R111" s="12"/>
      <c r="S111" s="12"/>
      <c r="T111" s="12"/>
    </row>
    <row r="112" spans="3:25" x14ac:dyDescent="0.3">
      <c r="O112" s="12"/>
      <c r="P112" s="13"/>
      <c r="Q112" s="12"/>
      <c r="R112" s="12"/>
      <c r="S112" s="12"/>
      <c r="T112" s="12"/>
    </row>
    <row r="113" spans="15:20" x14ac:dyDescent="0.3">
      <c r="O113" s="12"/>
      <c r="P113" s="13"/>
      <c r="Q113" s="12"/>
      <c r="R113" s="12"/>
      <c r="S113" s="12"/>
      <c r="T113" s="12"/>
    </row>
    <row r="114" spans="15:20" x14ac:dyDescent="0.3">
      <c r="O114" s="12"/>
      <c r="P114" s="13"/>
      <c r="Q114" s="12"/>
      <c r="R114" s="12"/>
      <c r="S114" s="12"/>
      <c r="T114" s="12"/>
    </row>
    <row r="115" spans="15:20" x14ac:dyDescent="0.3">
      <c r="O115" s="12"/>
      <c r="P115" s="13"/>
      <c r="Q115" s="12"/>
      <c r="R115" s="12"/>
      <c r="S115" s="12"/>
      <c r="T115" s="12"/>
    </row>
    <row r="116" spans="15:20" x14ac:dyDescent="0.3">
      <c r="O116" s="12"/>
      <c r="P116" s="13"/>
      <c r="Q116" s="12"/>
      <c r="R116" s="12"/>
      <c r="S116" s="12"/>
      <c r="T116" s="12"/>
    </row>
    <row r="117" spans="15:20" x14ac:dyDescent="0.3">
      <c r="O117" s="12"/>
      <c r="P117" s="13"/>
      <c r="Q117" s="12"/>
      <c r="R117" s="12"/>
      <c r="S117" s="12"/>
      <c r="T117" s="12"/>
    </row>
    <row r="118" spans="15:20" x14ac:dyDescent="0.3">
      <c r="O118" s="12"/>
      <c r="P118" s="13"/>
      <c r="Q118" s="12"/>
      <c r="R118" s="12"/>
      <c r="S118" s="12"/>
      <c r="T118" s="12"/>
    </row>
    <row r="119" spans="15:20" x14ac:dyDescent="0.3">
      <c r="O119" s="12"/>
      <c r="P119" s="13"/>
      <c r="Q119" s="12"/>
      <c r="R119" s="12"/>
      <c r="S119" s="12"/>
      <c r="T119" s="12"/>
    </row>
    <row r="120" spans="15:20" x14ac:dyDescent="0.3">
      <c r="O120" s="12"/>
      <c r="P120" s="13"/>
      <c r="Q120" s="12"/>
      <c r="R120" s="12"/>
      <c r="S120" s="12"/>
      <c r="T120" s="12"/>
    </row>
    <row r="121" spans="15:20" x14ac:dyDescent="0.3">
      <c r="O121" s="12"/>
      <c r="P121" s="13"/>
      <c r="Q121" s="12"/>
      <c r="R121" s="12"/>
      <c r="S121" s="12"/>
      <c r="T121" s="12"/>
    </row>
    <row r="122" spans="15:20" x14ac:dyDescent="0.3">
      <c r="O122" s="12"/>
      <c r="P122" s="13"/>
      <c r="Q122" s="12"/>
      <c r="R122" s="12"/>
      <c r="S122" s="12"/>
      <c r="T122" s="12"/>
    </row>
    <row r="123" spans="15:20" x14ac:dyDescent="0.3">
      <c r="O123" s="12"/>
      <c r="P123" s="13"/>
      <c r="Q123" s="12"/>
      <c r="R123" s="12"/>
      <c r="S123" s="12"/>
      <c r="T123" s="12"/>
    </row>
    <row r="124" spans="15:20" x14ac:dyDescent="0.3">
      <c r="O124" s="12"/>
      <c r="P124" s="13"/>
      <c r="Q124" s="12"/>
      <c r="R124" s="12"/>
      <c r="S124" s="12"/>
      <c r="T124" s="12"/>
    </row>
    <row r="125" spans="15:20" x14ac:dyDescent="0.3">
      <c r="O125" s="12"/>
      <c r="P125" s="13"/>
      <c r="Q125" s="12"/>
      <c r="R125" s="12"/>
      <c r="S125" s="12"/>
      <c r="T125" s="12"/>
    </row>
    <row r="126" spans="15:20" x14ac:dyDescent="0.3">
      <c r="O126" s="12"/>
      <c r="P126" s="13"/>
      <c r="Q126" s="12"/>
      <c r="R126" s="12"/>
      <c r="S126" s="12"/>
      <c r="T126" s="12"/>
    </row>
    <row r="127" spans="15:20" x14ac:dyDescent="0.3">
      <c r="O127" s="12"/>
      <c r="P127" s="13"/>
      <c r="Q127" s="12"/>
      <c r="R127" s="12"/>
      <c r="S127" s="12"/>
      <c r="T127" s="12"/>
    </row>
    <row r="128" spans="15:20" x14ac:dyDescent="0.3">
      <c r="O128" s="12"/>
      <c r="P128" s="13"/>
      <c r="Q128" s="12"/>
      <c r="R128" s="12"/>
      <c r="S128" s="12"/>
      <c r="T128" s="12"/>
    </row>
    <row r="129" spans="15:20" x14ac:dyDescent="0.3">
      <c r="O129" s="12"/>
      <c r="P129" s="13"/>
      <c r="Q129" s="12"/>
      <c r="R129" s="12"/>
      <c r="S129" s="12"/>
      <c r="T129" s="12"/>
    </row>
    <row r="130" spans="15:20" x14ac:dyDescent="0.3">
      <c r="O130" s="12"/>
      <c r="P130" s="13"/>
      <c r="Q130" s="12"/>
      <c r="R130" s="12"/>
      <c r="S130" s="12"/>
      <c r="T130" s="12"/>
    </row>
    <row r="131" spans="15:20" x14ac:dyDescent="0.3">
      <c r="O131" s="12"/>
      <c r="P131" s="13"/>
      <c r="Q131" s="12"/>
      <c r="R131" s="12"/>
      <c r="S131" s="12"/>
      <c r="T131" s="12"/>
    </row>
    <row r="132" spans="15:20" x14ac:dyDescent="0.3">
      <c r="O132" s="12"/>
      <c r="P132" s="13"/>
      <c r="Q132" s="12"/>
      <c r="R132" s="12"/>
      <c r="S132" s="12"/>
      <c r="T132" s="12"/>
    </row>
    <row r="133" spans="15:20" x14ac:dyDescent="0.3">
      <c r="O133" s="12"/>
      <c r="P133" s="13"/>
      <c r="Q133" s="12"/>
      <c r="R133" s="12"/>
      <c r="S133" s="12"/>
      <c r="T133" s="12"/>
    </row>
    <row r="134" spans="15:20" x14ac:dyDescent="0.3">
      <c r="O134" s="12"/>
      <c r="P134" s="13"/>
      <c r="Q134" s="12"/>
      <c r="R134" s="12"/>
      <c r="S134" s="12"/>
      <c r="T134" s="12"/>
    </row>
    <row r="135" spans="15:20" x14ac:dyDescent="0.3">
      <c r="O135" s="12"/>
      <c r="P135" s="13"/>
      <c r="Q135" s="12"/>
      <c r="R135" s="12"/>
      <c r="S135" s="12"/>
      <c r="T135" s="12"/>
    </row>
    <row r="136" spans="15:20" x14ac:dyDescent="0.3">
      <c r="O136" s="12"/>
      <c r="P136" s="13"/>
      <c r="Q136" s="12"/>
      <c r="R136" s="12"/>
      <c r="S136" s="12"/>
      <c r="T136" s="12"/>
    </row>
    <row r="137" spans="15:20" x14ac:dyDescent="0.3">
      <c r="O137" s="12"/>
      <c r="P137" s="13"/>
      <c r="Q137" s="12"/>
      <c r="R137" s="12"/>
      <c r="S137" s="12"/>
      <c r="T137" s="12"/>
    </row>
    <row r="138" spans="15:20" x14ac:dyDescent="0.3">
      <c r="O138" s="12"/>
      <c r="P138" s="13"/>
      <c r="Q138" s="12"/>
      <c r="R138" s="12"/>
      <c r="S138" s="12"/>
      <c r="T138" s="12"/>
    </row>
    <row r="139" spans="15:20" x14ac:dyDescent="0.3">
      <c r="O139" s="12"/>
      <c r="P139" s="13"/>
      <c r="Q139" s="12"/>
      <c r="R139" s="12"/>
      <c r="S139" s="12"/>
      <c r="T139" s="12"/>
    </row>
    <row r="140" spans="15:20" x14ac:dyDescent="0.3">
      <c r="O140" s="12"/>
      <c r="P140" s="13"/>
      <c r="Q140" s="12"/>
      <c r="R140" s="12"/>
      <c r="S140" s="12"/>
      <c r="T140" s="12"/>
    </row>
    <row r="141" spans="15:20" x14ac:dyDescent="0.3">
      <c r="O141" s="12"/>
      <c r="P141" s="13"/>
      <c r="Q141" s="12"/>
      <c r="R141" s="12"/>
      <c r="S141" s="12"/>
      <c r="T141" s="12"/>
    </row>
    <row r="142" spans="15:20" x14ac:dyDescent="0.3">
      <c r="O142" s="12"/>
      <c r="P142" s="13"/>
      <c r="Q142" s="12"/>
      <c r="R142" s="12"/>
      <c r="S142" s="12"/>
      <c r="T142" s="12"/>
    </row>
    <row r="143" spans="15:20" x14ac:dyDescent="0.3">
      <c r="O143" s="12"/>
      <c r="P143" s="13"/>
      <c r="Q143" s="12"/>
      <c r="R143" s="12"/>
      <c r="S143" s="12"/>
      <c r="T143" s="12"/>
    </row>
    <row r="144" spans="15:20" x14ac:dyDescent="0.3">
      <c r="O144" s="12"/>
      <c r="P144" s="13"/>
      <c r="Q144" s="12"/>
      <c r="R144" s="12"/>
      <c r="S144" s="12"/>
      <c r="T144" s="12"/>
    </row>
    <row r="145" spans="15:20" x14ac:dyDescent="0.3">
      <c r="O145" s="12"/>
      <c r="P145" s="13"/>
      <c r="Q145" s="12"/>
      <c r="R145" s="12"/>
      <c r="S145" s="12"/>
      <c r="T145" s="12"/>
    </row>
    <row r="146" spans="15:20" x14ac:dyDescent="0.3">
      <c r="O146" s="12"/>
      <c r="P146" s="13"/>
      <c r="Q146" s="12"/>
      <c r="R146" s="12"/>
      <c r="S146" s="12"/>
      <c r="T146" s="12"/>
    </row>
    <row r="147" spans="15:20" x14ac:dyDescent="0.3">
      <c r="O147" s="12"/>
      <c r="P147" s="13"/>
      <c r="Q147" s="12"/>
      <c r="R147" s="12"/>
      <c r="S147" s="12"/>
      <c r="T147" s="12"/>
    </row>
    <row r="148" spans="15:20" x14ac:dyDescent="0.3">
      <c r="O148" s="12"/>
      <c r="P148" s="13"/>
      <c r="Q148" s="12"/>
      <c r="R148" s="12"/>
      <c r="S148" s="12"/>
      <c r="T148" s="12"/>
    </row>
    <row r="149" spans="15:20" x14ac:dyDescent="0.3">
      <c r="O149" s="12"/>
      <c r="P149" s="13"/>
      <c r="Q149" s="12"/>
      <c r="R149" s="12"/>
      <c r="S149" s="12"/>
      <c r="T149" s="12"/>
    </row>
    <row r="150" spans="15:20" x14ac:dyDescent="0.3">
      <c r="O150" s="12"/>
      <c r="P150" s="13"/>
      <c r="Q150" s="12"/>
      <c r="R150" s="12"/>
      <c r="S150" s="12"/>
      <c r="T150" s="12"/>
    </row>
    <row r="151" spans="15:20" x14ac:dyDescent="0.3">
      <c r="O151" s="12"/>
      <c r="P151" s="13"/>
      <c r="Q151" s="12"/>
      <c r="R151" s="12"/>
      <c r="S151" s="12"/>
      <c r="T151" s="12"/>
    </row>
    <row r="152" spans="15:20" x14ac:dyDescent="0.3">
      <c r="O152" s="12"/>
      <c r="P152" s="13"/>
      <c r="Q152" s="12"/>
      <c r="R152" s="12"/>
      <c r="S152" s="12"/>
      <c r="T152" s="12"/>
    </row>
    <row r="153" spans="15:20" x14ac:dyDescent="0.3">
      <c r="O153" s="12"/>
      <c r="P153" s="13"/>
      <c r="Q153" s="12"/>
      <c r="R153" s="12"/>
      <c r="S153" s="12"/>
      <c r="T153" s="12"/>
    </row>
    <row r="154" spans="15:20" x14ac:dyDescent="0.3">
      <c r="O154" s="12"/>
      <c r="P154" s="13"/>
      <c r="Q154" s="12"/>
      <c r="R154" s="12"/>
      <c r="S154" s="12"/>
      <c r="T154" s="12"/>
    </row>
    <row r="155" spans="15:20" x14ac:dyDescent="0.3">
      <c r="O155" s="12"/>
      <c r="P155" s="13"/>
      <c r="Q155" s="12"/>
      <c r="R155" s="12"/>
      <c r="S155" s="12"/>
      <c r="T155" s="12"/>
    </row>
    <row r="156" spans="15:20" x14ac:dyDescent="0.3">
      <c r="O156" s="12"/>
      <c r="P156" s="13"/>
      <c r="Q156" s="12"/>
      <c r="R156" s="12"/>
      <c r="S156" s="12"/>
      <c r="T156" s="12"/>
    </row>
    <row r="157" spans="15:20" x14ac:dyDescent="0.3">
      <c r="O157" s="12"/>
      <c r="P157" s="13"/>
      <c r="Q157" s="12"/>
      <c r="R157" s="12"/>
      <c r="S157" s="12"/>
      <c r="T157" s="12"/>
    </row>
    <row r="158" spans="15:20" x14ac:dyDescent="0.3">
      <c r="O158" s="12"/>
      <c r="P158" s="13"/>
      <c r="Q158" s="12"/>
      <c r="R158" s="12"/>
      <c r="S158" s="12"/>
      <c r="T158" s="12"/>
    </row>
    <row r="159" spans="15:20" x14ac:dyDescent="0.3">
      <c r="O159" s="12"/>
      <c r="P159" s="13"/>
      <c r="Q159" s="12"/>
      <c r="R159" s="12"/>
      <c r="S159" s="12"/>
      <c r="T159" s="12"/>
    </row>
    <row r="160" spans="15:20" x14ac:dyDescent="0.3">
      <c r="O160" s="12"/>
      <c r="P160" s="13"/>
      <c r="Q160" s="12"/>
      <c r="R160" s="12"/>
      <c r="S160" s="12"/>
      <c r="T160" s="12"/>
    </row>
    <row r="161" spans="16:16" x14ac:dyDescent="0.3">
      <c r="P161" s="13"/>
    </row>
    <row r="162" spans="16:16" x14ac:dyDescent="0.3">
      <c r="P162" s="13"/>
    </row>
    <row r="163" spans="16:16" x14ac:dyDescent="0.3">
      <c r="P163" s="13"/>
    </row>
    <row r="164" spans="16:16" x14ac:dyDescent="0.3">
      <c r="P164" s="13"/>
    </row>
    <row r="165" spans="16:16" x14ac:dyDescent="0.3">
      <c r="P165" s="13"/>
    </row>
    <row r="166" spans="16:16" x14ac:dyDescent="0.3">
      <c r="P166" s="13"/>
    </row>
    <row r="167" spans="16:16" x14ac:dyDescent="0.3">
      <c r="P167" s="13"/>
    </row>
    <row r="168" spans="16:16" x14ac:dyDescent="0.3">
      <c r="P168" s="13"/>
    </row>
    <row r="169" spans="16:16" x14ac:dyDescent="0.3">
      <c r="P169" s="13"/>
    </row>
    <row r="170" spans="16:16" x14ac:dyDescent="0.3">
      <c r="P170" s="13"/>
    </row>
    <row r="171" spans="16:16" x14ac:dyDescent="0.3">
      <c r="P171" s="13"/>
    </row>
    <row r="172" spans="16:16" x14ac:dyDescent="0.3">
      <c r="P172" s="13"/>
    </row>
    <row r="173" spans="16:16" x14ac:dyDescent="0.3">
      <c r="P173" s="13"/>
    </row>
    <row r="174" spans="16:16" x14ac:dyDescent="0.3">
      <c r="P174" s="13"/>
    </row>
    <row r="175" spans="16:16" x14ac:dyDescent="0.3">
      <c r="P175" s="13"/>
    </row>
    <row r="176" spans="16:16" x14ac:dyDescent="0.3">
      <c r="P176" s="13"/>
    </row>
    <row r="177" spans="16:16" x14ac:dyDescent="0.3">
      <c r="P177" s="13"/>
    </row>
    <row r="178" spans="16:16" x14ac:dyDescent="0.3">
      <c r="P178" s="13"/>
    </row>
  </sheetData>
  <mergeCells count="1">
    <mergeCell ref="A1:B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Byeolho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2024-09-24T05:26:56Z</dcterms:modified>
</cp:coreProperties>
</file>