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45773BE5-CBD6-4656-9313-16855404DD50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Weapon" sheetId="1" r:id="rId1"/>
    <sheet name="TransBalance" sheetId="4" r:id="rId2"/>
    <sheet name="Sheet1" sheetId="3" r:id="rId3"/>
    <sheet name="Prob" sheetId="2" r:id="rId4"/>
  </sheets>
  <definedNames>
    <definedName name="_xlnm._FilterDatabase" localSheetId="0" hidden="1">Weapon!$A$1:$AA$86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1" i="4" l="1"/>
  <c r="K91" i="4"/>
  <c r="A142" i="1"/>
  <c r="B142" i="1"/>
  <c r="AC142" i="1"/>
  <c r="AF142" i="1"/>
  <c r="H90" i="4"/>
  <c r="K90" i="4"/>
  <c r="A141" i="1"/>
  <c r="AF141" i="1" s="1"/>
  <c r="B141" i="1"/>
  <c r="AC141" i="1"/>
  <c r="H89" i="4"/>
  <c r="K89" i="4"/>
  <c r="A140" i="1"/>
  <c r="AD140" i="1" s="1"/>
  <c r="B140" i="1"/>
  <c r="AC140" i="1"/>
  <c r="K88" i="4"/>
  <c r="H88" i="4"/>
  <c r="B135" i="1"/>
  <c r="A135" i="1"/>
  <c r="B136" i="1"/>
  <c r="A136" i="1"/>
  <c r="AF136" i="1" s="1"/>
  <c r="B137" i="1"/>
  <c r="A137" i="1"/>
  <c r="B138" i="1"/>
  <c r="A138" i="1"/>
  <c r="B139" i="1"/>
  <c r="A139" i="1"/>
  <c r="AC132" i="1"/>
  <c r="AC133" i="1"/>
  <c r="AC134" i="1"/>
  <c r="AC135" i="1"/>
  <c r="AC136" i="1"/>
  <c r="AC137" i="1"/>
  <c r="AC138" i="1"/>
  <c r="AC139" i="1"/>
  <c r="AC131" i="1"/>
  <c r="AF139" i="1"/>
  <c r="AD139" i="1"/>
  <c r="H86" i="4"/>
  <c r="K86" i="4"/>
  <c r="H87" i="4"/>
  <c r="K87" i="4"/>
  <c r="AF138" i="1"/>
  <c r="AD138" i="1"/>
  <c r="AD137" i="1"/>
  <c r="AF137" i="1"/>
  <c r="H85" i="4"/>
  <c r="K85" i="4"/>
  <c r="H84" i="4"/>
  <c r="K84" i="4"/>
  <c r="AD135" i="1"/>
  <c r="AD134" i="1"/>
  <c r="AF135" i="1"/>
  <c r="AF134" i="1"/>
  <c r="H82" i="4"/>
  <c r="K82" i="4"/>
  <c r="H83" i="4"/>
  <c r="K83" i="4"/>
  <c r="I92" i="4"/>
  <c r="I94" i="4" s="1"/>
  <c r="AD142" i="1" l="1"/>
  <c r="AD141" i="1"/>
  <c r="AF140" i="1"/>
  <c r="AD136" i="1"/>
  <c r="AF97" i="1"/>
  <c r="K60" i="4"/>
  <c r="K72" i="4"/>
  <c r="AF109" i="1"/>
  <c r="AF121" i="1"/>
  <c r="AF82" i="1"/>
  <c r="AF98" i="1"/>
  <c r="AF110" i="1"/>
  <c r="AF112" i="1"/>
  <c r="AF122" i="1"/>
  <c r="AF124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7" i="1"/>
  <c r="AF48" i="1"/>
  <c r="AF49" i="1"/>
  <c r="AF50" i="1"/>
  <c r="AF51" i="1"/>
  <c r="AF54" i="1"/>
  <c r="AF55" i="1"/>
  <c r="AF56" i="1"/>
  <c r="AF57" i="1"/>
  <c r="AF58" i="1"/>
  <c r="AF62" i="1"/>
  <c r="AF63" i="1"/>
  <c r="AF64" i="1"/>
  <c r="AF73" i="1"/>
  <c r="AF74" i="1"/>
  <c r="AF75" i="1"/>
  <c r="AF76" i="1"/>
  <c r="AF77" i="1"/>
  <c r="AF78" i="1"/>
  <c r="AF83" i="1"/>
  <c r="AF84" i="1"/>
  <c r="AF85" i="1"/>
  <c r="AF86" i="1"/>
  <c r="AF87" i="1"/>
  <c r="AF88" i="1"/>
  <c r="AF89" i="1"/>
  <c r="AF90" i="1"/>
  <c r="AF91" i="1"/>
  <c r="AF92" i="1"/>
  <c r="AF99" i="1"/>
  <c r="AF100" i="1"/>
  <c r="AF101" i="1"/>
  <c r="AF102" i="1"/>
  <c r="AF103" i="1"/>
  <c r="AF104" i="1"/>
  <c r="AF105" i="1"/>
  <c r="AF106" i="1"/>
  <c r="AF107" i="1"/>
  <c r="AF108" i="1"/>
  <c r="AF113" i="1"/>
  <c r="AF114" i="1"/>
  <c r="AF115" i="1"/>
  <c r="AF116" i="1"/>
  <c r="AF117" i="1"/>
  <c r="AF118" i="1"/>
  <c r="AF119" i="1"/>
  <c r="AF120" i="1"/>
  <c r="AF125" i="1"/>
  <c r="AF126" i="1"/>
  <c r="AF127" i="1"/>
  <c r="AF128" i="1"/>
  <c r="AF129" i="1"/>
  <c r="AF130" i="1"/>
  <c r="AF131" i="1"/>
  <c r="AF132" i="1"/>
  <c r="AF133" i="1"/>
  <c r="AF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2" i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37" i="4"/>
  <c r="K38" i="4"/>
  <c r="K39" i="4"/>
  <c r="K40" i="4"/>
  <c r="K41" i="4"/>
  <c r="K42" i="4"/>
  <c r="K43" i="4"/>
  <c r="K49" i="4"/>
  <c r="K50" i="4"/>
  <c r="K51" i="4"/>
  <c r="K52" i="4"/>
  <c r="K53" i="4"/>
  <c r="K54" i="4"/>
  <c r="K55" i="4"/>
  <c r="K56" i="4"/>
  <c r="K57" i="4"/>
  <c r="K58" i="4"/>
  <c r="K59" i="4"/>
  <c r="K61" i="4"/>
  <c r="K62" i="4"/>
  <c r="K63" i="4"/>
  <c r="K64" i="4"/>
  <c r="K65" i="4"/>
  <c r="K66" i="4"/>
  <c r="K67" i="4"/>
  <c r="K68" i="4"/>
  <c r="K69" i="4"/>
  <c r="K70" i="4"/>
  <c r="K71" i="4"/>
  <c r="K73" i="4"/>
  <c r="K74" i="4"/>
  <c r="K75" i="4"/>
  <c r="K76" i="4"/>
  <c r="K77" i="4"/>
  <c r="K78" i="4"/>
  <c r="K79" i="4"/>
  <c r="K80" i="4"/>
  <c r="K81" i="4"/>
  <c r="K2" i="4"/>
  <c r="P4" i="4"/>
  <c r="P3" i="4"/>
  <c r="O5" i="4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P16" i="4" s="1"/>
  <c r="O4" i="4"/>
  <c r="O3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J19" i="4" s="1"/>
  <c r="H20" i="4"/>
  <c r="J20" i="4" s="1"/>
  <c r="H21" i="4"/>
  <c r="J21" i="4" s="1"/>
  <c r="H22" i="4"/>
  <c r="J22" i="4" s="1"/>
  <c r="H23" i="4"/>
  <c r="J23" i="4" s="1"/>
  <c r="H24" i="4"/>
  <c r="J24" i="4" s="1"/>
  <c r="AF60" i="1" s="1"/>
  <c r="H25" i="4"/>
  <c r="J25" i="4" s="1"/>
  <c r="H26" i="4"/>
  <c r="J26" i="4" s="1"/>
  <c r="H27" i="4"/>
  <c r="J27" i="4" s="1"/>
  <c r="H28" i="4"/>
  <c r="J28" i="4" s="1"/>
  <c r="H29" i="4"/>
  <c r="J29" i="4" s="1"/>
  <c r="H30" i="4"/>
  <c r="J30" i="4" s="1"/>
  <c r="H31" i="4"/>
  <c r="J31" i="4" s="1"/>
  <c r="H32" i="4"/>
  <c r="J32" i="4" s="1"/>
  <c r="H33" i="4"/>
  <c r="J33" i="4" s="1"/>
  <c r="H34" i="4"/>
  <c r="J34" i="4" s="1"/>
  <c r="H35" i="4"/>
  <c r="J35" i="4" s="1"/>
  <c r="H36" i="4"/>
  <c r="J36" i="4" s="1"/>
  <c r="AF81" i="1" s="1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2" i="4"/>
  <c r="J92" i="4" l="1"/>
  <c r="J94" i="4" s="1"/>
  <c r="AF45" i="1"/>
  <c r="K19" i="4"/>
  <c r="K28" i="4"/>
  <c r="AF67" i="1"/>
  <c r="AF61" i="1"/>
  <c r="K25" i="4"/>
  <c r="AF46" i="1"/>
  <c r="K20" i="4"/>
  <c r="K26" i="4"/>
  <c r="AF65" i="1"/>
  <c r="AF80" i="1"/>
  <c r="K35" i="4"/>
  <c r="AF59" i="1"/>
  <c r="K23" i="4"/>
  <c r="AF68" i="1"/>
  <c r="K29" i="4"/>
  <c r="K27" i="4"/>
  <c r="AF66" i="1"/>
  <c r="AF79" i="1"/>
  <c r="K34" i="4"/>
  <c r="AF53" i="1"/>
  <c r="K22" i="4"/>
  <c r="AF52" i="1"/>
  <c r="K21" i="4"/>
  <c r="P5" i="4"/>
  <c r="P15" i="4"/>
  <c r="P14" i="4"/>
  <c r="P13" i="4"/>
  <c r="P11" i="4"/>
  <c r="P10" i="4"/>
  <c r="P8" i="4"/>
  <c r="P6" i="4"/>
  <c r="P12" i="4"/>
  <c r="P9" i="4"/>
  <c r="P7" i="4"/>
  <c r="AF96" i="1"/>
  <c r="K47" i="4"/>
  <c r="AF95" i="1"/>
  <c r="K46" i="4"/>
  <c r="AF94" i="1"/>
  <c r="K45" i="4"/>
  <c r="AF93" i="1"/>
  <c r="K44" i="4"/>
  <c r="AF72" i="1"/>
  <c r="K33" i="4"/>
  <c r="K32" i="4"/>
  <c r="AF71" i="1"/>
  <c r="K31" i="4"/>
  <c r="AF70" i="1"/>
  <c r="K30" i="4"/>
  <c r="AF69" i="1"/>
  <c r="AF123" i="1"/>
  <c r="AF111" i="1"/>
  <c r="K48" i="4"/>
  <c r="K36" i="4"/>
  <c r="K24" i="4"/>
  <c r="O16" i="2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</calcChain>
</file>

<file path=xl/sharedStrings.xml><?xml version="1.0" encoding="utf-8"?>
<sst xmlns="http://schemas.openxmlformats.org/spreadsheetml/2006/main" count="901" uniqueCount="449">
  <si>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</si>
  <si>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</si>
  <si>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</si>
  <si>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</si>
  <si>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</si>
  <si>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</si>
  <si>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</si>
  <si>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</si>
  <si>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</si>
  <si>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</si>
  <si>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</si>
  <si>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</si>
  <si>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</si>
  <si>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</si>
  <si>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</si>
  <si>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</si>
  <si>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</si>
  <si>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</si>
  <si>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</si>
  <si>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</si>
  <si>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</si>
  <si>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</si>
  <si>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</si>
  <si>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</si>
  <si>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</si>
  <si>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</si>
  <si>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</si>
  <si>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</si>
  <si>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</si>
  <si>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</si>
  <si>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</si>
  <si>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</si>
  <si>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</si>
  <si>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</si>
  <si>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</si>
  <si>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</si>
  <si>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</si>
  <si>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</si>
  <si>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</si>
  <si>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</si>
  <si>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</si>
  <si>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</si>
  <si>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</si>
  <si>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</si>
  <si>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</si>
  <si>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</si>
  <si>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</si>
  <si>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</si>
  <si>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</si>
  <si>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</si>
  <si>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</si>
  <si>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</si>
  <si>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</si>
  <si>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</si>
  <si>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</si>
  <si>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</si>
  <si>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</si>
  <si>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</si>
  <si>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</si>
  <si>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</si>
  <si>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</si>
  <si>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</si>
  <si>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</si>
  <si>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</si>
  <si>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</si>
  <si>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</si>
  <si>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</si>
  <si>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</si>
  <si>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</si>
  <si>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</si>
  <si>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</si>
  <si>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</si>
  <si>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</si>
  <si>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</si>
  <si>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</si>
  <si>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</si>
  <si>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</si>
  <si>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</si>
  <si>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</si>
  <si>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</si>
  <si>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weapon21</t>
    <phoneticPr fontId="1" type="noConversion"/>
  </si>
  <si>
    <t>weapon22</t>
    <phoneticPr fontId="1" type="noConversion"/>
  </si>
  <si>
    <t>weapon23</t>
    <phoneticPr fontId="1" type="noConversion"/>
  </si>
  <si>
    <t>weapon24</t>
    <phoneticPr fontId="1" type="noConversion"/>
  </si>
  <si>
    <t>weapon25</t>
    <phoneticPr fontId="1" type="noConversion"/>
  </si>
  <si>
    <t>weapon26</t>
    <phoneticPr fontId="1" type="noConversion"/>
  </si>
  <si>
    <t>SpecialAdd</t>
    <phoneticPr fontId="1" type="noConversion"/>
  </si>
  <si>
    <t>weapon27</t>
    <phoneticPr fontId="1" type="noConversion"/>
  </si>
  <si>
    <t>weapon28</t>
    <phoneticPr fontId="1" type="noConversion"/>
  </si>
  <si>
    <t>weapon29</t>
    <phoneticPr fontId="1" type="noConversion"/>
  </si>
  <si>
    <t>weapon30</t>
  </si>
  <si>
    <t>구미호검</t>
    <phoneticPr fontId="1" type="noConversion"/>
  </si>
  <si>
    <t>weapon31</t>
  </si>
  <si>
    <t>차사검</t>
    <phoneticPr fontId="1" type="noConversion"/>
  </si>
  <si>
    <t>weapon32</t>
    <phoneticPr fontId="1" type="noConversion"/>
  </si>
  <si>
    <t>weapon33</t>
    <phoneticPr fontId="1" type="noConversion"/>
  </si>
  <si>
    <t>염라검</t>
    <phoneticPr fontId="1" type="noConversion"/>
  </si>
  <si>
    <t>여래검</t>
    <phoneticPr fontId="1" type="noConversion"/>
  </si>
  <si>
    <t>weapon34</t>
    <phoneticPr fontId="1" type="noConversion"/>
  </si>
  <si>
    <t>강림검</t>
    <phoneticPr fontId="1" type="noConversion"/>
  </si>
  <si>
    <t>weapon35</t>
    <phoneticPr fontId="1" type="noConversion"/>
  </si>
  <si>
    <t>불멸검</t>
    <phoneticPr fontId="1" type="noConversion"/>
  </si>
  <si>
    <t>사인검</t>
    <phoneticPr fontId="1" type="noConversion"/>
  </si>
  <si>
    <t>weapon36</t>
  </si>
  <si>
    <t>weapon37</t>
  </si>
  <si>
    <t>weapon38</t>
  </si>
  <si>
    <t>weapon39</t>
  </si>
  <si>
    <t>weapon40</t>
  </si>
  <si>
    <t>weapon41</t>
  </si>
  <si>
    <t>부채1</t>
    <phoneticPr fontId="1" type="noConversion"/>
  </si>
  <si>
    <t>부채2</t>
    <phoneticPr fontId="1" type="noConversion"/>
  </si>
  <si>
    <t>부채3</t>
    <phoneticPr fontId="1" type="noConversion"/>
  </si>
  <si>
    <t>부채4</t>
    <phoneticPr fontId="1" type="noConversion"/>
  </si>
  <si>
    <t>부채5</t>
    <phoneticPr fontId="1" type="noConversion"/>
  </si>
  <si>
    <t>weapon42</t>
  </si>
  <si>
    <t>부채6</t>
  </si>
  <si>
    <t>weapon43</t>
  </si>
  <si>
    <t>weapon44</t>
  </si>
  <si>
    <t>weapon45</t>
  </si>
  <si>
    <t>weapon46</t>
  </si>
  <si>
    <t>weapon47</t>
  </si>
  <si>
    <t>weapon48</t>
  </si>
  <si>
    <t>weapon49</t>
  </si>
  <si>
    <t>추천용무기0</t>
    <phoneticPr fontId="1" type="noConversion"/>
  </si>
  <si>
    <t>추천용무기1</t>
    <phoneticPr fontId="1" type="noConversion"/>
  </si>
  <si>
    <t>추천용무기2</t>
  </si>
  <si>
    <t>추천용무기3</t>
  </si>
  <si>
    <t>추천용무기4</t>
  </si>
  <si>
    <t>weapon50</t>
  </si>
  <si>
    <t>weapon51</t>
  </si>
  <si>
    <t>weapon52</t>
  </si>
  <si>
    <t>weapon53</t>
  </si>
  <si>
    <t>weapon54</t>
  </si>
  <si>
    <t>weapon55</t>
  </si>
  <si>
    <t>weapon56</t>
  </si>
  <si>
    <t>추천용무기5</t>
    <phoneticPr fontId="1" type="noConversion"/>
  </si>
  <si>
    <t>추천용무기6</t>
  </si>
  <si>
    <t>추천용무기7</t>
  </si>
  <si>
    <t>추천용무기8</t>
  </si>
  <si>
    <t>추천용무기9</t>
  </si>
  <si>
    <t>weapon57</t>
  </si>
  <si>
    <t>weapon58</t>
    <phoneticPr fontId="1" type="noConversion"/>
  </si>
  <si>
    <t>weapon59</t>
  </si>
  <si>
    <t>weapon60</t>
  </si>
  <si>
    <t>weapon61</t>
  </si>
  <si>
    <t>weapon62</t>
  </si>
  <si>
    <t>추천용무기10</t>
    <phoneticPr fontId="1" type="noConversion"/>
  </si>
  <si>
    <t>추천용무기11</t>
    <phoneticPr fontId="1" type="noConversion"/>
  </si>
  <si>
    <t>추천용무기12</t>
  </si>
  <si>
    <t>weapon63</t>
  </si>
  <si>
    <t>weapon64</t>
  </si>
  <si>
    <t>weapon65</t>
  </si>
  <si>
    <t>weapon66</t>
  </si>
  <si>
    <t>weapon67</t>
  </si>
  <si>
    <t>weapon68</t>
  </si>
  <si>
    <t>weapon69</t>
  </si>
  <si>
    <t>weapon70</t>
  </si>
  <si>
    <t>현무검(진)</t>
    <phoneticPr fontId="1" type="noConversion"/>
  </si>
  <si>
    <t>백호검(진)</t>
    <phoneticPr fontId="1" type="noConversion"/>
  </si>
  <si>
    <t>주작검(진)</t>
    <phoneticPr fontId="1" type="noConversion"/>
  </si>
  <si>
    <t>청룡검(진)</t>
    <phoneticPr fontId="1" type="noConversion"/>
  </si>
  <si>
    <t>weapon71</t>
  </si>
  <si>
    <t>weapon72</t>
  </si>
  <si>
    <t>weapon73</t>
  </si>
  <si>
    <t>weapon74</t>
  </si>
  <si>
    <t>weapon75</t>
  </si>
  <si>
    <t>추천용무기13</t>
    <phoneticPr fontId="1" type="noConversion"/>
  </si>
  <si>
    <t>추천용무기14</t>
    <phoneticPr fontId="1" type="noConversion"/>
  </si>
  <si>
    <t>추천용무기15</t>
    <phoneticPr fontId="1" type="noConversion"/>
  </si>
  <si>
    <t>추천용무기16</t>
  </si>
  <si>
    <t>추천용무기17</t>
  </si>
  <si>
    <t>추천용무기18</t>
  </si>
  <si>
    <t>weapon77</t>
  </si>
  <si>
    <t>weapon78</t>
  </si>
  <si>
    <t>weapon79</t>
  </si>
  <si>
    <t>weapon80</t>
  </si>
  <si>
    <t>새해 패스 무기</t>
    <phoneticPr fontId="1" type="noConversion"/>
  </si>
  <si>
    <t>weapon81</t>
    <phoneticPr fontId="1" type="noConversion"/>
  </si>
  <si>
    <t>weapon82</t>
  </si>
  <si>
    <t>weapon83</t>
  </si>
  <si>
    <t>추천용무기19</t>
    <phoneticPr fontId="1" type="noConversion"/>
  </si>
  <si>
    <t>추천용무기20</t>
    <phoneticPr fontId="1" type="noConversion"/>
  </si>
  <si>
    <t>weapon76</t>
    <phoneticPr fontId="1" type="noConversion"/>
  </si>
  <si>
    <t>weapon84</t>
  </si>
  <si>
    <t>RewardType0</t>
    <phoneticPr fontId="1" type="noConversion"/>
  </si>
  <si>
    <t>RewardValue0</t>
    <phoneticPr fontId="1" type="noConversion"/>
  </si>
  <si>
    <t>WeaponType</t>
    <phoneticPr fontId="1" type="noConversion"/>
  </si>
  <si>
    <t>Normal</t>
  </si>
  <si>
    <t>View</t>
    <phoneticPr fontId="1" type="noConversion"/>
  </si>
  <si>
    <t>CollectionEffectType</t>
    <phoneticPr fontId="1" type="noConversion"/>
  </si>
  <si>
    <t>CollectionEffectValue</t>
    <phoneticPr fontId="1" type="noConversion"/>
  </si>
  <si>
    <t>RewardValue1</t>
    <phoneticPr fontId="1" type="noConversion"/>
  </si>
  <si>
    <t>RewardType1</t>
    <phoneticPr fontId="1" type="noConversion"/>
  </si>
  <si>
    <t>Basic</t>
    <phoneticPr fontId="1" type="noConversion"/>
  </si>
  <si>
    <t>필멸(패)검</t>
    <phoneticPr fontId="1" type="noConversion"/>
  </si>
  <si>
    <t>오로치검</t>
    <phoneticPr fontId="1" type="noConversion"/>
  </si>
  <si>
    <t>나타검</t>
    <phoneticPr fontId="1" type="noConversion"/>
  </si>
  <si>
    <t>인드라검</t>
    <phoneticPr fontId="1" type="noConversion"/>
  </si>
  <si>
    <t>필멸(극)검</t>
    <phoneticPr fontId="1" type="noConversion"/>
  </si>
  <si>
    <t>필멸(천)검</t>
    <phoneticPr fontId="1" type="noConversion"/>
  </si>
  <si>
    <t>필멸검</t>
    <phoneticPr fontId="1" type="noConversion"/>
  </si>
  <si>
    <t>야차검</t>
    <phoneticPr fontId="1" type="noConversion"/>
  </si>
  <si>
    <t>요물검</t>
    <phoneticPr fontId="1" type="noConversion"/>
  </si>
  <si>
    <t>필멸(암)검</t>
    <phoneticPr fontId="1" type="noConversion"/>
  </si>
  <si>
    <t>태양검</t>
    <phoneticPr fontId="1" type="noConversion"/>
  </si>
  <si>
    <t>달의검</t>
    <phoneticPr fontId="1" type="noConversion"/>
  </si>
  <si>
    <t>천둥검</t>
    <phoneticPr fontId="1" type="noConversion"/>
  </si>
  <si>
    <t>구름검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</si>
  <si>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</si>
  <si>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</si>
  <si>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</si>
  <si>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</t>
    <phoneticPr fontId="1" type="noConversion"/>
  </si>
  <si>
    <t>설량검</t>
    <phoneticPr fontId="1" type="noConversion"/>
  </si>
  <si>
    <t>미량검</t>
    <phoneticPr fontId="1" type="noConversion"/>
  </si>
  <si>
    <t>흑량검</t>
    <phoneticPr fontId="1" type="noConversion"/>
  </si>
  <si>
    <t>남량검</t>
    <phoneticPr fontId="1" type="noConversion"/>
  </si>
  <si>
    <t>여량검</t>
    <phoneticPr fontId="1" type="noConversion"/>
  </si>
  <si>
    <t>지국천왕검</t>
    <phoneticPr fontId="1" type="noConversion"/>
  </si>
  <si>
    <t>우량검</t>
    <phoneticPr fontId="1" type="noConversion"/>
  </si>
  <si>
    <t>광목천왕검</t>
    <phoneticPr fontId="1" type="noConversion"/>
  </si>
  <si>
    <t>weapon85</t>
  </si>
  <si>
    <t>weapon86</t>
  </si>
  <si>
    <t>증장천왕검</t>
    <phoneticPr fontId="1" type="noConversion"/>
  </si>
  <si>
    <t>다문천왕검</t>
    <phoneticPr fontId="1" type="noConversion"/>
  </si>
  <si>
    <t>weapon87</t>
  </si>
  <si>
    <t>weapon88</t>
  </si>
  <si>
    <t>weapon89</t>
  </si>
  <si>
    <t>weapon90</t>
  </si>
  <si>
    <t>바람개비 패스 무기</t>
    <phoneticPr fontId="1" type="noConversion"/>
  </si>
  <si>
    <t>아드라검</t>
    <phoneticPr fontId="1" type="noConversion"/>
  </si>
  <si>
    <t>아수라검</t>
    <phoneticPr fontId="1" type="noConversion"/>
  </si>
  <si>
    <t>AcquireDescription</t>
    <phoneticPr fontId="1" type="noConversion"/>
  </si>
  <si>
    <t>요괴지옥
지옥불꽃에서 획득!</t>
    <phoneticPr fontId="1" type="noConversion"/>
  </si>
  <si>
    <t>지옥 보스전
일직차사에서 획득</t>
    <phoneticPr fontId="1" type="noConversion"/>
  </si>
  <si>
    <t>요괴지옥
강림도령에서 획득!</t>
    <phoneticPr fontId="1" type="noConversion"/>
  </si>
  <si>
    <t>천상계
신선 개에서 획득!</t>
    <phoneticPr fontId="1" type="noConversion"/>
  </si>
  <si>
    <t>천상계
신선 고양이에서 획득!</t>
    <phoneticPr fontId="1" type="noConversion"/>
  </si>
  <si>
    <t>천상계
천둥오리에서 획득!</t>
    <phoneticPr fontId="1" type="noConversion"/>
  </si>
  <si>
    <t>천상계
근두운에서 획득!</t>
    <phoneticPr fontId="1" type="noConversion"/>
  </si>
  <si>
    <t>도깨비나라
혈량에서 획득!</t>
    <phoneticPr fontId="1" type="noConversion"/>
  </si>
  <si>
    <t>도깨비나라
뇌량에서 획득!</t>
    <phoneticPr fontId="1" type="noConversion"/>
  </si>
  <si>
    <t>도깨비나라
암량에서 획득!</t>
    <phoneticPr fontId="1" type="noConversion"/>
  </si>
  <si>
    <t>도깨비나라
화량에서 획득!</t>
    <phoneticPr fontId="1" type="noConversion"/>
  </si>
  <si>
    <t>도깨비나라
설량에서 획득!</t>
    <phoneticPr fontId="1" type="noConversion"/>
  </si>
  <si>
    <t>도깨비나라
미량에서 획득!</t>
    <phoneticPr fontId="1" type="noConversion"/>
  </si>
  <si>
    <t>도깨비나라
흑량에서 획득!</t>
    <phoneticPr fontId="1" type="noConversion"/>
  </si>
  <si>
    <t>사신수
현무에서 획득!</t>
    <phoneticPr fontId="1" type="noConversion"/>
  </si>
  <si>
    <t>사신수
백호에서 획득!</t>
    <phoneticPr fontId="1" type="noConversion"/>
  </si>
  <si>
    <t>사신수
주작에서 획득!</t>
    <phoneticPr fontId="1" type="noConversion"/>
  </si>
  <si>
    <t>사신수
청룡에서 획득!</t>
    <phoneticPr fontId="1" type="noConversion"/>
  </si>
  <si>
    <t>도깨비나라
남량에서 획득!</t>
    <phoneticPr fontId="1" type="noConversion"/>
  </si>
  <si>
    <t>도깨비나라
여량에서 획득!</t>
    <phoneticPr fontId="1" type="noConversion"/>
  </si>
  <si>
    <t>도깨비나라
우량에서 획득!</t>
    <phoneticPr fontId="1" type="noConversion"/>
  </si>
  <si>
    <t>수미산
지국천왕에서 획득!</t>
    <phoneticPr fontId="1" type="noConversion"/>
  </si>
  <si>
    <t>수미산
증장천왕에서 획득!</t>
    <phoneticPr fontId="1" type="noConversion"/>
  </si>
  <si>
    <t>수미산
다문천왕에서 획득!</t>
    <phoneticPr fontId="1" type="noConversion"/>
  </si>
  <si>
    <t>수미산
광목천왕에서 획득!</t>
    <phoneticPr fontId="1" type="noConversion"/>
  </si>
  <si>
    <t>수미산
각성 아수라에서 획득!</t>
    <phoneticPr fontId="1" type="noConversion"/>
  </si>
  <si>
    <t>수미산
각성 인드라에서 획득!</t>
    <phoneticPr fontId="1" type="noConversion"/>
  </si>
  <si>
    <t>수미산
아드라에서 획득!</t>
    <phoneticPr fontId="1" type="noConversion"/>
  </si>
  <si>
    <t>여래전 에서
획득 가능!</t>
    <phoneticPr fontId="1" type="noConversion"/>
  </si>
  <si>
    <t>검의 산 처치
8000 이상일때 획득 가능</t>
    <phoneticPr fontId="1" type="noConversion"/>
  </si>
  <si>
    <t>신 요괴전
오로치 보상으로 획득</t>
    <phoneticPr fontId="1" type="noConversion"/>
  </si>
  <si>
    <t xml:space="preserve">구미호전
꼬리 9개 획득시 획득 가능 </t>
    <phoneticPr fontId="1" type="noConversion"/>
  </si>
  <si>
    <t>신 요괴전
나타 보상으로 획득</t>
    <phoneticPr fontId="1" type="noConversion"/>
  </si>
  <si>
    <t>신 요괴전
인드라 최종 보상으로 획득</t>
    <phoneticPr fontId="1" type="noConversion"/>
  </si>
  <si>
    <t>검의 산 처치
6000 이상일때 획득 가능</t>
    <phoneticPr fontId="1" type="noConversion"/>
  </si>
  <si>
    <t>도깨비 대장간 LV 40만
이상일때 획득 가능</t>
    <phoneticPr fontId="1" type="noConversion"/>
  </si>
  <si>
    <t>검의산 처치
5000 이상일때 획득 가능</t>
    <phoneticPr fontId="1" type="noConversion"/>
  </si>
  <si>
    <t>바람개비 패스
보상 교환에서 획득!</t>
    <phoneticPr fontId="1" type="noConversion"/>
  </si>
  <si>
    <t>떡국 패스
보상 교환에서 획득!</t>
    <phoneticPr fontId="1" type="noConversion"/>
  </si>
  <si>
    <t>십만대산
추천보상으로 획득!</t>
    <phoneticPr fontId="1" type="noConversion"/>
  </si>
  <si>
    <t>미보유</t>
    <phoneticPr fontId="1" type="noConversion"/>
  </si>
  <si>
    <t>weapon91</t>
  </si>
  <si>
    <t>weapon92</t>
  </si>
  <si>
    <t>weapon93</t>
  </si>
  <si>
    <t>weapon94</t>
  </si>
  <si>
    <t>HasEffectOnly</t>
  </si>
  <si>
    <t>weapon95</t>
  </si>
  <si>
    <t>홍길동검</t>
    <phoneticPr fontId="1" type="noConversion"/>
  </si>
  <si>
    <t>weapon96</t>
  </si>
  <si>
    <t>weapon97</t>
  </si>
  <si>
    <t>weapon98</t>
  </si>
  <si>
    <t>도철검</t>
    <phoneticPr fontId="1" type="noConversion"/>
  </si>
  <si>
    <t>도올검</t>
    <phoneticPr fontId="1" type="noConversion"/>
  </si>
  <si>
    <t>혼돈검</t>
    <phoneticPr fontId="1" type="noConversion"/>
  </si>
  <si>
    <t>궁기검</t>
    <phoneticPr fontId="1" type="noConversion"/>
  </si>
  <si>
    <t>일지매단검</t>
    <phoneticPr fontId="1" type="noConversion"/>
  </si>
  <si>
    <t>임꺽정곤봉</t>
    <phoneticPr fontId="1" type="noConversion"/>
  </si>
  <si>
    <t>전우치부채</t>
    <phoneticPr fontId="1" type="noConversion"/>
  </si>
  <si>
    <t>도적단
일지매에서 획득!</t>
    <phoneticPr fontId="1" type="noConversion"/>
  </si>
  <si>
    <t>도적단
임꺽정에서 획득!</t>
  </si>
  <si>
    <t>도적단
전우치에서 획득!</t>
  </si>
  <si>
    <t>도적단
홍길동에서 획득!</t>
  </si>
  <si>
    <t>사흉수
도철에서 획득!</t>
    <phoneticPr fontId="1" type="noConversion"/>
  </si>
  <si>
    <t>사흉수
도올에서 획득!</t>
    <phoneticPr fontId="1" type="noConversion"/>
  </si>
  <si>
    <t>사흉수
혼돈에서 획득!</t>
    <phoneticPr fontId="1" type="noConversion"/>
  </si>
  <si>
    <t>사흉수
궁기에서 획득!</t>
    <phoneticPr fontId="1" type="noConversion"/>
  </si>
  <si>
    <t>weapon99</t>
  </si>
  <si>
    <t>weapon100</t>
  </si>
  <si>
    <t>weapon101</t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</si>
  <si>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</si>
  <si>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</si>
  <si>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</si>
  <si>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시노비검</t>
    <phoneticPr fontId="1" type="noConversion"/>
  </si>
  <si>
    <t>쿠노이치단검</t>
    <phoneticPr fontId="1" type="noConversion"/>
  </si>
  <si>
    <t>카게낫</t>
    <phoneticPr fontId="1" type="noConversion"/>
  </si>
  <si>
    <t>weapon102</t>
  </si>
  <si>
    <t>weapon103</t>
  </si>
  <si>
    <t>추천용무기21</t>
    <phoneticPr fontId="1" type="noConversion"/>
  </si>
  <si>
    <t>추천용무기22</t>
  </si>
  <si>
    <t>weapon104</t>
  </si>
  <si>
    <t>weapon105</t>
  </si>
  <si>
    <t>weapon106</t>
  </si>
  <si>
    <t>weapon107</t>
  </si>
  <si>
    <t>진시황검</t>
    <phoneticPr fontId="1" type="noConversion"/>
  </si>
  <si>
    <t>측천무후우산</t>
    <phoneticPr fontId="1" type="noConversion"/>
  </si>
  <si>
    <t>도적단
측천무후에서 획득!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</si>
  <si>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</si>
  <si>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</si>
  <si>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</si>
  <si>
    <t>항우도끼</t>
    <phoneticPr fontId="1" type="noConversion"/>
  </si>
  <si>
    <t>조조검</t>
    <phoneticPr fontId="1" type="noConversion"/>
  </si>
  <si>
    <t>weapon109</t>
  </si>
  <si>
    <t>weapon110</t>
  </si>
  <si>
    <t>weapon111</t>
  </si>
  <si>
    <t>weapon112</t>
  </si>
  <si>
    <t>암흑무사의 검</t>
    <phoneticPr fontId="1" type="noConversion"/>
  </si>
  <si>
    <t>칠흑무사의 검</t>
    <phoneticPr fontId="1" type="noConversion"/>
  </si>
  <si>
    <t>타락무사의 검</t>
    <phoneticPr fontId="1" type="noConversion"/>
  </si>
  <si>
    <t>혼돈무사의 검</t>
    <phoneticPr fontId="1" type="noConversion"/>
  </si>
  <si>
    <t>심연
암흑무사에서 획득!</t>
    <phoneticPr fontId="1" type="noConversion"/>
  </si>
  <si>
    <t>심연
칠흑무사에서 획득!</t>
    <phoneticPr fontId="1" type="noConversion"/>
  </si>
  <si>
    <t>심연
타락무사에서 획득!</t>
    <phoneticPr fontId="1" type="noConversion"/>
  </si>
  <si>
    <t>심연
혼돈무사에서 획득!</t>
    <phoneticPr fontId="1" type="noConversion"/>
  </si>
  <si>
    <t>weapon108</t>
    <phoneticPr fontId="1" type="noConversion"/>
  </si>
  <si>
    <t>무명무사의 검</t>
    <phoneticPr fontId="1" type="noConversion"/>
  </si>
  <si>
    <t>심연
무명무사에서 획득!</t>
    <phoneticPr fontId="1" type="noConversion"/>
  </si>
  <si>
    <t>displayOrder</t>
  </si>
  <si>
    <t>weapon113</t>
  </si>
  <si>
    <t>weapon114</t>
  </si>
  <si>
    <t>weapon115</t>
  </si>
  <si>
    <t>무명왕의 검</t>
    <phoneticPr fontId="1" type="noConversion"/>
  </si>
  <si>
    <t>암흑왕의 검</t>
    <phoneticPr fontId="1" type="noConversion"/>
  </si>
  <si>
    <t>불사왕의 검</t>
    <phoneticPr fontId="1" type="noConversion"/>
  </si>
  <si>
    <t>심연
무명왕에게서 획득!</t>
    <phoneticPr fontId="1" type="noConversion"/>
  </si>
  <si>
    <t>심연
암흑왕에게서 획득!</t>
    <phoneticPr fontId="1" type="noConversion"/>
  </si>
  <si>
    <t>심연
불사왕에게서 획득!</t>
    <phoneticPr fontId="1" type="noConversion"/>
  </si>
  <si>
    <t>RecommendView</t>
  </si>
  <si>
    <t>weapon116</t>
  </si>
  <si>
    <t>weapon117</t>
  </si>
  <si>
    <t>weapon118</t>
  </si>
  <si>
    <t>신선계
방랑신선에게서 획득!</t>
    <phoneticPr fontId="1" type="noConversion"/>
  </si>
  <si>
    <t>신선계
광명신선에게서 획득!</t>
    <phoneticPr fontId="1" type="noConversion"/>
  </si>
  <si>
    <t>신선계
서월신선에게서 획득!</t>
    <phoneticPr fontId="1" type="noConversion"/>
  </si>
  <si>
    <t>방랑신선의 지팡이</t>
    <phoneticPr fontId="1" type="noConversion"/>
  </si>
  <si>
    <t>광명신선의 부채</t>
    <phoneticPr fontId="1" type="noConversion"/>
  </si>
  <si>
    <t>서월신선의 해금</t>
    <phoneticPr fontId="1" type="noConversion"/>
  </si>
  <si>
    <t>weapon119</t>
  </si>
  <si>
    <t>weapon120</t>
  </si>
  <si>
    <t>weapon121</t>
  </si>
  <si>
    <t>신선계
화영신선에게서 획득!</t>
    <phoneticPr fontId="1" type="noConversion"/>
  </si>
  <si>
    <t>신선계
천명신선에게서 획득!</t>
    <phoneticPr fontId="1" type="noConversion"/>
  </si>
  <si>
    <t>신선계
암영천선에게서 획득!</t>
    <phoneticPr fontId="1" type="noConversion"/>
  </si>
  <si>
    <t>화영신선의 검</t>
    <phoneticPr fontId="1" type="noConversion"/>
  </si>
  <si>
    <t>천명신선의 검</t>
    <phoneticPr fontId="1" type="noConversion"/>
  </si>
  <si>
    <t>암영천선의 검</t>
    <phoneticPr fontId="1" type="noConversion"/>
  </si>
  <si>
    <t>weapon122</t>
  </si>
  <si>
    <t>weapon123</t>
  </si>
  <si>
    <t>weapon124</t>
  </si>
  <si>
    <t>혈향천선의 검</t>
    <phoneticPr fontId="1" type="noConversion"/>
  </si>
  <si>
    <t>홍랑천선의 검</t>
    <phoneticPr fontId="1" type="noConversion"/>
  </si>
  <si>
    <t>설화천선의 검</t>
    <phoneticPr fontId="1" type="noConversion"/>
  </si>
  <si>
    <t>신선계
혈향천선에게서 획득!</t>
    <phoneticPr fontId="1" type="noConversion"/>
  </si>
  <si>
    <t>신선계
홍랑천선에게서 획득!</t>
    <phoneticPr fontId="1" type="noConversion"/>
  </si>
  <si>
    <t>신선계
설화천선에게서 획득!</t>
    <phoneticPr fontId="1" type="noConversion"/>
  </si>
  <si>
    <t>weapon125</t>
  </si>
  <si>
    <t>weapon126</t>
  </si>
  <si>
    <t>음혼마군의 검</t>
    <phoneticPr fontId="1" type="noConversion"/>
  </si>
  <si>
    <t>귀왕의 검</t>
    <phoneticPr fontId="1" type="noConversion"/>
  </si>
  <si>
    <t>현상수배
음혼마군에게서 획득!</t>
    <phoneticPr fontId="1" type="noConversion"/>
  </si>
  <si>
    <t>현상수배
귀왕에게서 획득!</t>
    <phoneticPr fontId="1" type="noConversion"/>
  </si>
  <si>
    <t>weapon127</t>
  </si>
  <si>
    <t>weapon128</t>
  </si>
  <si>
    <t>만독귀의의 검</t>
    <phoneticPr fontId="1" type="noConversion"/>
  </si>
  <si>
    <t>사령신군의 검</t>
    <phoneticPr fontId="1" type="noConversion"/>
  </si>
  <si>
    <t>현상수배
만독귀의에게서 획득!</t>
    <phoneticPr fontId="1" type="noConversion"/>
  </si>
  <si>
    <t>현상수배
사령신군에게서 획득!</t>
    <phoneticPr fontId="1" type="noConversion"/>
  </si>
  <si>
    <t>weapon129</t>
  </si>
  <si>
    <t>weapon130</t>
  </si>
  <si>
    <t>weapon131</t>
  </si>
  <si>
    <t>TransRequireValue</t>
    <phoneticPr fontId="1" type="noConversion"/>
  </si>
  <si>
    <t>TransEffectType</t>
    <phoneticPr fontId="1" type="noConversion"/>
  </si>
  <si>
    <t>TransEffectValue</t>
    <phoneticPr fontId="1" type="noConversion"/>
  </si>
  <si>
    <t>효율</t>
    <phoneticPr fontId="1" type="noConversion"/>
  </si>
  <si>
    <t>소모량</t>
    <phoneticPr fontId="1" type="noConversion"/>
  </si>
  <si>
    <t>초월베기</t>
    <phoneticPr fontId="1" type="noConversion"/>
  </si>
  <si>
    <t>1주차</t>
    <phoneticPr fontId="1" type="noConversion"/>
  </si>
  <si>
    <t>2주차</t>
    <phoneticPr fontId="1" type="noConversion"/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</si>
  <si>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</si>
  <si>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</si>
  <si>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</si>
  <si>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</si>
  <si>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</si>
  <si>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</si>
  <si>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</si>
  <si>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</si>
  <si>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</si>
  <si>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</si>
  <si>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</si>
  <si>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</si>
  <si>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</si>
  <si>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동악신로의 검</t>
    <phoneticPr fontId="1" type="noConversion"/>
  </si>
  <si>
    <t>음명진군의 검</t>
    <phoneticPr fontId="1" type="noConversion"/>
  </si>
  <si>
    <t>현상수배
동악신로에게서 획득!</t>
    <phoneticPr fontId="1" type="noConversion"/>
  </si>
  <si>
    <t>현상수배
음명진군에게서 획득!</t>
    <phoneticPr fontId="1" type="noConversion"/>
  </si>
  <si>
    <t>2주년 무기</t>
    <phoneticPr fontId="1" type="noConversion"/>
  </si>
  <si>
    <t>2주년 상점
보상 교환에서 획득!</t>
    <phoneticPr fontId="1" type="noConversion"/>
  </si>
  <si>
    <t>weapon132</t>
  </si>
  <si>
    <t>weapon133</t>
  </si>
  <si>
    <t>천귀사신의 검</t>
  </si>
  <si>
    <t>천귀사신의 검</t>
    <phoneticPr fontId="1" type="noConversion"/>
  </si>
  <si>
    <t>마영독군의 낫</t>
  </si>
  <si>
    <t>마영독군의 낫</t>
    <phoneticPr fontId="1" type="noConversion"/>
  </si>
  <si>
    <t>현상수배
천귀사신에게서 획득!</t>
    <phoneticPr fontId="1" type="noConversion"/>
  </si>
  <si>
    <t>현상수배
마영독군에게서 획득!</t>
    <phoneticPr fontId="1" type="noConversion"/>
  </si>
  <si>
    <t>weapon134</t>
  </si>
  <si>
    <t>현상수배
독왕에게서 획득!</t>
    <phoneticPr fontId="1" type="noConversion"/>
  </si>
  <si>
    <t>독왕의 검</t>
    <phoneticPr fontId="1" type="noConversion"/>
  </si>
  <si>
    <t>weapon135</t>
  </si>
  <si>
    <t>weapon136</t>
  </si>
  <si>
    <t>백수뇌군의 검</t>
    <phoneticPr fontId="1" type="noConversion"/>
  </si>
  <si>
    <t>뇌제의 검</t>
    <phoneticPr fontId="1" type="noConversion"/>
  </si>
  <si>
    <t>현상수배
백수뇌군에게서 획득!</t>
    <phoneticPr fontId="1" type="noConversion"/>
  </si>
  <si>
    <t>현상수배
뇌제에게서 획득!</t>
    <phoneticPr fontId="1" type="noConversion"/>
  </si>
  <si>
    <t>흑묘살수의 검</t>
    <phoneticPr fontId="1" type="noConversion"/>
  </si>
  <si>
    <t>현상수배
흑묘살수에게서 획득!</t>
    <phoneticPr fontId="1" type="noConversion"/>
  </si>
  <si>
    <t>weapon137</t>
    <phoneticPr fontId="1" type="noConversion"/>
  </si>
  <si>
    <t>용인 삼대장의 검</t>
    <phoneticPr fontId="1" type="noConversion"/>
  </si>
  <si>
    <t>weapon138</t>
  </si>
  <si>
    <t>삼천왕의 검</t>
    <phoneticPr fontId="1" type="noConversion"/>
  </si>
  <si>
    <t>용인계
삼천왕에게서 획득!</t>
    <phoneticPr fontId="1" type="noConversion"/>
  </si>
  <si>
    <t>weapon139</t>
  </si>
  <si>
    <t>장군의 검</t>
    <phoneticPr fontId="1" type="noConversion"/>
  </si>
  <si>
    <t>용자매의 검</t>
    <phoneticPr fontId="1" type="noConversion"/>
  </si>
  <si>
    <t>용인계
용자매에게서 획득!</t>
    <phoneticPr fontId="1" type="noConversion"/>
  </si>
  <si>
    <t>용술사의 검</t>
    <phoneticPr fontId="1" type="noConversion"/>
  </si>
  <si>
    <t>용인계
용술사에게서 획득!</t>
    <phoneticPr fontId="1" type="noConversion"/>
  </si>
  <si>
    <t>weapon140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</si>
</sst>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3" fillId="4" borderId="0" xfId="2" applyFill="1">
      <alignment vertical="center"/>
    </xf>
    <xf numFmtId="178" fontId="3" fillId="4" borderId="0" xfId="2" applyNumberFormat="1" applyFill="1">
      <alignment vertical="center"/>
    </xf>
    <xf numFmtId="179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179" fontId="0" fillId="5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F142"/>
  <sheetViews>
    <sheetView tabSelected="1" zoomScale="70" zoomScaleNormal="70" workbookViewId="0">
      <pane ySplit="1" topLeftCell="A124" activePane="bottomLeft" state="frozen"/>
      <selection pane="bottomLeft" activeCell="A142" sqref="A142"/>
    </sheetView>
  </sheetViews>
  <sheetFormatPr defaultRowHeight="16.5" x14ac:dyDescent="0.3"/>
  <cols>
    <col min="2" max="2" width="21.5" customWidth="1"/>
    <col min="3" max="3" width="38.375" customWidth="1"/>
    <col min="4" max="4" width="10.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  <col min="20" max="20" width="15" bestFit="1" customWidth="1"/>
    <col min="21" max="21" width="13" bestFit="1" customWidth="1"/>
    <col min="22" max="22" width="14" bestFit="1" customWidth="1"/>
    <col min="23" max="23" width="12.375" bestFit="1" customWidth="1"/>
    <col min="24" max="24" width="13" bestFit="1" customWidth="1"/>
    <col min="26" max="26" width="19.875" bestFit="1" customWidth="1"/>
    <col min="27" max="27" width="20.75" bestFit="1" customWidth="1"/>
    <col min="28" max="28" width="27.625" bestFit="1" customWidth="1"/>
    <col min="30" max="30" width="18.125" bestFit="1" customWidth="1"/>
    <col min="31" max="31" width="19.875" bestFit="1" customWidth="1"/>
    <col min="32" max="32" width="20.875" customWidth="1"/>
  </cols>
  <sheetData>
    <row r="1" spans="1:32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86</v>
      </c>
      <c r="U1" t="s">
        <v>184</v>
      </c>
      <c r="V1" t="s">
        <v>185</v>
      </c>
      <c r="W1" t="s">
        <v>192</v>
      </c>
      <c r="X1" t="s">
        <v>191</v>
      </c>
      <c r="Y1" t="s">
        <v>186</v>
      </c>
      <c r="Z1" t="s">
        <v>189</v>
      </c>
      <c r="AA1" t="s">
        <v>190</v>
      </c>
      <c r="AB1" t="s">
        <v>231</v>
      </c>
      <c r="AC1" t="s">
        <v>338</v>
      </c>
      <c r="AD1" t="s">
        <v>391</v>
      </c>
      <c r="AE1" t="s">
        <v>392</v>
      </c>
      <c r="AF1" t="s">
        <v>393</v>
      </c>
    </row>
    <row r="2" spans="1:32" s="12" customFormat="1" x14ac:dyDescent="0.3">
      <c r="A2" s="12">
        <v>0</v>
      </c>
      <c r="B2" s="12" t="s">
        <v>11</v>
      </c>
      <c r="C2" s="12" t="s">
        <v>37</v>
      </c>
      <c r="D2" s="12">
        <v>0</v>
      </c>
      <c r="E2" s="12">
        <v>4</v>
      </c>
      <c r="F2" s="12">
        <v>1.2</v>
      </c>
      <c r="G2" s="12">
        <v>100</v>
      </c>
      <c r="H2" s="12">
        <v>0</v>
      </c>
      <c r="I2" s="12" t="b">
        <v>1</v>
      </c>
      <c r="J2" s="13">
        <v>0.26200000000000001</v>
      </c>
      <c r="K2" s="13">
        <v>0.20800000000000002</v>
      </c>
      <c r="L2" s="13">
        <v>0.17</v>
      </c>
      <c r="M2" s="13">
        <v>0.14399999999999999</v>
      </c>
      <c r="N2" s="13">
        <v>0.124</v>
      </c>
      <c r="O2" s="13">
        <v>0.10720000000000002</v>
      </c>
      <c r="P2" s="13">
        <v>8.2799999999999999E-2</v>
      </c>
      <c r="Q2" s="13">
        <v>5.7999999999999996E-2</v>
      </c>
      <c r="R2" s="13">
        <v>3.32E-2</v>
      </c>
      <c r="S2" s="13">
        <v>0</v>
      </c>
      <c r="T2" s="13">
        <v>1</v>
      </c>
      <c r="U2" s="14">
        <v>0</v>
      </c>
      <c r="V2" s="14">
        <v>0</v>
      </c>
      <c r="W2" s="14">
        <v>1</v>
      </c>
      <c r="X2" s="14">
        <v>0</v>
      </c>
      <c r="Y2" s="12" t="s">
        <v>193</v>
      </c>
      <c r="Z2" s="14">
        <v>11</v>
      </c>
      <c r="AA2" s="14">
        <v>10000</v>
      </c>
      <c r="AB2" s="12" t="s">
        <v>272</v>
      </c>
      <c r="AC2" s="12">
        <v>0</v>
      </c>
      <c r="AD2" s="12">
        <f>IFERROR(VLOOKUP(A2,TransBalance!D:J,6,FALSE),0)</f>
        <v>0</v>
      </c>
      <c r="AE2" s="12">
        <v>76</v>
      </c>
      <c r="AF2" s="12">
        <f>IFERROR(VLOOKUP(A2,TransBalance!D:J,7,FALSE),0)/100</f>
        <v>0</v>
      </c>
    </row>
    <row r="3" spans="1:32" s="12" customFormat="1" x14ac:dyDescent="0.3">
      <c r="A3" s="12">
        <v>1</v>
      </c>
      <c r="B3" s="12" t="s">
        <v>26</v>
      </c>
      <c r="C3" s="12" t="s">
        <v>36</v>
      </c>
      <c r="D3" s="12">
        <v>0</v>
      </c>
      <c r="E3" s="12">
        <v>4</v>
      </c>
      <c r="F3" s="12">
        <v>1.2</v>
      </c>
      <c r="G3" s="12">
        <v>100</v>
      </c>
      <c r="H3" s="12">
        <v>0</v>
      </c>
      <c r="I3" s="12" t="b">
        <v>1</v>
      </c>
      <c r="J3" s="13">
        <v>0.19650000000000001</v>
      </c>
      <c r="K3" s="13">
        <v>0.156</v>
      </c>
      <c r="L3" s="13">
        <v>0.1275</v>
      </c>
      <c r="M3" s="13">
        <v>0.10800000000000001</v>
      </c>
      <c r="N3" s="13">
        <v>9.3000000000000013E-2</v>
      </c>
      <c r="O3" s="13">
        <v>8.0399999999999985E-2</v>
      </c>
      <c r="P3" s="13">
        <v>6.2100000000000002E-2</v>
      </c>
      <c r="Q3" s="13">
        <v>4.3499999999999997E-2</v>
      </c>
      <c r="R3" s="13">
        <v>2.4900000000000002E-2</v>
      </c>
      <c r="S3" s="13">
        <v>0</v>
      </c>
      <c r="T3" s="13">
        <v>1</v>
      </c>
      <c r="U3" s="14">
        <v>0</v>
      </c>
      <c r="V3" s="14">
        <v>0</v>
      </c>
      <c r="W3" s="14">
        <v>1</v>
      </c>
      <c r="X3" s="14">
        <v>0</v>
      </c>
      <c r="Y3" s="12" t="s">
        <v>193</v>
      </c>
      <c r="Z3" s="14">
        <v>11</v>
      </c>
      <c r="AA3" s="14">
        <v>10000</v>
      </c>
      <c r="AB3" s="12" t="s">
        <v>272</v>
      </c>
      <c r="AC3" s="12">
        <v>1</v>
      </c>
      <c r="AD3" s="12">
        <f>IFERROR(VLOOKUP(A3,TransBalance!D:J,6,FALSE),0)</f>
        <v>0</v>
      </c>
      <c r="AE3" s="12">
        <v>76</v>
      </c>
      <c r="AF3" s="12">
        <f>IFERROR(VLOOKUP(A3,TransBalance!D:J,7,FALSE),0)/100</f>
        <v>0</v>
      </c>
    </row>
    <row r="4" spans="1:32" s="12" customFormat="1" x14ac:dyDescent="0.3">
      <c r="A4" s="12">
        <v>2</v>
      </c>
      <c r="B4" s="12" t="s">
        <v>12</v>
      </c>
      <c r="C4" s="12" t="s">
        <v>35</v>
      </c>
      <c r="D4" s="12">
        <v>0</v>
      </c>
      <c r="E4" s="12">
        <v>4</v>
      </c>
      <c r="F4" s="12">
        <v>1.2</v>
      </c>
      <c r="G4" s="12">
        <v>100</v>
      </c>
      <c r="H4" s="12">
        <v>0</v>
      </c>
      <c r="I4" s="12" t="b">
        <v>1</v>
      </c>
      <c r="J4" s="13">
        <v>0.13100000000000001</v>
      </c>
      <c r="K4" s="13">
        <v>0.10400000000000001</v>
      </c>
      <c r="L4" s="13">
        <v>8.5000000000000006E-2</v>
      </c>
      <c r="M4" s="13">
        <v>7.1999999999999995E-2</v>
      </c>
      <c r="N4" s="13">
        <v>6.2E-2</v>
      </c>
      <c r="O4" s="13">
        <v>5.3600000000000009E-2</v>
      </c>
      <c r="P4" s="13">
        <v>4.1399999999999999E-2</v>
      </c>
      <c r="Q4" s="13">
        <v>2.8999999999999998E-2</v>
      </c>
      <c r="R4" s="13">
        <v>1.66E-2</v>
      </c>
      <c r="S4" s="13">
        <v>0</v>
      </c>
      <c r="T4" s="13">
        <v>1</v>
      </c>
      <c r="U4" s="14">
        <v>0</v>
      </c>
      <c r="V4" s="14">
        <v>0</v>
      </c>
      <c r="W4" s="14">
        <v>1</v>
      </c>
      <c r="X4" s="14">
        <v>0</v>
      </c>
      <c r="Y4" s="12" t="s">
        <v>193</v>
      </c>
      <c r="Z4" s="14">
        <v>11</v>
      </c>
      <c r="AA4" s="14">
        <v>10000</v>
      </c>
      <c r="AB4" s="12" t="s">
        <v>272</v>
      </c>
      <c r="AC4" s="12">
        <v>2</v>
      </c>
      <c r="AD4" s="12">
        <f>IFERROR(VLOOKUP(A4,TransBalance!D:J,6,FALSE),0)</f>
        <v>0</v>
      </c>
      <c r="AE4" s="12">
        <v>76</v>
      </c>
      <c r="AF4" s="12">
        <f>IFERROR(VLOOKUP(A4,TransBalance!D:J,7,FALSE),0)/100</f>
        <v>0</v>
      </c>
    </row>
    <row r="5" spans="1:32" s="12" customFormat="1" x14ac:dyDescent="0.3">
      <c r="A5" s="12">
        <v>3</v>
      </c>
      <c r="B5" s="12" t="s">
        <v>13</v>
      </c>
      <c r="C5" s="12" t="s">
        <v>34</v>
      </c>
      <c r="D5" s="12">
        <v>0</v>
      </c>
      <c r="E5" s="12">
        <v>4</v>
      </c>
      <c r="F5" s="12">
        <v>1.2</v>
      </c>
      <c r="G5" s="12">
        <v>100</v>
      </c>
      <c r="H5" s="12">
        <v>0</v>
      </c>
      <c r="I5" s="12" t="b">
        <v>1</v>
      </c>
      <c r="J5" s="13">
        <v>6.5500000000000003E-2</v>
      </c>
      <c r="K5" s="13">
        <v>5.2000000000000005E-2</v>
      </c>
      <c r="L5" s="13">
        <v>4.2500000000000003E-2</v>
      </c>
      <c r="M5" s="13">
        <v>3.5999999999999997E-2</v>
      </c>
      <c r="N5" s="13">
        <v>3.1E-2</v>
      </c>
      <c r="O5" s="13">
        <v>2.6800000000000004E-2</v>
      </c>
      <c r="P5" s="13">
        <v>2.07E-2</v>
      </c>
      <c r="Q5" s="13">
        <v>1.4499999999999999E-2</v>
      </c>
      <c r="R5" s="13">
        <v>8.3000000000000001E-3</v>
      </c>
      <c r="S5" s="13">
        <v>0</v>
      </c>
      <c r="T5" s="13">
        <v>1</v>
      </c>
      <c r="U5" s="14">
        <v>0</v>
      </c>
      <c r="V5" s="14">
        <v>0</v>
      </c>
      <c r="W5" s="14">
        <v>1</v>
      </c>
      <c r="X5" s="14">
        <v>0</v>
      </c>
      <c r="Y5" s="12" t="s">
        <v>193</v>
      </c>
      <c r="Z5" s="14">
        <v>11</v>
      </c>
      <c r="AA5" s="14">
        <v>10000</v>
      </c>
      <c r="AB5" s="12" t="s">
        <v>272</v>
      </c>
      <c r="AC5" s="12">
        <v>3</v>
      </c>
      <c r="AD5" s="12">
        <f>IFERROR(VLOOKUP(A5,TransBalance!D:J,6,FALSE),0)</f>
        <v>0</v>
      </c>
      <c r="AE5" s="12">
        <v>76</v>
      </c>
      <c r="AF5" s="12">
        <f>IFERROR(VLOOKUP(A5,TransBalance!D:J,7,FALSE),0)/100</f>
        <v>0</v>
      </c>
    </row>
    <row r="6" spans="1:32" s="12" customFormat="1" x14ac:dyDescent="0.3">
      <c r="A6" s="12">
        <v>4</v>
      </c>
      <c r="B6" s="12" t="s">
        <v>14</v>
      </c>
      <c r="C6" s="12" t="s">
        <v>73</v>
      </c>
      <c r="D6" s="12">
        <v>1</v>
      </c>
      <c r="E6" s="12">
        <v>4</v>
      </c>
      <c r="F6" s="12">
        <v>1.2</v>
      </c>
      <c r="G6" s="12">
        <v>100</v>
      </c>
      <c r="H6" s="12">
        <v>1</v>
      </c>
      <c r="I6" s="12" t="b">
        <v>1</v>
      </c>
      <c r="J6" s="13">
        <v>0.13600000000000001</v>
      </c>
      <c r="K6" s="13">
        <v>0.18792</v>
      </c>
      <c r="L6" s="13">
        <v>0.22384000000000001</v>
      </c>
      <c r="M6" s="13">
        <v>0.24775999999999995</v>
      </c>
      <c r="N6" s="13">
        <v>0.2656</v>
      </c>
      <c r="O6" s="13">
        <v>0.27999999999999997</v>
      </c>
      <c r="P6" s="13">
        <v>0.30000000000000004</v>
      </c>
      <c r="Q6" s="13">
        <v>0.32000000000000006</v>
      </c>
      <c r="R6" s="13">
        <v>0.34</v>
      </c>
      <c r="S6" s="13">
        <v>0.36400000000000005</v>
      </c>
      <c r="T6" s="13">
        <v>1</v>
      </c>
      <c r="U6" s="14">
        <v>0</v>
      </c>
      <c r="V6" s="14">
        <v>0</v>
      </c>
      <c r="W6" s="14">
        <v>1</v>
      </c>
      <c r="X6" s="14">
        <v>0</v>
      </c>
      <c r="Y6" s="12" t="s">
        <v>193</v>
      </c>
      <c r="Z6" s="14">
        <v>11</v>
      </c>
      <c r="AA6" s="14">
        <v>10000</v>
      </c>
      <c r="AB6" s="12" t="s">
        <v>272</v>
      </c>
      <c r="AC6" s="12">
        <v>4</v>
      </c>
      <c r="AD6" s="12">
        <f>IFERROR(VLOOKUP(A6,TransBalance!D:J,6,FALSE),0)</f>
        <v>0</v>
      </c>
      <c r="AE6" s="12">
        <v>76</v>
      </c>
      <c r="AF6" s="12">
        <f>IFERROR(VLOOKUP(A6,TransBalance!D:J,7,FALSE),0)/100</f>
        <v>0</v>
      </c>
    </row>
    <row r="7" spans="1:32" s="12" customFormat="1" x14ac:dyDescent="0.3">
      <c r="A7" s="12">
        <v>5</v>
      </c>
      <c r="B7" s="12" t="s">
        <v>15</v>
      </c>
      <c r="C7" s="12" t="s">
        <v>74</v>
      </c>
      <c r="D7" s="12">
        <v>1</v>
      </c>
      <c r="E7" s="12">
        <v>4</v>
      </c>
      <c r="F7" s="12">
        <v>1.2</v>
      </c>
      <c r="G7" s="12">
        <v>100</v>
      </c>
      <c r="H7" s="12">
        <v>1</v>
      </c>
      <c r="I7" s="12" t="b">
        <v>1</v>
      </c>
      <c r="J7" s="13">
        <v>0.10200000000000001</v>
      </c>
      <c r="K7" s="13">
        <v>0.14093999999999998</v>
      </c>
      <c r="L7" s="13">
        <v>0.16788</v>
      </c>
      <c r="M7" s="13">
        <v>0.18581999999999999</v>
      </c>
      <c r="N7" s="13">
        <v>0.19920000000000002</v>
      </c>
      <c r="O7" s="13">
        <v>0.21</v>
      </c>
      <c r="P7" s="13">
        <v>0.22499999999999998</v>
      </c>
      <c r="Q7" s="13">
        <v>0.24</v>
      </c>
      <c r="R7" s="13">
        <v>0.255</v>
      </c>
      <c r="S7" s="13">
        <v>0.27300000000000002</v>
      </c>
      <c r="T7" s="13">
        <v>1</v>
      </c>
      <c r="U7" s="14">
        <v>0</v>
      </c>
      <c r="V7" s="14">
        <v>0</v>
      </c>
      <c r="W7" s="14">
        <v>1</v>
      </c>
      <c r="X7" s="14">
        <v>0</v>
      </c>
      <c r="Y7" s="12" t="s">
        <v>193</v>
      </c>
      <c r="Z7" s="14">
        <v>11</v>
      </c>
      <c r="AA7" s="14">
        <v>10000</v>
      </c>
      <c r="AB7" s="12" t="s">
        <v>272</v>
      </c>
      <c r="AC7" s="12">
        <v>5</v>
      </c>
      <c r="AD7" s="12">
        <f>IFERROR(VLOOKUP(A7,TransBalance!D:J,6,FALSE),0)</f>
        <v>0</v>
      </c>
      <c r="AE7" s="12">
        <v>76</v>
      </c>
      <c r="AF7" s="12">
        <f>IFERROR(VLOOKUP(A7,TransBalance!D:J,7,FALSE),0)/100</f>
        <v>0</v>
      </c>
    </row>
    <row r="8" spans="1:32" s="12" customFormat="1" x14ac:dyDescent="0.3">
      <c r="A8" s="12">
        <v>6</v>
      </c>
      <c r="B8" s="12" t="s">
        <v>16</v>
      </c>
      <c r="C8" s="12" t="s">
        <v>61</v>
      </c>
      <c r="D8" s="12">
        <v>1</v>
      </c>
      <c r="E8" s="12">
        <v>4</v>
      </c>
      <c r="F8" s="12">
        <v>1.2</v>
      </c>
      <c r="G8" s="12">
        <v>100</v>
      </c>
      <c r="H8" s="12">
        <v>1</v>
      </c>
      <c r="I8" s="12" t="b">
        <v>1</v>
      </c>
      <c r="J8" s="13">
        <v>6.8000000000000005E-2</v>
      </c>
      <c r="K8" s="13">
        <v>9.3960000000000002E-2</v>
      </c>
      <c r="L8" s="13">
        <v>0.11192000000000001</v>
      </c>
      <c r="M8" s="13">
        <v>0.12387999999999998</v>
      </c>
      <c r="N8" s="13">
        <v>0.1328</v>
      </c>
      <c r="O8" s="13">
        <v>0.13999999999999999</v>
      </c>
      <c r="P8" s="13">
        <v>0.15000000000000002</v>
      </c>
      <c r="Q8" s="13">
        <v>0.16000000000000003</v>
      </c>
      <c r="R8" s="13">
        <v>0.17</v>
      </c>
      <c r="S8" s="13">
        <v>0.18200000000000002</v>
      </c>
      <c r="T8" s="13">
        <v>1</v>
      </c>
      <c r="U8" s="14">
        <v>0</v>
      </c>
      <c r="V8" s="14">
        <v>0</v>
      </c>
      <c r="W8" s="14">
        <v>1</v>
      </c>
      <c r="X8" s="14">
        <v>0</v>
      </c>
      <c r="Y8" s="12" t="s">
        <v>193</v>
      </c>
      <c r="Z8" s="14">
        <v>11</v>
      </c>
      <c r="AA8" s="14">
        <v>10000</v>
      </c>
      <c r="AB8" s="12" t="s">
        <v>272</v>
      </c>
      <c r="AC8" s="12">
        <v>6</v>
      </c>
      <c r="AD8" s="12">
        <f>IFERROR(VLOOKUP(A8,TransBalance!D:J,6,FALSE),0)</f>
        <v>0</v>
      </c>
      <c r="AE8" s="12">
        <v>76</v>
      </c>
      <c r="AF8" s="12">
        <f>IFERROR(VLOOKUP(A8,TransBalance!D:J,7,FALSE),0)/100</f>
        <v>0</v>
      </c>
    </row>
    <row r="9" spans="1:32" s="12" customFormat="1" x14ac:dyDescent="0.3">
      <c r="A9" s="12">
        <v>7</v>
      </c>
      <c r="B9" s="12" t="s">
        <v>17</v>
      </c>
      <c r="C9" s="12" t="s">
        <v>60</v>
      </c>
      <c r="D9" s="12">
        <v>1</v>
      </c>
      <c r="E9" s="12">
        <v>4</v>
      </c>
      <c r="F9" s="12">
        <v>1.2</v>
      </c>
      <c r="G9" s="12">
        <v>100</v>
      </c>
      <c r="H9" s="12">
        <v>1</v>
      </c>
      <c r="I9" s="12" t="b">
        <v>1</v>
      </c>
      <c r="J9" s="13">
        <v>3.4000000000000002E-2</v>
      </c>
      <c r="K9" s="13">
        <v>4.6980000000000001E-2</v>
      </c>
      <c r="L9" s="13">
        <v>5.5960000000000003E-2</v>
      </c>
      <c r="M9" s="13">
        <v>6.1939999999999988E-2</v>
      </c>
      <c r="N9" s="13">
        <v>6.6400000000000001E-2</v>
      </c>
      <c r="O9" s="13">
        <v>6.9999999999999993E-2</v>
      </c>
      <c r="P9" s="13">
        <v>7.5000000000000011E-2</v>
      </c>
      <c r="Q9" s="13">
        <v>8.0000000000000016E-2</v>
      </c>
      <c r="R9" s="13">
        <v>8.5000000000000006E-2</v>
      </c>
      <c r="S9" s="13">
        <v>9.1000000000000011E-2</v>
      </c>
      <c r="T9" s="13">
        <v>1</v>
      </c>
      <c r="U9" s="14">
        <v>0</v>
      </c>
      <c r="V9" s="14">
        <v>0</v>
      </c>
      <c r="W9" s="14">
        <v>1</v>
      </c>
      <c r="X9" s="14">
        <v>0</v>
      </c>
      <c r="Y9" s="12" t="s">
        <v>193</v>
      </c>
      <c r="Z9" s="14">
        <v>11</v>
      </c>
      <c r="AA9" s="14">
        <v>10000</v>
      </c>
      <c r="AB9" s="12" t="s">
        <v>272</v>
      </c>
      <c r="AC9" s="12">
        <v>7</v>
      </c>
      <c r="AD9" s="12">
        <f>IFERROR(VLOOKUP(A9,TransBalance!D:J,6,FALSE),0)</f>
        <v>0</v>
      </c>
      <c r="AE9" s="12">
        <v>76</v>
      </c>
      <c r="AF9" s="12">
        <f>IFERROR(VLOOKUP(A9,TransBalance!D:J,7,FALSE),0)/100</f>
        <v>0</v>
      </c>
    </row>
    <row r="10" spans="1:32" s="12" customFormat="1" x14ac:dyDescent="0.3">
      <c r="A10" s="12">
        <v>8</v>
      </c>
      <c r="B10" s="12" t="s">
        <v>18</v>
      </c>
      <c r="C10" s="12" t="s">
        <v>75</v>
      </c>
      <c r="D10" s="12">
        <v>2</v>
      </c>
      <c r="E10" s="12">
        <v>4</v>
      </c>
      <c r="F10" s="12">
        <v>1.2</v>
      </c>
      <c r="G10" s="12">
        <v>100</v>
      </c>
      <c r="H10" s="12">
        <v>2</v>
      </c>
      <c r="I10" s="12" t="b">
        <v>1</v>
      </c>
      <c r="J10" s="13">
        <v>2E-3</v>
      </c>
      <c r="K10" s="13">
        <v>4.0000000000000001E-3</v>
      </c>
      <c r="L10" s="13">
        <v>6.0000000000000001E-3</v>
      </c>
      <c r="M10" s="13">
        <v>8.0000000000000002E-3</v>
      </c>
      <c r="N10" s="13">
        <v>1.0000000000000002E-2</v>
      </c>
      <c r="O10" s="13">
        <v>1.2E-2</v>
      </c>
      <c r="P10" s="13">
        <v>1.6E-2</v>
      </c>
      <c r="Q10" s="13">
        <v>2.0000000000000004E-2</v>
      </c>
      <c r="R10" s="13">
        <v>2.4E-2</v>
      </c>
      <c r="S10" s="13">
        <v>3.2000000000000001E-2</v>
      </c>
      <c r="T10" s="13">
        <v>1.05</v>
      </c>
      <c r="U10" s="14">
        <v>0</v>
      </c>
      <c r="V10" s="14">
        <v>0</v>
      </c>
      <c r="W10" s="14">
        <v>1</v>
      </c>
      <c r="X10" s="14">
        <v>0</v>
      </c>
      <c r="Y10" s="12" t="s">
        <v>193</v>
      </c>
      <c r="Z10" s="14">
        <v>11</v>
      </c>
      <c r="AA10" s="14">
        <v>10000</v>
      </c>
      <c r="AB10" s="12" t="s">
        <v>272</v>
      </c>
      <c r="AC10" s="12">
        <v>8</v>
      </c>
      <c r="AD10" s="12">
        <f>IFERROR(VLOOKUP(A10,TransBalance!D:J,6,FALSE),0)</f>
        <v>0</v>
      </c>
      <c r="AE10" s="12">
        <v>76</v>
      </c>
      <c r="AF10" s="12">
        <f>IFERROR(VLOOKUP(A10,TransBalance!D:J,7,FALSE),0)/100</f>
        <v>0</v>
      </c>
    </row>
    <row r="11" spans="1:32" s="12" customFormat="1" x14ac:dyDescent="0.3">
      <c r="A11" s="12">
        <v>9</v>
      </c>
      <c r="B11" s="12" t="s">
        <v>19</v>
      </c>
      <c r="C11" s="12" t="s">
        <v>76</v>
      </c>
      <c r="D11" s="12">
        <v>2</v>
      </c>
      <c r="E11" s="12">
        <v>4</v>
      </c>
      <c r="F11" s="12">
        <v>1.2</v>
      </c>
      <c r="G11" s="12">
        <v>100</v>
      </c>
      <c r="H11" s="12">
        <v>2</v>
      </c>
      <c r="I11" s="12" t="b">
        <v>1</v>
      </c>
      <c r="J11" s="13">
        <v>1.5E-3</v>
      </c>
      <c r="K11" s="13">
        <v>3.0000000000000001E-3</v>
      </c>
      <c r="L11" s="13">
        <v>4.4999999999999997E-3</v>
      </c>
      <c r="M11" s="13">
        <v>6.0000000000000001E-3</v>
      </c>
      <c r="N11" s="13">
        <v>7.4999999999999997E-3</v>
      </c>
      <c r="O11" s="13">
        <v>8.9999999999999993E-3</v>
      </c>
      <c r="P11" s="13">
        <v>1.2E-2</v>
      </c>
      <c r="Q11" s="13">
        <v>1.4999999999999999E-2</v>
      </c>
      <c r="R11" s="13">
        <v>1.7999999999999999E-2</v>
      </c>
      <c r="S11" s="13">
        <v>2.4E-2</v>
      </c>
      <c r="T11" s="13">
        <v>1.1000000000000001</v>
      </c>
      <c r="U11" s="14">
        <v>0</v>
      </c>
      <c r="V11" s="14">
        <v>0</v>
      </c>
      <c r="W11" s="14">
        <v>1</v>
      </c>
      <c r="X11" s="14">
        <v>0</v>
      </c>
      <c r="Y11" s="12" t="s">
        <v>193</v>
      </c>
      <c r="Z11" s="14">
        <v>11</v>
      </c>
      <c r="AA11" s="14">
        <v>10000</v>
      </c>
      <c r="AB11" s="12" t="s">
        <v>272</v>
      </c>
      <c r="AC11" s="12">
        <v>9</v>
      </c>
      <c r="AD11" s="12">
        <f>IFERROR(VLOOKUP(A11,TransBalance!D:J,6,FALSE),0)</f>
        <v>0</v>
      </c>
      <c r="AE11" s="12">
        <v>76</v>
      </c>
      <c r="AF11" s="12">
        <f>IFERROR(VLOOKUP(A11,TransBalance!D:J,7,FALSE),0)/100</f>
        <v>0</v>
      </c>
    </row>
    <row r="12" spans="1:32" s="12" customFormat="1" x14ac:dyDescent="0.3">
      <c r="A12" s="12">
        <v>10</v>
      </c>
      <c r="B12" s="12" t="s">
        <v>20</v>
      </c>
      <c r="C12" s="12" t="s">
        <v>63</v>
      </c>
      <c r="D12" s="12">
        <v>2</v>
      </c>
      <c r="E12" s="12">
        <v>4</v>
      </c>
      <c r="F12" s="12">
        <v>1.2</v>
      </c>
      <c r="G12" s="12">
        <v>100</v>
      </c>
      <c r="H12" s="12">
        <v>2</v>
      </c>
      <c r="I12" s="12" t="b">
        <v>1</v>
      </c>
      <c r="J12" s="13">
        <v>1E-3</v>
      </c>
      <c r="K12" s="13">
        <v>2E-3</v>
      </c>
      <c r="L12" s="13">
        <v>3.0000000000000001E-3</v>
      </c>
      <c r="M12" s="13">
        <v>4.0000000000000001E-3</v>
      </c>
      <c r="N12" s="13">
        <v>5.000000000000001E-3</v>
      </c>
      <c r="O12" s="13">
        <v>6.0000000000000001E-3</v>
      </c>
      <c r="P12" s="13">
        <v>8.0000000000000002E-3</v>
      </c>
      <c r="Q12" s="13">
        <v>1.0000000000000002E-2</v>
      </c>
      <c r="R12" s="13">
        <v>1.2E-2</v>
      </c>
      <c r="S12" s="13">
        <v>1.6E-2</v>
      </c>
      <c r="T12" s="13">
        <v>1.1499999999999999</v>
      </c>
      <c r="U12" s="14">
        <v>0</v>
      </c>
      <c r="V12" s="14">
        <v>0</v>
      </c>
      <c r="W12" s="14">
        <v>1</v>
      </c>
      <c r="X12" s="14">
        <v>0</v>
      </c>
      <c r="Y12" s="12" t="s">
        <v>193</v>
      </c>
      <c r="Z12" s="14">
        <v>11</v>
      </c>
      <c r="AA12" s="14">
        <v>10000</v>
      </c>
      <c r="AB12" s="12" t="s">
        <v>272</v>
      </c>
      <c r="AC12" s="12">
        <v>10</v>
      </c>
      <c r="AD12" s="12">
        <f>IFERROR(VLOOKUP(A12,TransBalance!D:J,6,FALSE),0)</f>
        <v>0</v>
      </c>
      <c r="AE12" s="12">
        <v>76</v>
      </c>
      <c r="AF12" s="12">
        <f>IFERROR(VLOOKUP(A12,TransBalance!D:J,7,FALSE),0)/100</f>
        <v>0</v>
      </c>
    </row>
    <row r="13" spans="1:32" s="12" customFormat="1" x14ac:dyDescent="0.3">
      <c r="A13" s="12">
        <v>11</v>
      </c>
      <c r="B13" s="12" t="s">
        <v>21</v>
      </c>
      <c r="C13" s="12" t="s">
        <v>62</v>
      </c>
      <c r="D13" s="12">
        <v>2</v>
      </c>
      <c r="E13" s="12">
        <v>4</v>
      </c>
      <c r="F13" s="12">
        <v>1.2</v>
      </c>
      <c r="G13" s="12">
        <v>100</v>
      </c>
      <c r="H13" s="12">
        <v>2</v>
      </c>
      <c r="I13" s="12" t="b">
        <v>1</v>
      </c>
      <c r="J13" s="13">
        <v>5.0000000000000001E-4</v>
      </c>
      <c r="K13" s="13">
        <v>1E-3</v>
      </c>
      <c r="L13" s="13">
        <v>1.5E-3</v>
      </c>
      <c r="M13" s="13">
        <v>2E-3</v>
      </c>
      <c r="N13" s="13">
        <v>2.5000000000000005E-3</v>
      </c>
      <c r="O13" s="13">
        <v>3.0000000000000001E-3</v>
      </c>
      <c r="P13" s="13">
        <v>4.0000000000000001E-3</v>
      </c>
      <c r="Q13" s="13">
        <v>5.000000000000001E-3</v>
      </c>
      <c r="R13" s="13">
        <v>6.0000000000000001E-3</v>
      </c>
      <c r="S13" s="13">
        <v>8.0000000000000002E-3</v>
      </c>
      <c r="T13" s="13">
        <v>1.2</v>
      </c>
      <c r="U13" s="14">
        <v>0</v>
      </c>
      <c r="V13" s="14">
        <v>0</v>
      </c>
      <c r="W13" s="14">
        <v>1</v>
      </c>
      <c r="X13" s="14">
        <v>0</v>
      </c>
      <c r="Y13" s="12" t="s">
        <v>193</v>
      </c>
      <c r="Z13" s="14">
        <v>11</v>
      </c>
      <c r="AA13" s="14">
        <v>10000</v>
      </c>
      <c r="AB13" s="12" t="s">
        <v>272</v>
      </c>
      <c r="AC13" s="12">
        <v>11</v>
      </c>
      <c r="AD13" s="12">
        <f>IFERROR(VLOOKUP(A13,TransBalance!D:J,6,FALSE),0)</f>
        <v>0</v>
      </c>
      <c r="AE13" s="12">
        <v>76</v>
      </c>
      <c r="AF13" s="12">
        <f>IFERROR(VLOOKUP(A13,TransBalance!D:J,7,FALSE),0)/100</f>
        <v>0</v>
      </c>
    </row>
    <row r="14" spans="1:32" s="12" customFormat="1" x14ac:dyDescent="0.3">
      <c r="A14" s="12">
        <v>12</v>
      </c>
      <c r="B14" s="12" t="s">
        <v>22</v>
      </c>
      <c r="C14" s="12" t="s">
        <v>77</v>
      </c>
      <c r="D14" s="12">
        <v>3</v>
      </c>
      <c r="E14" s="12">
        <v>4</v>
      </c>
      <c r="F14" s="12">
        <v>1.2</v>
      </c>
      <c r="G14" s="12">
        <v>100</v>
      </c>
      <c r="H14" s="12">
        <v>3</v>
      </c>
      <c r="I14" s="12" t="b">
        <v>1</v>
      </c>
      <c r="J14" s="13">
        <v>0</v>
      </c>
      <c r="K14" s="13">
        <v>8.0000000000000007E-5</v>
      </c>
      <c r="L14" s="13">
        <v>1.6000000000000001E-4</v>
      </c>
      <c r="M14" s="13">
        <v>2.3999999999999998E-4</v>
      </c>
      <c r="N14" s="13">
        <v>4.0000000000000002E-4</v>
      </c>
      <c r="O14" s="13">
        <v>8.0000000000000004E-4</v>
      </c>
      <c r="P14" s="13">
        <v>1.2000000000000001E-3</v>
      </c>
      <c r="Q14" s="13">
        <v>2E-3</v>
      </c>
      <c r="R14" s="13">
        <v>2.8000000000000004E-3</v>
      </c>
      <c r="S14" s="13">
        <v>4.0000000000000001E-3</v>
      </c>
      <c r="T14" s="13">
        <v>1.25</v>
      </c>
      <c r="U14" s="14">
        <v>0</v>
      </c>
      <c r="V14" s="14">
        <v>0</v>
      </c>
      <c r="W14" s="14">
        <v>1</v>
      </c>
      <c r="X14" s="14">
        <v>0</v>
      </c>
      <c r="Y14" s="12" t="s">
        <v>193</v>
      </c>
      <c r="Z14" s="14">
        <v>11</v>
      </c>
      <c r="AA14" s="14">
        <v>10000</v>
      </c>
      <c r="AB14" s="12" t="s">
        <v>272</v>
      </c>
      <c r="AC14" s="12">
        <v>12</v>
      </c>
      <c r="AD14" s="12">
        <f>IFERROR(VLOOKUP(A14,TransBalance!D:J,6,FALSE),0)</f>
        <v>0</v>
      </c>
      <c r="AE14" s="12">
        <v>76</v>
      </c>
      <c r="AF14" s="12">
        <f>IFERROR(VLOOKUP(A14,TransBalance!D:J,7,FALSE),0)/100</f>
        <v>0</v>
      </c>
    </row>
    <row r="15" spans="1:32" s="12" customFormat="1" x14ac:dyDescent="0.3">
      <c r="A15" s="12">
        <v>13</v>
      </c>
      <c r="B15" s="12" t="s">
        <v>23</v>
      </c>
      <c r="C15" s="12" t="s">
        <v>78</v>
      </c>
      <c r="D15" s="12">
        <v>3</v>
      </c>
      <c r="E15" s="12">
        <v>4</v>
      </c>
      <c r="F15" s="12">
        <v>1.2</v>
      </c>
      <c r="G15" s="12">
        <v>100</v>
      </c>
      <c r="H15" s="12">
        <v>4</v>
      </c>
      <c r="I15" s="12" t="b">
        <v>1</v>
      </c>
      <c r="J15" s="13">
        <v>0</v>
      </c>
      <c r="K15" s="13">
        <v>6.0000000000000002E-5</v>
      </c>
      <c r="L15" s="13">
        <v>1.2E-4</v>
      </c>
      <c r="M15" s="13">
        <v>1.7999999999999998E-4</v>
      </c>
      <c r="N15" s="13">
        <v>2.9999999999999997E-4</v>
      </c>
      <c r="O15" s="13">
        <v>5.9999999999999995E-4</v>
      </c>
      <c r="P15" s="13">
        <v>8.9999999999999998E-4</v>
      </c>
      <c r="Q15" s="13">
        <v>1.5E-3</v>
      </c>
      <c r="R15" s="13">
        <v>2.0999999999999999E-3</v>
      </c>
      <c r="S15" s="13">
        <v>3.0000000000000001E-3</v>
      </c>
      <c r="T15" s="13">
        <v>1.3</v>
      </c>
      <c r="U15" s="14">
        <v>0</v>
      </c>
      <c r="V15" s="14">
        <v>0</v>
      </c>
      <c r="W15" s="14">
        <v>1</v>
      </c>
      <c r="X15" s="14">
        <v>0</v>
      </c>
      <c r="Y15" s="12" t="s">
        <v>193</v>
      </c>
      <c r="Z15" s="14">
        <v>11</v>
      </c>
      <c r="AA15" s="14">
        <v>10000</v>
      </c>
      <c r="AB15" s="12" t="s">
        <v>272</v>
      </c>
      <c r="AC15" s="12">
        <v>13</v>
      </c>
      <c r="AD15" s="12">
        <f>IFERROR(VLOOKUP(A15,TransBalance!D:J,6,FALSE),0)</f>
        <v>0</v>
      </c>
      <c r="AE15" s="12">
        <v>76</v>
      </c>
      <c r="AF15" s="12">
        <f>IFERROR(VLOOKUP(A15,TransBalance!D:J,7,FALSE),0)/100</f>
        <v>0</v>
      </c>
    </row>
    <row r="16" spans="1:32" s="12" customFormat="1" x14ac:dyDescent="0.3">
      <c r="A16" s="12">
        <v>14</v>
      </c>
      <c r="B16" s="12" t="s">
        <v>24</v>
      </c>
      <c r="C16" s="12" t="s">
        <v>65</v>
      </c>
      <c r="D16" s="12">
        <v>3</v>
      </c>
      <c r="E16" s="12">
        <v>4</v>
      </c>
      <c r="F16" s="12">
        <v>1.2</v>
      </c>
      <c r="G16" s="12">
        <v>100</v>
      </c>
      <c r="H16" s="12">
        <v>5</v>
      </c>
      <c r="I16" s="12" t="b">
        <v>1</v>
      </c>
      <c r="J16" s="13">
        <v>0</v>
      </c>
      <c r="K16" s="13">
        <v>4.0000000000000003E-5</v>
      </c>
      <c r="L16" s="13">
        <v>8.0000000000000007E-5</v>
      </c>
      <c r="M16" s="13">
        <v>1.1999999999999999E-4</v>
      </c>
      <c r="N16" s="13">
        <v>2.0000000000000001E-4</v>
      </c>
      <c r="O16" s="13">
        <v>4.0000000000000002E-4</v>
      </c>
      <c r="P16" s="13">
        <v>6.0000000000000006E-4</v>
      </c>
      <c r="Q16" s="13">
        <v>1E-3</v>
      </c>
      <c r="R16" s="13">
        <v>1.4000000000000002E-3</v>
      </c>
      <c r="S16" s="13">
        <v>2E-3</v>
      </c>
      <c r="T16" s="13">
        <v>1.35</v>
      </c>
      <c r="U16" s="14">
        <v>0</v>
      </c>
      <c r="V16" s="14">
        <v>0</v>
      </c>
      <c r="W16" s="14">
        <v>1</v>
      </c>
      <c r="X16" s="14">
        <v>0</v>
      </c>
      <c r="Y16" s="12" t="s">
        <v>193</v>
      </c>
      <c r="Z16" s="14">
        <v>11</v>
      </c>
      <c r="AA16" s="14">
        <v>10000</v>
      </c>
      <c r="AB16" s="12" t="s">
        <v>272</v>
      </c>
      <c r="AC16" s="12">
        <v>14</v>
      </c>
      <c r="AD16" s="12">
        <f>IFERROR(VLOOKUP(A16,TransBalance!D:J,6,FALSE),0)</f>
        <v>0</v>
      </c>
      <c r="AE16" s="12">
        <v>76</v>
      </c>
      <c r="AF16" s="12">
        <f>IFERROR(VLOOKUP(A16,TransBalance!D:J,7,FALSE),0)/100</f>
        <v>0</v>
      </c>
    </row>
    <row r="17" spans="1:32" s="12" customFormat="1" x14ac:dyDescent="0.3">
      <c r="A17" s="12">
        <v>15</v>
      </c>
      <c r="B17" s="12" t="s">
        <v>25</v>
      </c>
      <c r="C17" s="12" t="s">
        <v>64</v>
      </c>
      <c r="D17" s="12">
        <v>3</v>
      </c>
      <c r="E17" s="12">
        <v>4</v>
      </c>
      <c r="F17" s="12">
        <v>1.2</v>
      </c>
      <c r="G17" s="12">
        <v>100</v>
      </c>
      <c r="H17" s="12">
        <v>6</v>
      </c>
      <c r="I17" s="12" t="b">
        <v>1</v>
      </c>
      <c r="J17" s="13">
        <v>0</v>
      </c>
      <c r="K17" s="13">
        <v>2.0000000000000002E-5</v>
      </c>
      <c r="L17" s="13">
        <v>4.0000000000000003E-5</v>
      </c>
      <c r="M17" s="13">
        <v>5.9999999999999995E-5</v>
      </c>
      <c r="N17" s="13">
        <v>1E-4</v>
      </c>
      <c r="O17" s="13">
        <v>2.0000000000000001E-4</v>
      </c>
      <c r="P17" s="13">
        <v>3.0000000000000003E-4</v>
      </c>
      <c r="Q17" s="13">
        <v>5.0000000000000001E-4</v>
      </c>
      <c r="R17" s="13">
        <v>7.000000000000001E-4</v>
      </c>
      <c r="S17" s="13">
        <v>1E-3</v>
      </c>
      <c r="T17" s="13">
        <v>1.4</v>
      </c>
      <c r="U17" s="14">
        <v>0</v>
      </c>
      <c r="V17" s="14">
        <v>0</v>
      </c>
      <c r="W17" s="14">
        <v>1</v>
      </c>
      <c r="X17" s="14">
        <v>0</v>
      </c>
      <c r="Y17" s="12" t="s">
        <v>193</v>
      </c>
      <c r="Z17" s="14">
        <v>11</v>
      </c>
      <c r="AA17" s="14">
        <v>10000</v>
      </c>
      <c r="AB17" s="12" t="s">
        <v>272</v>
      </c>
      <c r="AC17" s="12">
        <v>15</v>
      </c>
      <c r="AD17" s="12">
        <f>IFERROR(VLOOKUP(A17,TransBalance!D:J,6,FALSE),0)</f>
        <v>0</v>
      </c>
      <c r="AE17" s="12">
        <v>76</v>
      </c>
      <c r="AF17" s="12">
        <f>IFERROR(VLOOKUP(A17,TransBalance!D:J,7,FALSE),0)/100</f>
        <v>0</v>
      </c>
    </row>
    <row r="18" spans="1:32" s="12" customFormat="1" x14ac:dyDescent="0.3">
      <c r="A18" s="12">
        <v>16</v>
      </c>
      <c r="B18" s="12" t="s">
        <v>46</v>
      </c>
      <c r="C18" s="12" t="s">
        <v>72</v>
      </c>
      <c r="D18" s="12">
        <v>4</v>
      </c>
      <c r="E18" s="12">
        <v>4</v>
      </c>
      <c r="F18" s="12">
        <v>1.2</v>
      </c>
      <c r="G18" s="12">
        <v>100</v>
      </c>
      <c r="H18" s="12">
        <v>13</v>
      </c>
      <c r="I18" s="12" t="b">
        <v>1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3">
        <v>1.45</v>
      </c>
      <c r="U18" s="14">
        <v>0</v>
      </c>
      <c r="V18" s="14">
        <v>0</v>
      </c>
      <c r="W18" s="14">
        <v>1</v>
      </c>
      <c r="X18" s="14">
        <v>0</v>
      </c>
      <c r="Y18" s="12" t="s">
        <v>193</v>
      </c>
      <c r="Z18" s="14">
        <v>11</v>
      </c>
      <c r="AA18" s="14">
        <v>10000</v>
      </c>
      <c r="AB18" s="12" t="s">
        <v>272</v>
      </c>
      <c r="AC18" s="12">
        <v>16</v>
      </c>
      <c r="AD18" s="12">
        <f>IFERROR(VLOOKUP(A18,TransBalance!D:J,6,FALSE),0)</f>
        <v>0</v>
      </c>
      <c r="AE18" s="12">
        <v>76</v>
      </c>
      <c r="AF18" s="12">
        <f>IFERROR(VLOOKUP(A18,TransBalance!D:J,7,FALSE),0)/100</f>
        <v>0</v>
      </c>
    </row>
    <row r="19" spans="1:32" s="12" customFormat="1" x14ac:dyDescent="0.3">
      <c r="A19" s="12">
        <v>17</v>
      </c>
      <c r="B19" s="12" t="s">
        <v>67</v>
      </c>
      <c r="C19" s="12" t="s">
        <v>71</v>
      </c>
      <c r="D19" s="12">
        <v>4</v>
      </c>
      <c r="E19" s="12">
        <v>4</v>
      </c>
      <c r="F19" s="12">
        <v>1.2</v>
      </c>
      <c r="G19" s="12">
        <v>100</v>
      </c>
      <c r="H19" s="12">
        <v>14</v>
      </c>
      <c r="I19" s="12" t="b">
        <v>1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3">
        <v>1.5</v>
      </c>
      <c r="U19" s="14">
        <v>0</v>
      </c>
      <c r="V19" s="14">
        <v>0</v>
      </c>
      <c r="W19" s="14">
        <v>1</v>
      </c>
      <c r="X19" s="14">
        <v>0</v>
      </c>
      <c r="Y19" s="12" t="s">
        <v>193</v>
      </c>
      <c r="Z19" s="14">
        <v>11</v>
      </c>
      <c r="AA19" s="14">
        <v>10000</v>
      </c>
      <c r="AB19" s="12" t="s">
        <v>272</v>
      </c>
      <c r="AC19" s="12">
        <v>17</v>
      </c>
      <c r="AD19" s="12">
        <f>IFERROR(VLOOKUP(A19,TransBalance!D:J,6,FALSE),0)</f>
        <v>0</v>
      </c>
      <c r="AE19" s="12">
        <v>76</v>
      </c>
      <c r="AF19" s="12">
        <f>IFERROR(VLOOKUP(A19,TransBalance!D:J,7,FALSE),0)/100</f>
        <v>0</v>
      </c>
    </row>
    <row r="20" spans="1:32" s="12" customFormat="1" x14ac:dyDescent="0.3">
      <c r="A20" s="12">
        <v>18</v>
      </c>
      <c r="B20" s="12" t="s">
        <v>68</v>
      </c>
      <c r="C20" s="12" t="s">
        <v>70</v>
      </c>
      <c r="D20" s="12">
        <v>4</v>
      </c>
      <c r="E20" s="12">
        <v>4</v>
      </c>
      <c r="F20" s="12">
        <v>1.2</v>
      </c>
      <c r="G20" s="12">
        <v>100</v>
      </c>
      <c r="H20" s="12">
        <v>15</v>
      </c>
      <c r="I20" s="12" t="b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3">
        <v>1.55</v>
      </c>
      <c r="U20" s="14">
        <v>0</v>
      </c>
      <c r="V20" s="14">
        <v>0</v>
      </c>
      <c r="W20" s="14">
        <v>1</v>
      </c>
      <c r="X20" s="14">
        <v>0</v>
      </c>
      <c r="Y20" s="12" t="s">
        <v>193</v>
      </c>
      <c r="Z20" s="14">
        <v>11</v>
      </c>
      <c r="AA20" s="14">
        <v>10000</v>
      </c>
      <c r="AB20" s="12" t="s">
        <v>272</v>
      </c>
      <c r="AC20" s="12">
        <v>18</v>
      </c>
      <c r="AD20" s="12">
        <f>IFERROR(VLOOKUP(A20,TransBalance!D:J,6,FALSE),0)</f>
        <v>0</v>
      </c>
      <c r="AE20" s="12">
        <v>76</v>
      </c>
      <c r="AF20" s="12">
        <f>IFERROR(VLOOKUP(A20,TransBalance!D:J,7,FALSE),0)/100</f>
        <v>0</v>
      </c>
    </row>
    <row r="21" spans="1:32" s="12" customFormat="1" x14ac:dyDescent="0.3">
      <c r="A21" s="12">
        <v>19</v>
      </c>
      <c r="B21" s="12" t="s">
        <v>69</v>
      </c>
      <c r="C21" s="12" t="s">
        <v>66</v>
      </c>
      <c r="D21" s="12">
        <v>4</v>
      </c>
      <c r="E21" s="12">
        <v>4</v>
      </c>
      <c r="F21" s="12">
        <v>1.2</v>
      </c>
      <c r="G21" s="12">
        <v>100</v>
      </c>
      <c r="H21" s="12">
        <v>16</v>
      </c>
      <c r="I21" s="12" t="b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3">
        <v>1.6</v>
      </c>
      <c r="U21" s="14">
        <v>0</v>
      </c>
      <c r="V21" s="14">
        <v>0</v>
      </c>
      <c r="W21" s="14">
        <v>1</v>
      </c>
      <c r="X21" s="14">
        <v>0</v>
      </c>
      <c r="Y21" s="12" t="s">
        <v>193</v>
      </c>
      <c r="Z21" s="14">
        <v>11</v>
      </c>
      <c r="AA21" s="14">
        <v>10000</v>
      </c>
      <c r="AB21" s="12" t="s">
        <v>272</v>
      </c>
      <c r="AC21" s="12">
        <v>19</v>
      </c>
      <c r="AD21" s="12">
        <f>IFERROR(VLOOKUP(A21,TransBalance!D:J,6,FALSE),0)</f>
        <v>0</v>
      </c>
      <c r="AE21" s="12">
        <v>76</v>
      </c>
      <c r="AF21" s="12">
        <f>IFERROR(VLOOKUP(A21,TransBalance!D:J,7,FALSE),0)/100</f>
        <v>0</v>
      </c>
    </row>
    <row r="22" spans="1:32" x14ac:dyDescent="0.3">
      <c r="A22">
        <v>20</v>
      </c>
      <c r="B22" t="s">
        <v>79</v>
      </c>
      <c r="C22" t="s">
        <v>202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>
        <v>1.65</v>
      </c>
      <c r="U22" s="7">
        <v>46</v>
      </c>
      <c r="V22">
        <v>2500</v>
      </c>
      <c r="W22" s="7">
        <v>46</v>
      </c>
      <c r="X22">
        <v>2500</v>
      </c>
      <c r="Y22" t="s">
        <v>187</v>
      </c>
      <c r="Z22" s="14">
        <v>11</v>
      </c>
      <c r="AA22" s="14">
        <v>1000000000</v>
      </c>
      <c r="AB22" s="12" t="s">
        <v>272</v>
      </c>
      <c r="AC22" s="12">
        <v>20</v>
      </c>
      <c r="AD22" s="12">
        <f>IFERROR(VLOOKUP(A22,TransBalance!D:J,6,FALSE),0)</f>
        <v>1</v>
      </c>
      <c r="AE22" s="12">
        <v>76</v>
      </c>
      <c r="AF22" s="12">
        <f>IFERROR(VLOOKUP(A22,TransBalance!D:J,7,FALSE),0)/100</f>
        <v>0.02</v>
      </c>
    </row>
    <row r="23" spans="1:32" x14ac:dyDescent="0.3">
      <c r="A23">
        <v>21</v>
      </c>
      <c r="B23" t="s">
        <v>80</v>
      </c>
      <c r="C23" t="s">
        <v>201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>
        <v>1.7</v>
      </c>
      <c r="U23" s="7">
        <v>46</v>
      </c>
      <c r="V23">
        <v>2500</v>
      </c>
      <c r="W23" s="7">
        <v>46</v>
      </c>
      <c r="X23">
        <v>2500</v>
      </c>
      <c r="Y23" t="s">
        <v>187</v>
      </c>
      <c r="Z23" s="14">
        <v>11</v>
      </c>
      <c r="AA23" s="14">
        <v>1000000000</v>
      </c>
      <c r="AB23" s="12" t="s">
        <v>272</v>
      </c>
      <c r="AC23" s="12">
        <v>21</v>
      </c>
      <c r="AD23" s="12">
        <f>IFERROR(VLOOKUP(A23,TransBalance!D:J,6,FALSE),0)</f>
        <v>1</v>
      </c>
      <c r="AE23" s="12">
        <v>76</v>
      </c>
      <c r="AF23" s="12">
        <f>IFERROR(VLOOKUP(A23,TransBalance!D:J,7,FALSE),0)/100</f>
        <v>0.02</v>
      </c>
    </row>
    <row r="24" spans="1:32" x14ac:dyDescent="0.3">
      <c r="A24">
        <v>22</v>
      </c>
      <c r="B24" t="s">
        <v>81</v>
      </c>
      <c r="C24" t="s">
        <v>200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>
        <v>1.75</v>
      </c>
      <c r="U24" s="7">
        <v>46</v>
      </c>
      <c r="V24">
        <v>2500</v>
      </c>
      <c r="W24" s="7">
        <v>46</v>
      </c>
      <c r="X24">
        <v>2500</v>
      </c>
      <c r="Y24" t="s">
        <v>187</v>
      </c>
      <c r="Z24" s="14">
        <v>11</v>
      </c>
      <c r="AA24" s="14">
        <v>1000000000</v>
      </c>
      <c r="AB24" s="12" t="s">
        <v>272</v>
      </c>
      <c r="AC24" s="12">
        <v>22</v>
      </c>
      <c r="AD24" s="12">
        <f>IFERROR(VLOOKUP(A24,TransBalance!D:J,6,FALSE),0)</f>
        <v>1</v>
      </c>
      <c r="AE24" s="12">
        <v>76</v>
      </c>
      <c r="AF24" s="12">
        <f>IFERROR(VLOOKUP(A24,TransBalance!D:J,7,FALSE),0)/100</f>
        <v>0.02</v>
      </c>
    </row>
    <row r="25" spans="1:32" ht="33" x14ac:dyDescent="0.3">
      <c r="A25">
        <v>23</v>
      </c>
      <c r="B25" t="s">
        <v>82</v>
      </c>
      <c r="C25" t="s">
        <v>203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>
        <v>1.8</v>
      </c>
      <c r="U25" s="7">
        <v>46</v>
      </c>
      <c r="V25">
        <v>2500</v>
      </c>
      <c r="W25" s="7">
        <v>46</v>
      </c>
      <c r="X25">
        <v>2500</v>
      </c>
      <c r="Y25" t="s">
        <v>187</v>
      </c>
      <c r="Z25" s="14">
        <v>11</v>
      </c>
      <c r="AA25" s="14">
        <v>1000000000</v>
      </c>
      <c r="AB25" s="15" t="s">
        <v>267</v>
      </c>
      <c r="AC25" s="12">
        <v>23</v>
      </c>
      <c r="AD25" s="12">
        <f>IFERROR(VLOOKUP(A25,TransBalance!D:J,6,FALSE),0)</f>
        <v>1</v>
      </c>
      <c r="AE25" s="12">
        <v>76</v>
      </c>
      <c r="AF25" s="12">
        <f>IFERROR(VLOOKUP(A25,TransBalance!D:J,7,FALSE),0)/100</f>
        <v>0.02</v>
      </c>
    </row>
    <row r="26" spans="1:32" ht="33" x14ac:dyDescent="0.3">
      <c r="A26">
        <v>24</v>
      </c>
      <c r="B26" t="s">
        <v>83</v>
      </c>
      <c r="C26" t="s">
        <v>199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>
        <v>1.9</v>
      </c>
      <c r="U26" s="7">
        <v>46</v>
      </c>
      <c r="V26">
        <v>2500</v>
      </c>
      <c r="W26" s="7">
        <v>46</v>
      </c>
      <c r="X26">
        <v>2500</v>
      </c>
      <c r="Y26" t="s">
        <v>187</v>
      </c>
      <c r="Z26" s="14">
        <v>11</v>
      </c>
      <c r="AA26" s="14">
        <v>1000000000</v>
      </c>
      <c r="AB26" s="15" t="s">
        <v>268</v>
      </c>
      <c r="AC26" s="12">
        <v>24</v>
      </c>
      <c r="AD26" s="12">
        <f>IFERROR(VLOOKUP(A26,TransBalance!D:J,6,FALSE),0)</f>
        <v>1</v>
      </c>
      <c r="AE26" s="12">
        <v>76</v>
      </c>
      <c r="AF26" s="12">
        <f>IFERROR(VLOOKUP(A26,TransBalance!D:J,7,FALSE),0)/100</f>
        <v>0.02</v>
      </c>
    </row>
    <row r="27" spans="1:32" ht="33" x14ac:dyDescent="0.3">
      <c r="A27">
        <v>25</v>
      </c>
      <c r="B27" t="s">
        <v>84</v>
      </c>
      <c r="C27" t="s">
        <v>198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>
        <v>2</v>
      </c>
      <c r="U27" s="7">
        <v>46</v>
      </c>
      <c r="V27">
        <v>2500</v>
      </c>
      <c r="W27" s="7">
        <v>46</v>
      </c>
      <c r="X27">
        <v>2500</v>
      </c>
      <c r="Y27" t="s">
        <v>187</v>
      </c>
      <c r="Z27" s="14">
        <v>11</v>
      </c>
      <c r="AA27" s="14">
        <v>1000000000</v>
      </c>
      <c r="AB27" s="15" t="s">
        <v>266</v>
      </c>
      <c r="AC27" s="12">
        <v>25</v>
      </c>
      <c r="AD27" s="12">
        <f>IFERROR(VLOOKUP(A27,TransBalance!D:J,6,FALSE),0)</f>
        <v>1</v>
      </c>
      <c r="AE27" s="12">
        <v>76</v>
      </c>
      <c r="AF27" s="12">
        <f>IFERROR(VLOOKUP(A27,TransBalance!D:J,7,FALSE),0)/100</f>
        <v>0.02</v>
      </c>
    </row>
    <row r="28" spans="1:32" ht="33" x14ac:dyDescent="0.3">
      <c r="A28">
        <v>26</v>
      </c>
      <c r="B28" t="s">
        <v>85</v>
      </c>
      <c r="C28" t="s">
        <v>197</v>
      </c>
      <c r="D28">
        <v>11</v>
      </c>
      <c r="E28">
        <v>4</v>
      </c>
      <c r="F28">
        <v>1.2</v>
      </c>
      <c r="G28">
        <v>100</v>
      </c>
      <c r="H28">
        <v>36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>
        <v>2.2000000000000002</v>
      </c>
      <c r="U28" s="7">
        <v>46</v>
      </c>
      <c r="V28">
        <v>2500</v>
      </c>
      <c r="W28" s="7">
        <v>46</v>
      </c>
      <c r="X28">
        <v>2500</v>
      </c>
      <c r="Y28" t="s">
        <v>187</v>
      </c>
      <c r="Z28" s="14">
        <v>11</v>
      </c>
      <c r="AA28" s="14">
        <v>1000000000</v>
      </c>
      <c r="AB28" s="15" t="s">
        <v>265</v>
      </c>
      <c r="AC28" s="12">
        <v>26</v>
      </c>
      <c r="AD28" s="12">
        <f>IFERROR(VLOOKUP(A28,TransBalance!D:J,6,FALSE),0)</f>
        <v>1</v>
      </c>
      <c r="AE28" s="12">
        <v>76</v>
      </c>
      <c r="AF28" s="12">
        <f>IFERROR(VLOOKUP(A28,TransBalance!D:J,7,FALSE),0)/100</f>
        <v>0.02</v>
      </c>
    </row>
    <row r="29" spans="1:32" ht="33" x14ac:dyDescent="0.3">
      <c r="A29">
        <v>27</v>
      </c>
      <c r="B29" t="s">
        <v>87</v>
      </c>
      <c r="C29" t="s">
        <v>196</v>
      </c>
      <c r="D29">
        <v>12</v>
      </c>
      <c r="E29">
        <v>4</v>
      </c>
      <c r="F29">
        <v>1.2</v>
      </c>
      <c r="G29">
        <v>100</v>
      </c>
      <c r="H29">
        <v>39</v>
      </c>
      <c r="I29" t="b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">
        <v>2.4</v>
      </c>
      <c r="U29" s="7">
        <v>46</v>
      </c>
      <c r="V29">
        <v>2500</v>
      </c>
      <c r="W29" s="7">
        <v>46</v>
      </c>
      <c r="X29">
        <v>2500</v>
      </c>
      <c r="Y29" t="s">
        <v>187</v>
      </c>
      <c r="Z29" s="14">
        <v>11</v>
      </c>
      <c r="AA29" s="14">
        <v>1000000000</v>
      </c>
      <c r="AB29" s="15" t="s">
        <v>264</v>
      </c>
      <c r="AC29" s="12">
        <v>27</v>
      </c>
      <c r="AD29" s="12">
        <f>IFERROR(VLOOKUP(A29,TransBalance!D:J,6,FALSE),0)</f>
        <v>1</v>
      </c>
      <c r="AE29" s="12">
        <v>76</v>
      </c>
      <c r="AF29" s="12">
        <f>IFERROR(VLOOKUP(A29,TransBalance!D:J,7,FALSE),0)/100</f>
        <v>0.02</v>
      </c>
    </row>
    <row r="30" spans="1:32" ht="33" x14ac:dyDescent="0.3">
      <c r="A30">
        <v>28</v>
      </c>
      <c r="B30" t="s">
        <v>88</v>
      </c>
      <c r="C30" t="s">
        <v>195</v>
      </c>
      <c r="D30">
        <v>13</v>
      </c>
      <c r="E30">
        <v>4</v>
      </c>
      <c r="F30">
        <v>1.2</v>
      </c>
      <c r="G30">
        <v>100</v>
      </c>
      <c r="H30">
        <v>40</v>
      </c>
      <c r="I30" t="b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">
        <v>2.6</v>
      </c>
      <c r="U30" s="7">
        <v>46</v>
      </c>
      <c r="V30">
        <v>2500</v>
      </c>
      <c r="W30" s="7">
        <v>46</v>
      </c>
      <c r="X30">
        <v>2500</v>
      </c>
      <c r="Y30" t="s">
        <v>187</v>
      </c>
      <c r="Z30" s="14">
        <v>11</v>
      </c>
      <c r="AA30" s="14">
        <v>1000000000</v>
      </c>
      <c r="AB30" s="15" t="s">
        <v>262</v>
      </c>
      <c r="AC30" s="12">
        <v>28</v>
      </c>
      <c r="AD30" s="12">
        <f>IFERROR(VLOOKUP(A30,TransBalance!D:J,6,FALSE),0)</f>
        <v>1</v>
      </c>
      <c r="AE30" s="12">
        <v>76</v>
      </c>
      <c r="AF30" s="12">
        <f>IFERROR(VLOOKUP(A30,TransBalance!D:J,7,FALSE),0)/100</f>
        <v>0.02</v>
      </c>
    </row>
    <row r="31" spans="1:32" ht="33" x14ac:dyDescent="0.3">
      <c r="A31">
        <v>29</v>
      </c>
      <c r="B31" t="s">
        <v>89</v>
      </c>
      <c r="C31" t="s">
        <v>194</v>
      </c>
      <c r="D31">
        <v>14</v>
      </c>
      <c r="E31">
        <v>4</v>
      </c>
      <c r="F31">
        <v>1.2</v>
      </c>
      <c r="G31">
        <v>100</v>
      </c>
      <c r="H31">
        <v>41</v>
      </c>
      <c r="I31" t="b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">
        <v>2.8</v>
      </c>
      <c r="U31" s="7">
        <v>46</v>
      </c>
      <c r="V31">
        <v>2500</v>
      </c>
      <c r="W31" s="7">
        <v>46</v>
      </c>
      <c r="X31">
        <v>2500</v>
      </c>
      <c r="Y31" t="s">
        <v>187</v>
      </c>
      <c r="Z31" s="14">
        <v>11</v>
      </c>
      <c r="AA31" s="14">
        <v>1000000000</v>
      </c>
      <c r="AB31" s="15" t="s">
        <v>261</v>
      </c>
      <c r="AC31" s="12">
        <v>29</v>
      </c>
      <c r="AD31" s="12">
        <f>IFERROR(VLOOKUP(A31,TransBalance!D:J,6,FALSE),0)</f>
        <v>2</v>
      </c>
      <c r="AE31" s="12">
        <v>76</v>
      </c>
      <c r="AF31" s="12">
        <f>IFERROR(VLOOKUP(A31,TransBalance!D:J,7,FALSE),0)/100</f>
        <v>0.04</v>
      </c>
    </row>
    <row r="32" spans="1:32" ht="33" x14ac:dyDescent="0.3">
      <c r="A32">
        <v>30</v>
      </c>
      <c r="B32" t="s">
        <v>90</v>
      </c>
      <c r="C32" t="s">
        <v>91</v>
      </c>
      <c r="D32">
        <v>15</v>
      </c>
      <c r="E32">
        <v>4</v>
      </c>
      <c r="F32">
        <v>1.2</v>
      </c>
      <c r="G32">
        <v>100</v>
      </c>
      <c r="H32">
        <v>43</v>
      </c>
      <c r="I32" t="b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">
        <v>3</v>
      </c>
      <c r="U32" s="7">
        <v>46</v>
      </c>
      <c r="V32">
        <v>4000</v>
      </c>
      <c r="W32" s="7">
        <v>46</v>
      </c>
      <c r="X32">
        <v>4000</v>
      </c>
      <c r="Y32" t="s">
        <v>187</v>
      </c>
      <c r="Z32" s="14">
        <v>11</v>
      </c>
      <c r="AA32" s="14">
        <v>5000000000</v>
      </c>
      <c r="AB32" s="15" t="s">
        <v>263</v>
      </c>
      <c r="AC32" s="12">
        <v>30</v>
      </c>
      <c r="AD32" s="12">
        <f>IFERROR(VLOOKUP(A32,TransBalance!D:J,6,FALSE),0)</f>
        <v>2</v>
      </c>
      <c r="AE32" s="12">
        <v>76</v>
      </c>
      <c r="AF32" s="12">
        <f>IFERROR(VLOOKUP(A32,TransBalance!D:J,7,FALSE),0)/100</f>
        <v>0.04</v>
      </c>
    </row>
    <row r="33" spans="1:32" ht="33" x14ac:dyDescent="0.3">
      <c r="A33">
        <v>31</v>
      </c>
      <c r="B33" t="s">
        <v>92</v>
      </c>
      <c r="C33" t="s">
        <v>93</v>
      </c>
      <c r="D33">
        <v>16</v>
      </c>
      <c r="E33">
        <v>4</v>
      </c>
      <c r="F33">
        <v>1.2</v>
      </c>
      <c r="G33">
        <v>100</v>
      </c>
      <c r="H33">
        <v>46</v>
      </c>
      <c r="I33" t="b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">
        <v>3.2</v>
      </c>
      <c r="U33" s="7">
        <v>46</v>
      </c>
      <c r="V33">
        <v>4000</v>
      </c>
      <c r="W33" s="7">
        <v>46</v>
      </c>
      <c r="X33">
        <v>4000</v>
      </c>
      <c r="Y33" t="s">
        <v>187</v>
      </c>
      <c r="Z33" s="14">
        <v>11</v>
      </c>
      <c r="AA33" s="14">
        <v>5000000000</v>
      </c>
      <c r="AB33" s="15" t="s">
        <v>232</v>
      </c>
      <c r="AC33" s="12">
        <v>31</v>
      </c>
      <c r="AD33" s="12">
        <f>IFERROR(VLOOKUP(A33,TransBalance!D:J,6,FALSE),0)</f>
        <v>2</v>
      </c>
      <c r="AE33" s="12">
        <v>76</v>
      </c>
      <c r="AF33" s="12">
        <f>IFERROR(VLOOKUP(A33,TransBalance!D:J,7,FALSE),0)/100</f>
        <v>0.04</v>
      </c>
    </row>
    <row r="34" spans="1:32" ht="33" x14ac:dyDescent="0.3">
      <c r="A34">
        <v>32</v>
      </c>
      <c r="B34" t="s">
        <v>94</v>
      </c>
      <c r="C34" t="s">
        <v>96</v>
      </c>
      <c r="D34">
        <v>16</v>
      </c>
      <c r="E34">
        <v>4</v>
      </c>
      <c r="F34">
        <v>1.2</v>
      </c>
      <c r="G34">
        <v>100</v>
      </c>
      <c r="H34">
        <v>48</v>
      </c>
      <c r="I34" t="b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">
        <v>3.4</v>
      </c>
      <c r="U34" s="7">
        <v>46</v>
      </c>
      <c r="V34">
        <v>4000</v>
      </c>
      <c r="W34" s="7">
        <v>46</v>
      </c>
      <c r="X34">
        <v>4000</v>
      </c>
      <c r="Y34" t="s">
        <v>187</v>
      </c>
      <c r="Z34" s="14">
        <v>11</v>
      </c>
      <c r="AA34" s="14">
        <v>5000000000</v>
      </c>
      <c r="AB34" s="15" t="s">
        <v>232</v>
      </c>
      <c r="AC34" s="12">
        <v>32</v>
      </c>
      <c r="AD34" s="12">
        <f>IFERROR(VLOOKUP(A34,TransBalance!D:J,6,FALSE),0)</f>
        <v>2</v>
      </c>
      <c r="AE34" s="12">
        <v>76</v>
      </c>
      <c r="AF34" s="12">
        <f>IFERROR(VLOOKUP(A34,TransBalance!D:J,7,FALSE),0)/100</f>
        <v>0.04</v>
      </c>
    </row>
    <row r="35" spans="1:32" ht="33" x14ac:dyDescent="0.3">
      <c r="A35">
        <v>33</v>
      </c>
      <c r="B35" t="s">
        <v>95</v>
      </c>
      <c r="C35" t="s">
        <v>97</v>
      </c>
      <c r="D35">
        <v>17</v>
      </c>
      <c r="E35">
        <v>4</v>
      </c>
      <c r="F35">
        <v>1.2</v>
      </c>
      <c r="G35">
        <v>100</v>
      </c>
      <c r="H35">
        <v>49</v>
      </c>
      <c r="I35" t="b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">
        <v>3.6</v>
      </c>
      <c r="U35" s="7">
        <v>46</v>
      </c>
      <c r="V35">
        <v>4000</v>
      </c>
      <c r="W35" s="7">
        <v>46</v>
      </c>
      <c r="X35">
        <v>4000</v>
      </c>
      <c r="Y35" t="s">
        <v>187</v>
      </c>
      <c r="Z35" s="14">
        <v>11</v>
      </c>
      <c r="AA35" s="14">
        <v>5000000000</v>
      </c>
      <c r="AB35" s="15" t="s">
        <v>260</v>
      </c>
      <c r="AC35" s="12">
        <v>33</v>
      </c>
      <c r="AD35" s="12">
        <f>IFERROR(VLOOKUP(A35,TransBalance!D:J,6,FALSE),0)</f>
        <v>2</v>
      </c>
      <c r="AE35" s="12">
        <v>76</v>
      </c>
      <c r="AF35" s="12">
        <f>IFERROR(VLOOKUP(A35,TransBalance!D:J,7,FALSE),0)/100</f>
        <v>0.04</v>
      </c>
    </row>
    <row r="36" spans="1:32" ht="33" x14ac:dyDescent="0.3">
      <c r="A36">
        <v>34</v>
      </c>
      <c r="B36" t="s">
        <v>98</v>
      </c>
      <c r="C36" t="s">
        <v>99</v>
      </c>
      <c r="D36">
        <v>16</v>
      </c>
      <c r="E36">
        <v>4</v>
      </c>
      <c r="F36">
        <v>1.2</v>
      </c>
      <c r="G36">
        <v>100</v>
      </c>
      <c r="H36">
        <v>52</v>
      </c>
      <c r="I36" t="b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">
        <v>4</v>
      </c>
      <c r="U36" s="7">
        <v>46</v>
      </c>
      <c r="V36">
        <v>4000</v>
      </c>
      <c r="W36" s="7">
        <v>46</v>
      </c>
      <c r="X36">
        <v>4000</v>
      </c>
      <c r="Y36" t="s">
        <v>187</v>
      </c>
      <c r="Z36" s="14">
        <v>11</v>
      </c>
      <c r="AA36" s="14">
        <v>5000000000</v>
      </c>
      <c r="AB36" s="15" t="s">
        <v>234</v>
      </c>
      <c r="AC36" s="12">
        <v>34</v>
      </c>
      <c r="AD36" s="12">
        <f>IFERROR(VLOOKUP(A36,TransBalance!D:J,6,FALSE),0)</f>
        <v>2</v>
      </c>
      <c r="AE36" s="12">
        <v>76</v>
      </c>
      <c r="AF36" s="12">
        <f>IFERROR(VLOOKUP(A36,TransBalance!D:J,7,FALSE),0)/100</f>
        <v>0.04</v>
      </c>
    </row>
    <row r="37" spans="1:32" ht="33" x14ac:dyDescent="0.3">
      <c r="A37">
        <v>35</v>
      </c>
      <c r="B37" t="s">
        <v>100</v>
      </c>
      <c r="C37" t="s">
        <v>101</v>
      </c>
      <c r="D37">
        <v>16</v>
      </c>
      <c r="E37">
        <v>4</v>
      </c>
      <c r="F37">
        <v>1.2</v>
      </c>
      <c r="G37">
        <v>100</v>
      </c>
      <c r="H37">
        <v>54</v>
      </c>
      <c r="I37" t="b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">
        <v>4.5</v>
      </c>
      <c r="U37" s="7">
        <v>46</v>
      </c>
      <c r="V37">
        <v>4000</v>
      </c>
      <c r="W37" s="7">
        <v>46</v>
      </c>
      <c r="X37">
        <v>4000</v>
      </c>
      <c r="Y37" t="s">
        <v>187</v>
      </c>
      <c r="Z37" s="14">
        <v>11</v>
      </c>
      <c r="AA37" s="14">
        <v>5000000000</v>
      </c>
      <c r="AB37" s="15" t="s">
        <v>232</v>
      </c>
      <c r="AC37" s="12">
        <v>35</v>
      </c>
      <c r="AD37" s="12">
        <f>IFERROR(VLOOKUP(A37,TransBalance!D:J,6,FALSE),0)</f>
        <v>2</v>
      </c>
      <c r="AE37" s="12">
        <v>76</v>
      </c>
      <c r="AF37" s="12">
        <f>IFERROR(VLOOKUP(A37,TransBalance!D:J,7,FALSE),0)/100</f>
        <v>0.04</v>
      </c>
    </row>
    <row r="38" spans="1:32" ht="33" x14ac:dyDescent="0.3">
      <c r="A38">
        <v>36</v>
      </c>
      <c r="B38" t="s">
        <v>103</v>
      </c>
      <c r="C38" t="s">
        <v>102</v>
      </c>
      <c r="D38">
        <v>16</v>
      </c>
      <c r="E38">
        <v>4</v>
      </c>
      <c r="F38">
        <v>1.2</v>
      </c>
      <c r="G38">
        <v>100</v>
      </c>
      <c r="H38">
        <v>56</v>
      </c>
      <c r="I38" t="b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">
        <v>5</v>
      </c>
      <c r="U38" s="7">
        <v>46</v>
      </c>
      <c r="V38">
        <v>4000</v>
      </c>
      <c r="W38" s="7">
        <v>46</v>
      </c>
      <c r="X38">
        <v>4000</v>
      </c>
      <c r="Y38" t="s">
        <v>187</v>
      </c>
      <c r="Z38" s="14">
        <v>11</v>
      </c>
      <c r="AA38" s="14">
        <v>5000000000</v>
      </c>
      <c r="AB38" s="15" t="s">
        <v>233</v>
      </c>
      <c r="AC38" s="12">
        <v>36</v>
      </c>
      <c r="AD38" s="12">
        <f>IFERROR(VLOOKUP(A38,TransBalance!D:J,6,FALSE),0)</f>
        <v>2</v>
      </c>
      <c r="AE38" s="12">
        <v>76</v>
      </c>
      <c r="AF38" s="12">
        <f>IFERROR(VLOOKUP(A38,TransBalance!D:J,7,FALSE),0)/100</f>
        <v>0.04</v>
      </c>
    </row>
    <row r="39" spans="1:32" s="8" customFormat="1" x14ac:dyDescent="0.3">
      <c r="A39" s="8">
        <v>37</v>
      </c>
      <c r="B39" s="8" t="s">
        <v>104</v>
      </c>
      <c r="C39" s="8" t="s">
        <v>109</v>
      </c>
      <c r="D39" s="8">
        <v>18</v>
      </c>
      <c r="E39" s="8">
        <v>4</v>
      </c>
      <c r="F39" s="8">
        <v>1.2</v>
      </c>
      <c r="G39" s="8">
        <v>100</v>
      </c>
      <c r="H39" s="8">
        <v>57</v>
      </c>
      <c r="I39" s="8" t="b">
        <v>1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9">
        <v>0</v>
      </c>
      <c r="U39" s="10">
        <v>0</v>
      </c>
      <c r="V39" s="10">
        <v>0</v>
      </c>
      <c r="W39" s="10">
        <v>0</v>
      </c>
      <c r="X39" s="10">
        <v>0</v>
      </c>
      <c r="Y39" s="11" t="s">
        <v>188</v>
      </c>
      <c r="Z39" s="14">
        <v>11</v>
      </c>
      <c r="AA39" s="14">
        <v>10000</v>
      </c>
      <c r="AB39" s="8" t="s">
        <v>272</v>
      </c>
      <c r="AC39" s="12">
        <v>37</v>
      </c>
      <c r="AD39" s="12">
        <f>IFERROR(VLOOKUP(A39,TransBalance!D:J,6,FALSE),0)</f>
        <v>0</v>
      </c>
      <c r="AE39" s="12">
        <v>76</v>
      </c>
      <c r="AF39" s="12">
        <f>IFERROR(VLOOKUP(A39,TransBalance!D:J,7,FALSE),0)/100</f>
        <v>0</v>
      </c>
    </row>
    <row r="40" spans="1:32" s="8" customFormat="1" x14ac:dyDescent="0.3">
      <c r="A40" s="8">
        <v>38</v>
      </c>
      <c r="B40" s="8" t="s">
        <v>105</v>
      </c>
      <c r="C40" s="8" t="s">
        <v>110</v>
      </c>
      <c r="D40" s="8">
        <v>18</v>
      </c>
      <c r="E40" s="8">
        <v>4</v>
      </c>
      <c r="F40" s="8">
        <v>1.2</v>
      </c>
      <c r="G40" s="8">
        <v>100</v>
      </c>
      <c r="H40" s="8">
        <v>57</v>
      </c>
      <c r="I40" s="8" t="b">
        <v>1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9">
        <v>0</v>
      </c>
      <c r="U40" s="10">
        <v>0</v>
      </c>
      <c r="V40" s="10">
        <v>0</v>
      </c>
      <c r="W40" s="10">
        <v>0</v>
      </c>
      <c r="X40" s="10">
        <v>0</v>
      </c>
      <c r="Y40" s="11" t="s">
        <v>188</v>
      </c>
      <c r="Z40" s="14">
        <v>11</v>
      </c>
      <c r="AA40" s="14">
        <v>10000</v>
      </c>
      <c r="AB40" s="8" t="s">
        <v>272</v>
      </c>
      <c r="AC40" s="12">
        <v>38</v>
      </c>
      <c r="AD40" s="12">
        <f>IFERROR(VLOOKUP(A40,TransBalance!D:J,6,FALSE),0)</f>
        <v>0</v>
      </c>
      <c r="AE40" s="12">
        <v>76</v>
      </c>
      <c r="AF40" s="12">
        <f>IFERROR(VLOOKUP(A40,TransBalance!D:J,7,FALSE),0)/100</f>
        <v>0</v>
      </c>
    </row>
    <row r="41" spans="1:32" s="8" customFormat="1" x14ac:dyDescent="0.3">
      <c r="A41" s="8">
        <v>39</v>
      </c>
      <c r="B41" s="8" t="s">
        <v>106</v>
      </c>
      <c r="C41" s="8" t="s">
        <v>111</v>
      </c>
      <c r="D41" s="8">
        <v>18</v>
      </c>
      <c r="E41" s="8">
        <v>4</v>
      </c>
      <c r="F41" s="8">
        <v>1.2</v>
      </c>
      <c r="G41" s="8">
        <v>100</v>
      </c>
      <c r="H41" s="8">
        <v>57</v>
      </c>
      <c r="I41" s="8" t="b">
        <v>1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9">
        <v>0</v>
      </c>
      <c r="U41" s="10">
        <v>0</v>
      </c>
      <c r="V41" s="10">
        <v>0</v>
      </c>
      <c r="W41" s="10">
        <v>0</v>
      </c>
      <c r="X41" s="10">
        <v>0</v>
      </c>
      <c r="Y41" s="11" t="s">
        <v>188</v>
      </c>
      <c r="Z41" s="14">
        <v>11</v>
      </c>
      <c r="AA41" s="14">
        <v>10000</v>
      </c>
      <c r="AB41" s="8" t="s">
        <v>272</v>
      </c>
      <c r="AC41" s="12">
        <v>39</v>
      </c>
      <c r="AD41" s="12">
        <f>IFERROR(VLOOKUP(A41,TransBalance!D:J,6,FALSE),0)</f>
        <v>0</v>
      </c>
      <c r="AE41" s="12">
        <v>76</v>
      </c>
      <c r="AF41" s="12">
        <f>IFERROR(VLOOKUP(A41,TransBalance!D:J,7,FALSE),0)/100</f>
        <v>0</v>
      </c>
    </row>
    <row r="42" spans="1:32" s="8" customFormat="1" x14ac:dyDescent="0.3">
      <c r="A42" s="8">
        <v>40</v>
      </c>
      <c r="B42" s="8" t="s">
        <v>107</v>
      </c>
      <c r="C42" s="8" t="s">
        <v>112</v>
      </c>
      <c r="D42" s="8">
        <v>18</v>
      </c>
      <c r="E42" s="8">
        <v>4</v>
      </c>
      <c r="F42" s="8">
        <v>1.2</v>
      </c>
      <c r="G42" s="8">
        <v>100</v>
      </c>
      <c r="H42" s="8">
        <v>57</v>
      </c>
      <c r="I42" s="8" t="b">
        <v>1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9">
        <v>0</v>
      </c>
      <c r="U42" s="10">
        <v>0</v>
      </c>
      <c r="V42" s="10">
        <v>0</v>
      </c>
      <c r="W42" s="10">
        <v>0</v>
      </c>
      <c r="X42" s="10">
        <v>0</v>
      </c>
      <c r="Y42" s="11" t="s">
        <v>188</v>
      </c>
      <c r="Z42" s="14">
        <v>11</v>
      </c>
      <c r="AA42" s="14">
        <v>10000</v>
      </c>
      <c r="AB42" s="8" t="s">
        <v>272</v>
      </c>
      <c r="AC42" s="12">
        <v>40</v>
      </c>
      <c r="AD42" s="12">
        <f>IFERROR(VLOOKUP(A42,TransBalance!D:J,6,FALSE),0)</f>
        <v>0</v>
      </c>
      <c r="AE42" s="12">
        <v>76</v>
      </c>
      <c r="AF42" s="12">
        <f>IFERROR(VLOOKUP(A42,TransBalance!D:J,7,FALSE),0)/100</f>
        <v>0</v>
      </c>
    </row>
    <row r="43" spans="1:32" s="8" customFormat="1" x14ac:dyDescent="0.3">
      <c r="A43" s="8">
        <v>41</v>
      </c>
      <c r="B43" s="8" t="s">
        <v>108</v>
      </c>
      <c r="C43" s="8" t="s">
        <v>113</v>
      </c>
      <c r="D43" s="8">
        <v>18</v>
      </c>
      <c r="E43" s="8">
        <v>4</v>
      </c>
      <c r="F43" s="8">
        <v>1.2</v>
      </c>
      <c r="G43" s="8">
        <v>100</v>
      </c>
      <c r="H43" s="8">
        <v>57</v>
      </c>
      <c r="I43" s="8" t="b">
        <v>1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9">
        <v>0</v>
      </c>
      <c r="U43" s="10">
        <v>0</v>
      </c>
      <c r="V43" s="10">
        <v>0</v>
      </c>
      <c r="W43" s="10">
        <v>0</v>
      </c>
      <c r="X43" s="10">
        <v>0</v>
      </c>
      <c r="Y43" s="11" t="s">
        <v>188</v>
      </c>
      <c r="Z43" s="14">
        <v>11</v>
      </c>
      <c r="AA43" s="14">
        <v>10000</v>
      </c>
      <c r="AB43" s="8" t="s">
        <v>272</v>
      </c>
      <c r="AC43" s="12">
        <v>41</v>
      </c>
      <c r="AD43" s="12">
        <f>IFERROR(VLOOKUP(A43,TransBalance!D:J,6,FALSE),0)</f>
        <v>0</v>
      </c>
      <c r="AE43" s="12">
        <v>76</v>
      </c>
      <c r="AF43" s="12">
        <f>IFERROR(VLOOKUP(A43,TransBalance!D:J,7,FALSE),0)/100</f>
        <v>0</v>
      </c>
    </row>
    <row r="44" spans="1:32" s="11" customFormat="1" x14ac:dyDescent="0.3">
      <c r="A44" s="8">
        <v>42</v>
      </c>
      <c r="B44" s="8" t="s">
        <v>114</v>
      </c>
      <c r="C44" s="8" t="s">
        <v>115</v>
      </c>
      <c r="D44" s="8">
        <v>18</v>
      </c>
      <c r="E44" s="8">
        <v>4</v>
      </c>
      <c r="F44" s="8">
        <v>1.2</v>
      </c>
      <c r="G44" s="8">
        <v>100</v>
      </c>
      <c r="H44" s="8">
        <v>57</v>
      </c>
      <c r="I44" s="8" t="b">
        <v>1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9">
        <v>0</v>
      </c>
      <c r="U44" s="10">
        <v>0</v>
      </c>
      <c r="V44" s="10">
        <v>0</v>
      </c>
      <c r="W44" s="10">
        <v>0</v>
      </c>
      <c r="X44" s="10">
        <v>0</v>
      </c>
      <c r="Y44" s="11" t="s">
        <v>188</v>
      </c>
      <c r="Z44" s="14">
        <v>11</v>
      </c>
      <c r="AA44" s="14">
        <v>10000</v>
      </c>
      <c r="AB44" s="8" t="s">
        <v>272</v>
      </c>
      <c r="AC44" s="12">
        <v>42</v>
      </c>
      <c r="AD44" s="12">
        <f>IFERROR(VLOOKUP(A44,TransBalance!D:J,6,FALSE),0)</f>
        <v>0</v>
      </c>
      <c r="AE44" s="12">
        <v>76</v>
      </c>
      <c r="AF44" s="12">
        <f>IFERROR(VLOOKUP(A44,TransBalance!D:J,7,FALSE),0)/100</f>
        <v>0</v>
      </c>
    </row>
    <row r="45" spans="1:32" ht="33" x14ac:dyDescent="0.3">
      <c r="A45">
        <v>43</v>
      </c>
      <c r="B45" t="s">
        <v>116</v>
      </c>
      <c r="C45" t="s">
        <v>204</v>
      </c>
      <c r="D45">
        <v>19</v>
      </c>
      <c r="E45">
        <v>4</v>
      </c>
      <c r="F45">
        <v>1.2</v>
      </c>
      <c r="G45">
        <v>100</v>
      </c>
      <c r="H45">
        <v>63</v>
      </c>
      <c r="I45" t="b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6">
        <v>6</v>
      </c>
      <c r="U45" s="7">
        <v>46</v>
      </c>
      <c r="V45">
        <v>5000</v>
      </c>
      <c r="W45" s="7">
        <v>46</v>
      </c>
      <c r="X45">
        <v>5000</v>
      </c>
      <c r="Y45" t="s">
        <v>187</v>
      </c>
      <c r="Z45" s="14">
        <v>11</v>
      </c>
      <c r="AA45" s="14">
        <v>8000000000</v>
      </c>
      <c r="AB45" s="15" t="s">
        <v>235</v>
      </c>
      <c r="AC45" s="12">
        <v>43</v>
      </c>
      <c r="AD45" s="12">
        <f>IFERROR(VLOOKUP(A45,TransBalance!D:J,6,FALSE),0)</f>
        <v>2</v>
      </c>
      <c r="AE45" s="12">
        <v>76</v>
      </c>
      <c r="AF45" s="12">
        <f>IFERROR(VLOOKUP(A45,TransBalance!D:J,7,FALSE),0)/100</f>
        <v>0.04</v>
      </c>
    </row>
    <row r="46" spans="1:32" ht="33" x14ac:dyDescent="0.3">
      <c r="A46">
        <v>44</v>
      </c>
      <c r="B46" t="s">
        <v>117</v>
      </c>
      <c r="C46" t="s">
        <v>205</v>
      </c>
      <c r="D46">
        <v>19</v>
      </c>
      <c r="E46">
        <v>4</v>
      </c>
      <c r="F46">
        <v>1.2</v>
      </c>
      <c r="G46">
        <v>100</v>
      </c>
      <c r="H46">
        <v>64</v>
      </c>
      <c r="I46" t="b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6">
        <v>7</v>
      </c>
      <c r="U46" s="7">
        <v>46</v>
      </c>
      <c r="V46">
        <v>5000</v>
      </c>
      <c r="W46" s="7">
        <v>46</v>
      </c>
      <c r="X46">
        <v>5000</v>
      </c>
      <c r="Y46" t="s">
        <v>187</v>
      </c>
      <c r="Z46" s="14">
        <v>11</v>
      </c>
      <c r="AA46" s="14">
        <v>8000000000</v>
      </c>
      <c r="AB46" s="15" t="s">
        <v>236</v>
      </c>
      <c r="AC46" s="12">
        <v>44</v>
      </c>
      <c r="AD46" s="12">
        <f>IFERROR(VLOOKUP(A46,TransBalance!D:J,6,FALSE),0)</f>
        <v>2</v>
      </c>
      <c r="AE46" s="12">
        <v>76</v>
      </c>
      <c r="AF46" s="12">
        <f>IFERROR(VLOOKUP(A46,TransBalance!D:J,7,FALSE),0)/100</f>
        <v>0.04</v>
      </c>
    </row>
    <row r="47" spans="1:32" s="11" customFormat="1" ht="33" x14ac:dyDescent="0.3">
      <c r="A47" s="11">
        <v>45</v>
      </c>
      <c r="B47" s="11" t="s">
        <v>118</v>
      </c>
      <c r="C47" s="8" t="s">
        <v>123</v>
      </c>
      <c r="D47" s="8">
        <v>20</v>
      </c>
      <c r="E47" s="8">
        <v>4</v>
      </c>
      <c r="F47" s="8">
        <v>1.2</v>
      </c>
      <c r="G47" s="8">
        <v>100</v>
      </c>
      <c r="H47" s="8">
        <v>57</v>
      </c>
      <c r="I47" s="8" t="b">
        <v>1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9">
        <v>0</v>
      </c>
      <c r="U47" s="10">
        <v>0</v>
      </c>
      <c r="V47" s="10">
        <v>0</v>
      </c>
      <c r="W47" s="10">
        <v>0</v>
      </c>
      <c r="X47" s="10">
        <v>0</v>
      </c>
      <c r="Y47" s="11" t="s">
        <v>348</v>
      </c>
      <c r="Z47" s="14">
        <v>11</v>
      </c>
      <c r="AA47" s="14">
        <v>10000</v>
      </c>
      <c r="AB47" s="16" t="s">
        <v>271</v>
      </c>
      <c r="AC47" s="12">
        <v>45</v>
      </c>
      <c r="AD47" s="12">
        <f>IFERROR(VLOOKUP(A47,TransBalance!D:J,6,FALSE),0)</f>
        <v>0</v>
      </c>
      <c r="AE47" s="12">
        <v>76</v>
      </c>
      <c r="AF47" s="12">
        <f>IFERROR(VLOOKUP(A47,TransBalance!D:J,7,FALSE),0)/100</f>
        <v>0</v>
      </c>
    </row>
    <row r="48" spans="1:32" s="11" customFormat="1" ht="33" x14ac:dyDescent="0.3">
      <c r="A48" s="11">
        <v>46</v>
      </c>
      <c r="B48" s="11" t="s">
        <v>119</v>
      </c>
      <c r="C48" s="8" t="s">
        <v>124</v>
      </c>
      <c r="D48" s="8">
        <v>20</v>
      </c>
      <c r="E48" s="8">
        <v>4</v>
      </c>
      <c r="F48" s="8">
        <v>1.2</v>
      </c>
      <c r="G48" s="8">
        <v>100</v>
      </c>
      <c r="H48" s="8">
        <v>57</v>
      </c>
      <c r="I48" s="8" t="b">
        <v>1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9">
        <v>0</v>
      </c>
      <c r="U48" s="10">
        <v>0</v>
      </c>
      <c r="V48" s="10">
        <v>0</v>
      </c>
      <c r="W48" s="10">
        <v>0</v>
      </c>
      <c r="X48" s="10">
        <v>0</v>
      </c>
      <c r="Y48" s="11" t="s">
        <v>348</v>
      </c>
      <c r="Z48" s="14">
        <v>11</v>
      </c>
      <c r="AA48" s="14">
        <v>10000</v>
      </c>
      <c r="AB48" s="16" t="s">
        <v>271</v>
      </c>
      <c r="AC48" s="12">
        <v>46</v>
      </c>
      <c r="AD48" s="12">
        <f>IFERROR(VLOOKUP(A48,TransBalance!D:J,6,FALSE),0)</f>
        <v>0</v>
      </c>
      <c r="AE48" s="12">
        <v>76</v>
      </c>
      <c r="AF48" s="12">
        <f>IFERROR(VLOOKUP(A48,TransBalance!D:J,7,FALSE),0)/100</f>
        <v>0</v>
      </c>
    </row>
    <row r="49" spans="1:32" s="11" customFormat="1" ht="33" x14ac:dyDescent="0.3">
      <c r="A49" s="11">
        <v>47</v>
      </c>
      <c r="B49" s="11" t="s">
        <v>120</v>
      </c>
      <c r="C49" s="8" t="s">
        <v>125</v>
      </c>
      <c r="D49" s="8">
        <v>20</v>
      </c>
      <c r="E49" s="8">
        <v>4</v>
      </c>
      <c r="F49" s="8">
        <v>1.2</v>
      </c>
      <c r="G49" s="8">
        <v>100</v>
      </c>
      <c r="H49" s="8">
        <v>57</v>
      </c>
      <c r="I49" s="8" t="b">
        <v>1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9">
        <v>0</v>
      </c>
      <c r="U49" s="10">
        <v>0</v>
      </c>
      <c r="V49" s="10">
        <v>0</v>
      </c>
      <c r="W49" s="10">
        <v>0</v>
      </c>
      <c r="X49" s="10">
        <v>0</v>
      </c>
      <c r="Y49" s="11" t="s">
        <v>348</v>
      </c>
      <c r="Z49" s="14">
        <v>11</v>
      </c>
      <c r="AA49" s="14">
        <v>10000</v>
      </c>
      <c r="AB49" s="16" t="s">
        <v>271</v>
      </c>
      <c r="AC49" s="12">
        <v>47</v>
      </c>
      <c r="AD49" s="12">
        <f>IFERROR(VLOOKUP(A49,TransBalance!D:J,6,FALSE),0)</f>
        <v>0</v>
      </c>
      <c r="AE49" s="12">
        <v>76</v>
      </c>
      <c r="AF49" s="12">
        <f>IFERROR(VLOOKUP(A49,TransBalance!D:J,7,FALSE),0)/100</f>
        <v>0</v>
      </c>
    </row>
    <row r="50" spans="1:32" s="11" customFormat="1" ht="33" x14ac:dyDescent="0.3">
      <c r="A50" s="11">
        <v>48</v>
      </c>
      <c r="B50" s="11" t="s">
        <v>121</v>
      </c>
      <c r="C50" s="8" t="s">
        <v>126</v>
      </c>
      <c r="D50" s="8">
        <v>20</v>
      </c>
      <c r="E50" s="8">
        <v>4</v>
      </c>
      <c r="F50" s="8">
        <v>1.2</v>
      </c>
      <c r="G50" s="8">
        <v>100</v>
      </c>
      <c r="H50" s="8">
        <v>57</v>
      </c>
      <c r="I50" s="8" t="b">
        <v>1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9">
        <v>0</v>
      </c>
      <c r="U50" s="10">
        <v>0</v>
      </c>
      <c r="V50" s="10">
        <v>0</v>
      </c>
      <c r="W50" s="10">
        <v>0</v>
      </c>
      <c r="X50" s="10">
        <v>0</v>
      </c>
      <c r="Y50" s="11" t="s">
        <v>348</v>
      </c>
      <c r="Z50" s="14">
        <v>11</v>
      </c>
      <c r="AA50" s="14">
        <v>10000</v>
      </c>
      <c r="AB50" s="16" t="s">
        <v>271</v>
      </c>
      <c r="AC50" s="12">
        <v>48</v>
      </c>
      <c r="AD50" s="12">
        <f>IFERROR(VLOOKUP(A50,TransBalance!D:J,6,FALSE),0)</f>
        <v>0</v>
      </c>
      <c r="AE50" s="12">
        <v>76</v>
      </c>
      <c r="AF50" s="12">
        <f>IFERROR(VLOOKUP(A50,TransBalance!D:J,7,FALSE),0)/100</f>
        <v>0</v>
      </c>
    </row>
    <row r="51" spans="1:32" s="11" customFormat="1" ht="33" x14ac:dyDescent="0.3">
      <c r="A51" s="11">
        <v>49</v>
      </c>
      <c r="B51" s="11" t="s">
        <v>122</v>
      </c>
      <c r="C51" s="8" t="s">
        <v>127</v>
      </c>
      <c r="D51" s="8">
        <v>20</v>
      </c>
      <c r="E51" s="8">
        <v>4</v>
      </c>
      <c r="F51" s="8">
        <v>1.2</v>
      </c>
      <c r="G51" s="8">
        <v>100</v>
      </c>
      <c r="H51" s="8">
        <v>57</v>
      </c>
      <c r="I51" s="8" t="b">
        <v>1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9">
        <v>0</v>
      </c>
      <c r="U51" s="10">
        <v>0</v>
      </c>
      <c r="V51" s="10">
        <v>0</v>
      </c>
      <c r="W51" s="10">
        <v>0</v>
      </c>
      <c r="X51" s="10">
        <v>0</v>
      </c>
      <c r="Y51" s="11" t="s">
        <v>348</v>
      </c>
      <c r="Z51" s="14">
        <v>11</v>
      </c>
      <c r="AA51" s="14">
        <v>10000</v>
      </c>
      <c r="AB51" s="16" t="s">
        <v>271</v>
      </c>
      <c r="AC51" s="12">
        <v>49</v>
      </c>
      <c r="AD51" s="12">
        <f>IFERROR(VLOOKUP(A51,TransBalance!D:J,6,FALSE),0)</f>
        <v>0</v>
      </c>
      <c r="AE51" s="12">
        <v>76</v>
      </c>
      <c r="AF51" s="12">
        <f>IFERROR(VLOOKUP(A51,TransBalance!D:J,7,FALSE),0)/100</f>
        <v>0</v>
      </c>
    </row>
    <row r="52" spans="1:32" ht="33" x14ac:dyDescent="0.3">
      <c r="A52">
        <v>50</v>
      </c>
      <c r="B52" t="s">
        <v>128</v>
      </c>
      <c r="C52" t="s">
        <v>206</v>
      </c>
      <c r="D52">
        <v>19</v>
      </c>
      <c r="E52">
        <v>4</v>
      </c>
      <c r="F52">
        <v>1.2</v>
      </c>
      <c r="G52">
        <v>100</v>
      </c>
      <c r="H52">
        <v>65</v>
      </c>
      <c r="I52" t="b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s="6">
        <v>8</v>
      </c>
      <c r="U52" s="7">
        <v>46</v>
      </c>
      <c r="V52">
        <v>5000</v>
      </c>
      <c r="W52" s="7">
        <v>46</v>
      </c>
      <c r="X52">
        <v>5000</v>
      </c>
      <c r="Y52" t="s">
        <v>187</v>
      </c>
      <c r="Z52" s="14">
        <v>11</v>
      </c>
      <c r="AA52" s="14">
        <v>8000000000</v>
      </c>
      <c r="AB52" s="15" t="s">
        <v>237</v>
      </c>
      <c r="AC52" s="12">
        <v>50</v>
      </c>
      <c r="AD52" s="12">
        <f>IFERROR(VLOOKUP(A52,TransBalance!D:J,6,FALSE),0)</f>
        <v>2</v>
      </c>
      <c r="AE52" s="12">
        <v>76</v>
      </c>
      <c r="AF52" s="12">
        <f>IFERROR(VLOOKUP(A52,TransBalance!D:J,7,FALSE),0)/100</f>
        <v>0.04</v>
      </c>
    </row>
    <row r="53" spans="1:32" ht="33" x14ac:dyDescent="0.3">
      <c r="A53">
        <v>51</v>
      </c>
      <c r="B53" t="s">
        <v>129</v>
      </c>
      <c r="C53" t="s">
        <v>207</v>
      </c>
      <c r="D53">
        <v>19</v>
      </c>
      <c r="E53">
        <v>4</v>
      </c>
      <c r="F53">
        <v>1.2</v>
      </c>
      <c r="G53">
        <v>100</v>
      </c>
      <c r="H53">
        <v>66</v>
      </c>
      <c r="I53" t="b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6">
        <v>9</v>
      </c>
      <c r="U53" s="7">
        <v>46</v>
      </c>
      <c r="V53">
        <v>5000</v>
      </c>
      <c r="W53" s="7">
        <v>46</v>
      </c>
      <c r="X53">
        <v>5000</v>
      </c>
      <c r="Y53" t="s">
        <v>187</v>
      </c>
      <c r="Z53" s="14">
        <v>11</v>
      </c>
      <c r="AA53" s="14">
        <v>8000000000</v>
      </c>
      <c r="AB53" s="15" t="s">
        <v>238</v>
      </c>
      <c r="AC53" s="12">
        <v>51</v>
      </c>
      <c r="AD53" s="12">
        <f>IFERROR(VLOOKUP(A53,TransBalance!D:J,6,FALSE),0)</f>
        <v>2</v>
      </c>
      <c r="AE53" s="12">
        <v>76</v>
      </c>
      <c r="AF53" s="12">
        <f>IFERROR(VLOOKUP(A53,TransBalance!D:J,7,FALSE),0)/100</f>
        <v>0.04</v>
      </c>
    </row>
    <row r="54" spans="1:32" s="11" customFormat="1" ht="33" x14ac:dyDescent="0.3">
      <c r="A54" s="11">
        <v>52</v>
      </c>
      <c r="B54" s="11" t="s">
        <v>130</v>
      </c>
      <c r="C54" s="8" t="s">
        <v>135</v>
      </c>
      <c r="D54" s="8">
        <v>20</v>
      </c>
      <c r="E54" s="8">
        <v>4</v>
      </c>
      <c r="F54" s="8">
        <v>1.2</v>
      </c>
      <c r="G54" s="8">
        <v>100</v>
      </c>
      <c r="H54" s="8">
        <v>57</v>
      </c>
      <c r="I54" s="8" t="b">
        <v>1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9">
        <v>0</v>
      </c>
      <c r="U54" s="10">
        <v>0</v>
      </c>
      <c r="V54" s="10">
        <v>0</v>
      </c>
      <c r="W54" s="10">
        <v>0</v>
      </c>
      <c r="X54" s="10">
        <v>0</v>
      </c>
      <c r="Y54" s="11" t="s">
        <v>348</v>
      </c>
      <c r="Z54" s="14">
        <v>11</v>
      </c>
      <c r="AA54" s="14">
        <v>10000</v>
      </c>
      <c r="AB54" s="16" t="s">
        <v>271</v>
      </c>
      <c r="AC54" s="12">
        <v>52</v>
      </c>
      <c r="AD54" s="12">
        <f>IFERROR(VLOOKUP(A54,TransBalance!D:J,6,FALSE),0)</f>
        <v>0</v>
      </c>
      <c r="AE54" s="12">
        <v>76</v>
      </c>
      <c r="AF54" s="12">
        <f>IFERROR(VLOOKUP(A54,TransBalance!D:J,7,FALSE),0)/100</f>
        <v>0</v>
      </c>
    </row>
    <row r="55" spans="1:32" s="11" customFormat="1" ht="33" x14ac:dyDescent="0.3">
      <c r="A55" s="11">
        <v>53</v>
      </c>
      <c r="B55" s="11" t="s">
        <v>131</v>
      </c>
      <c r="C55" s="8" t="s">
        <v>136</v>
      </c>
      <c r="D55" s="8">
        <v>20</v>
      </c>
      <c r="E55" s="8">
        <v>4</v>
      </c>
      <c r="F55" s="8">
        <v>1.2</v>
      </c>
      <c r="G55" s="8">
        <v>100</v>
      </c>
      <c r="H55" s="8">
        <v>57</v>
      </c>
      <c r="I55" s="8" t="b">
        <v>1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9">
        <v>0</v>
      </c>
      <c r="U55" s="10">
        <v>0</v>
      </c>
      <c r="V55" s="10">
        <v>0</v>
      </c>
      <c r="W55" s="10">
        <v>0</v>
      </c>
      <c r="X55" s="10">
        <v>0</v>
      </c>
      <c r="Y55" s="11" t="s">
        <v>348</v>
      </c>
      <c r="Z55" s="14">
        <v>11</v>
      </c>
      <c r="AA55" s="14">
        <v>10000</v>
      </c>
      <c r="AB55" s="16" t="s">
        <v>271</v>
      </c>
      <c r="AC55" s="12">
        <v>53</v>
      </c>
      <c r="AD55" s="12">
        <f>IFERROR(VLOOKUP(A55,TransBalance!D:J,6,FALSE),0)</f>
        <v>0</v>
      </c>
      <c r="AE55" s="12">
        <v>76</v>
      </c>
      <c r="AF55" s="12">
        <f>IFERROR(VLOOKUP(A55,TransBalance!D:J,7,FALSE),0)/100</f>
        <v>0</v>
      </c>
    </row>
    <row r="56" spans="1:32" s="11" customFormat="1" ht="33" x14ac:dyDescent="0.3">
      <c r="A56" s="11">
        <v>54</v>
      </c>
      <c r="B56" s="11" t="s">
        <v>132</v>
      </c>
      <c r="C56" s="8" t="s">
        <v>137</v>
      </c>
      <c r="D56" s="8">
        <v>20</v>
      </c>
      <c r="E56" s="8">
        <v>4</v>
      </c>
      <c r="F56" s="8">
        <v>1.2</v>
      </c>
      <c r="G56" s="8">
        <v>100</v>
      </c>
      <c r="H56" s="8">
        <v>57</v>
      </c>
      <c r="I56" s="8" t="b">
        <v>1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9">
        <v>0</v>
      </c>
      <c r="U56" s="10">
        <v>0</v>
      </c>
      <c r="V56" s="10">
        <v>0</v>
      </c>
      <c r="W56" s="10">
        <v>0</v>
      </c>
      <c r="X56" s="10">
        <v>0</v>
      </c>
      <c r="Y56" s="11" t="s">
        <v>348</v>
      </c>
      <c r="Z56" s="14">
        <v>11</v>
      </c>
      <c r="AA56" s="14">
        <v>10000</v>
      </c>
      <c r="AB56" s="16" t="s">
        <v>271</v>
      </c>
      <c r="AC56" s="12">
        <v>54</v>
      </c>
      <c r="AD56" s="12">
        <f>IFERROR(VLOOKUP(A56,TransBalance!D:J,6,FALSE),0)</f>
        <v>0</v>
      </c>
      <c r="AE56" s="12">
        <v>76</v>
      </c>
      <c r="AF56" s="12">
        <f>IFERROR(VLOOKUP(A56,TransBalance!D:J,7,FALSE),0)/100</f>
        <v>0</v>
      </c>
    </row>
    <row r="57" spans="1:32" s="11" customFormat="1" ht="33" x14ac:dyDescent="0.3">
      <c r="A57" s="11">
        <v>55</v>
      </c>
      <c r="B57" s="11" t="s">
        <v>133</v>
      </c>
      <c r="C57" s="8" t="s">
        <v>138</v>
      </c>
      <c r="D57" s="8">
        <v>20</v>
      </c>
      <c r="E57" s="8">
        <v>4</v>
      </c>
      <c r="F57" s="8">
        <v>1.2</v>
      </c>
      <c r="G57" s="8">
        <v>100</v>
      </c>
      <c r="H57" s="8">
        <v>57</v>
      </c>
      <c r="I57" s="8" t="b">
        <v>1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9">
        <v>0</v>
      </c>
      <c r="U57" s="10">
        <v>0</v>
      </c>
      <c r="V57" s="10">
        <v>0</v>
      </c>
      <c r="W57" s="10">
        <v>0</v>
      </c>
      <c r="X57" s="10">
        <v>0</v>
      </c>
      <c r="Y57" s="11" t="s">
        <v>348</v>
      </c>
      <c r="Z57" s="14">
        <v>11</v>
      </c>
      <c r="AA57" s="14">
        <v>10000</v>
      </c>
      <c r="AB57" s="16" t="s">
        <v>271</v>
      </c>
      <c r="AC57" s="12">
        <v>55</v>
      </c>
      <c r="AD57" s="12">
        <f>IFERROR(VLOOKUP(A57,TransBalance!D:J,6,FALSE),0)</f>
        <v>0</v>
      </c>
      <c r="AE57" s="12">
        <v>76</v>
      </c>
      <c r="AF57" s="12">
        <f>IFERROR(VLOOKUP(A57,TransBalance!D:J,7,FALSE),0)/100</f>
        <v>0</v>
      </c>
    </row>
    <row r="58" spans="1:32" s="11" customFormat="1" ht="33" x14ac:dyDescent="0.3">
      <c r="A58" s="11">
        <v>56</v>
      </c>
      <c r="B58" s="11" t="s">
        <v>134</v>
      </c>
      <c r="C58" s="8" t="s">
        <v>139</v>
      </c>
      <c r="D58" s="8">
        <v>20</v>
      </c>
      <c r="E58" s="8">
        <v>4</v>
      </c>
      <c r="F58" s="8">
        <v>1.2</v>
      </c>
      <c r="G58" s="8">
        <v>100</v>
      </c>
      <c r="H58" s="8">
        <v>57</v>
      </c>
      <c r="I58" s="8" t="b">
        <v>1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9">
        <v>0</v>
      </c>
      <c r="U58" s="10">
        <v>0</v>
      </c>
      <c r="V58" s="10">
        <v>0</v>
      </c>
      <c r="W58" s="10">
        <v>0</v>
      </c>
      <c r="X58" s="10">
        <v>0</v>
      </c>
      <c r="Y58" s="11" t="s">
        <v>348</v>
      </c>
      <c r="Z58" s="14">
        <v>11</v>
      </c>
      <c r="AA58" s="14">
        <v>10000</v>
      </c>
      <c r="AB58" s="16" t="s">
        <v>271</v>
      </c>
      <c r="AC58" s="12">
        <v>56</v>
      </c>
      <c r="AD58" s="12">
        <f>IFERROR(VLOOKUP(A58,TransBalance!D:J,6,FALSE),0)</f>
        <v>0</v>
      </c>
      <c r="AE58" s="12">
        <v>76</v>
      </c>
      <c r="AF58" s="12">
        <f>IFERROR(VLOOKUP(A58,TransBalance!D:J,7,FALSE),0)/100</f>
        <v>0</v>
      </c>
    </row>
    <row r="59" spans="1:32" ht="33" x14ac:dyDescent="0.3">
      <c r="A59">
        <v>57</v>
      </c>
      <c r="B59" t="s">
        <v>140</v>
      </c>
      <c r="C59" t="s">
        <v>208</v>
      </c>
      <c r="D59">
        <v>22</v>
      </c>
      <c r="E59">
        <v>4</v>
      </c>
      <c r="F59">
        <v>1.2</v>
      </c>
      <c r="G59">
        <v>100</v>
      </c>
      <c r="H59">
        <v>69</v>
      </c>
      <c r="I59" t="b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6">
        <v>10</v>
      </c>
      <c r="U59" s="7">
        <v>46</v>
      </c>
      <c r="V59">
        <v>10000</v>
      </c>
      <c r="W59" s="7">
        <v>46</v>
      </c>
      <c r="X59">
        <v>10000</v>
      </c>
      <c r="Y59" t="s">
        <v>187</v>
      </c>
      <c r="Z59" s="14">
        <v>11</v>
      </c>
      <c r="AA59" s="14">
        <v>10000000000</v>
      </c>
      <c r="AB59" s="15" t="s">
        <v>239</v>
      </c>
      <c r="AC59" s="12">
        <v>57</v>
      </c>
      <c r="AD59" s="12">
        <f>IFERROR(VLOOKUP(A59,TransBalance!D:J,6,FALSE),0)</f>
        <v>3</v>
      </c>
      <c r="AE59" s="12">
        <v>76</v>
      </c>
      <c r="AF59" s="12">
        <f>IFERROR(VLOOKUP(A59,TransBalance!D:J,7,FALSE),0)/100</f>
        <v>0.06</v>
      </c>
    </row>
    <row r="60" spans="1:32" ht="33" x14ac:dyDescent="0.3">
      <c r="A60">
        <v>58</v>
      </c>
      <c r="B60" t="s">
        <v>141</v>
      </c>
      <c r="C60" t="s">
        <v>209</v>
      </c>
      <c r="D60">
        <v>22</v>
      </c>
      <c r="E60">
        <v>4</v>
      </c>
      <c r="F60">
        <v>1.2</v>
      </c>
      <c r="G60">
        <v>100</v>
      </c>
      <c r="H60">
        <v>70</v>
      </c>
      <c r="I60" t="b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6">
        <v>11</v>
      </c>
      <c r="U60" s="7">
        <v>46</v>
      </c>
      <c r="V60">
        <v>10000</v>
      </c>
      <c r="W60" s="7">
        <v>46</v>
      </c>
      <c r="X60">
        <v>10000</v>
      </c>
      <c r="Y60" t="s">
        <v>187</v>
      </c>
      <c r="Z60" s="14">
        <v>11</v>
      </c>
      <c r="AA60" s="14">
        <v>10000000000</v>
      </c>
      <c r="AB60" s="15" t="s">
        <v>240</v>
      </c>
      <c r="AC60" s="12">
        <v>58</v>
      </c>
      <c r="AD60" s="12">
        <f>IFERROR(VLOOKUP(A60,TransBalance!D:J,6,FALSE),0)</f>
        <v>3</v>
      </c>
      <c r="AE60" s="12">
        <v>76</v>
      </c>
      <c r="AF60" s="12">
        <f>IFERROR(VLOOKUP(A60,TransBalance!D:J,7,FALSE),0)/100</f>
        <v>0.06</v>
      </c>
    </row>
    <row r="61" spans="1:32" ht="33" x14ac:dyDescent="0.3">
      <c r="A61">
        <v>59</v>
      </c>
      <c r="B61" t="s">
        <v>142</v>
      </c>
      <c r="C61" t="s">
        <v>210</v>
      </c>
      <c r="D61">
        <v>22</v>
      </c>
      <c r="E61">
        <v>4</v>
      </c>
      <c r="F61">
        <v>1.2</v>
      </c>
      <c r="G61">
        <v>100</v>
      </c>
      <c r="H61">
        <v>71</v>
      </c>
      <c r="I61" t="b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6">
        <v>12</v>
      </c>
      <c r="U61" s="7">
        <v>46</v>
      </c>
      <c r="V61">
        <v>10000</v>
      </c>
      <c r="W61" s="7">
        <v>46</v>
      </c>
      <c r="X61">
        <v>10000</v>
      </c>
      <c r="Y61" t="s">
        <v>187</v>
      </c>
      <c r="Z61" s="14">
        <v>11</v>
      </c>
      <c r="AA61" s="14">
        <v>10000000000</v>
      </c>
      <c r="AB61" s="15" t="s">
        <v>241</v>
      </c>
      <c r="AC61" s="12">
        <v>59</v>
      </c>
      <c r="AD61" s="12">
        <f>IFERROR(VLOOKUP(A61,TransBalance!D:J,6,FALSE),0)</f>
        <v>3</v>
      </c>
      <c r="AE61" s="12">
        <v>76</v>
      </c>
      <c r="AF61" s="12">
        <f>IFERROR(VLOOKUP(A61,TransBalance!D:J,7,FALSE),0)/100</f>
        <v>0.06</v>
      </c>
    </row>
    <row r="62" spans="1:32" s="11" customFormat="1" ht="33" x14ac:dyDescent="0.3">
      <c r="A62" s="11">
        <v>60</v>
      </c>
      <c r="B62" s="11" t="s">
        <v>143</v>
      </c>
      <c r="C62" s="8" t="s">
        <v>146</v>
      </c>
      <c r="D62" s="8">
        <v>20</v>
      </c>
      <c r="E62" s="8">
        <v>4</v>
      </c>
      <c r="F62" s="8">
        <v>1.2</v>
      </c>
      <c r="G62" s="8">
        <v>100</v>
      </c>
      <c r="H62" s="8">
        <v>57</v>
      </c>
      <c r="I62" s="8" t="b">
        <v>1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9">
        <v>0</v>
      </c>
      <c r="U62" s="10">
        <v>0</v>
      </c>
      <c r="V62" s="10">
        <v>0</v>
      </c>
      <c r="W62" s="10">
        <v>0</v>
      </c>
      <c r="X62">
        <v>0</v>
      </c>
      <c r="Y62" s="11" t="s">
        <v>348</v>
      </c>
      <c r="Z62" s="14">
        <v>11</v>
      </c>
      <c r="AA62" s="14">
        <v>10000</v>
      </c>
      <c r="AB62" s="16" t="s">
        <v>271</v>
      </c>
      <c r="AC62" s="12">
        <v>60</v>
      </c>
      <c r="AD62" s="12">
        <f>IFERROR(VLOOKUP(A62,TransBalance!D:J,6,FALSE),0)</f>
        <v>0</v>
      </c>
      <c r="AE62" s="12">
        <v>76</v>
      </c>
      <c r="AF62" s="12">
        <f>IFERROR(VLOOKUP(A62,TransBalance!D:J,7,FALSE),0)/100</f>
        <v>0</v>
      </c>
    </row>
    <row r="63" spans="1:32" s="11" customFormat="1" ht="33" x14ac:dyDescent="0.3">
      <c r="A63" s="11">
        <v>61</v>
      </c>
      <c r="B63" s="11" t="s">
        <v>144</v>
      </c>
      <c r="C63" s="8" t="s">
        <v>147</v>
      </c>
      <c r="D63" s="8">
        <v>20</v>
      </c>
      <c r="E63" s="8">
        <v>4</v>
      </c>
      <c r="F63" s="8">
        <v>1.2</v>
      </c>
      <c r="G63" s="8">
        <v>100</v>
      </c>
      <c r="H63" s="8">
        <v>57</v>
      </c>
      <c r="I63" s="8" t="b">
        <v>1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9">
        <v>0</v>
      </c>
      <c r="U63" s="10">
        <v>0</v>
      </c>
      <c r="V63" s="10">
        <v>0</v>
      </c>
      <c r="W63" s="10">
        <v>0</v>
      </c>
      <c r="X63">
        <v>0</v>
      </c>
      <c r="Y63" s="11" t="s">
        <v>348</v>
      </c>
      <c r="Z63" s="14">
        <v>11</v>
      </c>
      <c r="AA63" s="14">
        <v>10000</v>
      </c>
      <c r="AB63" s="16" t="s">
        <v>271</v>
      </c>
      <c r="AC63" s="12">
        <v>61</v>
      </c>
      <c r="AD63" s="12">
        <f>IFERROR(VLOOKUP(A63,TransBalance!D:J,6,FALSE),0)</f>
        <v>0</v>
      </c>
      <c r="AE63" s="12">
        <v>76</v>
      </c>
      <c r="AF63" s="12">
        <f>IFERROR(VLOOKUP(A63,TransBalance!D:J,7,FALSE),0)/100</f>
        <v>0</v>
      </c>
    </row>
    <row r="64" spans="1:32" s="11" customFormat="1" ht="33" x14ac:dyDescent="0.3">
      <c r="A64" s="11">
        <v>62</v>
      </c>
      <c r="B64" s="11" t="s">
        <v>145</v>
      </c>
      <c r="C64" s="8" t="s">
        <v>148</v>
      </c>
      <c r="D64" s="8">
        <v>20</v>
      </c>
      <c r="E64" s="8">
        <v>4</v>
      </c>
      <c r="F64" s="8">
        <v>1.2</v>
      </c>
      <c r="G64" s="8">
        <v>100</v>
      </c>
      <c r="H64" s="8">
        <v>57</v>
      </c>
      <c r="I64" s="8" t="b">
        <v>1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9">
        <v>0</v>
      </c>
      <c r="U64" s="10">
        <v>0</v>
      </c>
      <c r="V64" s="10">
        <v>0</v>
      </c>
      <c r="W64" s="10">
        <v>0</v>
      </c>
      <c r="X64">
        <v>0</v>
      </c>
      <c r="Y64" s="11" t="s">
        <v>348</v>
      </c>
      <c r="Z64" s="14">
        <v>11</v>
      </c>
      <c r="AA64" s="14">
        <v>10000</v>
      </c>
      <c r="AB64" s="16" t="s">
        <v>271</v>
      </c>
      <c r="AC64" s="12">
        <v>62</v>
      </c>
      <c r="AD64" s="12">
        <f>IFERROR(VLOOKUP(A64,TransBalance!D:J,6,FALSE),0)</f>
        <v>0</v>
      </c>
      <c r="AE64" s="12">
        <v>76</v>
      </c>
      <c r="AF64" s="12">
        <f>IFERROR(VLOOKUP(A64,TransBalance!D:J,7,FALSE),0)/100</f>
        <v>0</v>
      </c>
    </row>
    <row r="65" spans="1:32" ht="33" x14ac:dyDescent="0.3">
      <c r="A65">
        <v>63</v>
      </c>
      <c r="B65" t="s">
        <v>149</v>
      </c>
      <c r="C65" t="s">
        <v>211</v>
      </c>
      <c r="D65">
        <v>22</v>
      </c>
      <c r="E65">
        <v>4</v>
      </c>
      <c r="F65">
        <v>1.2</v>
      </c>
      <c r="G65">
        <v>100</v>
      </c>
      <c r="H65">
        <v>76</v>
      </c>
      <c r="I65" t="b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6">
        <v>13</v>
      </c>
      <c r="U65" s="7">
        <v>46</v>
      </c>
      <c r="V65">
        <v>10000</v>
      </c>
      <c r="W65" s="7">
        <v>46</v>
      </c>
      <c r="X65">
        <v>10000</v>
      </c>
      <c r="Y65" t="s">
        <v>187</v>
      </c>
      <c r="Z65" s="14">
        <v>11</v>
      </c>
      <c r="AA65" s="14">
        <v>10000000000</v>
      </c>
      <c r="AB65" s="15" t="s">
        <v>242</v>
      </c>
      <c r="AC65" s="12">
        <v>63</v>
      </c>
      <c r="AD65" s="12">
        <f>IFERROR(VLOOKUP(A65,TransBalance!D:J,6,FALSE),0)</f>
        <v>3</v>
      </c>
      <c r="AE65" s="12">
        <v>76</v>
      </c>
      <c r="AF65" s="12">
        <f>IFERROR(VLOOKUP(A65,TransBalance!D:J,7,FALSE),0)/100</f>
        <v>0.06</v>
      </c>
    </row>
    <row r="66" spans="1:32" ht="33" x14ac:dyDescent="0.3">
      <c r="A66">
        <v>64</v>
      </c>
      <c r="B66" t="s">
        <v>150</v>
      </c>
      <c r="C66" t="s">
        <v>212</v>
      </c>
      <c r="D66">
        <v>22</v>
      </c>
      <c r="E66">
        <v>4</v>
      </c>
      <c r="F66">
        <v>1.2</v>
      </c>
      <c r="G66">
        <v>100</v>
      </c>
      <c r="H66">
        <v>77</v>
      </c>
      <c r="I66" t="b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6">
        <v>14</v>
      </c>
      <c r="U66" s="7">
        <v>46</v>
      </c>
      <c r="V66">
        <v>10000</v>
      </c>
      <c r="W66" s="7">
        <v>46</v>
      </c>
      <c r="X66">
        <v>10000</v>
      </c>
      <c r="Y66" t="s">
        <v>187</v>
      </c>
      <c r="Z66" s="14">
        <v>11</v>
      </c>
      <c r="AA66" s="14">
        <v>10000000000</v>
      </c>
      <c r="AB66" s="15" t="s">
        <v>243</v>
      </c>
      <c r="AC66" s="12">
        <v>64</v>
      </c>
      <c r="AD66" s="12">
        <f>IFERROR(VLOOKUP(A66,TransBalance!D:J,6,FALSE),0)</f>
        <v>3</v>
      </c>
      <c r="AE66" s="12">
        <v>76</v>
      </c>
      <c r="AF66" s="12">
        <f>IFERROR(VLOOKUP(A66,TransBalance!D:J,7,FALSE),0)/100</f>
        <v>0.06</v>
      </c>
    </row>
    <row r="67" spans="1:32" ht="33" x14ac:dyDescent="0.3">
      <c r="A67">
        <v>65</v>
      </c>
      <c r="B67" t="s">
        <v>151</v>
      </c>
      <c r="C67" t="s">
        <v>213</v>
      </c>
      <c r="D67">
        <v>22</v>
      </c>
      <c r="E67">
        <v>4</v>
      </c>
      <c r="F67">
        <v>1.2</v>
      </c>
      <c r="G67">
        <v>100</v>
      </c>
      <c r="H67">
        <v>80</v>
      </c>
      <c r="I67" t="b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6">
        <v>15</v>
      </c>
      <c r="U67" s="7">
        <v>46</v>
      </c>
      <c r="V67">
        <v>10000</v>
      </c>
      <c r="W67" s="7">
        <v>46</v>
      </c>
      <c r="X67">
        <v>10000</v>
      </c>
      <c r="Y67" t="s">
        <v>187</v>
      </c>
      <c r="Z67" s="14">
        <v>11</v>
      </c>
      <c r="AA67" s="14">
        <v>10000000000</v>
      </c>
      <c r="AB67" s="15" t="s">
        <v>244</v>
      </c>
      <c r="AC67" s="12">
        <v>65</v>
      </c>
      <c r="AD67" s="12">
        <f>IFERROR(VLOOKUP(A67,TransBalance!D:J,6,FALSE),0)</f>
        <v>3</v>
      </c>
      <c r="AE67" s="12">
        <v>76</v>
      </c>
      <c r="AF67" s="12">
        <f>IFERROR(VLOOKUP(A67,TransBalance!D:J,7,FALSE),0)/100</f>
        <v>0.06</v>
      </c>
    </row>
    <row r="68" spans="1:32" ht="33" x14ac:dyDescent="0.3">
      <c r="A68">
        <v>66</v>
      </c>
      <c r="B68" t="s">
        <v>152</v>
      </c>
      <c r="C68" t="s">
        <v>214</v>
      </c>
      <c r="D68">
        <v>22</v>
      </c>
      <c r="E68">
        <v>4</v>
      </c>
      <c r="F68">
        <v>1.2</v>
      </c>
      <c r="G68">
        <v>100</v>
      </c>
      <c r="H68">
        <v>81</v>
      </c>
      <c r="I68" t="b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6">
        <v>16</v>
      </c>
      <c r="U68" s="7">
        <v>46</v>
      </c>
      <c r="V68">
        <v>10000</v>
      </c>
      <c r="W68" s="7">
        <v>46</v>
      </c>
      <c r="X68">
        <v>10000</v>
      </c>
      <c r="Y68" t="s">
        <v>187</v>
      </c>
      <c r="Z68" s="14">
        <v>11</v>
      </c>
      <c r="AA68" s="14">
        <v>10000000000</v>
      </c>
      <c r="AB68" s="15" t="s">
        <v>245</v>
      </c>
      <c r="AC68" s="12">
        <v>66</v>
      </c>
      <c r="AD68" s="12">
        <f>IFERROR(VLOOKUP(A68,TransBalance!D:J,6,FALSE),0)</f>
        <v>3</v>
      </c>
      <c r="AE68" s="12">
        <v>76</v>
      </c>
      <c r="AF68" s="12">
        <f>IFERROR(VLOOKUP(A68,TransBalance!D:J,7,FALSE),0)/100</f>
        <v>0.06</v>
      </c>
    </row>
    <row r="69" spans="1:32" ht="33" x14ac:dyDescent="0.3">
      <c r="A69">
        <v>67</v>
      </c>
      <c r="B69" t="s">
        <v>153</v>
      </c>
      <c r="C69" t="s">
        <v>157</v>
      </c>
      <c r="D69">
        <v>23</v>
      </c>
      <c r="E69">
        <v>4</v>
      </c>
      <c r="F69">
        <v>1.2</v>
      </c>
      <c r="G69">
        <v>0</v>
      </c>
      <c r="H69">
        <v>84</v>
      </c>
      <c r="I69" t="b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6">
        <v>0</v>
      </c>
      <c r="U69" s="7">
        <v>46</v>
      </c>
      <c r="V69" s="7">
        <v>15000</v>
      </c>
      <c r="W69" s="7">
        <v>46</v>
      </c>
      <c r="X69" s="7">
        <v>15000</v>
      </c>
      <c r="Y69" t="s">
        <v>277</v>
      </c>
      <c r="Z69" s="14">
        <v>11</v>
      </c>
      <c r="AA69" s="14">
        <v>30000000000</v>
      </c>
      <c r="AB69" s="15" t="s">
        <v>246</v>
      </c>
      <c r="AC69" s="12">
        <v>67</v>
      </c>
      <c r="AD69" s="12">
        <f>IFERROR(VLOOKUP(A69,TransBalance!D:J,6,FALSE),0)</f>
        <v>3</v>
      </c>
      <c r="AE69" s="12">
        <v>76</v>
      </c>
      <c r="AF69" s="12">
        <f>IFERROR(VLOOKUP(A69,TransBalance!D:J,7,FALSE),0)/100</f>
        <v>0.06</v>
      </c>
    </row>
    <row r="70" spans="1:32" ht="33" x14ac:dyDescent="0.3">
      <c r="A70">
        <v>68</v>
      </c>
      <c r="B70" t="s">
        <v>154</v>
      </c>
      <c r="C70" t="s">
        <v>158</v>
      </c>
      <c r="D70">
        <v>23</v>
      </c>
      <c r="E70">
        <v>4</v>
      </c>
      <c r="F70">
        <v>1.2</v>
      </c>
      <c r="G70">
        <v>0</v>
      </c>
      <c r="H70">
        <v>85</v>
      </c>
      <c r="I70" t="b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6">
        <v>0</v>
      </c>
      <c r="U70" s="7">
        <v>46</v>
      </c>
      <c r="V70" s="7">
        <v>15000</v>
      </c>
      <c r="W70" s="7">
        <v>46</v>
      </c>
      <c r="X70" s="7">
        <v>15000</v>
      </c>
      <c r="Y70" t="s">
        <v>277</v>
      </c>
      <c r="Z70" s="14">
        <v>11</v>
      </c>
      <c r="AA70" s="14">
        <v>30000000000</v>
      </c>
      <c r="AB70" s="15" t="s">
        <v>247</v>
      </c>
      <c r="AC70" s="12">
        <v>68</v>
      </c>
      <c r="AD70" s="12">
        <f>IFERROR(VLOOKUP(A70,TransBalance!D:J,6,FALSE),0)</f>
        <v>3</v>
      </c>
      <c r="AE70" s="12">
        <v>76</v>
      </c>
      <c r="AF70" s="12">
        <f>IFERROR(VLOOKUP(A70,TransBalance!D:J,7,FALSE),0)/100</f>
        <v>0.06</v>
      </c>
    </row>
    <row r="71" spans="1:32" ht="33" x14ac:dyDescent="0.3">
      <c r="A71">
        <v>69</v>
      </c>
      <c r="B71" t="s">
        <v>155</v>
      </c>
      <c r="C71" t="s">
        <v>159</v>
      </c>
      <c r="D71">
        <v>23</v>
      </c>
      <c r="E71">
        <v>4</v>
      </c>
      <c r="F71">
        <v>1.2</v>
      </c>
      <c r="G71">
        <v>0</v>
      </c>
      <c r="H71">
        <v>86</v>
      </c>
      <c r="I71" t="b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s="6">
        <v>0</v>
      </c>
      <c r="U71" s="7">
        <v>46</v>
      </c>
      <c r="V71" s="7">
        <v>15000</v>
      </c>
      <c r="W71" s="7">
        <v>46</v>
      </c>
      <c r="X71" s="7">
        <v>15000</v>
      </c>
      <c r="Y71" t="s">
        <v>277</v>
      </c>
      <c r="Z71" s="14">
        <v>11</v>
      </c>
      <c r="AA71" s="14">
        <v>30000000000</v>
      </c>
      <c r="AB71" s="15" t="s">
        <v>248</v>
      </c>
      <c r="AC71" s="12">
        <v>69</v>
      </c>
      <c r="AD71" s="12">
        <f>IFERROR(VLOOKUP(A71,TransBalance!D:J,6,FALSE),0)</f>
        <v>3</v>
      </c>
      <c r="AE71" s="12">
        <v>76</v>
      </c>
      <c r="AF71" s="12">
        <f>IFERROR(VLOOKUP(A71,TransBalance!D:J,7,FALSE),0)/100</f>
        <v>0.06</v>
      </c>
    </row>
    <row r="72" spans="1:32" ht="33" x14ac:dyDescent="0.3">
      <c r="A72">
        <v>70</v>
      </c>
      <c r="B72" t="s">
        <v>156</v>
      </c>
      <c r="C72" t="s">
        <v>160</v>
      </c>
      <c r="D72">
        <v>23</v>
      </c>
      <c r="E72">
        <v>4</v>
      </c>
      <c r="F72">
        <v>1.2</v>
      </c>
      <c r="G72">
        <v>0</v>
      </c>
      <c r="H72">
        <v>87</v>
      </c>
      <c r="I72" t="b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6">
        <v>0</v>
      </c>
      <c r="U72" s="7">
        <v>46</v>
      </c>
      <c r="V72" s="7">
        <v>15000</v>
      </c>
      <c r="W72" s="7">
        <v>46</v>
      </c>
      <c r="X72" s="7">
        <v>15000</v>
      </c>
      <c r="Y72" t="s">
        <v>277</v>
      </c>
      <c r="Z72" s="14">
        <v>11</v>
      </c>
      <c r="AA72" s="14">
        <v>30000000000</v>
      </c>
      <c r="AB72" s="15" t="s">
        <v>249</v>
      </c>
      <c r="AC72" s="12">
        <v>70</v>
      </c>
      <c r="AD72" s="12">
        <f>IFERROR(VLOOKUP(A72,TransBalance!D:J,6,FALSE),0)</f>
        <v>3</v>
      </c>
      <c r="AE72" s="12">
        <v>76</v>
      </c>
      <c r="AF72" s="12">
        <f>IFERROR(VLOOKUP(A72,TransBalance!D:J,7,FALSE),0)/100</f>
        <v>0.06</v>
      </c>
    </row>
    <row r="73" spans="1:32" s="11" customFormat="1" ht="33" x14ac:dyDescent="0.3">
      <c r="A73" s="11">
        <v>71</v>
      </c>
      <c r="B73" s="11" t="s">
        <v>161</v>
      </c>
      <c r="C73" s="8" t="s">
        <v>166</v>
      </c>
      <c r="D73" s="8">
        <v>20</v>
      </c>
      <c r="E73" s="8">
        <v>4</v>
      </c>
      <c r="F73" s="8">
        <v>1.2</v>
      </c>
      <c r="G73" s="8">
        <v>100</v>
      </c>
      <c r="H73" s="8">
        <v>57</v>
      </c>
      <c r="I73" s="8" t="b">
        <v>1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9">
        <v>0</v>
      </c>
      <c r="U73" s="10">
        <v>0</v>
      </c>
      <c r="V73" s="10">
        <v>0</v>
      </c>
      <c r="W73" s="10">
        <v>0</v>
      </c>
      <c r="X73" s="10">
        <v>0</v>
      </c>
      <c r="Y73" s="11" t="s">
        <v>348</v>
      </c>
      <c r="Z73" s="14">
        <v>11</v>
      </c>
      <c r="AA73" s="14">
        <v>10000</v>
      </c>
      <c r="AB73" s="16" t="s">
        <v>271</v>
      </c>
      <c r="AC73" s="12">
        <v>71</v>
      </c>
      <c r="AD73" s="12">
        <f>IFERROR(VLOOKUP(A73,TransBalance!D:J,6,FALSE),0)</f>
        <v>0</v>
      </c>
      <c r="AE73" s="12">
        <v>76</v>
      </c>
      <c r="AF73" s="12">
        <f>IFERROR(VLOOKUP(A73,TransBalance!D:J,7,FALSE),0)/100</f>
        <v>0</v>
      </c>
    </row>
    <row r="74" spans="1:32" s="11" customFormat="1" ht="33" x14ac:dyDescent="0.3">
      <c r="A74" s="11">
        <v>72</v>
      </c>
      <c r="B74" s="11" t="s">
        <v>162</v>
      </c>
      <c r="C74" s="8" t="s">
        <v>167</v>
      </c>
      <c r="D74" s="8">
        <v>20</v>
      </c>
      <c r="E74" s="8">
        <v>4</v>
      </c>
      <c r="F74" s="8">
        <v>1.2</v>
      </c>
      <c r="G74" s="8">
        <v>100</v>
      </c>
      <c r="H74" s="8">
        <v>57</v>
      </c>
      <c r="I74" s="8" t="b">
        <v>1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9">
        <v>0</v>
      </c>
      <c r="U74" s="10">
        <v>0</v>
      </c>
      <c r="V74" s="10">
        <v>0</v>
      </c>
      <c r="W74" s="10">
        <v>0</v>
      </c>
      <c r="X74" s="10">
        <v>0</v>
      </c>
      <c r="Y74" s="11" t="s">
        <v>348</v>
      </c>
      <c r="Z74" s="14">
        <v>11</v>
      </c>
      <c r="AA74" s="14">
        <v>10000</v>
      </c>
      <c r="AB74" s="16" t="s">
        <v>271</v>
      </c>
      <c r="AC74" s="12">
        <v>72</v>
      </c>
      <c r="AD74" s="12">
        <f>IFERROR(VLOOKUP(A74,TransBalance!D:J,6,FALSE),0)</f>
        <v>0</v>
      </c>
      <c r="AE74" s="12">
        <v>76</v>
      </c>
      <c r="AF74" s="12">
        <f>IFERROR(VLOOKUP(A74,TransBalance!D:J,7,FALSE),0)/100</f>
        <v>0</v>
      </c>
    </row>
    <row r="75" spans="1:32" s="11" customFormat="1" ht="33" x14ac:dyDescent="0.3">
      <c r="A75" s="11">
        <v>73</v>
      </c>
      <c r="B75" s="11" t="s">
        <v>163</v>
      </c>
      <c r="C75" s="8" t="s">
        <v>168</v>
      </c>
      <c r="D75" s="8">
        <v>20</v>
      </c>
      <c r="E75" s="8">
        <v>4</v>
      </c>
      <c r="F75" s="8">
        <v>1.2</v>
      </c>
      <c r="G75" s="8">
        <v>100</v>
      </c>
      <c r="H75" s="8">
        <v>57</v>
      </c>
      <c r="I75" s="8" t="b">
        <v>1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9">
        <v>0</v>
      </c>
      <c r="U75" s="10">
        <v>0</v>
      </c>
      <c r="V75" s="10">
        <v>0</v>
      </c>
      <c r="W75" s="10">
        <v>0</v>
      </c>
      <c r="X75" s="10">
        <v>0</v>
      </c>
      <c r="Y75" s="11" t="s">
        <v>348</v>
      </c>
      <c r="Z75" s="14">
        <v>11</v>
      </c>
      <c r="AA75" s="14">
        <v>10000</v>
      </c>
      <c r="AB75" s="16" t="s">
        <v>271</v>
      </c>
      <c r="AC75" s="12">
        <v>73</v>
      </c>
      <c r="AD75" s="12">
        <f>IFERROR(VLOOKUP(A75,TransBalance!D:J,6,FALSE),0)</f>
        <v>0</v>
      </c>
      <c r="AE75" s="12">
        <v>76</v>
      </c>
      <c r="AF75" s="12">
        <f>IFERROR(VLOOKUP(A75,TransBalance!D:J,7,FALSE),0)/100</f>
        <v>0</v>
      </c>
    </row>
    <row r="76" spans="1:32" s="11" customFormat="1" ht="33" x14ac:dyDescent="0.3">
      <c r="A76" s="11">
        <v>74</v>
      </c>
      <c r="B76" s="11" t="s">
        <v>164</v>
      </c>
      <c r="C76" s="8" t="s">
        <v>169</v>
      </c>
      <c r="D76" s="8">
        <v>20</v>
      </c>
      <c r="E76" s="8">
        <v>4</v>
      </c>
      <c r="F76" s="8">
        <v>1.2</v>
      </c>
      <c r="G76" s="8">
        <v>100</v>
      </c>
      <c r="H76" s="8">
        <v>57</v>
      </c>
      <c r="I76" s="8" t="b">
        <v>1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9">
        <v>0</v>
      </c>
      <c r="U76" s="10">
        <v>0</v>
      </c>
      <c r="V76" s="10">
        <v>0</v>
      </c>
      <c r="W76" s="10">
        <v>0</v>
      </c>
      <c r="X76" s="10">
        <v>0</v>
      </c>
      <c r="Y76" s="11" t="s">
        <v>348</v>
      </c>
      <c r="Z76" s="14">
        <v>11</v>
      </c>
      <c r="AA76" s="14">
        <v>10000</v>
      </c>
      <c r="AB76" s="16" t="s">
        <v>271</v>
      </c>
      <c r="AC76" s="12">
        <v>74</v>
      </c>
      <c r="AD76" s="12">
        <f>IFERROR(VLOOKUP(A76,TransBalance!D:J,6,FALSE),0)</f>
        <v>0</v>
      </c>
      <c r="AE76" s="12">
        <v>76</v>
      </c>
      <c r="AF76" s="12">
        <f>IFERROR(VLOOKUP(A76,TransBalance!D:J,7,FALSE),0)/100</f>
        <v>0</v>
      </c>
    </row>
    <row r="77" spans="1:32" s="11" customFormat="1" ht="33" x14ac:dyDescent="0.3">
      <c r="A77" s="11">
        <v>75</v>
      </c>
      <c r="B77" s="11" t="s">
        <v>165</v>
      </c>
      <c r="C77" s="8" t="s">
        <v>170</v>
      </c>
      <c r="D77" s="8">
        <v>20</v>
      </c>
      <c r="E77" s="8">
        <v>4</v>
      </c>
      <c r="F77" s="8">
        <v>1.2</v>
      </c>
      <c r="G77" s="8">
        <v>100</v>
      </c>
      <c r="H77" s="8">
        <v>57</v>
      </c>
      <c r="I77" s="8" t="b">
        <v>1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9">
        <v>0</v>
      </c>
      <c r="U77" s="10">
        <v>0</v>
      </c>
      <c r="V77" s="10">
        <v>0</v>
      </c>
      <c r="W77" s="10">
        <v>0</v>
      </c>
      <c r="X77" s="10">
        <v>0</v>
      </c>
      <c r="Y77" s="11" t="s">
        <v>348</v>
      </c>
      <c r="Z77" s="14">
        <v>11</v>
      </c>
      <c r="AA77" s="14">
        <v>10000</v>
      </c>
      <c r="AB77" s="16" t="s">
        <v>271</v>
      </c>
      <c r="AC77" s="12">
        <v>75</v>
      </c>
      <c r="AD77" s="12">
        <f>IFERROR(VLOOKUP(A77,TransBalance!D:J,6,FALSE),0)</f>
        <v>0</v>
      </c>
      <c r="AE77" s="12">
        <v>76</v>
      </c>
      <c r="AF77" s="12">
        <f>IFERROR(VLOOKUP(A77,TransBalance!D:J,7,FALSE),0)/100</f>
        <v>0</v>
      </c>
    </row>
    <row r="78" spans="1:32" s="11" customFormat="1" ht="33" x14ac:dyDescent="0.3">
      <c r="A78" s="11">
        <v>76</v>
      </c>
      <c r="B78" s="11" t="s">
        <v>182</v>
      </c>
      <c r="C78" s="8" t="s">
        <v>171</v>
      </c>
      <c r="D78" s="8">
        <v>20</v>
      </c>
      <c r="E78" s="8">
        <v>4</v>
      </c>
      <c r="F78" s="8">
        <v>1.2</v>
      </c>
      <c r="G78" s="8">
        <v>100</v>
      </c>
      <c r="H78" s="8">
        <v>57</v>
      </c>
      <c r="I78" s="8" t="b">
        <v>1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9">
        <v>0</v>
      </c>
      <c r="U78" s="10">
        <v>0</v>
      </c>
      <c r="V78" s="10">
        <v>0</v>
      </c>
      <c r="W78" s="10">
        <v>0</v>
      </c>
      <c r="X78" s="10">
        <v>0</v>
      </c>
      <c r="Y78" s="11" t="s">
        <v>348</v>
      </c>
      <c r="Z78" s="14">
        <v>11</v>
      </c>
      <c r="AA78" s="14">
        <v>10000</v>
      </c>
      <c r="AB78" s="16" t="s">
        <v>271</v>
      </c>
      <c r="AC78" s="12">
        <v>76</v>
      </c>
      <c r="AD78" s="12">
        <f>IFERROR(VLOOKUP(A78,TransBalance!D:J,6,FALSE),0)</f>
        <v>0</v>
      </c>
      <c r="AE78" s="12">
        <v>76</v>
      </c>
      <c r="AF78" s="12">
        <f>IFERROR(VLOOKUP(A78,TransBalance!D:J,7,FALSE),0)/100</f>
        <v>0</v>
      </c>
    </row>
    <row r="79" spans="1:32" ht="33" x14ac:dyDescent="0.3">
      <c r="A79">
        <v>77</v>
      </c>
      <c r="B79" t="s">
        <v>172</v>
      </c>
      <c r="C79" t="s">
        <v>215</v>
      </c>
      <c r="D79">
        <v>22</v>
      </c>
      <c r="E79">
        <v>4</v>
      </c>
      <c r="F79">
        <v>1.2</v>
      </c>
      <c r="G79">
        <v>100</v>
      </c>
      <c r="H79">
        <v>88</v>
      </c>
      <c r="I79" t="b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s="6">
        <v>17</v>
      </c>
      <c r="U79" s="7">
        <v>46</v>
      </c>
      <c r="V79" s="7">
        <v>20000</v>
      </c>
      <c r="W79" s="7">
        <v>46</v>
      </c>
      <c r="X79" s="7">
        <v>20000</v>
      </c>
      <c r="Y79" t="s">
        <v>187</v>
      </c>
      <c r="Z79" s="14">
        <v>11</v>
      </c>
      <c r="AA79" s="14">
        <v>50000000000</v>
      </c>
      <c r="AB79" s="15" t="s">
        <v>250</v>
      </c>
      <c r="AC79" s="12">
        <v>77</v>
      </c>
      <c r="AD79" s="12">
        <f>IFERROR(VLOOKUP(A79,TransBalance!D:J,6,FALSE),0)</f>
        <v>3</v>
      </c>
      <c r="AE79" s="12">
        <v>76</v>
      </c>
      <c r="AF79" s="12">
        <f>IFERROR(VLOOKUP(A79,TransBalance!D:J,7,FALSE),0)/100</f>
        <v>0.06</v>
      </c>
    </row>
    <row r="80" spans="1:32" ht="33" x14ac:dyDescent="0.3">
      <c r="A80">
        <v>78</v>
      </c>
      <c r="B80" t="s">
        <v>173</v>
      </c>
      <c r="C80" t="s">
        <v>216</v>
      </c>
      <c r="D80">
        <v>22</v>
      </c>
      <c r="E80">
        <v>4</v>
      </c>
      <c r="F80">
        <v>1.2</v>
      </c>
      <c r="G80">
        <v>100</v>
      </c>
      <c r="H80">
        <v>89</v>
      </c>
      <c r="I80" t="b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s="6">
        <v>18</v>
      </c>
      <c r="U80" s="7">
        <v>46</v>
      </c>
      <c r="V80" s="7">
        <v>20000</v>
      </c>
      <c r="W80" s="7">
        <v>46</v>
      </c>
      <c r="X80" s="7">
        <v>20000</v>
      </c>
      <c r="Y80" t="s">
        <v>187</v>
      </c>
      <c r="Z80" s="14">
        <v>11</v>
      </c>
      <c r="AA80" s="14">
        <v>50000000000</v>
      </c>
      <c r="AB80" s="15" t="s">
        <v>251</v>
      </c>
      <c r="AC80" s="12">
        <v>78</v>
      </c>
      <c r="AD80" s="12">
        <f>IFERROR(VLOOKUP(A80,TransBalance!D:J,6,FALSE),0)</f>
        <v>3</v>
      </c>
      <c r="AE80" s="12">
        <v>76</v>
      </c>
      <c r="AF80" s="12">
        <f>IFERROR(VLOOKUP(A80,TransBalance!D:J,7,FALSE),0)/100</f>
        <v>0.06</v>
      </c>
    </row>
    <row r="81" spans="1:32" ht="33" x14ac:dyDescent="0.3">
      <c r="A81">
        <v>79</v>
      </c>
      <c r="B81" t="s">
        <v>174</v>
      </c>
      <c r="C81" t="s">
        <v>218</v>
      </c>
      <c r="D81">
        <v>22</v>
      </c>
      <c r="E81">
        <v>4</v>
      </c>
      <c r="F81">
        <v>1.2</v>
      </c>
      <c r="G81">
        <v>100</v>
      </c>
      <c r="H81">
        <v>90</v>
      </c>
      <c r="I81" t="b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6">
        <v>19</v>
      </c>
      <c r="U81" s="7">
        <v>46</v>
      </c>
      <c r="V81" s="7">
        <v>20000</v>
      </c>
      <c r="W81" s="7">
        <v>46</v>
      </c>
      <c r="X81" s="7">
        <v>20000</v>
      </c>
      <c r="Y81" t="s">
        <v>187</v>
      </c>
      <c r="Z81" s="14">
        <v>11</v>
      </c>
      <c r="AA81" s="14">
        <v>50000000000</v>
      </c>
      <c r="AB81" s="15" t="s">
        <v>252</v>
      </c>
      <c r="AC81" s="12">
        <v>79</v>
      </c>
      <c r="AD81" s="12">
        <f>IFERROR(VLOOKUP(A81,TransBalance!D:J,6,FALSE),0)</f>
        <v>3</v>
      </c>
      <c r="AE81" s="12">
        <v>76</v>
      </c>
      <c r="AF81" s="12">
        <f>IFERROR(VLOOKUP(A81,TransBalance!D:J,7,FALSE),0)/100</f>
        <v>0.06</v>
      </c>
    </row>
    <row r="82" spans="1:32" ht="33" x14ac:dyDescent="0.3">
      <c r="A82">
        <v>80</v>
      </c>
      <c r="B82" t="s">
        <v>175</v>
      </c>
      <c r="C82" t="s">
        <v>217</v>
      </c>
      <c r="D82">
        <v>24</v>
      </c>
      <c r="E82">
        <v>4</v>
      </c>
      <c r="F82">
        <v>1.2</v>
      </c>
      <c r="G82">
        <v>100</v>
      </c>
      <c r="H82">
        <v>94</v>
      </c>
      <c r="I82" t="b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6">
        <v>20</v>
      </c>
      <c r="U82" s="7">
        <v>46</v>
      </c>
      <c r="V82" s="7">
        <v>25000</v>
      </c>
      <c r="W82" s="7">
        <v>46</v>
      </c>
      <c r="X82" s="7">
        <v>25000</v>
      </c>
      <c r="Y82" t="s">
        <v>187</v>
      </c>
      <c r="Z82" s="14">
        <v>11</v>
      </c>
      <c r="AA82" s="14">
        <v>100000000000</v>
      </c>
      <c r="AB82" s="15" t="s">
        <v>253</v>
      </c>
      <c r="AC82" s="12">
        <v>84</v>
      </c>
      <c r="AD82" s="12">
        <f>IFERROR(VLOOKUP(A82,TransBalance!D:J,6,FALSE),0)</f>
        <v>4</v>
      </c>
      <c r="AE82" s="12">
        <v>76</v>
      </c>
      <c r="AF82" s="12">
        <f>IFERROR(VLOOKUP(A82,TransBalance!D:J,7,FALSE),0)/100</f>
        <v>0.08</v>
      </c>
    </row>
    <row r="83" spans="1:32" s="11" customFormat="1" ht="33" x14ac:dyDescent="0.3">
      <c r="A83" s="11">
        <v>81</v>
      </c>
      <c r="B83" s="11" t="s">
        <v>177</v>
      </c>
      <c r="C83" s="8" t="s">
        <v>176</v>
      </c>
      <c r="D83" s="8">
        <v>18</v>
      </c>
      <c r="E83" s="8">
        <v>4</v>
      </c>
      <c r="F83" s="8">
        <v>1.2</v>
      </c>
      <c r="G83" s="8">
        <v>100</v>
      </c>
      <c r="H83" s="8">
        <v>96</v>
      </c>
      <c r="I83" s="8" t="b">
        <v>1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9">
        <v>0</v>
      </c>
      <c r="U83" s="10">
        <v>0</v>
      </c>
      <c r="V83" s="7">
        <v>0</v>
      </c>
      <c r="W83" s="10">
        <v>0</v>
      </c>
      <c r="X83" s="10">
        <v>0</v>
      </c>
      <c r="Y83" s="11" t="s">
        <v>188</v>
      </c>
      <c r="Z83" s="14">
        <v>11</v>
      </c>
      <c r="AA83" s="14">
        <v>10000</v>
      </c>
      <c r="AB83" s="16" t="s">
        <v>270</v>
      </c>
      <c r="AC83" s="12">
        <v>85</v>
      </c>
      <c r="AD83" s="12">
        <f>IFERROR(VLOOKUP(A83,TransBalance!D:J,6,FALSE),0)</f>
        <v>0</v>
      </c>
      <c r="AE83" s="12">
        <v>76</v>
      </c>
      <c r="AF83" s="12">
        <f>IFERROR(VLOOKUP(A83,TransBalance!D:J,7,FALSE),0)/100</f>
        <v>0</v>
      </c>
    </row>
    <row r="84" spans="1:32" s="11" customFormat="1" ht="33" x14ac:dyDescent="0.3">
      <c r="A84" s="11">
        <v>82</v>
      </c>
      <c r="B84" s="11" t="s">
        <v>178</v>
      </c>
      <c r="C84" s="8" t="s">
        <v>180</v>
      </c>
      <c r="D84" s="8">
        <v>20</v>
      </c>
      <c r="E84" s="8">
        <v>4</v>
      </c>
      <c r="F84" s="8">
        <v>1.2</v>
      </c>
      <c r="G84" s="8">
        <v>100</v>
      </c>
      <c r="H84" s="8">
        <v>57</v>
      </c>
      <c r="I84" s="8" t="b">
        <v>1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9">
        <v>0</v>
      </c>
      <c r="U84" s="10">
        <v>0</v>
      </c>
      <c r="V84" s="10">
        <v>0</v>
      </c>
      <c r="W84" s="10">
        <v>0</v>
      </c>
      <c r="X84" s="10">
        <v>0</v>
      </c>
      <c r="Y84" s="11" t="s">
        <v>348</v>
      </c>
      <c r="Z84" s="14">
        <v>11</v>
      </c>
      <c r="AA84" s="14">
        <v>10000</v>
      </c>
      <c r="AB84" s="16" t="s">
        <v>271</v>
      </c>
      <c r="AC84" s="12">
        <v>86</v>
      </c>
      <c r="AD84" s="12">
        <f>IFERROR(VLOOKUP(A84,TransBalance!D:J,6,FALSE),0)</f>
        <v>0</v>
      </c>
      <c r="AE84" s="12">
        <v>76</v>
      </c>
      <c r="AF84" s="12">
        <f>IFERROR(VLOOKUP(A84,TransBalance!D:J,7,FALSE),0)/100</f>
        <v>0</v>
      </c>
    </row>
    <row r="85" spans="1:32" s="11" customFormat="1" ht="33" x14ac:dyDescent="0.3">
      <c r="A85" s="11">
        <v>83</v>
      </c>
      <c r="B85" s="11" t="s">
        <v>179</v>
      </c>
      <c r="C85" s="8" t="s">
        <v>181</v>
      </c>
      <c r="D85" s="8">
        <v>20</v>
      </c>
      <c r="E85" s="8">
        <v>4</v>
      </c>
      <c r="F85" s="8">
        <v>1.2</v>
      </c>
      <c r="G85" s="8">
        <v>100</v>
      </c>
      <c r="H85" s="8">
        <v>57</v>
      </c>
      <c r="I85" s="8" t="b">
        <v>1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9">
        <v>0</v>
      </c>
      <c r="U85" s="10">
        <v>0</v>
      </c>
      <c r="V85" s="10">
        <v>0</v>
      </c>
      <c r="W85" s="10">
        <v>0</v>
      </c>
      <c r="X85" s="10">
        <v>0</v>
      </c>
      <c r="Y85" s="11" t="s">
        <v>348</v>
      </c>
      <c r="Z85" s="14">
        <v>11</v>
      </c>
      <c r="AA85" s="14">
        <v>10000</v>
      </c>
      <c r="AB85" s="16" t="s">
        <v>271</v>
      </c>
      <c r="AC85" s="12">
        <v>87</v>
      </c>
      <c r="AD85" s="12">
        <f>IFERROR(VLOOKUP(A85,TransBalance!D:J,6,FALSE),0)</f>
        <v>0</v>
      </c>
      <c r="AE85" s="12">
        <v>76</v>
      </c>
      <c r="AF85" s="12">
        <f>IFERROR(VLOOKUP(A85,TransBalance!D:J,7,FALSE),0)/100</f>
        <v>0</v>
      </c>
    </row>
    <row r="86" spans="1:32" ht="33" x14ac:dyDescent="0.3">
      <c r="A86">
        <v>84</v>
      </c>
      <c r="B86" t="s">
        <v>183</v>
      </c>
      <c r="C86" t="s">
        <v>219</v>
      </c>
      <c r="D86">
        <v>24</v>
      </c>
      <c r="E86">
        <v>4</v>
      </c>
      <c r="F86">
        <v>1.2</v>
      </c>
      <c r="G86">
        <v>100</v>
      </c>
      <c r="H86">
        <v>119</v>
      </c>
      <c r="I86" t="b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6">
        <v>21</v>
      </c>
      <c r="U86" s="7">
        <v>46</v>
      </c>
      <c r="V86" s="7">
        <v>25000</v>
      </c>
      <c r="W86" s="7">
        <v>46</v>
      </c>
      <c r="X86" s="7">
        <v>25000</v>
      </c>
      <c r="Y86" t="s">
        <v>187</v>
      </c>
      <c r="Z86" s="14">
        <v>11</v>
      </c>
      <c r="AA86" s="14">
        <v>100000000000</v>
      </c>
      <c r="AB86" s="15" t="s">
        <v>256</v>
      </c>
      <c r="AC86" s="12">
        <v>88</v>
      </c>
      <c r="AD86" s="12">
        <f>IFERROR(VLOOKUP(A86,TransBalance!D:J,6,FALSE),0)</f>
        <v>4</v>
      </c>
      <c r="AE86" s="12">
        <v>76</v>
      </c>
      <c r="AF86" s="12">
        <f>IFERROR(VLOOKUP(A86,TransBalance!D:J,7,FALSE),0)/100</f>
        <v>0.08</v>
      </c>
    </row>
    <row r="87" spans="1:32" ht="33" x14ac:dyDescent="0.3">
      <c r="A87">
        <v>85</v>
      </c>
      <c r="B87" t="s">
        <v>220</v>
      </c>
      <c r="C87" t="s">
        <v>222</v>
      </c>
      <c r="D87">
        <v>24</v>
      </c>
      <c r="E87">
        <v>4</v>
      </c>
      <c r="F87">
        <v>1.2</v>
      </c>
      <c r="G87">
        <v>100</v>
      </c>
      <c r="H87">
        <v>121</v>
      </c>
      <c r="I87" t="b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6">
        <v>22</v>
      </c>
      <c r="U87" s="7">
        <v>46</v>
      </c>
      <c r="V87" s="7">
        <v>25000</v>
      </c>
      <c r="W87" s="7">
        <v>46</v>
      </c>
      <c r="X87" s="7">
        <v>25000</v>
      </c>
      <c r="Y87" t="s">
        <v>187</v>
      </c>
      <c r="Z87" s="14">
        <v>11</v>
      </c>
      <c r="AA87" s="14">
        <v>100000000000</v>
      </c>
      <c r="AB87" s="15" t="s">
        <v>254</v>
      </c>
      <c r="AC87" s="12">
        <v>89</v>
      </c>
      <c r="AD87" s="12">
        <f>IFERROR(VLOOKUP(A87,TransBalance!D:J,6,FALSE),0)</f>
        <v>4</v>
      </c>
      <c r="AE87" s="12">
        <v>76</v>
      </c>
      <c r="AF87" s="12">
        <f>IFERROR(VLOOKUP(A87,TransBalance!D:J,7,FALSE),0)/100</f>
        <v>0.08</v>
      </c>
    </row>
    <row r="88" spans="1:32" ht="33" x14ac:dyDescent="0.3">
      <c r="A88">
        <v>86</v>
      </c>
      <c r="B88" t="s">
        <v>221</v>
      </c>
      <c r="C88" t="s">
        <v>223</v>
      </c>
      <c r="D88">
        <v>24</v>
      </c>
      <c r="E88">
        <v>4</v>
      </c>
      <c r="F88">
        <v>1.2</v>
      </c>
      <c r="G88">
        <v>100</v>
      </c>
      <c r="H88">
        <v>122</v>
      </c>
      <c r="I88" t="b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6">
        <v>23</v>
      </c>
      <c r="U88" s="7">
        <v>46</v>
      </c>
      <c r="V88" s="7">
        <v>25000</v>
      </c>
      <c r="W88" s="7">
        <v>46</v>
      </c>
      <c r="X88" s="7">
        <v>25000</v>
      </c>
      <c r="Y88" t="s">
        <v>187</v>
      </c>
      <c r="Z88" s="14">
        <v>11</v>
      </c>
      <c r="AA88" s="14">
        <v>100000000000</v>
      </c>
      <c r="AB88" s="15" t="s">
        <v>255</v>
      </c>
      <c r="AC88" s="12">
        <v>90</v>
      </c>
      <c r="AD88" s="12">
        <f>IFERROR(VLOOKUP(A88,TransBalance!D:J,6,FALSE),0)</f>
        <v>4</v>
      </c>
      <c r="AE88" s="12">
        <v>76</v>
      </c>
      <c r="AF88" s="12">
        <f>IFERROR(VLOOKUP(A88,TransBalance!D:J,7,FALSE),0)/100</f>
        <v>0.08</v>
      </c>
    </row>
    <row r="89" spans="1:32" ht="33" x14ac:dyDescent="0.3">
      <c r="A89">
        <v>87</v>
      </c>
      <c r="B89" t="s">
        <v>224</v>
      </c>
      <c r="C89" t="s">
        <v>230</v>
      </c>
      <c r="D89">
        <v>24</v>
      </c>
      <c r="E89">
        <v>4</v>
      </c>
      <c r="F89">
        <v>1.2</v>
      </c>
      <c r="G89">
        <v>100</v>
      </c>
      <c r="H89">
        <v>125</v>
      </c>
      <c r="I89" t="b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6">
        <v>24</v>
      </c>
      <c r="U89" s="7">
        <v>46</v>
      </c>
      <c r="V89" s="7">
        <v>25000</v>
      </c>
      <c r="W89" s="7">
        <v>46</v>
      </c>
      <c r="X89" s="7">
        <v>25000</v>
      </c>
      <c r="Y89" t="s">
        <v>187</v>
      </c>
      <c r="Z89" s="14">
        <v>11</v>
      </c>
      <c r="AA89" s="14">
        <v>100000000000</v>
      </c>
      <c r="AB89" s="15" t="s">
        <v>257</v>
      </c>
      <c r="AC89" s="12">
        <v>91</v>
      </c>
      <c r="AD89" s="12">
        <f>IFERROR(VLOOKUP(A89,TransBalance!D:J,6,FALSE),0)</f>
        <v>4</v>
      </c>
      <c r="AE89" s="12">
        <v>76</v>
      </c>
      <c r="AF89" s="12">
        <f>IFERROR(VLOOKUP(A89,TransBalance!D:J,7,FALSE),0)/100</f>
        <v>0.08</v>
      </c>
    </row>
    <row r="90" spans="1:32" ht="33" x14ac:dyDescent="0.3">
      <c r="A90">
        <v>88</v>
      </c>
      <c r="B90" t="s">
        <v>225</v>
      </c>
      <c r="C90" t="s">
        <v>197</v>
      </c>
      <c r="D90">
        <v>24</v>
      </c>
      <c r="E90">
        <v>4</v>
      </c>
      <c r="F90">
        <v>1.2</v>
      </c>
      <c r="G90">
        <v>100</v>
      </c>
      <c r="H90">
        <v>126</v>
      </c>
      <c r="I90" t="b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6">
        <v>25</v>
      </c>
      <c r="U90" s="7">
        <v>46</v>
      </c>
      <c r="V90" s="7">
        <v>25000</v>
      </c>
      <c r="W90" s="7">
        <v>46</v>
      </c>
      <c r="X90" s="7">
        <v>25000</v>
      </c>
      <c r="Y90" t="s">
        <v>187</v>
      </c>
      <c r="Z90" s="14">
        <v>11</v>
      </c>
      <c r="AA90" s="14">
        <v>100000000000</v>
      </c>
      <c r="AB90" s="15" t="s">
        <v>258</v>
      </c>
      <c r="AC90" s="12">
        <v>92</v>
      </c>
      <c r="AD90" s="12">
        <f>IFERROR(VLOOKUP(A90,TransBalance!D:J,6,FALSE),0)</f>
        <v>4</v>
      </c>
      <c r="AE90" s="12">
        <v>76</v>
      </c>
      <c r="AF90" s="12">
        <f>IFERROR(VLOOKUP(A90,TransBalance!D:J,7,FALSE),0)/100</f>
        <v>0.08</v>
      </c>
    </row>
    <row r="91" spans="1:32" ht="33" x14ac:dyDescent="0.3">
      <c r="A91">
        <v>89</v>
      </c>
      <c r="B91" t="s">
        <v>226</v>
      </c>
      <c r="C91" t="s">
        <v>229</v>
      </c>
      <c r="D91">
        <v>24</v>
      </c>
      <c r="E91">
        <v>4</v>
      </c>
      <c r="F91">
        <v>1.2</v>
      </c>
      <c r="G91">
        <v>100</v>
      </c>
      <c r="H91">
        <v>127</v>
      </c>
      <c r="I91" t="b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6">
        <v>26</v>
      </c>
      <c r="U91" s="7">
        <v>46</v>
      </c>
      <c r="V91" s="7">
        <v>25000</v>
      </c>
      <c r="W91" s="7">
        <v>46</v>
      </c>
      <c r="X91" s="7">
        <v>25000</v>
      </c>
      <c r="Y91" t="s">
        <v>187</v>
      </c>
      <c r="Z91" s="14">
        <v>11</v>
      </c>
      <c r="AA91" s="14">
        <v>100000000000</v>
      </c>
      <c r="AB91" s="15" t="s">
        <v>259</v>
      </c>
      <c r="AC91" s="12">
        <v>93</v>
      </c>
      <c r="AD91" s="12">
        <f>IFERROR(VLOOKUP(A91,TransBalance!D:J,6,FALSE),0)</f>
        <v>4</v>
      </c>
      <c r="AE91" s="12">
        <v>76</v>
      </c>
      <c r="AF91" s="12">
        <f>IFERROR(VLOOKUP(A91,TransBalance!D:J,7,FALSE),0)/100</f>
        <v>0.08</v>
      </c>
    </row>
    <row r="92" spans="1:32" s="11" customFormat="1" ht="33" x14ac:dyDescent="0.3">
      <c r="A92">
        <v>90</v>
      </c>
      <c r="B92" t="s">
        <v>227</v>
      </c>
      <c r="C92" s="8" t="s">
        <v>228</v>
      </c>
      <c r="D92" s="8">
        <v>18</v>
      </c>
      <c r="E92" s="8">
        <v>4</v>
      </c>
      <c r="F92" s="8">
        <v>1.2</v>
      </c>
      <c r="G92" s="8">
        <v>100</v>
      </c>
      <c r="H92" s="8">
        <v>96</v>
      </c>
      <c r="I92" s="8" t="b">
        <v>1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9">
        <v>0</v>
      </c>
      <c r="U92" s="10">
        <v>0</v>
      </c>
      <c r="V92" s="7">
        <v>0</v>
      </c>
      <c r="W92" s="10">
        <v>0</v>
      </c>
      <c r="X92" s="10">
        <v>0</v>
      </c>
      <c r="Y92" s="11" t="s">
        <v>188</v>
      </c>
      <c r="Z92" s="14">
        <v>11</v>
      </c>
      <c r="AA92" s="14">
        <v>10000</v>
      </c>
      <c r="AB92" s="16" t="s">
        <v>269</v>
      </c>
      <c r="AC92" s="12">
        <v>94</v>
      </c>
      <c r="AD92" s="12">
        <f>IFERROR(VLOOKUP(A92,TransBalance!D:J,6,FALSE),0)</f>
        <v>0</v>
      </c>
      <c r="AE92" s="12">
        <v>76</v>
      </c>
      <c r="AF92" s="12">
        <f>IFERROR(VLOOKUP(A92,TransBalance!D:J,7,FALSE),0)/100</f>
        <v>0</v>
      </c>
    </row>
    <row r="93" spans="1:32" ht="33" x14ac:dyDescent="0.3">
      <c r="A93">
        <v>91</v>
      </c>
      <c r="B93" t="s">
        <v>273</v>
      </c>
      <c r="C93" t="s">
        <v>283</v>
      </c>
      <c r="D93">
        <v>25</v>
      </c>
      <c r="E93">
        <v>4</v>
      </c>
      <c r="F93">
        <v>1.2</v>
      </c>
      <c r="G93">
        <v>0</v>
      </c>
      <c r="H93">
        <v>84</v>
      </c>
      <c r="I93" t="b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s="6">
        <v>0</v>
      </c>
      <c r="U93" s="7">
        <v>46</v>
      </c>
      <c r="V93" s="7">
        <v>15000</v>
      </c>
      <c r="W93" s="7">
        <v>46</v>
      </c>
      <c r="X93" s="7">
        <v>15000</v>
      </c>
      <c r="Y93" t="s">
        <v>277</v>
      </c>
      <c r="Z93" s="14">
        <v>11</v>
      </c>
      <c r="AA93" s="14">
        <v>30000000000</v>
      </c>
      <c r="AB93" s="15" t="s">
        <v>294</v>
      </c>
      <c r="AC93" s="12">
        <v>80</v>
      </c>
      <c r="AD93" s="12">
        <f>IFERROR(VLOOKUP(A93,TransBalance!D:J,6,FALSE),0)</f>
        <v>4</v>
      </c>
      <c r="AE93" s="12">
        <v>76</v>
      </c>
      <c r="AF93" s="12">
        <f>IFERROR(VLOOKUP(A93,TransBalance!D:J,7,FALSE),0)/100</f>
        <v>0.08</v>
      </c>
    </row>
    <row r="94" spans="1:32" ht="33" x14ac:dyDescent="0.3">
      <c r="A94">
        <v>92</v>
      </c>
      <c r="B94" t="s">
        <v>274</v>
      </c>
      <c r="C94" t="s">
        <v>284</v>
      </c>
      <c r="D94">
        <v>25</v>
      </c>
      <c r="E94">
        <v>4</v>
      </c>
      <c r="F94">
        <v>1.2</v>
      </c>
      <c r="G94">
        <v>0</v>
      </c>
      <c r="H94">
        <v>85</v>
      </c>
      <c r="I94" t="b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6">
        <v>0</v>
      </c>
      <c r="U94" s="7">
        <v>46</v>
      </c>
      <c r="V94" s="7">
        <v>15000</v>
      </c>
      <c r="W94" s="7">
        <v>46</v>
      </c>
      <c r="X94" s="7">
        <v>15000</v>
      </c>
      <c r="Y94" t="s">
        <v>277</v>
      </c>
      <c r="Z94" s="14">
        <v>11</v>
      </c>
      <c r="AA94" s="14">
        <v>30000000000</v>
      </c>
      <c r="AB94" s="15" t="s">
        <v>295</v>
      </c>
      <c r="AC94" s="12">
        <v>81</v>
      </c>
      <c r="AD94" s="12">
        <f>IFERROR(VLOOKUP(A94,TransBalance!D:J,6,FALSE),0)</f>
        <v>4</v>
      </c>
      <c r="AE94" s="12">
        <v>76</v>
      </c>
      <c r="AF94" s="12">
        <f>IFERROR(VLOOKUP(A94,TransBalance!D:J,7,FALSE),0)/100</f>
        <v>0.08</v>
      </c>
    </row>
    <row r="95" spans="1:32" ht="33" x14ac:dyDescent="0.3">
      <c r="A95">
        <v>93</v>
      </c>
      <c r="B95" t="s">
        <v>275</v>
      </c>
      <c r="C95" t="s">
        <v>285</v>
      </c>
      <c r="D95">
        <v>25</v>
      </c>
      <c r="E95">
        <v>4</v>
      </c>
      <c r="F95">
        <v>1.2</v>
      </c>
      <c r="G95">
        <v>0</v>
      </c>
      <c r="H95">
        <v>86</v>
      </c>
      <c r="I95" t="b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6">
        <v>0</v>
      </c>
      <c r="U95" s="7">
        <v>46</v>
      </c>
      <c r="V95" s="7">
        <v>15000</v>
      </c>
      <c r="W95" s="7">
        <v>46</v>
      </c>
      <c r="X95" s="7">
        <v>15000</v>
      </c>
      <c r="Y95" t="s">
        <v>277</v>
      </c>
      <c r="Z95" s="14">
        <v>11</v>
      </c>
      <c r="AA95" s="14">
        <v>30000000000</v>
      </c>
      <c r="AB95" s="15" t="s">
        <v>296</v>
      </c>
      <c r="AC95" s="12">
        <v>82</v>
      </c>
      <c r="AD95" s="12">
        <f>IFERROR(VLOOKUP(A95,TransBalance!D:J,6,FALSE),0)</f>
        <v>4</v>
      </c>
      <c r="AE95" s="12">
        <v>76</v>
      </c>
      <c r="AF95" s="12">
        <f>IFERROR(VLOOKUP(A95,TransBalance!D:J,7,FALSE),0)/100</f>
        <v>0.08</v>
      </c>
    </row>
    <row r="96" spans="1:32" ht="33" x14ac:dyDescent="0.3">
      <c r="A96">
        <v>94</v>
      </c>
      <c r="B96" t="s">
        <v>276</v>
      </c>
      <c r="C96" t="s">
        <v>286</v>
      </c>
      <c r="D96">
        <v>25</v>
      </c>
      <c r="E96">
        <v>4</v>
      </c>
      <c r="F96">
        <v>1.2</v>
      </c>
      <c r="G96">
        <v>0</v>
      </c>
      <c r="H96">
        <v>87</v>
      </c>
      <c r="I96" t="b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6">
        <v>0</v>
      </c>
      <c r="U96" s="7">
        <v>46</v>
      </c>
      <c r="V96" s="7">
        <v>15000</v>
      </c>
      <c r="W96" s="7">
        <v>46</v>
      </c>
      <c r="X96" s="7">
        <v>15000</v>
      </c>
      <c r="Y96" t="s">
        <v>277</v>
      </c>
      <c r="Z96" s="14">
        <v>11</v>
      </c>
      <c r="AA96" s="14">
        <v>30000000000</v>
      </c>
      <c r="AB96" s="15" t="s">
        <v>297</v>
      </c>
      <c r="AC96" s="12">
        <v>83</v>
      </c>
      <c r="AD96" s="12">
        <f>IFERROR(VLOOKUP(A96,TransBalance!D:J,6,FALSE),0)</f>
        <v>4</v>
      </c>
      <c r="AE96" s="12">
        <v>76</v>
      </c>
      <c r="AF96" s="12">
        <f>IFERROR(VLOOKUP(A96,TransBalance!D:J,7,FALSE),0)/100</f>
        <v>0.08</v>
      </c>
    </row>
    <row r="97" spans="1:32" ht="33" x14ac:dyDescent="0.3">
      <c r="A97">
        <v>95</v>
      </c>
      <c r="B97" t="s">
        <v>278</v>
      </c>
      <c r="C97" t="s">
        <v>287</v>
      </c>
      <c r="D97">
        <v>26</v>
      </c>
      <c r="E97">
        <v>4</v>
      </c>
      <c r="F97">
        <v>1.2</v>
      </c>
      <c r="G97">
        <v>100</v>
      </c>
      <c r="H97">
        <v>131</v>
      </c>
      <c r="I97" t="b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6">
        <v>27</v>
      </c>
      <c r="U97" s="7">
        <v>46</v>
      </c>
      <c r="V97" s="7">
        <v>40000</v>
      </c>
      <c r="W97" s="7">
        <v>46</v>
      </c>
      <c r="X97" s="7">
        <v>40000</v>
      </c>
      <c r="Y97" t="s">
        <v>187</v>
      </c>
      <c r="Z97" s="14">
        <v>11</v>
      </c>
      <c r="AA97" s="14">
        <v>200000000000</v>
      </c>
      <c r="AB97" s="15" t="s">
        <v>290</v>
      </c>
      <c r="AC97" s="12">
        <v>95</v>
      </c>
      <c r="AD97" s="12">
        <f>IFERROR(VLOOKUP(A97,TransBalance!D:J,6,FALSE),0)</f>
        <v>5</v>
      </c>
      <c r="AE97" s="12">
        <v>76</v>
      </c>
      <c r="AF97" s="12">
        <f>IFERROR(VLOOKUP(A97,TransBalance!D:J,7,FALSE),0)/100</f>
        <v>0.1</v>
      </c>
    </row>
    <row r="98" spans="1:32" ht="33" x14ac:dyDescent="0.3">
      <c r="A98">
        <v>96</v>
      </c>
      <c r="B98" t="s">
        <v>280</v>
      </c>
      <c r="C98" t="s">
        <v>288</v>
      </c>
      <c r="D98">
        <v>26</v>
      </c>
      <c r="E98">
        <v>4</v>
      </c>
      <c r="F98">
        <v>1.2</v>
      </c>
      <c r="G98">
        <v>100</v>
      </c>
      <c r="H98">
        <v>132</v>
      </c>
      <c r="I98" t="b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6">
        <v>28</v>
      </c>
      <c r="U98" s="7">
        <v>46</v>
      </c>
      <c r="V98" s="7">
        <v>40000</v>
      </c>
      <c r="W98" s="7">
        <v>46</v>
      </c>
      <c r="X98" s="7">
        <v>40000</v>
      </c>
      <c r="Y98" t="s">
        <v>187</v>
      </c>
      <c r="Z98" s="14">
        <v>11</v>
      </c>
      <c r="AA98" s="14">
        <v>200000000000</v>
      </c>
      <c r="AB98" s="15" t="s">
        <v>291</v>
      </c>
      <c r="AC98" s="12">
        <v>96</v>
      </c>
      <c r="AD98" s="12">
        <f>IFERROR(VLOOKUP(A98,TransBalance!D:J,6,FALSE),0)</f>
        <v>5</v>
      </c>
      <c r="AE98" s="12">
        <v>76</v>
      </c>
      <c r="AF98" s="12">
        <f>IFERROR(VLOOKUP(A98,TransBalance!D:J,7,FALSE),0)/100</f>
        <v>0.1</v>
      </c>
    </row>
    <row r="99" spans="1:32" ht="33" x14ac:dyDescent="0.3">
      <c r="A99">
        <v>97</v>
      </c>
      <c r="B99" t="s">
        <v>281</v>
      </c>
      <c r="C99" t="s">
        <v>289</v>
      </c>
      <c r="D99">
        <v>26</v>
      </c>
      <c r="E99">
        <v>4</v>
      </c>
      <c r="F99">
        <v>1.2</v>
      </c>
      <c r="G99">
        <v>100</v>
      </c>
      <c r="H99">
        <v>133</v>
      </c>
      <c r="I99" t="b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s="6">
        <v>29</v>
      </c>
      <c r="U99" s="7">
        <v>46</v>
      </c>
      <c r="V99" s="7">
        <v>40000</v>
      </c>
      <c r="W99" s="7">
        <v>46</v>
      </c>
      <c r="X99" s="7">
        <v>40000</v>
      </c>
      <c r="Y99" t="s">
        <v>187</v>
      </c>
      <c r="Z99" s="14">
        <v>11</v>
      </c>
      <c r="AA99" s="14">
        <v>200000000000</v>
      </c>
      <c r="AB99" s="15" t="s">
        <v>292</v>
      </c>
      <c r="AC99" s="12">
        <v>97</v>
      </c>
      <c r="AD99" s="12">
        <f>IFERROR(VLOOKUP(A99,TransBalance!D:J,6,FALSE),0)</f>
        <v>5</v>
      </c>
      <c r="AE99" s="12">
        <v>76</v>
      </c>
      <c r="AF99" s="12">
        <f>IFERROR(VLOOKUP(A99,TransBalance!D:J,7,FALSE),0)/100</f>
        <v>0.1</v>
      </c>
    </row>
    <row r="100" spans="1:32" ht="33" x14ac:dyDescent="0.3">
      <c r="A100">
        <v>98</v>
      </c>
      <c r="B100" t="s">
        <v>282</v>
      </c>
      <c r="C100" t="s">
        <v>279</v>
      </c>
      <c r="D100">
        <v>26</v>
      </c>
      <c r="E100">
        <v>4</v>
      </c>
      <c r="F100">
        <v>1.2</v>
      </c>
      <c r="G100">
        <v>100</v>
      </c>
      <c r="H100">
        <v>134</v>
      </c>
      <c r="I100" t="b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s="6">
        <v>30</v>
      </c>
      <c r="U100" s="7">
        <v>46</v>
      </c>
      <c r="V100" s="7">
        <v>40000</v>
      </c>
      <c r="W100" s="7">
        <v>46</v>
      </c>
      <c r="X100" s="7">
        <v>40000</v>
      </c>
      <c r="Y100" t="s">
        <v>187</v>
      </c>
      <c r="Z100" s="14">
        <v>11</v>
      </c>
      <c r="AA100" s="14">
        <v>200000000000</v>
      </c>
      <c r="AB100" s="15" t="s">
        <v>293</v>
      </c>
      <c r="AC100" s="12">
        <v>98</v>
      </c>
      <c r="AD100" s="12">
        <f>IFERROR(VLOOKUP(A100,TransBalance!D:J,6,FALSE),0)</f>
        <v>5</v>
      </c>
      <c r="AE100" s="12">
        <v>76</v>
      </c>
      <c r="AF100" s="12">
        <f>IFERROR(VLOOKUP(A100,TransBalance!D:J,7,FALSE),0)/100</f>
        <v>0.1</v>
      </c>
    </row>
    <row r="101" spans="1:32" ht="33" x14ac:dyDescent="0.3">
      <c r="A101">
        <v>99</v>
      </c>
      <c r="B101" t="s">
        <v>298</v>
      </c>
      <c r="C101" t="s">
        <v>305</v>
      </c>
      <c r="D101">
        <v>26</v>
      </c>
      <c r="E101">
        <v>4</v>
      </c>
      <c r="F101">
        <v>1.2</v>
      </c>
      <c r="G101">
        <v>100</v>
      </c>
      <c r="H101">
        <v>139</v>
      </c>
      <c r="I101" t="b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s="6">
        <v>31</v>
      </c>
      <c r="U101" s="7">
        <v>46</v>
      </c>
      <c r="V101" s="7">
        <v>60000</v>
      </c>
      <c r="W101" s="7">
        <v>46</v>
      </c>
      <c r="X101" s="7">
        <v>60000</v>
      </c>
      <c r="Y101" t="s">
        <v>187</v>
      </c>
      <c r="Z101" s="14">
        <v>11</v>
      </c>
      <c r="AA101" s="14">
        <v>400000000000</v>
      </c>
      <c r="AB101" s="15" t="s">
        <v>301</v>
      </c>
      <c r="AC101" s="12">
        <v>99</v>
      </c>
      <c r="AD101" s="12">
        <f>IFERROR(VLOOKUP(A101,TransBalance!D:J,6,FALSE),0)</f>
        <v>5</v>
      </c>
      <c r="AE101" s="12">
        <v>76</v>
      </c>
      <c r="AF101" s="12">
        <f>IFERROR(VLOOKUP(A101,TransBalance!D:J,7,FALSE),0)/100</f>
        <v>0.1</v>
      </c>
    </row>
    <row r="102" spans="1:32" ht="33" x14ac:dyDescent="0.3">
      <c r="A102">
        <v>100</v>
      </c>
      <c r="B102" t="s">
        <v>299</v>
      </c>
      <c r="C102" t="s">
        <v>304</v>
      </c>
      <c r="D102">
        <v>26</v>
      </c>
      <c r="E102">
        <v>4</v>
      </c>
      <c r="F102">
        <v>1.2</v>
      </c>
      <c r="G102">
        <v>100</v>
      </c>
      <c r="H102">
        <v>140</v>
      </c>
      <c r="I102" t="b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s="6">
        <v>32</v>
      </c>
      <c r="U102" s="7">
        <v>46</v>
      </c>
      <c r="V102" s="7">
        <v>60000</v>
      </c>
      <c r="W102" s="7">
        <v>46</v>
      </c>
      <c r="X102" s="7">
        <v>60000</v>
      </c>
      <c r="Y102" t="s">
        <v>187</v>
      </c>
      <c r="Z102" s="14">
        <v>11</v>
      </c>
      <c r="AA102" s="14">
        <v>400000000000</v>
      </c>
      <c r="AB102" s="15" t="s">
        <v>302</v>
      </c>
      <c r="AC102" s="12">
        <v>100</v>
      </c>
      <c r="AD102" s="12">
        <f>IFERROR(VLOOKUP(A102,TransBalance!D:J,6,FALSE),0)</f>
        <v>5</v>
      </c>
      <c r="AE102" s="12">
        <v>76</v>
      </c>
      <c r="AF102" s="12">
        <f>IFERROR(VLOOKUP(A102,TransBalance!D:J,7,FALSE),0)/100</f>
        <v>0.1</v>
      </c>
    </row>
    <row r="103" spans="1:32" ht="33" x14ac:dyDescent="0.3">
      <c r="A103">
        <v>101</v>
      </c>
      <c r="B103" t="s">
        <v>300</v>
      </c>
      <c r="C103" t="s">
        <v>306</v>
      </c>
      <c r="D103">
        <v>26</v>
      </c>
      <c r="E103">
        <v>4</v>
      </c>
      <c r="F103">
        <v>1.2</v>
      </c>
      <c r="G103">
        <v>100</v>
      </c>
      <c r="H103">
        <v>141</v>
      </c>
      <c r="I103" t="b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6">
        <v>33</v>
      </c>
      <c r="U103" s="7">
        <v>46</v>
      </c>
      <c r="V103" s="7">
        <v>60000</v>
      </c>
      <c r="W103" s="7">
        <v>46</v>
      </c>
      <c r="X103" s="7">
        <v>60000</v>
      </c>
      <c r="Y103" t="s">
        <v>187</v>
      </c>
      <c r="Z103" s="14">
        <v>11</v>
      </c>
      <c r="AA103" s="14">
        <v>400000000000</v>
      </c>
      <c r="AB103" s="15" t="s">
        <v>303</v>
      </c>
      <c r="AC103" s="12">
        <v>101</v>
      </c>
      <c r="AD103" s="12">
        <f>IFERROR(VLOOKUP(A103,TransBalance!D:J,6,FALSE),0)</f>
        <v>5</v>
      </c>
      <c r="AE103" s="12">
        <v>76</v>
      </c>
      <c r="AF103" s="12">
        <f>IFERROR(VLOOKUP(A103,TransBalance!D:J,7,FALSE),0)/100</f>
        <v>0.1</v>
      </c>
    </row>
    <row r="104" spans="1:32" s="11" customFormat="1" ht="33" x14ac:dyDescent="0.3">
      <c r="A104">
        <v>102</v>
      </c>
      <c r="B104" t="s">
        <v>307</v>
      </c>
      <c r="C104" s="8" t="s">
        <v>309</v>
      </c>
      <c r="D104" s="8">
        <v>20</v>
      </c>
      <c r="E104" s="8">
        <v>4</v>
      </c>
      <c r="F104" s="8">
        <v>1.2</v>
      </c>
      <c r="G104" s="8">
        <v>100</v>
      </c>
      <c r="H104" s="8">
        <v>57</v>
      </c>
      <c r="I104" s="8" t="b">
        <v>1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9">
        <v>0</v>
      </c>
      <c r="U104" s="10">
        <v>0</v>
      </c>
      <c r="V104" s="10">
        <v>0</v>
      </c>
      <c r="W104" s="10">
        <v>0</v>
      </c>
      <c r="X104" s="10">
        <v>0</v>
      </c>
      <c r="Y104" s="11" t="s">
        <v>348</v>
      </c>
      <c r="Z104" s="14">
        <v>11</v>
      </c>
      <c r="AA104" s="14">
        <v>10000</v>
      </c>
      <c r="AB104" s="16" t="s">
        <v>271</v>
      </c>
      <c r="AC104" s="12">
        <v>102</v>
      </c>
      <c r="AD104" s="12">
        <f>IFERROR(VLOOKUP(A104,TransBalance!D:J,6,FALSE),0)</f>
        <v>0</v>
      </c>
      <c r="AE104" s="12">
        <v>76</v>
      </c>
      <c r="AF104" s="12">
        <f>IFERROR(VLOOKUP(A104,TransBalance!D:J,7,FALSE),0)/100</f>
        <v>0</v>
      </c>
    </row>
    <row r="105" spans="1:32" s="11" customFormat="1" ht="33" x14ac:dyDescent="0.3">
      <c r="A105">
        <v>103</v>
      </c>
      <c r="B105" t="s">
        <v>308</v>
      </c>
      <c r="C105" s="8" t="s">
        <v>310</v>
      </c>
      <c r="D105" s="8">
        <v>20</v>
      </c>
      <c r="E105" s="8">
        <v>4</v>
      </c>
      <c r="F105" s="8">
        <v>1.2</v>
      </c>
      <c r="G105" s="8">
        <v>100</v>
      </c>
      <c r="H105" s="8">
        <v>57</v>
      </c>
      <c r="I105" s="8" t="b">
        <v>1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9">
        <v>0</v>
      </c>
      <c r="U105" s="10">
        <v>0</v>
      </c>
      <c r="V105" s="10">
        <v>0</v>
      </c>
      <c r="W105" s="10">
        <v>0</v>
      </c>
      <c r="X105" s="10">
        <v>0</v>
      </c>
      <c r="Y105" s="11" t="s">
        <v>348</v>
      </c>
      <c r="Z105" s="14">
        <v>11</v>
      </c>
      <c r="AA105" s="14">
        <v>10000</v>
      </c>
      <c r="AB105" s="16" t="s">
        <v>271</v>
      </c>
      <c r="AC105" s="12">
        <v>103</v>
      </c>
      <c r="AD105" s="12">
        <f>IFERROR(VLOOKUP(A105,TransBalance!D:J,6,FALSE),0)</f>
        <v>0</v>
      </c>
      <c r="AE105" s="12">
        <v>76</v>
      </c>
      <c r="AF105" s="12">
        <f>IFERROR(VLOOKUP(A105,TransBalance!D:J,7,FALSE),0)/100</f>
        <v>0</v>
      </c>
    </row>
    <row r="106" spans="1:32" ht="33" x14ac:dyDescent="0.3">
      <c r="A106">
        <v>104</v>
      </c>
      <c r="B106" t="s">
        <v>311</v>
      </c>
      <c r="C106" t="s">
        <v>316</v>
      </c>
      <c r="D106">
        <v>26</v>
      </c>
      <c r="E106">
        <v>4</v>
      </c>
      <c r="F106">
        <v>1.2</v>
      </c>
      <c r="G106">
        <v>100</v>
      </c>
      <c r="H106">
        <v>145</v>
      </c>
      <c r="I106" t="b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6">
        <v>34</v>
      </c>
      <c r="U106" s="7">
        <v>46</v>
      </c>
      <c r="V106" s="7">
        <v>80000</v>
      </c>
      <c r="W106" s="7">
        <v>46</v>
      </c>
      <c r="X106" s="7">
        <v>80000</v>
      </c>
      <c r="Y106" t="s">
        <v>187</v>
      </c>
      <c r="Z106" s="14">
        <v>11</v>
      </c>
      <c r="AA106" s="14">
        <v>600000000000</v>
      </c>
      <c r="AB106" s="15" t="s">
        <v>317</v>
      </c>
      <c r="AC106" s="12">
        <v>104</v>
      </c>
      <c r="AD106" s="12">
        <f>IFERROR(VLOOKUP(A106,TransBalance!D:J,6,FALSE),0)</f>
        <v>5</v>
      </c>
      <c r="AE106" s="12">
        <v>76</v>
      </c>
      <c r="AF106" s="12">
        <f>IFERROR(VLOOKUP(A106,TransBalance!D:J,7,FALSE),0)/100</f>
        <v>0.1</v>
      </c>
    </row>
    <row r="107" spans="1:32" ht="33" x14ac:dyDescent="0.3">
      <c r="A107">
        <v>105</v>
      </c>
      <c r="B107" t="s">
        <v>312</v>
      </c>
      <c r="C107" t="s">
        <v>321</v>
      </c>
      <c r="D107">
        <v>26</v>
      </c>
      <c r="E107">
        <v>4</v>
      </c>
      <c r="F107">
        <v>1.2</v>
      </c>
      <c r="G107">
        <v>100</v>
      </c>
      <c r="H107">
        <v>146</v>
      </c>
      <c r="I107" t="b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6">
        <v>35</v>
      </c>
      <c r="U107" s="7">
        <v>46</v>
      </c>
      <c r="V107" s="7">
        <v>80000</v>
      </c>
      <c r="W107" s="7">
        <v>46</v>
      </c>
      <c r="X107" s="7">
        <v>80000</v>
      </c>
      <c r="Y107" t="s">
        <v>187</v>
      </c>
      <c r="Z107" s="14">
        <v>11</v>
      </c>
      <c r="AA107" s="14">
        <v>600000000000</v>
      </c>
      <c r="AB107" s="15" t="s">
        <v>318</v>
      </c>
      <c r="AC107" s="12">
        <v>105</v>
      </c>
      <c r="AD107" s="12">
        <f>IFERROR(VLOOKUP(A107,TransBalance!D:J,6,FALSE),0)</f>
        <v>5</v>
      </c>
      <c r="AE107" s="12">
        <v>76</v>
      </c>
      <c r="AF107" s="12">
        <f>IFERROR(VLOOKUP(A107,TransBalance!D:J,7,FALSE),0)/100</f>
        <v>0.1</v>
      </c>
    </row>
    <row r="108" spans="1:32" ht="33" x14ac:dyDescent="0.3">
      <c r="A108">
        <v>106</v>
      </c>
      <c r="B108" t="s">
        <v>313</v>
      </c>
      <c r="C108" t="s">
        <v>322</v>
      </c>
      <c r="D108">
        <v>26</v>
      </c>
      <c r="E108">
        <v>4</v>
      </c>
      <c r="F108">
        <v>1.2</v>
      </c>
      <c r="G108">
        <v>100</v>
      </c>
      <c r="H108">
        <v>147</v>
      </c>
      <c r="I108" t="b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6">
        <v>36</v>
      </c>
      <c r="U108" s="7">
        <v>46</v>
      </c>
      <c r="V108" s="7">
        <v>80000</v>
      </c>
      <c r="W108" s="7">
        <v>46</v>
      </c>
      <c r="X108" s="7">
        <v>80000</v>
      </c>
      <c r="Y108" t="s">
        <v>187</v>
      </c>
      <c r="Z108" s="14">
        <v>11</v>
      </c>
      <c r="AA108" s="14">
        <v>600000000000</v>
      </c>
      <c r="AB108" s="15" t="s">
        <v>319</v>
      </c>
      <c r="AC108" s="12">
        <v>106</v>
      </c>
      <c r="AD108" s="12">
        <f>IFERROR(VLOOKUP(A108,TransBalance!D:J,6,FALSE),0)</f>
        <v>5</v>
      </c>
      <c r="AE108" s="12">
        <v>76</v>
      </c>
      <c r="AF108" s="12">
        <f>IFERROR(VLOOKUP(A108,TransBalance!D:J,7,FALSE),0)/100</f>
        <v>0.1</v>
      </c>
    </row>
    <row r="109" spans="1:32" ht="33" x14ac:dyDescent="0.3">
      <c r="A109">
        <v>107</v>
      </c>
      <c r="B109" t="s">
        <v>314</v>
      </c>
      <c r="C109" t="s">
        <v>315</v>
      </c>
      <c r="D109">
        <v>26</v>
      </c>
      <c r="E109">
        <v>4</v>
      </c>
      <c r="F109">
        <v>1.2</v>
      </c>
      <c r="G109">
        <v>100</v>
      </c>
      <c r="H109">
        <v>148</v>
      </c>
      <c r="I109" t="b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6">
        <v>37</v>
      </c>
      <c r="U109" s="7">
        <v>46</v>
      </c>
      <c r="V109" s="7">
        <v>80000</v>
      </c>
      <c r="W109" s="7">
        <v>46</v>
      </c>
      <c r="X109" s="7">
        <v>80000</v>
      </c>
      <c r="Y109" t="s">
        <v>187</v>
      </c>
      <c r="Z109" s="14">
        <v>11</v>
      </c>
      <c r="AA109" s="14">
        <v>600000000000</v>
      </c>
      <c r="AB109" s="15" t="s">
        <v>320</v>
      </c>
      <c r="AC109" s="12">
        <v>107</v>
      </c>
      <c r="AD109" s="12">
        <f>IFERROR(VLOOKUP(A109,TransBalance!D:J,6,FALSE),0)</f>
        <v>5</v>
      </c>
      <c r="AE109" s="12">
        <v>76</v>
      </c>
      <c r="AF109" s="12">
        <f>IFERROR(VLOOKUP(A109,TransBalance!D:J,7,FALSE),0)/100</f>
        <v>0.1</v>
      </c>
    </row>
    <row r="110" spans="1:32" ht="33" x14ac:dyDescent="0.3">
      <c r="A110">
        <v>108</v>
      </c>
      <c r="B110" t="s">
        <v>335</v>
      </c>
      <c r="C110" t="s">
        <v>336</v>
      </c>
      <c r="D110">
        <v>27</v>
      </c>
      <c r="E110">
        <v>4</v>
      </c>
      <c r="F110">
        <v>1.2</v>
      </c>
      <c r="G110">
        <v>100</v>
      </c>
      <c r="H110">
        <v>153</v>
      </c>
      <c r="I110" t="b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6">
        <v>38</v>
      </c>
      <c r="U110" s="7">
        <v>46</v>
      </c>
      <c r="V110" s="7">
        <v>100000</v>
      </c>
      <c r="W110" s="7">
        <v>46</v>
      </c>
      <c r="X110" s="7">
        <v>100000</v>
      </c>
      <c r="Y110" t="s">
        <v>187</v>
      </c>
      <c r="Z110" s="14">
        <v>11</v>
      </c>
      <c r="AA110" s="14">
        <v>800000000000</v>
      </c>
      <c r="AB110" s="15" t="s">
        <v>337</v>
      </c>
      <c r="AC110" s="12">
        <v>108</v>
      </c>
      <c r="AD110" s="12">
        <f>IFERROR(VLOOKUP(A110,TransBalance!D:J,6,FALSE),0)</f>
        <v>6</v>
      </c>
      <c r="AE110" s="12">
        <v>76</v>
      </c>
      <c r="AF110" s="12">
        <f>IFERROR(VLOOKUP(A110,TransBalance!D:J,7,FALSE),0)/100</f>
        <v>0.13</v>
      </c>
    </row>
    <row r="111" spans="1:32" ht="33" x14ac:dyDescent="0.3">
      <c r="A111">
        <v>109</v>
      </c>
      <c r="B111" t="s">
        <v>323</v>
      </c>
      <c r="C111" t="s">
        <v>327</v>
      </c>
      <c r="D111">
        <v>27</v>
      </c>
      <c r="E111">
        <v>4</v>
      </c>
      <c r="F111">
        <v>1.2</v>
      </c>
      <c r="G111">
        <v>100</v>
      </c>
      <c r="H111">
        <v>155</v>
      </c>
      <c r="I111" t="b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6">
        <v>39</v>
      </c>
      <c r="U111" s="7">
        <v>46</v>
      </c>
      <c r="V111" s="7">
        <v>100000</v>
      </c>
      <c r="W111" s="7">
        <v>46</v>
      </c>
      <c r="X111" s="7">
        <v>100000</v>
      </c>
      <c r="Y111" t="s">
        <v>187</v>
      </c>
      <c r="Z111" s="14">
        <v>11</v>
      </c>
      <c r="AA111" s="14">
        <v>800000000000</v>
      </c>
      <c r="AB111" s="15" t="s">
        <v>331</v>
      </c>
      <c r="AC111" s="12">
        <v>109</v>
      </c>
      <c r="AD111" s="12">
        <f>IFERROR(VLOOKUP(A111,TransBalance!D:J,6,FALSE),0)</f>
        <v>6</v>
      </c>
      <c r="AE111" s="12">
        <v>76</v>
      </c>
      <c r="AF111" s="12">
        <f>IFERROR(VLOOKUP(A111,TransBalance!D:J,7,FALSE),0)/100</f>
        <v>0.13</v>
      </c>
    </row>
    <row r="112" spans="1:32" ht="33" x14ac:dyDescent="0.3">
      <c r="A112">
        <v>110</v>
      </c>
      <c r="B112" t="s">
        <v>324</v>
      </c>
      <c r="C112" t="s">
        <v>328</v>
      </c>
      <c r="D112">
        <v>27</v>
      </c>
      <c r="E112">
        <v>4</v>
      </c>
      <c r="F112">
        <v>1.2</v>
      </c>
      <c r="G112">
        <v>100</v>
      </c>
      <c r="H112">
        <v>156</v>
      </c>
      <c r="I112" t="b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6">
        <v>40</v>
      </c>
      <c r="U112" s="7">
        <v>46</v>
      </c>
      <c r="V112" s="7">
        <v>100000</v>
      </c>
      <c r="W112" s="7">
        <v>46</v>
      </c>
      <c r="X112" s="7">
        <v>100000</v>
      </c>
      <c r="Y112" t="s">
        <v>187</v>
      </c>
      <c r="Z112" s="14">
        <v>11</v>
      </c>
      <c r="AA112" s="14">
        <v>800000000000</v>
      </c>
      <c r="AB112" s="15" t="s">
        <v>332</v>
      </c>
      <c r="AC112" s="12">
        <v>110</v>
      </c>
      <c r="AD112" s="12">
        <f>IFERROR(VLOOKUP(A112,TransBalance!D:J,6,FALSE),0)</f>
        <v>6</v>
      </c>
      <c r="AE112" s="12">
        <v>76</v>
      </c>
      <c r="AF112" s="12">
        <f>IFERROR(VLOOKUP(A112,TransBalance!D:J,7,FALSE),0)/100</f>
        <v>0.13</v>
      </c>
    </row>
    <row r="113" spans="1:32" ht="33" x14ac:dyDescent="0.3">
      <c r="A113">
        <v>111</v>
      </c>
      <c r="B113" t="s">
        <v>325</v>
      </c>
      <c r="C113" t="s">
        <v>329</v>
      </c>
      <c r="D113">
        <v>27</v>
      </c>
      <c r="E113">
        <v>4</v>
      </c>
      <c r="F113">
        <v>1.2</v>
      </c>
      <c r="G113">
        <v>100</v>
      </c>
      <c r="H113">
        <v>157</v>
      </c>
      <c r="I113" t="b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6">
        <v>41</v>
      </c>
      <c r="U113" s="7">
        <v>46</v>
      </c>
      <c r="V113" s="7">
        <v>100000</v>
      </c>
      <c r="W113" s="7">
        <v>46</v>
      </c>
      <c r="X113" s="7">
        <v>100000</v>
      </c>
      <c r="Y113" t="s">
        <v>187</v>
      </c>
      <c r="Z113" s="14">
        <v>11</v>
      </c>
      <c r="AA113" s="14">
        <v>800000000000</v>
      </c>
      <c r="AB113" s="15" t="s">
        <v>333</v>
      </c>
      <c r="AC113" s="12">
        <v>111</v>
      </c>
      <c r="AD113" s="12">
        <f>IFERROR(VLOOKUP(A113,TransBalance!D:J,6,FALSE),0)</f>
        <v>6</v>
      </c>
      <c r="AE113" s="12">
        <v>76</v>
      </c>
      <c r="AF113" s="12">
        <f>IFERROR(VLOOKUP(A113,TransBalance!D:J,7,FALSE),0)/100</f>
        <v>0.13</v>
      </c>
    </row>
    <row r="114" spans="1:32" ht="33" x14ac:dyDescent="0.3">
      <c r="A114">
        <v>112</v>
      </c>
      <c r="B114" t="s">
        <v>326</v>
      </c>
      <c r="C114" t="s">
        <v>330</v>
      </c>
      <c r="D114">
        <v>27</v>
      </c>
      <c r="E114">
        <v>4</v>
      </c>
      <c r="F114">
        <v>1.2</v>
      </c>
      <c r="G114">
        <v>100</v>
      </c>
      <c r="H114">
        <v>158</v>
      </c>
      <c r="I114" t="b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6">
        <v>42</v>
      </c>
      <c r="U114" s="7">
        <v>46</v>
      </c>
      <c r="V114" s="7">
        <v>100000</v>
      </c>
      <c r="W114" s="7">
        <v>46</v>
      </c>
      <c r="X114" s="7">
        <v>100000</v>
      </c>
      <c r="Y114" t="s">
        <v>187</v>
      </c>
      <c r="Z114" s="14">
        <v>11</v>
      </c>
      <c r="AA114" s="14">
        <v>800000000000</v>
      </c>
      <c r="AB114" s="15" t="s">
        <v>334</v>
      </c>
      <c r="AC114" s="12">
        <v>112</v>
      </c>
      <c r="AD114" s="12">
        <f>IFERROR(VLOOKUP(A114,TransBalance!D:J,6,FALSE),0)</f>
        <v>6</v>
      </c>
      <c r="AE114" s="12">
        <v>76</v>
      </c>
      <c r="AF114" s="12">
        <f>IFERROR(VLOOKUP(A114,TransBalance!D:J,7,FALSE),0)/100</f>
        <v>0.13</v>
      </c>
    </row>
    <row r="115" spans="1:32" ht="33" x14ac:dyDescent="0.3">
      <c r="A115">
        <v>113</v>
      </c>
      <c r="B115" t="s">
        <v>339</v>
      </c>
      <c r="C115" t="s">
        <v>342</v>
      </c>
      <c r="D115">
        <v>27</v>
      </c>
      <c r="E115">
        <v>4</v>
      </c>
      <c r="F115">
        <v>1.2</v>
      </c>
      <c r="G115">
        <v>100</v>
      </c>
      <c r="H115">
        <v>163</v>
      </c>
      <c r="I115" t="b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s="6">
        <v>43</v>
      </c>
      <c r="U115" s="7">
        <v>46</v>
      </c>
      <c r="V115" s="7">
        <v>120000</v>
      </c>
      <c r="W115" s="7">
        <v>46</v>
      </c>
      <c r="X115" s="7">
        <v>120000</v>
      </c>
      <c r="Y115" t="s">
        <v>187</v>
      </c>
      <c r="Z115" s="14">
        <v>11</v>
      </c>
      <c r="AA115" s="14">
        <v>1000000000000</v>
      </c>
      <c r="AB115" s="15" t="s">
        <v>345</v>
      </c>
      <c r="AC115" s="12">
        <v>113</v>
      </c>
      <c r="AD115" s="12">
        <f>IFERROR(VLOOKUP(A115,TransBalance!D:J,6,FALSE),0)</f>
        <v>6</v>
      </c>
      <c r="AE115" s="12">
        <v>76</v>
      </c>
      <c r="AF115" s="12">
        <f>IFERROR(VLOOKUP(A115,TransBalance!D:J,7,FALSE),0)/100</f>
        <v>0.13</v>
      </c>
    </row>
    <row r="116" spans="1:32" ht="33" x14ac:dyDescent="0.3">
      <c r="A116">
        <v>114</v>
      </c>
      <c r="B116" t="s">
        <v>340</v>
      </c>
      <c r="C116" t="s">
        <v>343</v>
      </c>
      <c r="D116">
        <v>27</v>
      </c>
      <c r="E116">
        <v>4</v>
      </c>
      <c r="F116">
        <v>1.2</v>
      </c>
      <c r="G116">
        <v>100</v>
      </c>
      <c r="H116">
        <v>164</v>
      </c>
      <c r="I116" t="b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6">
        <v>44</v>
      </c>
      <c r="U116" s="7">
        <v>46</v>
      </c>
      <c r="V116" s="7">
        <v>120000</v>
      </c>
      <c r="W116" s="7">
        <v>46</v>
      </c>
      <c r="X116" s="7">
        <v>120000</v>
      </c>
      <c r="Y116" t="s">
        <v>187</v>
      </c>
      <c r="Z116" s="14">
        <v>11</v>
      </c>
      <c r="AA116" s="14">
        <v>1000000000000</v>
      </c>
      <c r="AB116" s="15" t="s">
        <v>346</v>
      </c>
      <c r="AC116" s="12">
        <v>114</v>
      </c>
      <c r="AD116" s="12">
        <f>IFERROR(VLOOKUP(A116,TransBalance!D:J,6,FALSE),0)</f>
        <v>6</v>
      </c>
      <c r="AE116" s="12">
        <v>76</v>
      </c>
      <c r="AF116" s="12">
        <f>IFERROR(VLOOKUP(A116,TransBalance!D:J,7,FALSE),0)/100</f>
        <v>0.13</v>
      </c>
    </row>
    <row r="117" spans="1:32" ht="33" x14ac:dyDescent="0.3">
      <c r="A117">
        <v>115</v>
      </c>
      <c r="B117" t="s">
        <v>341</v>
      </c>
      <c r="C117" t="s">
        <v>344</v>
      </c>
      <c r="D117">
        <v>27</v>
      </c>
      <c r="E117">
        <v>4</v>
      </c>
      <c r="F117">
        <v>1.2</v>
      </c>
      <c r="G117">
        <v>100</v>
      </c>
      <c r="H117">
        <v>165</v>
      </c>
      <c r="I117" t="b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s="6">
        <v>45</v>
      </c>
      <c r="U117" s="7">
        <v>46</v>
      </c>
      <c r="V117" s="7">
        <v>120000</v>
      </c>
      <c r="W117" s="7">
        <v>46</v>
      </c>
      <c r="X117" s="7">
        <v>120000</v>
      </c>
      <c r="Y117" t="s">
        <v>187</v>
      </c>
      <c r="Z117" s="14">
        <v>11</v>
      </c>
      <c r="AA117" s="14">
        <v>1000000000000</v>
      </c>
      <c r="AB117" s="15" t="s">
        <v>347</v>
      </c>
      <c r="AC117" s="12">
        <v>115</v>
      </c>
      <c r="AD117" s="12">
        <f>IFERROR(VLOOKUP(A117,TransBalance!D:J,6,FALSE),0)</f>
        <v>6</v>
      </c>
      <c r="AE117" s="12">
        <v>76</v>
      </c>
      <c r="AF117" s="12">
        <f>IFERROR(VLOOKUP(A117,TransBalance!D:J,7,FALSE),0)/100</f>
        <v>0.13</v>
      </c>
    </row>
    <row r="118" spans="1:32" ht="33" x14ac:dyDescent="0.3">
      <c r="A118">
        <v>116</v>
      </c>
      <c r="B118" t="s">
        <v>349</v>
      </c>
      <c r="C118" t="s">
        <v>355</v>
      </c>
      <c r="D118">
        <v>28</v>
      </c>
      <c r="E118">
        <v>4</v>
      </c>
      <c r="F118">
        <v>1.2</v>
      </c>
      <c r="G118">
        <v>100</v>
      </c>
      <c r="H118">
        <v>169</v>
      </c>
      <c r="I118" t="b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s="6">
        <v>46</v>
      </c>
      <c r="U118" s="7">
        <v>46</v>
      </c>
      <c r="V118" s="7">
        <v>140000</v>
      </c>
      <c r="W118" s="7">
        <v>46</v>
      </c>
      <c r="X118" s="7">
        <v>140000</v>
      </c>
      <c r="Y118" t="s">
        <v>187</v>
      </c>
      <c r="Z118" s="14">
        <v>11</v>
      </c>
      <c r="AA118" s="14">
        <v>1200000000000</v>
      </c>
      <c r="AB118" s="15" t="s">
        <v>352</v>
      </c>
      <c r="AC118" s="12">
        <v>116</v>
      </c>
      <c r="AD118" s="12">
        <f>IFERROR(VLOOKUP(A118,TransBalance!D:J,6,FALSE),0)</f>
        <v>7</v>
      </c>
      <c r="AE118" s="12">
        <v>76</v>
      </c>
      <c r="AF118" s="12">
        <f>IFERROR(VLOOKUP(A118,TransBalance!D:J,7,FALSE),0)/100</f>
        <v>0.16</v>
      </c>
    </row>
    <row r="119" spans="1:32" ht="33" x14ac:dyDescent="0.3">
      <c r="A119">
        <v>117</v>
      </c>
      <c r="B119" t="s">
        <v>350</v>
      </c>
      <c r="C119" t="s">
        <v>356</v>
      </c>
      <c r="D119">
        <v>28</v>
      </c>
      <c r="E119">
        <v>4</v>
      </c>
      <c r="F119">
        <v>1.2</v>
      </c>
      <c r="G119">
        <v>100</v>
      </c>
      <c r="H119">
        <v>170</v>
      </c>
      <c r="I119" t="b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6">
        <v>47</v>
      </c>
      <c r="U119" s="7">
        <v>46</v>
      </c>
      <c r="V119" s="7">
        <v>140000</v>
      </c>
      <c r="W119" s="7">
        <v>46</v>
      </c>
      <c r="X119" s="7">
        <v>140000</v>
      </c>
      <c r="Y119" t="s">
        <v>187</v>
      </c>
      <c r="Z119" s="14">
        <v>11</v>
      </c>
      <c r="AA119" s="14">
        <v>1200000000000</v>
      </c>
      <c r="AB119" s="15" t="s">
        <v>353</v>
      </c>
      <c r="AC119" s="12">
        <v>117</v>
      </c>
      <c r="AD119" s="12">
        <f>IFERROR(VLOOKUP(A119,TransBalance!D:J,6,FALSE),0)</f>
        <v>7</v>
      </c>
      <c r="AE119" s="12">
        <v>76</v>
      </c>
      <c r="AF119" s="12">
        <f>IFERROR(VLOOKUP(A119,TransBalance!D:J,7,FALSE),0)/100</f>
        <v>0.16</v>
      </c>
    </row>
    <row r="120" spans="1:32" ht="33" x14ac:dyDescent="0.3">
      <c r="A120">
        <v>118</v>
      </c>
      <c r="B120" t="s">
        <v>351</v>
      </c>
      <c r="C120" t="s">
        <v>357</v>
      </c>
      <c r="D120">
        <v>28</v>
      </c>
      <c r="E120">
        <v>4</v>
      </c>
      <c r="F120">
        <v>1.2</v>
      </c>
      <c r="G120">
        <v>100</v>
      </c>
      <c r="H120">
        <v>171</v>
      </c>
      <c r="I120" t="b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s="6">
        <v>48</v>
      </c>
      <c r="U120" s="7">
        <v>46</v>
      </c>
      <c r="V120" s="7">
        <v>140000</v>
      </c>
      <c r="W120" s="7">
        <v>46</v>
      </c>
      <c r="X120" s="7">
        <v>140000</v>
      </c>
      <c r="Y120" t="s">
        <v>187</v>
      </c>
      <c r="Z120" s="14">
        <v>11</v>
      </c>
      <c r="AA120" s="14">
        <v>1200000000000</v>
      </c>
      <c r="AB120" s="15" t="s">
        <v>354</v>
      </c>
      <c r="AC120" s="12">
        <v>118</v>
      </c>
      <c r="AD120" s="12">
        <f>IFERROR(VLOOKUP(A120,TransBalance!D:J,6,FALSE),0)</f>
        <v>7</v>
      </c>
      <c r="AE120" s="12">
        <v>76</v>
      </c>
      <c r="AF120" s="12">
        <f>IFERROR(VLOOKUP(A120,TransBalance!D:J,7,FALSE),0)/100</f>
        <v>0.16</v>
      </c>
    </row>
    <row r="121" spans="1:32" ht="33" x14ac:dyDescent="0.3">
      <c r="A121">
        <v>119</v>
      </c>
      <c r="B121" t="s">
        <v>358</v>
      </c>
      <c r="C121" t="s">
        <v>364</v>
      </c>
      <c r="D121">
        <v>28</v>
      </c>
      <c r="E121">
        <v>4</v>
      </c>
      <c r="F121">
        <v>1.2</v>
      </c>
      <c r="G121">
        <v>100</v>
      </c>
      <c r="H121">
        <v>175</v>
      </c>
      <c r="I121" t="b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s="6">
        <v>49</v>
      </c>
      <c r="U121" s="7">
        <v>46</v>
      </c>
      <c r="V121" s="7">
        <v>160000</v>
      </c>
      <c r="W121" s="7">
        <v>46</v>
      </c>
      <c r="X121" s="7">
        <v>160000</v>
      </c>
      <c r="Y121" t="s">
        <v>187</v>
      </c>
      <c r="Z121" s="14">
        <v>11</v>
      </c>
      <c r="AA121" s="14">
        <v>1400000000000</v>
      </c>
      <c r="AB121" s="15" t="s">
        <v>361</v>
      </c>
      <c r="AC121" s="12">
        <v>119</v>
      </c>
      <c r="AD121" s="12">
        <f>IFERROR(VLOOKUP(A121,TransBalance!D:J,6,FALSE),0)</f>
        <v>7</v>
      </c>
      <c r="AE121" s="12">
        <v>76</v>
      </c>
      <c r="AF121" s="12">
        <f>IFERROR(VLOOKUP(A121,TransBalance!D:J,7,FALSE),0)/100</f>
        <v>0.16</v>
      </c>
    </row>
    <row r="122" spans="1:32" ht="33" x14ac:dyDescent="0.3">
      <c r="A122">
        <v>120</v>
      </c>
      <c r="B122" t="s">
        <v>359</v>
      </c>
      <c r="C122" t="s">
        <v>365</v>
      </c>
      <c r="D122">
        <v>28</v>
      </c>
      <c r="E122">
        <v>4</v>
      </c>
      <c r="F122">
        <v>1.2</v>
      </c>
      <c r="G122">
        <v>100</v>
      </c>
      <c r="H122">
        <v>176</v>
      </c>
      <c r="I122" t="b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s="6">
        <v>50</v>
      </c>
      <c r="U122" s="7">
        <v>46</v>
      </c>
      <c r="V122" s="7">
        <v>160000</v>
      </c>
      <c r="W122" s="7">
        <v>46</v>
      </c>
      <c r="X122" s="7">
        <v>160000</v>
      </c>
      <c r="Y122" t="s">
        <v>187</v>
      </c>
      <c r="Z122" s="14">
        <v>11</v>
      </c>
      <c r="AA122" s="14">
        <v>1400000000000</v>
      </c>
      <c r="AB122" s="15" t="s">
        <v>362</v>
      </c>
      <c r="AC122" s="12">
        <v>120</v>
      </c>
      <c r="AD122" s="12">
        <f>IFERROR(VLOOKUP(A122,TransBalance!D:J,6,FALSE),0)</f>
        <v>7</v>
      </c>
      <c r="AE122" s="12">
        <v>76</v>
      </c>
      <c r="AF122" s="12">
        <f>IFERROR(VLOOKUP(A122,TransBalance!D:J,7,FALSE),0)/100</f>
        <v>0.16</v>
      </c>
    </row>
    <row r="123" spans="1:32" ht="33" x14ac:dyDescent="0.3">
      <c r="A123">
        <v>121</v>
      </c>
      <c r="B123" t="s">
        <v>360</v>
      </c>
      <c r="C123" t="s">
        <v>366</v>
      </c>
      <c r="D123">
        <v>28</v>
      </c>
      <c r="E123">
        <v>4</v>
      </c>
      <c r="F123">
        <v>1.2</v>
      </c>
      <c r="G123">
        <v>100</v>
      </c>
      <c r="H123">
        <v>179</v>
      </c>
      <c r="I123" t="b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6">
        <v>51</v>
      </c>
      <c r="U123" s="7">
        <v>46</v>
      </c>
      <c r="V123" s="7">
        <v>160000</v>
      </c>
      <c r="W123" s="7">
        <v>46</v>
      </c>
      <c r="X123" s="7">
        <v>160000</v>
      </c>
      <c r="Y123" t="s">
        <v>187</v>
      </c>
      <c r="Z123" s="14">
        <v>11</v>
      </c>
      <c r="AA123" s="14">
        <v>1400000000000</v>
      </c>
      <c r="AB123" s="15" t="s">
        <v>363</v>
      </c>
      <c r="AC123" s="12">
        <v>121</v>
      </c>
      <c r="AD123" s="12">
        <f>IFERROR(VLOOKUP(A123,TransBalance!D:J,6,FALSE),0)</f>
        <v>7</v>
      </c>
      <c r="AE123" s="12">
        <v>76</v>
      </c>
      <c r="AF123" s="12">
        <f>IFERROR(VLOOKUP(A123,TransBalance!D:J,7,FALSE),0)/100</f>
        <v>0.16</v>
      </c>
    </row>
    <row r="124" spans="1:32" ht="33" x14ac:dyDescent="0.3">
      <c r="A124">
        <v>122</v>
      </c>
      <c r="B124" t="s">
        <v>367</v>
      </c>
      <c r="C124" t="s">
        <v>370</v>
      </c>
      <c r="D124">
        <v>28</v>
      </c>
      <c r="E124">
        <v>4</v>
      </c>
      <c r="F124">
        <v>1.2</v>
      </c>
      <c r="G124">
        <v>100</v>
      </c>
      <c r="H124">
        <v>181</v>
      </c>
      <c r="I124" t="b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6">
        <v>52</v>
      </c>
      <c r="U124" s="7">
        <v>46</v>
      </c>
      <c r="V124" s="7">
        <v>180000</v>
      </c>
      <c r="W124" s="7">
        <v>46</v>
      </c>
      <c r="X124" s="7">
        <v>180000</v>
      </c>
      <c r="Y124" t="s">
        <v>187</v>
      </c>
      <c r="Z124" s="14">
        <v>11</v>
      </c>
      <c r="AA124" s="14">
        <v>1600000000000</v>
      </c>
      <c r="AB124" s="15" t="s">
        <v>373</v>
      </c>
      <c r="AC124" s="12">
        <v>122</v>
      </c>
      <c r="AD124" s="12">
        <f>IFERROR(VLOOKUP(A124,TransBalance!D:J,6,FALSE),0)</f>
        <v>7</v>
      </c>
      <c r="AE124" s="12">
        <v>76</v>
      </c>
      <c r="AF124" s="12">
        <f>IFERROR(VLOOKUP(A124,TransBalance!D:J,7,FALSE),0)/100</f>
        <v>0.16</v>
      </c>
    </row>
    <row r="125" spans="1:32" ht="33" x14ac:dyDescent="0.3">
      <c r="A125">
        <v>123</v>
      </c>
      <c r="B125" t="s">
        <v>368</v>
      </c>
      <c r="C125" t="s">
        <v>371</v>
      </c>
      <c r="D125">
        <v>28</v>
      </c>
      <c r="E125">
        <v>4</v>
      </c>
      <c r="F125">
        <v>1.2</v>
      </c>
      <c r="G125">
        <v>100</v>
      </c>
      <c r="H125">
        <v>182</v>
      </c>
      <c r="I125" t="b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6">
        <v>53</v>
      </c>
      <c r="U125" s="7">
        <v>46</v>
      </c>
      <c r="V125" s="7">
        <v>180000</v>
      </c>
      <c r="W125" s="7">
        <v>46</v>
      </c>
      <c r="X125" s="7">
        <v>180000</v>
      </c>
      <c r="Y125" t="s">
        <v>187</v>
      </c>
      <c r="Z125" s="14">
        <v>11</v>
      </c>
      <c r="AA125" s="14">
        <v>1600000000000</v>
      </c>
      <c r="AB125" s="15" t="s">
        <v>374</v>
      </c>
      <c r="AC125" s="12">
        <v>123</v>
      </c>
      <c r="AD125" s="12">
        <f>IFERROR(VLOOKUP(A125,TransBalance!D:J,6,FALSE),0)</f>
        <v>7</v>
      </c>
      <c r="AE125" s="12">
        <v>76</v>
      </c>
      <c r="AF125" s="12">
        <f>IFERROR(VLOOKUP(A125,TransBalance!D:J,7,FALSE),0)/100</f>
        <v>0.16</v>
      </c>
    </row>
    <row r="126" spans="1:32" ht="33" x14ac:dyDescent="0.3">
      <c r="A126">
        <v>124</v>
      </c>
      <c r="B126" t="s">
        <v>369</v>
      </c>
      <c r="C126" t="s">
        <v>372</v>
      </c>
      <c r="D126">
        <v>28</v>
      </c>
      <c r="E126">
        <v>4</v>
      </c>
      <c r="F126">
        <v>1.2</v>
      </c>
      <c r="G126">
        <v>100</v>
      </c>
      <c r="H126">
        <v>183</v>
      </c>
      <c r="I126" t="b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6">
        <v>54</v>
      </c>
      <c r="U126" s="7">
        <v>46</v>
      </c>
      <c r="V126" s="7">
        <v>180000</v>
      </c>
      <c r="W126" s="7">
        <v>46</v>
      </c>
      <c r="X126" s="7">
        <v>180000</v>
      </c>
      <c r="Y126" t="s">
        <v>187</v>
      </c>
      <c r="Z126" s="14">
        <v>11</v>
      </c>
      <c r="AA126" s="14">
        <v>1600000000000</v>
      </c>
      <c r="AB126" s="15" t="s">
        <v>375</v>
      </c>
      <c r="AC126" s="12">
        <v>124</v>
      </c>
      <c r="AD126" s="12">
        <f>IFERROR(VLOOKUP(A126,TransBalance!D:J,6,FALSE),0)</f>
        <v>7</v>
      </c>
      <c r="AE126" s="12">
        <v>76</v>
      </c>
      <c r="AF126" s="12">
        <f>IFERROR(VLOOKUP(A126,TransBalance!D:J,7,FALSE),0)/100</f>
        <v>0.16</v>
      </c>
    </row>
    <row r="127" spans="1:32" ht="33" x14ac:dyDescent="0.3">
      <c r="A127">
        <v>125</v>
      </c>
      <c r="B127" t="s">
        <v>376</v>
      </c>
      <c r="C127" t="s">
        <v>378</v>
      </c>
      <c r="D127">
        <v>29</v>
      </c>
      <c r="E127">
        <v>4</v>
      </c>
      <c r="F127">
        <v>1.2</v>
      </c>
      <c r="G127">
        <v>100</v>
      </c>
      <c r="H127">
        <v>187</v>
      </c>
      <c r="I127" t="b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s="6">
        <v>55</v>
      </c>
      <c r="U127" s="7">
        <v>46</v>
      </c>
      <c r="V127" s="7">
        <v>200000</v>
      </c>
      <c r="W127" s="7">
        <v>46</v>
      </c>
      <c r="X127" s="7">
        <v>200000</v>
      </c>
      <c r="Y127" t="s">
        <v>187</v>
      </c>
      <c r="Z127" s="14">
        <v>11</v>
      </c>
      <c r="AA127" s="14">
        <v>1800000000000</v>
      </c>
      <c r="AB127" s="15" t="s">
        <v>380</v>
      </c>
      <c r="AC127" s="12">
        <v>125</v>
      </c>
      <c r="AD127" s="12">
        <f>IFERROR(VLOOKUP(A127,TransBalance!D:J,6,FALSE),0)</f>
        <v>8</v>
      </c>
      <c r="AE127" s="12">
        <v>76</v>
      </c>
      <c r="AF127" s="12">
        <f>IFERROR(VLOOKUP(A127,TransBalance!D:J,7,FALSE),0)/100</f>
        <v>0.18</v>
      </c>
    </row>
    <row r="128" spans="1:32" ht="33" x14ac:dyDescent="0.3">
      <c r="A128">
        <v>126</v>
      </c>
      <c r="B128" t="s">
        <v>377</v>
      </c>
      <c r="C128" t="s">
        <v>379</v>
      </c>
      <c r="D128">
        <v>29</v>
      </c>
      <c r="E128">
        <v>4</v>
      </c>
      <c r="F128">
        <v>1.2</v>
      </c>
      <c r="G128">
        <v>100</v>
      </c>
      <c r="H128">
        <v>188</v>
      </c>
      <c r="I128" t="b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 s="6">
        <v>56</v>
      </c>
      <c r="U128" s="7">
        <v>46</v>
      </c>
      <c r="V128" s="7">
        <v>200000</v>
      </c>
      <c r="W128" s="7">
        <v>46</v>
      </c>
      <c r="X128" s="7">
        <v>200000</v>
      </c>
      <c r="Y128" t="s">
        <v>187</v>
      </c>
      <c r="Z128" s="14">
        <v>11</v>
      </c>
      <c r="AA128" s="14">
        <v>1800000000000</v>
      </c>
      <c r="AB128" s="15" t="s">
        <v>381</v>
      </c>
      <c r="AC128" s="12">
        <v>126</v>
      </c>
      <c r="AD128" s="12">
        <f>IFERROR(VLOOKUP(A128,TransBalance!D:J,6,FALSE),0)</f>
        <v>8</v>
      </c>
      <c r="AE128" s="12">
        <v>76</v>
      </c>
      <c r="AF128" s="12">
        <f>IFERROR(VLOOKUP(A128,TransBalance!D:J,7,FALSE),0)/100</f>
        <v>0.18</v>
      </c>
    </row>
    <row r="129" spans="1:32" ht="33" x14ac:dyDescent="0.3">
      <c r="A129">
        <v>127</v>
      </c>
      <c r="B129" t="s">
        <v>382</v>
      </c>
      <c r="C129" t="s">
        <v>384</v>
      </c>
      <c r="D129">
        <v>29</v>
      </c>
      <c r="E129">
        <v>4</v>
      </c>
      <c r="F129">
        <v>1.2</v>
      </c>
      <c r="G129">
        <v>100</v>
      </c>
      <c r="H129">
        <v>191</v>
      </c>
      <c r="I129" t="b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 s="6">
        <v>57</v>
      </c>
      <c r="U129" s="7">
        <v>46</v>
      </c>
      <c r="V129" s="7">
        <v>220000</v>
      </c>
      <c r="W129" s="7">
        <v>46</v>
      </c>
      <c r="X129" s="7">
        <v>220000</v>
      </c>
      <c r="Y129" t="s">
        <v>187</v>
      </c>
      <c r="Z129" s="14">
        <v>11</v>
      </c>
      <c r="AA129" s="14">
        <v>2000000000000</v>
      </c>
      <c r="AB129" s="15" t="s">
        <v>386</v>
      </c>
      <c r="AC129" s="12">
        <v>127</v>
      </c>
      <c r="AD129" s="12">
        <f>IFERROR(VLOOKUP(A129,TransBalance!D:J,6,FALSE),0)</f>
        <v>8</v>
      </c>
      <c r="AE129" s="12">
        <v>76</v>
      </c>
      <c r="AF129" s="12">
        <f>IFERROR(VLOOKUP(A129,TransBalance!D:J,7,FALSE),0)/100</f>
        <v>0.18</v>
      </c>
    </row>
    <row r="130" spans="1:32" ht="33" x14ac:dyDescent="0.3">
      <c r="A130">
        <v>128</v>
      </c>
      <c r="B130" t="s">
        <v>383</v>
      </c>
      <c r="C130" t="s">
        <v>385</v>
      </c>
      <c r="D130">
        <v>29</v>
      </c>
      <c r="E130">
        <v>4</v>
      </c>
      <c r="F130">
        <v>1.2</v>
      </c>
      <c r="G130">
        <v>100</v>
      </c>
      <c r="H130">
        <v>192</v>
      </c>
      <c r="I130" t="b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s="6">
        <v>58</v>
      </c>
      <c r="U130" s="7">
        <v>46</v>
      </c>
      <c r="V130" s="7">
        <v>220000</v>
      </c>
      <c r="W130" s="7">
        <v>46</v>
      </c>
      <c r="X130" s="7">
        <v>220000</v>
      </c>
      <c r="Y130" t="s">
        <v>187</v>
      </c>
      <c r="Z130" s="14">
        <v>11</v>
      </c>
      <c r="AA130" s="14">
        <v>2000000000000</v>
      </c>
      <c r="AB130" s="15" t="s">
        <v>387</v>
      </c>
      <c r="AC130" s="12">
        <v>128</v>
      </c>
      <c r="AD130" s="12">
        <f>IFERROR(VLOOKUP(A130,TransBalance!D:J,6,FALSE),0)</f>
        <v>8</v>
      </c>
      <c r="AE130" s="12">
        <v>76</v>
      </c>
      <c r="AF130" s="12">
        <f>IFERROR(VLOOKUP(A130,TransBalance!D:J,7,FALSE),0)/100</f>
        <v>0.18</v>
      </c>
    </row>
    <row r="131" spans="1:32" ht="33" x14ac:dyDescent="0.3">
      <c r="A131">
        <v>129</v>
      </c>
      <c r="B131" t="s">
        <v>388</v>
      </c>
      <c r="C131" t="s">
        <v>412</v>
      </c>
      <c r="D131">
        <v>29</v>
      </c>
      <c r="E131">
        <v>4</v>
      </c>
      <c r="F131">
        <v>1.2</v>
      </c>
      <c r="G131">
        <v>100</v>
      </c>
      <c r="H131">
        <v>195</v>
      </c>
      <c r="I131" t="b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 s="6">
        <v>59</v>
      </c>
      <c r="U131" s="7">
        <v>46</v>
      </c>
      <c r="V131" s="7">
        <v>240000</v>
      </c>
      <c r="W131" s="7">
        <v>46</v>
      </c>
      <c r="X131" s="7">
        <v>240000</v>
      </c>
      <c r="Y131" t="s">
        <v>187</v>
      </c>
      <c r="Z131" s="14">
        <v>11</v>
      </c>
      <c r="AA131" s="14">
        <v>2200000000000</v>
      </c>
      <c r="AB131" s="15" t="s">
        <v>414</v>
      </c>
      <c r="AC131" s="12">
        <f>ROW()-2</f>
        <v>129</v>
      </c>
      <c r="AD131" s="12">
        <f>IFERROR(VLOOKUP(A131,TransBalance!D:J,6,FALSE),0)</f>
        <v>8</v>
      </c>
      <c r="AE131" s="12">
        <v>76</v>
      </c>
      <c r="AF131" s="12">
        <f>IFERROR(VLOOKUP(A131,TransBalance!D:J,7,FALSE),0)/100</f>
        <v>0.18</v>
      </c>
    </row>
    <row r="132" spans="1:32" ht="33" x14ac:dyDescent="0.3">
      <c r="A132">
        <v>130</v>
      </c>
      <c r="B132" t="s">
        <v>389</v>
      </c>
      <c r="C132" t="s">
        <v>413</v>
      </c>
      <c r="D132">
        <v>29</v>
      </c>
      <c r="E132">
        <v>4</v>
      </c>
      <c r="F132">
        <v>1.2</v>
      </c>
      <c r="G132">
        <v>100</v>
      </c>
      <c r="H132">
        <v>196</v>
      </c>
      <c r="I132" t="b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 s="6">
        <v>60</v>
      </c>
      <c r="U132" s="7">
        <v>46</v>
      </c>
      <c r="V132" s="7">
        <v>240000</v>
      </c>
      <c r="W132" s="7">
        <v>46</v>
      </c>
      <c r="X132" s="7">
        <v>240000</v>
      </c>
      <c r="Y132" t="s">
        <v>187</v>
      </c>
      <c r="Z132" s="14">
        <v>11</v>
      </c>
      <c r="AA132" s="14">
        <v>2200000000000</v>
      </c>
      <c r="AB132" s="15" t="s">
        <v>415</v>
      </c>
      <c r="AC132" s="12">
        <f t="shared" ref="AC132:AC142" si="0">ROW()-2</f>
        <v>130</v>
      </c>
      <c r="AD132" s="12">
        <f>IFERROR(VLOOKUP(A132,TransBalance!D:J,6,FALSE),0)</f>
        <v>8</v>
      </c>
      <c r="AE132" s="12">
        <v>76</v>
      </c>
      <c r="AF132" s="12">
        <f>IFERROR(VLOOKUP(A132,TransBalance!D:J,7,FALSE),0)/100</f>
        <v>0.18</v>
      </c>
    </row>
    <row r="133" spans="1:32" s="11" customFormat="1" ht="33" x14ac:dyDescent="0.3">
      <c r="A133">
        <v>131</v>
      </c>
      <c r="B133" t="s">
        <v>390</v>
      </c>
      <c r="C133" s="8" t="s">
        <v>416</v>
      </c>
      <c r="D133" s="8">
        <v>18</v>
      </c>
      <c r="E133" s="8">
        <v>4</v>
      </c>
      <c r="F133" s="8">
        <v>1.2</v>
      </c>
      <c r="G133" s="8">
        <v>100</v>
      </c>
      <c r="H133" s="8">
        <v>96</v>
      </c>
      <c r="I133" s="8" t="b">
        <v>1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9">
        <v>0</v>
      </c>
      <c r="U133" s="10">
        <v>0</v>
      </c>
      <c r="V133" s="7">
        <v>0</v>
      </c>
      <c r="W133" s="10">
        <v>0</v>
      </c>
      <c r="X133" s="10">
        <v>0</v>
      </c>
      <c r="Y133" s="11" t="s">
        <v>188</v>
      </c>
      <c r="Z133" s="14">
        <v>11</v>
      </c>
      <c r="AA133" s="14">
        <v>10000</v>
      </c>
      <c r="AB133" s="16" t="s">
        <v>417</v>
      </c>
      <c r="AC133" s="12">
        <f t="shared" si="0"/>
        <v>131</v>
      </c>
      <c r="AD133" s="12">
        <f>IFERROR(VLOOKUP(A133,TransBalance!D:J,6,FALSE),0)</f>
        <v>8</v>
      </c>
      <c r="AE133" s="12">
        <v>76</v>
      </c>
      <c r="AF133" s="12">
        <f>IFERROR(VLOOKUP(A133,TransBalance!D:J,7,FALSE),0)/100</f>
        <v>0.18</v>
      </c>
    </row>
    <row r="134" spans="1:32" ht="33" x14ac:dyDescent="0.3">
      <c r="A134">
        <v>132</v>
      </c>
      <c r="B134" t="s">
        <v>418</v>
      </c>
      <c r="C134" t="s">
        <v>421</v>
      </c>
      <c r="D134">
        <v>29</v>
      </c>
      <c r="E134">
        <v>4</v>
      </c>
      <c r="F134">
        <v>1.2</v>
      </c>
      <c r="G134">
        <v>100</v>
      </c>
      <c r="H134">
        <v>199</v>
      </c>
      <c r="I134" t="b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 s="6">
        <v>61</v>
      </c>
      <c r="U134" s="7">
        <v>46</v>
      </c>
      <c r="V134" s="7">
        <v>260000</v>
      </c>
      <c r="W134" s="7">
        <v>46</v>
      </c>
      <c r="X134" s="7">
        <v>260000</v>
      </c>
      <c r="Y134" t="s">
        <v>187</v>
      </c>
      <c r="Z134" s="14">
        <v>11</v>
      </c>
      <c r="AA134" s="14">
        <v>2400000000000</v>
      </c>
      <c r="AB134" s="15" t="s">
        <v>424</v>
      </c>
      <c r="AC134" s="12">
        <f t="shared" si="0"/>
        <v>132</v>
      </c>
      <c r="AD134" s="12">
        <f>IFERROR(VLOOKUP(A134,TransBalance!D:J,6,FALSE),0)</f>
        <v>8</v>
      </c>
      <c r="AE134" s="12">
        <v>76</v>
      </c>
      <c r="AF134" s="12">
        <f>IFERROR(VLOOKUP(A134,TransBalance!D:J,7,FALSE),0)/100</f>
        <v>0.18</v>
      </c>
    </row>
    <row r="135" spans="1:32" ht="33" x14ac:dyDescent="0.3">
      <c r="A135">
        <f t="shared" ref="A135:A142" si="1">ROW()-2</f>
        <v>133</v>
      </c>
      <c r="B135" t="str">
        <f t="shared" ref="B135:B142" si="2">"weapon"&amp;ROW()-2</f>
        <v>weapon133</v>
      </c>
      <c r="C135" t="s">
        <v>423</v>
      </c>
      <c r="D135">
        <v>29</v>
      </c>
      <c r="E135">
        <v>4</v>
      </c>
      <c r="F135">
        <v>1.2</v>
      </c>
      <c r="G135">
        <v>100</v>
      </c>
      <c r="H135">
        <v>200</v>
      </c>
      <c r="I135" t="b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s="6">
        <v>62</v>
      </c>
      <c r="U135" s="7">
        <v>46</v>
      </c>
      <c r="V135" s="7">
        <v>260000</v>
      </c>
      <c r="W135" s="7">
        <v>46</v>
      </c>
      <c r="X135" s="7">
        <v>260000</v>
      </c>
      <c r="Y135" t="s">
        <v>187</v>
      </c>
      <c r="Z135" s="14">
        <v>11</v>
      </c>
      <c r="AA135" s="14">
        <v>2400000000000</v>
      </c>
      <c r="AB135" s="15" t="s">
        <v>425</v>
      </c>
      <c r="AC135" s="12">
        <f t="shared" si="0"/>
        <v>133</v>
      </c>
      <c r="AD135" s="12">
        <f>IFERROR(VLOOKUP(A135,TransBalance!D:J,6,FALSE),0)</f>
        <v>8</v>
      </c>
      <c r="AE135" s="12">
        <v>76</v>
      </c>
      <c r="AF135" s="12">
        <f>IFERROR(VLOOKUP(A135,TransBalance!D:J,7,FALSE),0)/100</f>
        <v>0.18</v>
      </c>
    </row>
    <row r="136" spans="1:32" ht="33" x14ac:dyDescent="0.3">
      <c r="A136">
        <f t="shared" si="1"/>
        <v>134</v>
      </c>
      <c r="B136" t="str">
        <f t="shared" si="2"/>
        <v>weapon134</v>
      </c>
      <c r="C136" t="s">
        <v>428</v>
      </c>
      <c r="D136">
        <v>29</v>
      </c>
      <c r="E136">
        <v>4</v>
      </c>
      <c r="F136">
        <v>1.2</v>
      </c>
      <c r="G136">
        <v>100</v>
      </c>
      <c r="H136">
        <v>203</v>
      </c>
      <c r="I136" t="b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 s="6">
        <v>63</v>
      </c>
      <c r="U136" s="7">
        <v>46</v>
      </c>
      <c r="V136" s="7">
        <v>280000</v>
      </c>
      <c r="W136" s="7">
        <v>46</v>
      </c>
      <c r="X136" s="7">
        <v>280000</v>
      </c>
      <c r="Y136" t="s">
        <v>187</v>
      </c>
      <c r="Z136" s="14">
        <v>11</v>
      </c>
      <c r="AA136" s="14">
        <v>2600000000000</v>
      </c>
      <c r="AB136" s="15" t="s">
        <v>427</v>
      </c>
      <c r="AC136" s="12">
        <f t="shared" si="0"/>
        <v>134</v>
      </c>
      <c r="AD136" s="12">
        <f>IFERROR(VLOOKUP(A136,TransBalance!D:J,6,FALSE),0)</f>
        <v>8</v>
      </c>
      <c r="AE136" s="12">
        <v>76</v>
      </c>
      <c r="AF136" s="12">
        <f>IFERROR(VLOOKUP(A136,TransBalance!D:J,7,FALSE),0)/100</f>
        <v>0.18</v>
      </c>
    </row>
    <row r="137" spans="1:32" ht="33" x14ac:dyDescent="0.3">
      <c r="A137">
        <f t="shared" si="1"/>
        <v>135</v>
      </c>
      <c r="B137" t="str">
        <f t="shared" si="2"/>
        <v>weapon135</v>
      </c>
      <c r="C137" t="s">
        <v>431</v>
      </c>
      <c r="D137">
        <v>29</v>
      </c>
      <c r="E137">
        <v>4</v>
      </c>
      <c r="F137">
        <v>1.2</v>
      </c>
      <c r="G137">
        <v>100</v>
      </c>
      <c r="H137">
        <v>205</v>
      </c>
      <c r="I137" t="b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 s="6">
        <v>64</v>
      </c>
      <c r="U137" s="7">
        <v>46</v>
      </c>
      <c r="V137" s="7">
        <v>300000</v>
      </c>
      <c r="W137" s="7">
        <v>46</v>
      </c>
      <c r="X137" s="7">
        <v>300000</v>
      </c>
      <c r="Y137" t="s">
        <v>187</v>
      </c>
      <c r="Z137" s="14">
        <v>11</v>
      </c>
      <c r="AA137" s="14">
        <v>2800000000000</v>
      </c>
      <c r="AB137" s="15" t="s">
        <v>433</v>
      </c>
      <c r="AC137" s="12">
        <f t="shared" si="0"/>
        <v>135</v>
      </c>
      <c r="AD137" s="12">
        <f>IFERROR(VLOOKUP(A137,TransBalance!D:J,6,FALSE),0)</f>
        <v>8</v>
      </c>
      <c r="AE137" s="12">
        <v>76</v>
      </c>
      <c r="AF137" s="12">
        <f>IFERROR(VLOOKUP(A137,TransBalance!D:J,7,FALSE),0)/100</f>
        <v>0.18</v>
      </c>
    </row>
    <row r="138" spans="1:32" ht="33" x14ac:dyDescent="0.3">
      <c r="A138">
        <f t="shared" si="1"/>
        <v>136</v>
      </c>
      <c r="B138" t="str">
        <f t="shared" si="2"/>
        <v>weapon136</v>
      </c>
      <c r="C138" t="s">
        <v>432</v>
      </c>
      <c r="D138">
        <v>29</v>
      </c>
      <c r="E138">
        <v>4</v>
      </c>
      <c r="F138">
        <v>1.2</v>
      </c>
      <c r="G138">
        <v>100</v>
      </c>
      <c r="H138">
        <v>207</v>
      </c>
      <c r="I138" t="b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 s="6">
        <v>65</v>
      </c>
      <c r="U138" s="7">
        <v>46</v>
      </c>
      <c r="V138" s="7">
        <v>300000</v>
      </c>
      <c r="W138" s="7">
        <v>46</v>
      </c>
      <c r="X138" s="7">
        <v>300000</v>
      </c>
      <c r="Y138" t="s">
        <v>187</v>
      </c>
      <c r="Z138" s="14">
        <v>11</v>
      </c>
      <c r="AA138" s="14">
        <v>2800000000000</v>
      </c>
      <c r="AB138" s="15" t="s">
        <v>434</v>
      </c>
      <c r="AC138" s="12">
        <f t="shared" si="0"/>
        <v>136</v>
      </c>
      <c r="AD138" s="12">
        <f>IFERROR(VLOOKUP(A138,TransBalance!D:J,6,FALSE),0)</f>
        <v>8</v>
      </c>
      <c r="AE138" s="12">
        <v>76</v>
      </c>
      <c r="AF138" s="12">
        <f>IFERROR(VLOOKUP(A138,TransBalance!D:J,7,FALSE),0)/100</f>
        <v>0.18</v>
      </c>
    </row>
    <row r="139" spans="1:32" ht="33" x14ac:dyDescent="0.3">
      <c r="A139">
        <f t="shared" si="1"/>
        <v>137</v>
      </c>
      <c r="B139" t="str">
        <f t="shared" si="2"/>
        <v>weapon137</v>
      </c>
      <c r="C139" t="s">
        <v>435</v>
      </c>
      <c r="D139">
        <v>29</v>
      </c>
      <c r="E139">
        <v>4</v>
      </c>
      <c r="F139">
        <v>1.2</v>
      </c>
      <c r="G139">
        <v>100</v>
      </c>
      <c r="H139">
        <v>209</v>
      </c>
      <c r="I139" t="b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s="6">
        <v>66</v>
      </c>
      <c r="U139" s="7">
        <v>46</v>
      </c>
      <c r="V139" s="7">
        <v>320000</v>
      </c>
      <c r="W139" s="7">
        <v>46</v>
      </c>
      <c r="X139" s="7">
        <v>320000</v>
      </c>
      <c r="Y139" t="s">
        <v>187</v>
      </c>
      <c r="Z139" s="14">
        <v>11</v>
      </c>
      <c r="AA139" s="14">
        <v>3000000000000</v>
      </c>
      <c r="AB139" s="15" t="s">
        <v>436</v>
      </c>
      <c r="AC139" s="12">
        <f t="shared" si="0"/>
        <v>137</v>
      </c>
      <c r="AD139" s="12">
        <f>IFERROR(VLOOKUP(A139,TransBalance!D:J,6,FALSE),0)</f>
        <v>8</v>
      </c>
      <c r="AE139" s="12">
        <v>76</v>
      </c>
      <c r="AF139" s="12">
        <f>IFERROR(VLOOKUP(A139,TransBalance!D:J,7,FALSE),0)/100</f>
        <v>0.18</v>
      </c>
    </row>
    <row r="140" spans="1:32" ht="33" x14ac:dyDescent="0.3">
      <c r="A140">
        <f t="shared" si="1"/>
        <v>138</v>
      </c>
      <c r="B140" t="str">
        <f t="shared" si="2"/>
        <v>weapon138</v>
      </c>
      <c r="C140" t="s">
        <v>440</v>
      </c>
      <c r="D140">
        <v>30</v>
      </c>
      <c r="E140">
        <v>4</v>
      </c>
      <c r="F140">
        <v>1.2</v>
      </c>
      <c r="G140">
        <v>100</v>
      </c>
      <c r="H140">
        <v>211</v>
      </c>
      <c r="I140" t="b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 s="6">
        <v>67</v>
      </c>
      <c r="U140" s="7">
        <v>46</v>
      </c>
      <c r="V140" s="7">
        <v>340000</v>
      </c>
      <c r="W140" s="7">
        <v>46</v>
      </c>
      <c r="X140" s="7">
        <v>340000</v>
      </c>
      <c r="Y140" t="s">
        <v>187</v>
      </c>
      <c r="Z140" s="14">
        <v>11</v>
      </c>
      <c r="AA140" s="14">
        <v>3200000000000</v>
      </c>
      <c r="AB140" s="15" t="s">
        <v>441</v>
      </c>
      <c r="AC140" s="12">
        <f t="shared" si="0"/>
        <v>138</v>
      </c>
      <c r="AD140" s="12">
        <f>IFERROR(VLOOKUP(A140,TransBalance!D:J,6,FALSE),0)</f>
        <v>8</v>
      </c>
      <c r="AE140" s="12">
        <v>76</v>
      </c>
      <c r="AF140" s="12">
        <f>IFERROR(VLOOKUP(A140,TransBalance!D:J,7,FALSE),0)/100</f>
        <v>0.18</v>
      </c>
    </row>
    <row r="141" spans="1:32" ht="33" x14ac:dyDescent="0.3">
      <c r="A141">
        <f t="shared" si="1"/>
        <v>139</v>
      </c>
      <c r="B141" t="str">
        <f t="shared" si="2"/>
        <v>weapon139</v>
      </c>
      <c r="C141" t="s">
        <v>444</v>
      </c>
      <c r="D141">
        <v>30</v>
      </c>
      <c r="E141">
        <v>4</v>
      </c>
      <c r="F141">
        <v>1.2</v>
      </c>
      <c r="G141">
        <v>100</v>
      </c>
      <c r="H141">
        <v>213</v>
      </c>
      <c r="I141" t="b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s="6">
        <v>68</v>
      </c>
      <c r="U141" s="7">
        <v>46</v>
      </c>
      <c r="V141" s="7">
        <v>360000</v>
      </c>
      <c r="W141" s="7">
        <v>46</v>
      </c>
      <c r="X141" s="7">
        <v>360000</v>
      </c>
      <c r="Y141" t="s">
        <v>187</v>
      </c>
      <c r="Z141" s="14">
        <v>11</v>
      </c>
      <c r="AA141" s="14">
        <v>3400000000000</v>
      </c>
      <c r="AB141" s="15" t="s">
        <v>445</v>
      </c>
      <c r="AC141" s="12">
        <f t="shared" si="0"/>
        <v>139</v>
      </c>
      <c r="AD141" s="12">
        <f>IFERROR(VLOOKUP(A141,TransBalance!D:J,6,FALSE),0)</f>
        <v>8</v>
      </c>
      <c r="AE141" s="12">
        <v>76</v>
      </c>
      <c r="AF141" s="12">
        <f>IFERROR(VLOOKUP(A141,TransBalance!D:J,7,FALSE),0)/100</f>
        <v>0.18</v>
      </c>
    </row>
    <row r="142" spans="1:32" ht="33" x14ac:dyDescent="0.3">
      <c r="A142">
        <f t="shared" si="1"/>
        <v>140</v>
      </c>
      <c r="B142" t="str">
        <f t="shared" si="2"/>
        <v>weapon140</v>
      </c>
      <c r="C142" t="s">
        <v>446</v>
      </c>
      <c r="D142">
        <v>30</v>
      </c>
      <c r="E142">
        <v>4</v>
      </c>
      <c r="F142">
        <v>1.2</v>
      </c>
      <c r="G142">
        <v>100</v>
      </c>
      <c r="H142">
        <v>215</v>
      </c>
      <c r="I142" t="b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 s="6">
        <v>69</v>
      </c>
      <c r="U142" s="7">
        <v>46</v>
      </c>
      <c r="V142" s="7">
        <v>380000</v>
      </c>
      <c r="W142" s="7">
        <v>46</v>
      </c>
      <c r="X142" s="7">
        <v>380000</v>
      </c>
      <c r="Y142" t="s">
        <v>187</v>
      </c>
      <c r="Z142" s="14">
        <v>11</v>
      </c>
      <c r="AA142" s="14">
        <v>3600000000000</v>
      </c>
      <c r="AB142" s="15" t="s">
        <v>447</v>
      </c>
      <c r="AC142" s="12">
        <f t="shared" si="0"/>
        <v>140</v>
      </c>
      <c r="AD142" s="12">
        <f>IFERROR(VLOOKUP(A142,TransBalance!D:J,6,FALSE),0)</f>
        <v>8</v>
      </c>
      <c r="AE142" s="12">
        <v>76</v>
      </c>
      <c r="AF142" s="12">
        <f>IFERROR(VLOOKUP(A142,TransBalance!D:J,7,FALSE),0)/100</f>
        <v>0.18</v>
      </c>
    </row>
  </sheetData>
  <autoFilter ref="A1:AA86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2B52C-5217-4EE5-B1F1-6C2A12A8616B}">
  <dimension ref="C1:P94"/>
  <sheetViews>
    <sheetView topLeftCell="A73" workbookViewId="0">
      <selection activeCell="F90" sqref="F90"/>
    </sheetView>
  </sheetViews>
  <sheetFormatPr defaultRowHeight="16.5" x14ac:dyDescent="0.3"/>
  <cols>
    <col min="5" max="5" width="21.5" customWidth="1"/>
    <col min="6" max="6" width="38.375" customWidth="1"/>
    <col min="7" max="7" width="10.5" customWidth="1"/>
  </cols>
  <sheetData>
    <row r="1" spans="3:16" x14ac:dyDescent="0.3">
      <c r="D1" t="s">
        <v>0</v>
      </c>
      <c r="E1" t="s">
        <v>10</v>
      </c>
      <c r="F1" t="s">
        <v>9</v>
      </c>
      <c r="G1" t="s">
        <v>1</v>
      </c>
      <c r="H1" t="s">
        <v>394</v>
      </c>
      <c r="I1" t="s">
        <v>395</v>
      </c>
      <c r="J1" t="s">
        <v>396</v>
      </c>
      <c r="K1" t="s">
        <v>394</v>
      </c>
    </row>
    <row r="2" spans="3:16" x14ac:dyDescent="0.3">
      <c r="C2">
        <v>1</v>
      </c>
      <c r="D2">
        <v>20</v>
      </c>
      <c r="E2" t="s">
        <v>79</v>
      </c>
      <c r="F2" t="s">
        <v>202</v>
      </c>
      <c r="G2">
        <v>1</v>
      </c>
      <c r="H2">
        <f>G2/10</f>
        <v>0.1</v>
      </c>
      <c r="I2">
        <v>1</v>
      </c>
      <c r="J2">
        <v>2</v>
      </c>
      <c r="K2">
        <f>J2/I2</f>
        <v>2</v>
      </c>
      <c r="N2" t="s">
        <v>397</v>
      </c>
      <c r="O2">
        <v>50</v>
      </c>
    </row>
    <row r="3" spans="3:16" x14ac:dyDescent="0.3">
      <c r="C3">
        <v>2</v>
      </c>
      <c r="D3">
        <v>21</v>
      </c>
      <c r="E3" t="s">
        <v>80</v>
      </c>
      <c r="F3" t="s">
        <v>201</v>
      </c>
      <c r="G3">
        <v>2</v>
      </c>
      <c r="H3">
        <f t="shared" ref="H3:H66" si="0">G3/10</f>
        <v>0.2</v>
      </c>
      <c r="I3">
        <v>1</v>
      </c>
      <c r="J3">
        <v>2</v>
      </c>
      <c r="K3">
        <f t="shared" ref="K3:K66" si="1">J3/I3</f>
        <v>2</v>
      </c>
      <c r="N3" t="s">
        <v>398</v>
      </c>
      <c r="O3">
        <f>O2+50</f>
        <v>100</v>
      </c>
      <c r="P3">
        <f>(O3-O2)*100/O2</f>
        <v>100</v>
      </c>
    </row>
    <row r="4" spans="3:16" x14ac:dyDescent="0.3">
      <c r="C4">
        <v>3</v>
      </c>
      <c r="D4">
        <v>22</v>
      </c>
      <c r="E4" t="s">
        <v>81</v>
      </c>
      <c r="F4" t="s">
        <v>200</v>
      </c>
      <c r="G4">
        <v>3</v>
      </c>
      <c r="H4">
        <f t="shared" si="0"/>
        <v>0.3</v>
      </c>
      <c r="I4">
        <v>1</v>
      </c>
      <c r="J4">
        <v>2</v>
      </c>
      <c r="K4">
        <f t="shared" si="1"/>
        <v>2</v>
      </c>
      <c r="N4" t="s">
        <v>399</v>
      </c>
      <c r="O4">
        <f>O3+50</f>
        <v>150</v>
      </c>
      <c r="P4">
        <f t="shared" ref="P4:P16" si="2">(O4-O3)*100/O3</f>
        <v>50</v>
      </c>
    </row>
    <row r="5" spans="3:16" x14ac:dyDescent="0.3">
      <c r="C5">
        <v>4</v>
      </c>
      <c r="D5">
        <v>23</v>
      </c>
      <c r="E5" t="s">
        <v>82</v>
      </c>
      <c r="F5" t="s">
        <v>203</v>
      </c>
      <c r="G5">
        <v>4</v>
      </c>
      <c r="H5">
        <f t="shared" si="0"/>
        <v>0.4</v>
      </c>
      <c r="I5">
        <v>1</v>
      </c>
      <c r="J5">
        <v>2</v>
      </c>
      <c r="K5">
        <f t="shared" si="1"/>
        <v>2</v>
      </c>
      <c r="N5" t="s">
        <v>400</v>
      </c>
      <c r="O5">
        <f t="shared" ref="O5:O16" si="3">O4+50</f>
        <v>200</v>
      </c>
      <c r="P5">
        <f t="shared" si="2"/>
        <v>33.333333333333336</v>
      </c>
    </row>
    <row r="6" spans="3:16" x14ac:dyDescent="0.3">
      <c r="C6">
        <v>5</v>
      </c>
      <c r="D6">
        <v>24</v>
      </c>
      <c r="E6" t="s">
        <v>83</v>
      </c>
      <c r="F6" t="s">
        <v>199</v>
      </c>
      <c r="G6">
        <v>5</v>
      </c>
      <c r="H6">
        <f t="shared" si="0"/>
        <v>0.5</v>
      </c>
      <c r="I6">
        <v>1</v>
      </c>
      <c r="J6">
        <v>2</v>
      </c>
      <c r="K6">
        <f t="shared" si="1"/>
        <v>2</v>
      </c>
      <c r="N6" t="s">
        <v>401</v>
      </c>
      <c r="O6">
        <f t="shared" si="3"/>
        <v>250</v>
      </c>
      <c r="P6">
        <f t="shared" si="2"/>
        <v>25</v>
      </c>
    </row>
    <row r="7" spans="3:16" x14ac:dyDescent="0.3">
      <c r="C7">
        <v>6</v>
      </c>
      <c r="D7">
        <v>25</v>
      </c>
      <c r="E7" t="s">
        <v>84</v>
      </c>
      <c r="F7" t="s">
        <v>198</v>
      </c>
      <c r="G7">
        <v>6</v>
      </c>
      <c r="H7">
        <f t="shared" si="0"/>
        <v>0.6</v>
      </c>
      <c r="I7">
        <v>1</v>
      </c>
      <c r="J7">
        <v>2</v>
      </c>
      <c r="K7">
        <f t="shared" si="1"/>
        <v>2</v>
      </c>
      <c r="N7" t="s">
        <v>402</v>
      </c>
      <c r="O7">
        <f t="shared" si="3"/>
        <v>300</v>
      </c>
      <c r="P7">
        <f t="shared" si="2"/>
        <v>20</v>
      </c>
    </row>
    <row r="8" spans="3:16" x14ac:dyDescent="0.3">
      <c r="C8">
        <v>7</v>
      </c>
      <c r="D8">
        <v>26</v>
      </c>
      <c r="E8" t="s">
        <v>85</v>
      </c>
      <c r="F8" t="s">
        <v>197</v>
      </c>
      <c r="G8">
        <v>7</v>
      </c>
      <c r="H8">
        <f t="shared" si="0"/>
        <v>0.7</v>
      </c>
      <c r="I8">
        <v>1</v>
      </c>
      <c r="J8">
        <v>2</v>
      </c>
      <c r="K8">
        <f t="shared" si="1"/>
        <v>2</v>
      </c>
      <c r="N8" t="s">
        <v>403</v>
      </c>
      <c r="O8">
        <f t="shared" si="3"/>
        <v>350</v>
      </c>
      <c r="P8">
        <f t="shared" si="2"/>
        <v>16.666666666666668</v>
      </c>
    </row>
    <row r="9" spans="3:16" x14ac:dyDescent="0.3">
      <c r="C9">
        <v>8</v>
      </c>
      <c r="D9">
        <v>27</v>
      </c>
      <c r="E9" t="s">
        <v>87</v>
      </c>
      <c r="F9" t="s">
        <v>196</v>
      </c>
      <c r="G9">
        <v>8</v>
      </c>
      <c r="H9">
        <f t="shared" si="0"/>
        <v>0.8</v>
      </c>
      <c r="I9">
        <v>1</v>
      </c>
      <c r="J9">
        <v>2</v>
      </c>
      <c r="K9">
        <f t="shared" si="1"/>
        <v>2</v>
      </c>
      <c r="N9" t="s">
        <v>404</v>
      </c>
      <c r="O9">
        <f t="shared" si="3"/>
        <v>400</v>
      </c>
      <c r="P9">
        <f t="shared" si="2"/>
        <v>14.285714285714286</v>
      </c>
    </row>
    <row r="10" spans="3:16" x14ac:dyDescent="0.3">
      <c r="C10">
        <v>9</v>
      </c>
      <c r="D10">
        <v>28</v>
      </c>
      <c r="E10" t="s">
        <v>88</v>
      </c>
      <c r="F10" t="s">
        <v>195</v>
      </c>
      <c r="G10">
        <v>9</v>
      </c>
      <c r="H10">
        <f t="shared" si="0"/>
        <v>0.9</v>
      </c>
      <c r="I10">
        <v>1</v>
      </c>
      <c r="J10">
        <v>2</v>
      </c>
      <c r="K10">
        <f t="shared" si="1"/>
        <v>2</v>
      </c>
      <c r="N10" t="s">
        <v>405</v>
      </c>
      <c r="O10">
        <f t="shared" si="3"/>
        <v>450</v>
      </c>
      <c r="P10">
        <f t="shared" si="2"/>
        <v>12.5</v>
      </c>
    </row>
    <row r="11" spans="3:16" x14ac:dyDescent="0.3">
      <c r="C11">
        <v>10</v>
      </c>
      <c r="D11">
        <v>29</v>
      </c>
      <c r="E11" t="s">
        <v>89</v>
      </c>
      <c r="F11" t="s">
        <v>194</v>
      </c>
      <c r="G11">
        <v>10</v>
      </c>
      <c r="H11">
        <f t="shared" si="0"/>
        <v>1</v>
      </c>
      <c r="I11">
        <v>2</v>
      </c>
      <c r="J11">
        <v>4</v>
      </c>
      <c r="K11">
        <f t="shared" si="1"/>
        <v>2</v>
      </c>
      <c r="N11" t="s">
        <v>406</v>
      </c>
      <c r="O11">
        <f t="shared" si="3"/>
        <v>500</v>
      </c>
      <c r="P11">
        <f t="shared" si="2"/>
        <v>11.111111111111111</v>
      </c>
    </row>
    <row r="12" spans="3:16" x14ac:dyDescent="0.3">
      <c r="C12">
        <v>11</v>
      </c>
      <c r="D12">
        <v>30</v>
      </c>
      <c r="E12" t="s">
        <v>90</v>
      </c>
      <c r="F12" t="s">
        <v>91</v>
      </c>
      <c r="G12">
        <v>11</v>
      </c>
      <c r="H12">
        <f t="shared" si="0"/>
        <v>1.1000000000000001</v>
      </c>
      <c r="I12">
        <v>2</v>
      </c>
      <c r="J12">
        <v>4</v>
      </c>
      <c r="K12">
        <f t="shared" si="1"/>
        <v>2</v>
      </c>
      <c r="N12" t="s">
        <v>407</v>
      </c>
      <c r="O12">
        <f t="shared" si="3"/>
        <v>550</v>
      </c>
      <c r="P12">
        <f t="shared" si="2"/>
        <v>10</v>
      </c>
    </row>
    <row r="13" spans="3:16" x14ac:dyDescent="0.3">
      <c r="C13">
        <v>12</v>
      </c>
      <c r="D13">
        <v>31</v>
      </c>
      <c r="E13" t="s">
        <v>92</v>
      </c>
      <c r="F13" t="s">
        <v>93</v>
      </c>
      <c r="G13">
        <v>12</v>
      </c>
      <c r="H13">
        <f t="shared" si="0"/>
        <v>1.2</v>
      </c>
      <c r="I13">
        <v>2</v>
      </c>
      <c r="J13">
        <v>4</v>
      </c>
      <c r="K13">
        <f t="shared" si="1"/>
        <v>2</v>
      </c>
      <c r="N13" t="s">
        <v>408</v>
      </c>
      <c r="O13">
        <f t="shared" si="3"/>
        <v>600</v>
      </c>
      <c r="P13">
        <f t="shared" si="2"/>
        <v>9.0909090909090917</v>
      </c>
    </row>
    <row r="14" spans="3:16" x14ac:dyDescent="0.3">
      <c r="C14">
        <v>13</v>
      </c>
      <c r="D14">
        <v>32</v>
      </c>
      <c r="E14" t="s">
        <v>94</v>
      </c>
      <c r="F14" t="s">
        <v>96</v>
      </c>
      <c r="G14">
        <v>12</v>
      </c>
      <c r="H14">
        <f t="shared" si="0"/>
        <v>1.2</v>
      </c>
      <c r="I14">
        <v>2</v>
      </c>
      <c r="J14">
        <v>4</v>
      </c>
      <c r="K14">
        <f t="shared" si="1"/>
        <v>2</v>
      </c>
      <c r="N14" t="s">
        <v>409</v>
      </c>
      <c r="O14">
        <f t="shared" si="3"/>
        <v>650</v>
      </c>
      <c r="P14">
        <f t="shared" si="2"/>
        <v>8.3333333333333339</v>
      </c>
    </row>
    <row r="15" spans="3:16" x14ac:dyDescent="0.3">
      <c r="C15">
        <v>14</v>
      </c>
      <c r="D15">
        <v>33</v>
      </c>
      <c r="E15" t="s">
        <v>95</v>
      </c>
      <c r="F15" t="s">
        <v>97</v>
      </c>
      <c r="G15">
        <v>13</v>
      </c>
      <c r="H15">
        <f t="shared" si="0"/>
        <v>1.3</v>
      </c>
      <c r="I15">
        <v>2</v>
      </c>
      <c r="J15">
        <v>4</v>
      </c>
      <c r="K15">
        <f t="shared" si="1"/>
        <v>2</v>
      </c>
      <c r="N15" t="s">
        <v>410</v>
      </c>
      <c r="O15">
        <f t="shared" si="3"/>
        <v>700</v>
      </c>
      <c r="P15">
        <f t="shared" si="2"/>
        <v>7.6923076923076925</v>
      </c>
    </row>
    <row r="16" spans="3:16" x14ac:dyDescent="0.3">
      <c r="C16">
        <v>15</v>
      </c>
      <c r="D16">
        <v>34</v>
      </c>
      <c r="E16" t="s">
        <v>98</v>
      </c>
      <c r="F16" t="s">
        <v>99</v>
      </c>
      <c r="G16">
        <v>12</v>
      </c>
      <c r="H16">
        <f t="shared" si="0"/>
        <v>1.2</v>
      </c>
      <c r="I16">
        <v>2</v>
      </c>
      <c r="J16">
        <v>4</v>
      </c>
      <c r="K16">
        <f t="shared" si="1"/>
        <v>2</v>
      </c>
      <c r="N16" t="s">
        <v>411</v>
      </c>
      <c r="O16">
        <f t="shared" si="3"/>
        <v>750</v>
      </c>
      <c r="P16">
        <f t="shared" si="2"/>
        <v>7.1428571428571432</v>
      </c>
    </row>
    <row r="17" spans="3:11" x14ac:dyDescent="0.3">
      <c r="C17">
        <v>16</v>
      </c>
      <c r="D17">
        <v>35</v>
      </c>
      <c r="E17" t="s">
        <v>100</v>
      </c>
      <c r="F17" t="s">
        <v>101</v>
      </c>
      <c r="G17">
        <v>12</v>
      </c>
      <c r="H17">
        <f t="shared" si="0"/>
        <v>1.2</v>
      </c>
      <c r="I17">
        <v>2</v>
      </c>
      <c r="J17">
        <v>4</v>
      </c>
      <c r="K17">
        <f t="shared" si="1"/>
        <v>2</v>
      </c>
    </row>
    <row r="18" spans="3:11" x14ac:dyDescent="0.3">
      <c r="C18">
        <v>17</v>
      </c>
      <c r="D18">
        <v>36</v>
      </c>
      <c r="E18" t="s">
        <v>103</v>
      </c>
      <c r="F18" t="s">
        <v>102</v>
      </c>
      <c r="G18">
        <v>12</v>
      </c>
      <c r="H18">
        <f t="shared" si="0"/>
        <v>1.2</v>
      </c>
      <c r="I18">
        <v>2</v>
      </c>
      <c r="J18">
        <v>4</v>
      </c>
      <c r="K18">
        <f t="shared" si="1"/>
        <v>2</v>
      </c>
    </row>
    <row r="19" spans="3:11" x14ac:dyDescent="0.3">
      <c r="C19">
        <v>18</v>
      </c>
      <c r="D19">
        <v>43</v>
      </c>
      <c r="E19" t="s">
        <v>116</v>
      </c>
      <c r="F19" t="s">
        <v>204</v>
      </c>
      <c r="G19">
        <v>15</v>
      </c>
      <c r="H19">
        <f t="shared" si="0"/>
        <v>1.5</v>
      </c>
      <c r="I19">
        <v>2</v>
      </c>
      <c r="J19">
        <f t="shared" ref="J19:J36" si="4">H19*2+I19*(H19-1)</f>
        <v>4</v>
      </c>
      <c r="K19">
        <f t="shared" si="1"/>
        <v>2</v>
      </c>
    </row>
    <row r="20" spans="3:11" x14ac:dyDescent="0.3">
      <c r="C20">
        <v>19</v>
      </c>
      <c r="D20">
        <v>44</v>
      </c>
      <c r="E20" t="s">
        <v>117</v>
      </c>
      <c r="F20" t="s">
        <v>205</v>
      </c>
      <c r="G20">
        <v>15</v>
      </c>
      <c r="H20">
        <f t="shared" si="0"/>
        <v>1.5</v>
      </c>
      <c r="I20">
        <v>2</v>
      </c>
      <c r="J20">
        <f t="shared" si="4"/>
        <v>4</v>
      </c>
      <c r="K20">
        <f t="shared" si="1"/>
        <v>2</v>
      </c>
    </row>
    <row r="21" spans="3:11" x14ac:dyDescent="0.3">
      <c r="C21">
        <v>20</v>
      </c>
      <c r="D21">
        <v>50</v>
      </c>
      <c r="E21" t="s">
        <v>128</v>
      </c>
      <c r="F21" t="s">
        <v>206</v>
      </c>
      <c r="G21">
        <v>15</v>
      </c>
      <c r="H21">
        <f t="shared" si="0"/>
        <v>1.5</v>
      </c>
      <c r="I21">
        <v>2</v>
      </c>
      <c r="J21">
        <f t="shared" si="4"/>
        <v>4</v>
      </c>
      <c r="K21">
        <f t="shared" si="1"/>
        <v>2</v>
      </c>
    </row>
    <row r="22" spans="3:11" x14ac:dyDescent="0.3">
      <c r="C22">
        <v>21</v>
      </c>
      <c r="D22">
        <v>51</v>
      </c>
      <c r="E22" t="s">
        <v>129</v>
      </c>
      <c r="F22" t="s">
        <v>207</v>
      </c>
      <c r="G22">
        <v>15</v>
      </c>
      <c r="H22">
        <f t="shared" si="0"/>
        <v>1.5</v>
      </c>
      <c r="I22">
        <v>2</v>
      </c>
      <c r="J22">
        <f t="shared" si="4"/>
        <v>4</v>
      </c>
      <c r="K22">
        <f t="shared" si="1"/>
        <v>2</v>
      </c>
    </row>
    <row r="23" spans="3:11" x14ac:dyDescent="0.3">
      <c r="C23">
        <v>22</v>
      </c>
      <c r="D23">
        <v>57</v>
      </c>
      <c r="E23" t="s">
        <v>140</v>
      </c>
      <c r="F23" t="s">
        <v>208</v>
      </c>
      <c r="G23">
        <v>18</v>
      </c>
      <c r="H23">
        <f t="shared" si="0"/>
        <v>1.8</v>
      </c>
      <c r="I23">
        <v>3</v>
      </c>
      <c r="J23">
        <f t="shared" si="4"/>
        <v>6</v>
      </c>
      <c r="K23">
        <f t="shared" si="1"/>
        <v>2</v>
      </c>
    </row>
    <row r="24" spans="3:11" x14ac:dyDescent="0.3">
      <c r="C24">
        <v>23</v>
      </c>
      <c r="D24">
        <v>58</v>
      </c>
      <c r="E24" t="s">
        <v>141</v>
      </c>
      <c r="F24" t="s">
        <v>209</v>
      </c>
      <c r="G24">
        <v>18</v>
      </c>
      <c r="H24">
        <f t="shared" si="0"/>
        <v>1.8</v>
      </c>
      <c r="I24">
        <v>3</v>
      </c>
      <c r="J24">
        <f t="shared" si="4"/>
        <v>6</v>
      </c>
      <c r="K24">
        <f t="shared" si="1"/>
        <v>2</v>
      </c>
    </row>
    <row r="25" spans="3:11" x14ac:dyDescent="0.3">
      <c r="C25">
        <v>24</v>
      </c>
      <c r="D25">
        <v>59</v>
      </c>
      <c r="E25" t="s">
        <v>142</v>
      </c>
      <c r="F25" t="s">
        <v>210</v>
      </c>
      <c r="G25">
        <v>18</v>
      </c>
      <c r="H25">
        <f t="shared" si="0"/>
        <v>1.8</v>
      </c>
      <c r="I25">
        <v>3</v>
      </c>
      <c r="J25">
        <f t="shared" si="4"/>
        <v>6</v>
      </c>
      <c r="K25">
        <f t="shared" si="1"/>
        <v>2</v>
      </c>
    </row>
    <row r="26" spans="3:11" x14ac:dyDescent="0.3">
      <c r="C26">
        <v>25</v>
      </c>
      <c r="D26">
        <v>63</v>
      </c>
      <c r="E26" t="s">
        <v>149</v>
      </c>
      <c r="F26" t="s">
        <v>211</v>
      </c>
      <c r="G26">
        <v>18</v>
      </c>
      <c r="H26">
        <f t="shared" si="0"/>
        <v>1.8</v>
      </c>
      <c r="I26">
        <v>3</v>
      </c>
      <c r="J26">
        <f t="shared" si="4"/>
        <v>6</v>
      </c>
      <c r="K26">
        <f t="shared" si="1"/>
        <v>2</v>
      </c>
    </row>
    <row r="27" spans="3:11" x14ac:dyDescent="0.3">
      <c r="C27">
        <v>26</v>
      </c>
      <c r="D27">
        <v>64</v>
      </c>
      <c r="E27" t="s">
        <v>150</v>
      </c>
      <c r="F27" t="s">
        <v>212</v>
      </c>
      <c r="G27">
        <v>18</v>
      </c>
      <c r="H27">
        <f t="shared" si="0"/>
        <v>1.8</v>
      </c>
      <c r="I27">
        <v>3</v>
      </c>
      <c r="J27">
        <f t="shared" si="4"/>
        <v>6</v>
      </c>
      <c r="K27">
        <f t="shared" si="1"/>
        <v>2</v>
      </c>
    </row>
    <row r="28" spans="3:11" x14ac:dyDescent="0.3">
      <c r="C28">
        <v>27</v>
      </c>
      <c r="D28">
        <v>65</v>
      </c>
      <c r="E28" t="s">
        <v>151</v>
      </c>
      <c r="F28" t="s">
        <v>213</v>
      </c>
      <c r="G28">
        <v>18</v>
      </c>
      <c r="H28">
        <f t="shared" si="0"/>
        <v>1.8</v>
      </c>
      <c r="I28">
        <v>3</v>
      </c>
      <c r="J28">
        <f t="shared" si="4"/>
        <v>6</v>
      </c>
      <c r="K28">
        <f t="shared" si="1"/>
        <v>2</v>
      </c>
    </row>
    <row r="29" spans="3:11" x14ac:dyDescent="0.3">
      <c r="C29">
        <v>28</v>
      </c>
      <c r="D29">
        <v>66</v>
      </c>
      <c r="E29" t="s">
        <v>152</v>
      </c>
      <c r="F29" t="s">
        <v>214</v>
      </c>
      <c r="G29">
        <v>18</v>
      </c>
      <c r="H29">
        <f t="shared" si="0"/>
        <v>1.8</v>
      </c>
      <c r="I29">
        <v>3</v>
      </c>
      <c r="J29">
        <f t="shared" si="4"/>
        <v>6</v>
      </c>
      <c r="K29">
        <f t="shared" si="1"/>
        <v>2</v>
      </c>
    </row>
    <row r="30" spans="3:11" x14ac:dyDescent="0.3">
      <c r="C30">
        <v>29</v>
      </c>
      <c r="D30">
        <v>67</v>
      </c>
      <c r="E30" t="s">
        <v>153</v>
      </c>
      <c r="F30" t="s">
        <v>157</v>
      </c>
      <c r="G30">
        <v>18</v>
      </c>
      <c r="H30">
        <f t="shared" si="0"/>
        <v>1.8</v>
      </c>
      <c r="I30">
        <v>3</v>
      </c>
      <c r="J30">
        <f t="shared" si="4"/>
        <v>6</v>
      </c>
      <c r="K30">
        <f t="shared" si="1"/>
        <v>2</v>
      </c>
    </row>
    <row r="31" spans="3:11" x14ac:dyDescent="0.3">
      <c r="C31">
        <v>30</v>
      </c>
      <c r="D31">
        <v>68</v>
      </c>
      <c r="E31" t="s">
        <v>154</v>
      </c>
      <c r="F31" t="s">
        <v>158</v>
      </c>
      <c r="G31">
        <v>18</v>
      </c>
      <c r="H31">
        <f t="shared" si="0"/>
        <v>1.8</v>
      </c>
      <c r="I31">
        <v>3</v>
      </c>
      <c r="J31">
        <f t="shared" si="4"/>
        <v>6</v>
      </c>
      <c r="K31">
        <f t="shared" si="1"/>
        <v>2</v>
      </c>
    </row>
    <row r="32" spans="3:11" x14ac:dyDescent="0.3">
      <c r="C32">
        <v>31</v>
      </c>
      <c r="D32">
        <v>69</v>
      </c>
      <c r="E32" t="s">
        <v>155</v>
      </c>
      <c r="F32" t="s">
        <v>159</v>
      </c>
      <c r="G32">
        <v>18</v>
      </c>
      <c r="H32">
        <f t="shared" si="0"/>
        <v>1.8</v>
      </c>
      <c r="I32">
        <v>3</v>
      </c>
      <c r="J32">
        <f t="shared" si="4"/>
        <v>6</v>
      </c>
      <c r="K32">
        <f t="shared" si="1"/>
        <v>2</v>
      </c>
    </row>
    <row r="33" spans="3:11" x14ac:dyDescent="0.3">
      <c r="C33">
        <v>32</v>
      </c>
      <c r="D33">
        <v>70</v>
      </c>
      <c r="E33" t="s">
        <v>156</v>
      </c>
      <c r="F33" t="s">
        <v>160</v>
      </c>
      <c r="G33">
        <v>18</v>
      </c>
      <c r="H33">
        <f t="shared" si="0"/>
        <v>1.8</v>
      </c>
      <c r="I33">
        <v>3</v>
      </c>
      <c r="J33">
        <f t="shared" si="4"/>
        <v>6</v>
      </c>
      <c r="K33">
        <f t="shared" si="1"/>
        <v>2</v>
      </c>
    </row>
    <row r="34" spans="3:11" x14ac:dyDescent="0.3">
      <c r="C34">
        <v>33</v>
      </c>
      <c r="D34">
        <v>77</v>
      </c>
      <c r="E34" t="s">
        <v>172</v>
      </c>
      <c r="F34" t="s">
        <v>215</v>
      </c>
      <c r="G34">
        <v>18</v>
      </c>
      <c r="H34">
        <f t="shared" si="0"/>
        <v>1.8</v>
      </c>
      <c r="I34">
        <v>3</v>
      </c>
      <c r="J34">
        <f t="shared" si="4"/>
        <v>6</v>
      </c>
      <c r="K34">
        <f t="shared" si="1"/>
        <v>2</v>
      </c>
    </row>
    <row r="35" spans="3:11" x14ac:dyDescent="0.3">
      <c r="C35">
        <v>34</v>
      </c>
      <c r="D35">
        <v>78</v>
      </c>
      <c r="E35" t="s">
        <v>173</v>
      </c>
      <c r="F35" t="s">
        <v>216</v>
      </c>
      <c r="G35">
        <v>18</v>
      </c>
      <c r="H35">
        <f t="shared" si="0"/>
        <v>1.8</v>
      </c>
      <c r="I35">
        <v>3</v>
      </c>
      <c r="J35">
        <f t="shared" si="4"/>
        <v>6</v>
      </c>
      <c r="K35">
        <f t="shared" si="1"/>
        <v>2</v>
      </c>
    </row>
    <row r="36" spans="3:11" x14ac:dyDescent="0.3">
      <c r="C36">
        <v>35</v>
      </c>
      <c r="D36">
        <v>79</v>
      </c>
      <c r="E36" t="s">
        <v>174</v>
      </c>
      <c r="F36" t="s">
        <v>218</v>
      </c>
      <c r="G36">
        <v>18</v>
      </c>
      <c r="H36">
        <f t="shared" si="0"/>
        <v>1.8</v>
      </c>
      <c r="I36">
        <v>3</v>
      </c>
      <c r="J36">
        <f t="shared" si="4"/>
        <v>6</v>
      </c>
      <c r="K36">
        <f t="shared" si="1"/>
        <v>2</v>
      </c>
    </row>
    <row r="37" spans="3:11" x14ac:dyDescent="0.3">
      <c r="C37">
        <v>36</v>
      </c>
      <c r="D37">
        <v>80</v>
      </c>
      <c r="E37" t="s">
        <v>175</v>
      </c>
      <c r="F37" t="s">
        <v>217</v>
      </c>
      <c r="G37">
        <v>20</v>
      </c>
      <c r="H37">
        <f t="shared" si="0"/>
        <v>2</v>
      </c>
      <c r="I37">
        <v>4</v>
      </c>
      <c r="J37">
        <v>8</v>
      </c>
      <c r="K37">
        <f t="shared" si="1"/>
        <v>2</v>
      </c>
    </row>
    <row r="38" spans="3:11" x14ac:dyDescent="0.3">
      <c r="C38">
        <v>37</v>
      </c>
      <c r="D38">
        <v>84</v>
      </c>
      <c r="E38" t="s">
        <v>183</v>
      </c>
      <c r="F38" t="s">
        <v>219</v>
      </c>
      <c r="G38">
        <v>20</v>
      </c>
      <c r="H38">
        <f t="shared" si="0"/>
        <v>2</v>
      </c>
      <c r="I38">
        <v>4</v>
      </c>
      <c r="J38">
        <v>8</v>
      </c>
      <c r="K38">
        <f t="shared" si="1"/>
        <v>2</v>
      </c>
    </row>
    <row r="39" spans="3:11" x14ac:dyDescent="0.3">
      <c r="C39">
        <v>38</v>
      </c>
      <c r="D39">
        <v>85</v>
      </c>
      <c r="E39" t="s">
        <v>220</v>
      </c>
      <c r="F39" t="s">
        <v>222</v>
      </c>
      <c r="G39">
        <v>20</v>
      </c>
      <c r="H39">
        <f t="shared" si="0"/>
        <v>2</v>
      </c>
      <c r="I39">
        <v>4</v>
      </c>
      <c r="J39">
        <v>8</v>
      </c>
      <c r="K39">
        <f t="shared" si="1"/>
        <v>2</v>
      </c>
    </row>
    <row r="40" spans="3:11" x14ac:dyDescent="0.3">
      <c r="C40">
        <v>39</v>
      </c>
      <c r="D40">
        <v>86</v>
      </c>
      <c r="E40" t="s">
        <v>221</v>
      </c>
      <c r="F40" t="s">
        <v>223</v>
      </c>
      <c r="G40">
        <v>20</v>
      </c>
      <c r="H40">
        <f t="shared" si="0"/>
        <v>2</v>
      </c>
      <c r="I40">
        <v>4</v>
      </c>
      <c r="J40">
        <v>8</v>
      </c>
      <c r="K40">
        <f t="shared" si="1"/>
        <v>2</v>
      </c>
    </row>
    <row r="41" spans="3:11" x14ac:dyDescent="0.3">
      <c r="C41">
        <v>40</v>
      </c>
      <c r="D41">
        <v>87</v>
      </c>
      <c r="E41" t="s">
        <v>224</v>
      </c>
      <c r="F41" t="s">
        <v>230</v>
      </c>
      <c r="G41">
        <v>20</v>
      </c>
      <c r="H41">
        <f t="shared" si="0"/>
        <v>2</v>
      </c>
      <c r="I41">
        <v>4</v>
      </c>
      <c r="J41">
        <v>8</v>
      </c>
      <c r="K41">
        <f t="shared" si="1"/>
        <v>2</v>
      </c>
    </row>
    <row r="42" spans="3:11" x14ac:dyDescent="0.3">
      <c r="C42">
        <v>41</v>
      </c>
      <c r="D42">
        <v>88</v>
      </c>
      <c r="E42" t="s">
        <v>225</v>
      </c>
      <c r="F42" t="s">
        <v>197</v>
      </c>
      <c r="G42">
        <v>20</v>
      </c>
      <c r="H42">
        <f t="shared" si="0"/>
        <v>2</v>
      </c>
      <c r="I42">
        <v>4</v>
      </c>
      <c r="J42">
        <v>8</v>
      </c>
      <c r="K42">
        <f t="shared" si="1"/>
        <v>2</v>
      </c>
    </row>
    <row r="43" spans="3:11" x14ac:dyDescent="0.3">
      <c r="C43">
        <v>42</v>
      </c>
      <c r="D43">
        <v>89</v>
      </c>
      <c r="E43" t="s">
        <v>226</v>
      </c>
      <c r="F43" t="s">
        <v>229</v>
      </c>
      <c r="G43">
        <v>20</v>
      </c>
      <c r="H43">
        <f t="shared" si="0"/>
        <v>2</v>
      </c>
      <c r="I43">
        <v>4</v>
      </c>
      <c r="J43">
        <v>8</v>
      </c>
      <c r="K43">
        <f t="shared" si="1"/>
        <v>2</v>
      </c>
    </row>
    <row r="44" spans="3:11" x14ac:dyDescent="0.3">
      <c r="C44">
        <v>43</v>
      </c>
      <c r="D44">
        <v>91</v>
      </c>
      <c r="E44" t="s">
        <v>273</v>
      </c>
      <c r="F44" t="s">
        <v>283</v>
      </c>
      <c r="G44">
        <v>20</v>
      </c>
      <c r="H44">
        <f t="shared" si="0"/>
        <v>2</v>
      </c>
      <c r="I44">
        <v>4</v>
      </c>
      <c r="J44">
        <v>8</v>
      </c>
      <c r="K44">
        <f t="shared" si="1"/>
        <v>2</v>
      </c>
    </row>
    <row r="45" spans="3:11" x14ac:dyDescent="0.3">
      <c r="C45">
        <v>44</v>
      </c>
      <c r="D45">
        <v>92</v>
      </c>
      <c r="E45" t="s">
        <v>274</v>
      </c>
      <c r="F45" t="s">
        <v>284</v>
      </c>
      <c r="G45">
        <v>20</v>
      </c>
      <c r="H45">
        <f t="shared" si="0"/>
        <v>2</v>
      </c>
      <c r="I45">
        <v>4</v>
      </c>
      <c r="J45">
        <v>8</v>
      </c>
      <c r="K45">
        <f t="shared" si="1"/>
        <v>2</v>
      </c>
    </row>
    <row r="46" spans="3:11" x14ac:dyDescent="0.3">
      <c r="C46">
        <v>45</v>
      </c>
      <c r="D46">
        <v>93</v>
      </c>
      <c r="E46" t="s">
        <v>275</v>
      </c>
      <c r="F46" t="s">
        <v>285</v>
      </c>
      <c r="G46">
        <v>20</v>
      </c>
      <c r="H46">
        <f t="shared" si="0"/>
        <v>2</v>
      </c>
      <c r="I46">
        <v>4</v>
      </c>
      <c r="J46">
        <v>8</v>
      </c>
      <c r="K46">
        <f t="shared" si="1"/>
        <v>2</v>
      </c>
    </row>
    <row r="47" spans="3:11" x14ac:dyDescent="0.3">
      <c r="C47">
        <v>46</v>
      </c>
      <c r="D47">
        <v>94</v>
      </c>
      <c r="E47" t="s">
        <v>276</v>
      </c>
      <c r="F47" t="s">
        <v>286</v>
      </c>
      <c r="G47">
        <v>20</v>
      </c>
      <c r="H47">
        <f t="shared" si="0"/>
        <v>2</v>
      </c>
      <c r="I47">
        <v>4</v>
      </c>
      <c r="J47">
        <v>8</v>
      </c>
      <c r="K47">
        <f t="shared" si="1"/>
        <v>2</v>
      </c>
    </row>
    <row r="48" spans="3:11" x14ac:dyDescent="0.3">
      <c r="C48">
        <v>47</v>
      </c>
      <c r="D48">
        <v>95</v>
      </c>
      <c r="E48" t="s">
        <v>278</v>
      </c>
      <c r="F48" t="s">
        <v>287</v>
      </c>
      <c r="G48">
        <v>22</v>
      </c>
      <c r="H48">
        <f t="shared" si="0"/>
        <v>2.2000000000000002</v>
      </c>
      <c r="I48">
        <v>5</v>
      </c>
      <c r="J48">
        <v>10</v>
      </c>
      <c r="K48">
        <f t="shared" si="1"/>
        <v>2</v>
      </c>
    </row>
    <row r="49" spans="3:11" x14ac:dyDescent="0.3">
      <c r="C49">
        <v>48</v>
      </c>
      <c r="D49">
        <v>96</v>
      </c>
      <c r="E49" t="s">
        <v>280</v>
      </c>
      <c r="F49" t="s">
        <v>288</v>
      </c>
      <c r="G49">
        <v>22</v>
      </c>
      <c r="H49">
        <f t="shared" si="0"/>
        <v>2.2000000000000002</v>
      </c>
      <c r="I49">
        <v>5</v>
      </c>
      <c r="J49">
        <v>10</v>
      </c>
      <c r="K49">
        <f t="shared" si="1"/>
        <v>2</v>
      </c>
    </row>
    <row r="50" spans="3:11" x14ac:dyDescent="0.3">
      <c r="C50">
        <v>49</v>
      </c>
      <c r="D50">
        <v>97</v>
      </c>
      <c r="E50" t="s">
        <v>281</v>
      </c>
      <c r="F50" t="s">
        <v>289</v>
      </c>
      <c r="G50">
        <v>22</v>
      </c>
      <c r="H50">
        <f t="shared" si="0"/>
        <v>2.2000000000000002</v>
      </c>
      <c r="I50">
        <v>5</v>
      </c>
      <c r="J50">
        <v>10</v>
      </c>
      <c r="K50">
        <f t="shared" si="1"/>
        <v>2</v>
      </c>
    </row>
    <row r="51" spans="3:11" x14ac:dyDescent="0.3">
      <c r="C51">
        <v>50</v>
      </c>
      <c r="D51">
        <v>98</v>
      </c>
      <c r="E51" t="s">
        <v>282</v>
      </c>
      <c r="F51" t="s">
        <v>279</v>
      </c>
      <c r="G51">
        <v>22</v>
      </c>
      <c r="H51">
        <f t="shared" si="0"/>
        <v>2.2000000000000002</v>
      </c>
      <c r="I51">
        <v>5</v>
      </c>
      <c r="J51">
        <v>10</v>
      </c>
      <c r="K51">
        <f t="shared" si="1"/>
        <v>2</v>
      </c>
    </row>
    <row r="52" spans="3:11" x14ac:dyDescent="0.3">
      <c r="C52">
        <v>51</v>
      </c>
      <c r="D52">
        <v>99</v>
      </c>
      <c r="E52" t="s">
        <v>298</v>
      </c>
      <c r="F52" t="s">
        <v>305</v>
      </c>
      <c r="G52">
        <v>22</v>
      </c>
      <c r="H52">
        <f t="shared" si="0"/>
        <v>2.2000000000000002</v>
      </c>
      <c r="I52">
        <v>5</v>
      </c>
      <c r="J52">
        <v>10</v>
      </c>
      <c r="K52">
        <f t="shared" si="1"/>
        <v>2</v>
      </c>
    </row>
    <row r="53" spans="3:11" x14ac:dyDescent="0.3">
      <c r="C53">
        <v>52</v>
      </c>
      <c r="D53">
        <v>100</v>
      </c>
      <c r="E53" t="s">
        <v>299</v>
      </c>
      <c r="F53" t="s">
        <v>304</v>
      </c>
      <c r="G53">
        <v>22</v>
      </c>
      <c r="H53">
        <f t="shared" si="0"/>
        <v>2.2000000000000002</v>
      </c>
      <c r="I53">
        <v>5</v>
      </c>
      <c r="J53">
        <v>10</v>
      </c>
      <c r="K53">
        <f t="shared" si="1"/>
        <v>2</v>
      </c>
    </row>
    <row r="54" spans="3:11" x14ac:dyDescent="0.3">
      <c r="C54">
        <v>53</v>
      </c>
      <c r="D54">
        <v>101</v>
      </c>
      <c r="E54" t="s">
        <v>300</v>
      </c>
      <c r="F54" t="s">
        <v>306</v>
      </c>
      <c r="G54">
        <v>22</v>
      </c>
      <c r="H54">
        <f t="shared" si="0"/>
        <v>2.2000000000000002</v>
      </c>
      <c r="I54">
        <v>5</v>
      </c>
      <c r="J54">
        <v>10</v>
      </c>
      <c r="K54">
        <f t="shared" si="1"/>
        <v>2</v>
      </c>
    </row>
    <row r="55" spans="3:11" x14ac:dyDescent="0.3">
      <c r="C55">
        <v>54</v>
      </c>
      <c r="D55">
        <v>104</v>
      </c>
      <c r="E55" t="s">
        <v>311</v>
      </c>
      <c r="F55" t="s">
        <v>316</v>
      </c>
      <c r="G55">
        <v>22</v>
      </c>
      <c r="H55">
        <f t="shared" si="0"/>
        <v>2.2000000000000002</v>
      </c>
      <c r="I55">
        <v>5</v>
      </c>
      <c r="J55">
        <v>10</v>
      </c>
      <c r="K55">
        <f t="shared" si="1"/>
        <v>2</v>
      </c>
    </row>
    <row r="56" spans="3:11" x14ac:dyDescent="0.3">
      <c r="C56">
        <v>55</v>
      </c>
      <c r="D56">
        <v>105</v>
      </c>
      <c r="E56" t="s">
        <v>312</v>
      </c>
      <c r="F56" t="s">
        <v>321</v>
      </c>
      <c r="G56">
        <v>22</v>
      </c>
      <c r="H56">
        <f t="shared" si="0"/>
        <v>2.2000000000000002</v>
      </c>
      <c r="I56">
        <v>5</v>
      </c>
      <c r="J56">
        <v>10</v>
      </c>
      <c r="K56">
        <f t="shared" si="1"/>
        <v>2</v>
      </c>
    </row>
    <row r="57" spans="3:11" x14ac:dyDescent="0.3">
      <c r="C57">
        <v>56</v>
      </c>
      <c r="D57">
        <v>106</v>
      </c>
      <c r="E57" t="s">
        <v>313</v>
      </c>
      <c r="F57" t="s">
        <v>322</v>
      </c>
      <c r="G57">
        <v>22</v>
      </c>
      <c r="H57">
        <f t="shared" si="0"/>
        <v>2.2000000000000002</v>
      </c>
      <c r="I57">
        <v>5</v>
      </c>
      <c r="J57">
        <v>10</v>
      </c>
      <c r="K57">
        <f t="shared" si="1"/>
        <v>2</v>
      </c>
    </row>
    <row r="58" spans="3:11" x14ac:dyDescent="0.3">
      <c r="C58">
        <v>57</v>
      </c>
      <c r="D58">
        <v>107</v>
      </c>
      <c r="E58" t="s">
        <v>314</v>
      </c>
      <c r="F58" t="s">
        <v>315</v>
      </c>
      <c r="G58">
        <v>22</v>
      </c>
      <c r="H58">
        <f t="shared" si="0"/>
        <v>2.2000000000000002</v>
      </c>
      <c r="I58">
        <v>5</v>
      </c>
      <c r="J58">
        <v>10</v>
      </c>
      <c r="K58">
        <f t="shared" si="1"/>
        <v>2</v>
      </c>
    </row>
    <row r="59" spans="3:11" x14ac:dyDescent="0.3">
      <c r="C59">
        <v>58</v>
      </c>
      <c r="D59">
        <v>108</v>
      </c>
      <c r="E59" t="s">
        <v>335</v>
      </c>
      <c r="F59" t="s">
        <v>336</v>
      </c>
      <c r="G59">
        <v>23</v>
      </c>
      <c r="H59">
        <f t="shared" si="0"/>
        <v>2.2999999999999998</v>
      </c>
      <c r="I59">
        <v>6</v>
      </c>
      <c r="J59">
        <v>13</v>
      </c>
      <c r="K59">
        <f t="shared" si="1"/>
        <v>2.1666666666666665</v>
      </c>
    </row>
    <row r="60" spans="3:11" x14ac:dyDescent="0.3">
      <c r="C60">
        <v>59</v>
      </c>
      <c r="D60">
        <v>109</v>
      </c>
      <c r="E60" t="s">
        <v>323</v>
      </c>
      <c r="F60" t="s">
        <v>327</v>
      </c>
      <c r="G60">
        <v>23</v>
      </c>
      <c r="H60">
        <f t="shared" si="0"/>
        <v>2.2999999999999998</v>
      </c>
      <c r="I60">
        <v>6</v>
      </c>
      <c r="J60">
        <v>13</v>
      </c>
      <c r="K60">
        <f t="shared" si="1"/>
        <v>2.1666666666666665</v>
      </c>
    </row>
    <row r="61" spans="3:11" x14ac:dyDescent="0.3">
      <c r="C61">
        <v>60</v>
      </c>
      <c r="D61">
        <v>110</v>
      </c>
      <c r="E61" t="s">
        <v>324</v>
      </c>
      <c r="F61" t="s">
        <v>328</v>
      </c>
      <c r="G61">
        <v>23</v>
      </c>
      <c r="H61">
        <f t="shared" si="0"/>
        <v>2.2999999999999998</v>
      </c>
      <c r="I61">
        <v>6</v>
      </c>
      <c r="J61">
        <v>13</v>
      </c>
      <c r="K61">
        <f t="shared" si="1"/>
        <v>2.1666666666666665</v>
      </c>
    </row>
    <row r="62" spans="3:11" x14ac:dyDescent="0.3">
      <c r="C62">
        <v>61</v>
      </c>
      <c r="D62">
        <v>111</v>
      </c>
      <c r="E62" t="s">
        <v>325</v>
      </c>
      <c r="F62" t="s">
        <v>329</v>
      </c>
      <c r="G62">
        <v>23</v>
      </c>
      <c r="H62">
        <f t="shared" si="0"/>
        <v>2.2999999999999998</v>
      </c>
      <c r="I62">
        <v>6</v>
      </c>
      <c r="J62">
        <v>13</v>
      </c>
      <c r="K62">
        <f t="shared" si="1"/>
        <v>2.1666666666666665</v>
      </c>
    </row>
    <row r="63" spans="3:11" x14ac:dyDescent="0.3">
      <c r="C63">
        <v>62</v>
      </c>
      <c r="D63">
        <v>112</v>
      </c>
      <c r="E63" t="s">
        <v>326</v>
      </c>
      <c r="F63" t="s">
        <v>330</v>
      </c>
      <c r="G63">
        <v>23</v>
      </c>
      <c r="H63">
        <f t="shared" si="0"/>
        <v>2.2999999999999998</v>
      </c>
      <c r="I63">
        <v>6</v>
      </c>
      <c r="J63">
        <v>13</v>
      </c>
      <c r="K63">
        <f t="shared" si="1"/>
        <v>2.1666666666666665</v>
      </c>
    </row>
    <row r="64" spans="3:11" x14ac:dyDescent="0.3">
      <c r="C64">
        <v>63</v>
      </c>
      <c r="D64">
        <v>113</v>
      </c>
      <c r="E64" t="s">
        <v>339</v>
      </c>
      <c r="F64" t="s">
        <v>342</v>
      </c>
      <c r="G64">
        <v>23</v>
      </c>
      <c r="H64">
        <f t="shared" si="0"/>
        <v>2.2999999999999998</v>
      </c>
      <c r="I64">
        <v>6</v>
      </c>
      <c r="J64">
        <v>13</v>
      </c>
      <c r="K64">
        <f t="shared" si="1"/>
        <v>2.1666666666666665</v>
      </c>
    </row>
    <row r="65" spans="3:11" x14ac:dyDescent="0.3">
      <c r="C65">
        <v>64</v>
      </c>
      <c r="D65">
        <v>114</v>
      </c>
      <c r="E65" t="s">
        <v>340</v>
      </c>
      <c r="F65" t="s">
        <v>343</v>
      </c>
      <c r="G65">
        <v>23</v>
      </c>
      <c r="H65">
        <f t="shared" si="0"/>
        <v>2.2999999999999998</v>
      </c>
      <c r="I65">
        <v>6</v>
      </c>
      <c r="J65">
        <v>13</v>
      </c>
      <c r="K65">
        <f t="shared" si="1"/>
        <v>2.1666666666666665</v>
      </c>
    </row>
    <row r="66" spans="3:11" x14ac:dyDescent="0.3">
      <c r="C66">
        <v>65</v>
      </c>
      <c r="D66">
        <v>115</v>
      </c>
      <c r="E66" t="s">
        <v>341</v>
      </c>
      <c r="F66" t="s">
        <v>344</v>
      </c>
      <c r="G66">
        <v>23</v>
      </c>
      <c r="H66">
        <f t="shared" si="0"/>
        <v>2.2999999999999998</v>
      </c>
      <c r="I66">
        <v>6</v>
      </c>
      <c r="J66">
        <v>13</v>
      </c>
      <c r="K66">
        <f t="shared" si="1"/>
        <v>2.1666666666666665</v>
      </c>
    </row>
    <row r="67" spans="3:11" x14ac:dyDescent="0.3">
      <c r="C67">
        <v>66</v>
      </c>
      <c r="D67">
        <v>116</v>
      </c>
      <c r="E67" t="s">
        <v>349</v>
      </c>
      <c r="F67" t="s">
        <v>355</v>
      </c>
      <c r="G67">
        <v>24</v>
      </c>
      <c r="H67">
        <f t="shared" ref="H67:H81" si="5">G67/10</f>
        <v>2.4</v>
      </c>
      <c r="I67">
        <v>7</v>
      </c>
      <c r="J67">
        <v>16</v>
      </c>
      <c r="K67">
        <f t="shared" ref="K67:K81" si="6">J67/I67</f>
        <v>2.2857142857142856</v>
      </c>
    </row>
    <row r="68" spans="3:11" x14ac:dyDescent="0.3">
      <c r="C68">
        <v>67</v>
      </c>
      <c r="D68">
        <v>117</v>
      </c>
      <c r="E68" t="s">
        <v>350</v>
      </c>
      <c r="F68" t="s">
        <v>356</v>
      </c>
      <c r="G68">
        <v>24</v>
      </c>
      <c r="H68">
        <f t="shared" si="5"/>
        <v>2.4</v>
      </c>
      <c r="I68">
        <v>7</v>
      </c>
      <c r="J68">
        <v>16</v>
      </c>
      <c r="K68">
        <f t="shared" si="6"/>
        <v>2.2857142857142856</v>
      </c>
    </row>
    <row r="69" spans="3:11" x14ac:dyDescent="0.3">
      <c r="C69">
        <v>68</v>
      </c>
      <c r="D69">
        <v>118</v>
      </c>
      <c r="E69" t="s">
        <v>351</v>
      </c>
      <c r="F69" t="s">
        <v>357</v>
      </c>
      <c r="G69">
        <v>24</v>
      </c>
      <c r="H69">
        <f t="shared" si="5"/>
        <v>2.4</v>
      </c>
      <c r="I69">
        <v>7</v>
      </c>
      <c r="J69">
        <v>16</v>
      </c>
      <c r="K69">
        <f t="shared" si="6"/>
        <v>2.2857142857142856</v>
      </c>
    </row>
    <row r="70" spans="3:11" x14ac:dyDescent="0.3">
      <c r="C70">
        <v>69</v>
      </c>
      <c r="D70">
        <v>119</v>
      </c>
      <c r="E70" t="s">
        <v>358</v>
      </c>
      <c r="F70" t="s">
        <v>364</v>
      </c>
      <c r="G70">
        <v>24</v>
      </c>
      <c r="H70">
        <f t="shared" si="5"/>
        <v>2.4</v>
      </c>
      <c r="I70">
        <v>7</v>
      </c>
      <c r="J70">
        <v>16</v>
      </c>
      <c r="K70">
        <f t="shared" si="6"/>
        <v>2.2857142857142856</v>
      </c>
    </row>
    <row r="71" spans="3:11" x14ac:dyDescent="0.3">
      <c r="C71">
        <v>70</v>
      </c>
      <c r="D71">
        <v>120</v>
      </c>
      <c r="E71" t="s">
        <v>359</v>
      </c>
      <c r="F71" t="s">
        <v>365</v>
      </c>
      <c r="G71">
        <v>24</v>
      </c>
      <c r="H71">
        <f t="shared" si="5"/>
        <v>2.4</v>
      </c>
      <c r="I71">
        <v>7</v>
      </c>
      <c r="J71">
        <v>16</v>
      </c>
      <c r="K71">
        <f t="shared" si="6"/>
        <v>2.2857142857142856</v>
      </c>
    </row>
    <row r="72" spans="3:11" x14ac:dyDescent="0.3">
      <c r="C72">
        <v>71</v>
      </c>
      <c r="D72">
        <v>121</v>
      </c>
      <c r="E72" t="s">
        <v>360</v>
      </c>
      <c r="F72" t="s">
        <v>366</v>
      </c>
      <c r="G72">
        <v>24</v>
      </c>
      <c r="H72">
        <f t="shared" si="5"/>
        <v>2.4</v>
      </c>
      <c r="I72">
        <v>7</v>
      </c>
      <c r="J72">
        <v>16</v>
      </c>
      <c r="K72">
        <f t="shared" si="6"/>
        <v>2.2857142857142856</v>
      </c>
    </row>
    <row r="73" spans="3:11" x14ac:dyDescent="0.3">
      <c r="C73">
        <v>72</v>
      </c>
      <c r="D73">
        <v>122</v>
      </c>
      <c r="E73" t="s">
        <v>367</v>
      </c>
      <c r="F73" t="s">
        <v>370</v>
      </c>
      <c r="G73">
        <v>24</v>
      </c>
      <c r="H73">
        <f t="shared" si="5"/>
        <v>2.4</v>
      </c>
      <c r="I73">
        <v>7</v>
      </c>
      <c r="J73">
        <v>16</v>
      </c>
      <c r="K73">
        <f t="shared" si="6"/>
        <v>2.2857142857142856</v>
      </c>
    </row>
    <row r="74" spans="3:11" x14ac:dyDescent="0.3">
      <c r="C74">
        <v>73</v>
      </c>
      <c r="D74">
        <v>123</v>
      </c>
      <c r="E74" t="s">
        <v>368</v>
      </c>
      <c r="F74" t="s">
        <v>371</v>
      </c>
      <c r="G74">
        <v>24</v>
      </c>
      <c r="H74">
        <f t="shared" si="5"/>
        <v>2.4</v>
      </c>
      <c r="I74">
        <v>7</v>
      </c>
      <c r="J74">
        <v>16</v>
      </c>
      <c r="K74">
        <f t="shared" si="6"/>
        <v>2.2857142857142856</v>
      </c>
    </row>
    <row r="75" spans="3:11" x14ac:dyDescent="0.3">
      <c r="C75">
        <v>74</v>
      </c>
      <c r="D75">
        <v>124</v>
      </c>
      <c r="E75" t="s">
        <v>369</v>
      </c>
      <c r="F75" t="s">
        <v>372</v>
      </c>
      <c r="G75">
        <v>24</v>
      </c>
      <c r="H75">
        <f t="shared" si="5"/>
        <v>2.4</v>
      </c>
      <c r="I75">
        <v>7</v>
      </c>
      <c r="J75">
        <v>16</v>
      </c>
      <c r="K75">
        <f t="shared" si="6"/>
        <v>2.2857142857142856</v>
      </c>
    </row>
    <row r="76" spans="3:11" x14ac:dyDescent="0.3">
      <c r="C76">
        <v>75</v>
      </c>
      <c r="D76">
        <v>125</v>
      </c>
      <c r="E76" t="s">
        <v>376</v>
      </c>
      <c r="F76" t="s">
        <v>378</v>
      </c>
      <c r="G76">
        <v>25</v>
      </c>
      <c r="H76">
        <f t="shared" si="5"/>
        <v>2.5</v>
      </c>
      <c r="I76">
        <v>8</v>
      </c>
      <c r="J76">
        <v>18</v>
      </c>
      <c r="K76">
        <f t="shared" si="6"/>
        <v>2.25</v>
      </c>
    </row>
    <row r="77" spans="3:11" x14ac:dyDescent="0.3">
      <c r="C77">
        <v>76</v>
      </c>
      <c r="D77">
        <v>126</v>
      </c>
      <c r="E77" t="s">
        <v>377</v>
      </c>
      <c r="F77" t="s">
        <v>379</v>
      </c>
      <c r="G77">
        <v>25</v>
      </c>
      <c r="H77">
        <f t="shared" si="5"/>
        <v>2.5</v>
      </c>
      <c r="I77">
        <v>8</v>
      </c>
      <c r="J77">
        <v>18</v>
      </c>
      <c r="K77">
        <f t="shared" si="6"/>
        <v>2.25</v>
      </c>
    </row>
    <row r="78" spans="3:11" x14ac:dyDescent="0.3">
      <c r="C78">
        <v>77</v>
      </c>
      <c r="D78">
        <v>127</v>
      </c>
      <c r="E78" t="s">
        <v>382</v>
      </c>
      <c r="F78" t="s">
        <v>384</v>
      </c>
      <c r="G78">
        <v>25</v>
      </c>
      <c r="H78">
        <f t="shared" si="5"/>
        <v>2.5</v>
      </c>
      <c r="I78">
        <v>8</v>
      </c>
      <c r="J78">
        <v>18</v>
      </c>
      <c r="K78">
        <f t="shared" si="6"/>
        <v>2.25</v>
      </c>
    </row>
    <row r="79" spans="3:11" x14ac:dyDescent="0.3">
      <c r="C79">
        <v>78</v>
      </c>
      <c r="D79">
        <v>128</v>
      </c>
      <c r="E79" t="s">
        <v>383</v>
      </c>
      <c r="F79" t="s">
        <v>385</v>
      </c>
      <c r="G79">
        <v>25</v>
      </c>
      <c r="H79">
        <f t="shared" si="5"/>
        <v>2.5</v>
      </c>
      <c r="I79">
        <v>8</v>
      </c>
      <c r="J79">
        <v>18</v>
      </c>
      <c r="K79">
        <f t="shared" si="6"/>
        <v>2.25</v>
      </c>
    </row>
    <row r="80" spans="3:11" x14ac:dyDescent="0.3">
      <c r="C80">
        <v>79</v>
      </c>
      <c r="D80">
        <v>129</v>
      </c>
      <c r="E80" t="s">
        <v>388</v>
      </c>
      <c r="F80" t="s">
        <v>412</v>
      </c>
      <c r="G80">
        <v>25</v>
      </c>
      <c r="H80">
        <f t="shared" si="5"/>
        <v>2.5</v>
      </c>
      <c r="I80">
        <v>8</v>
      </c>
      <c r="J80">
        <v>18</v>
      </c>
      <c r="K80">
        <f t="shared" si="6"/>
        <v>2.25</v>
      </c>
    </row>
    <row r="81" spans="3:11" x14ac:dyDescent="0.3">
      <c r="C81">
        <v>80</v>
      </c>
      <c r="D81">
        <v>130</v>
      </c>
      <c r="E81" t="s">
        <v>389</v>
      </c>
      <c r="F81" t="s">
        <v>413</v>
      </c>
      <c r="G81">
        <v>25</v>
      </c>
      <c r="H81">
        <f t="shared" si="5"/>
        <v>2.5</v>
      </c>
      <c r="I81">
        <v>8</v>
      </c>
      <c r="J81">
        <v>18</v>
      </c>
      <c r="K81">
        <f t="shared" si="6"/>
        <v>2.25</v>
      </c>
    </row>
    <row r="82" spans="3:11" x14ac:dyDescent="0.3">
      <c r="C82">
        <v>81</v>
      </c>
      <c r="D82">
        <v>131</v>
      </c>
      <c r="E82" t="s">
        <v>390</v>
      </c>
      <c r="F82" t="s">
        <v>385</v>
      </c>
      <c r="G82">
        <v>25</v>
      </c>
      <c r="H82">
        <f t="shared" ref="H82:H83" si="7">G82/10</f>
        <v>2.5</v>
      </c>
      <c r="I82">
        <v>8</v>
      </c>
      <c r="J82">
        <v>18</v>
      </c>
      <c r="K82">
        <f t="shared" ref="K82:K83" si="8">J82/I82</f>
        <v>2.25</v>
      </c>
    </row>
    <row r="83" spans="3:11" x14ac:dyDescent="0.3">
      <c r="C83">
        <v>82</v>
      </c>
      <c r="D83">
        <v>132</v>
      </c>
      <c r="E83" t="s">
        <v>418</v>
      </c>
      <c r="F83" t="s">
        <v>420</v>
      </c>
      <c r="G83">
        <v>25</v>
      </c>
      <c r="H83">
        <f t="shared" si="7"/>
        <v>2.5</v>
      </c>
      <c r="I83">
        <v>8</v>
      </c>
      <c r="J83">
        <v>18</v>
      </c>
      <c r="K83">
        <f t="shared" si="8"/>
        <v>2.25</v>
      </c>
    </row>
    <row r="84" spans="3:11" x14ac:dyDescent="0.3">
      <c r="C84">
        <v>83</v>
      </c>
      <c r="D84">
        <v>133</v>
      </c>
      <c r="E84" t="s">
        <v>419</v>
      </c>
      <c r="F84" t="s">
        <v>422</v>
      </c>
      <c r="G84">
        <v>25</v>
      </c>
      <c r="H84">
        <f t="shared" ref="H84:H85" si="9">G84/10</f>
        <v>2.5</v>
      </c>
      <c r="I84">
        <v>8</v>
      </c>
      <c r="J84">
        <v>18</v>
      </c>
      <c r="K84">
        <f t="shared" ref="K84:K85" si="10">J84/I84</f>
        <v>2.25</v>
      </c>
    </row>
    <row r="85" spans="3:11" x14ac:dyDescent="0.3">
      <c r="C85">
        <v>84</v>
      </c>
      <c r="D85">
        <v>134</v>
      </c>
      <c r="E85" t="s">
        <v>426</v>
      </c>
      <c r="F85" t="s">
        <v>428</v>
      </c>
      <c r="G85">
        <v>25</v>
      </c>
      <c r="H85">
        <f t="shared" si="9"/>
        <v>2.5</v>
      </c>
      <c r="I85">
        <v>8</v>
      </c>
      <c r="J85">
        <v>18</v>
      </c>
      <c r="K85">
        <f t="shared" si="10"/>
        <v>2.25</v>
      </c>
    </row>
    <row r="86" spans="3:11" x14ac:dyDescent="0.3">
      <c r="C86">
        <v>85</v>
      </c>
      <c r="D86">
        <v>135</v>
      </c>
      <c r="E86" t="s">
        <v>429</v>
      </c>
      <c r="F86" t="s">
        <v>431</v>
      </c>
      <c r="G86">
        <v>25</v>
      </c>
      <c r="H86">
        <f t="shared" ref="H86:H87" si="11">G86/10</f>
        <v>2.5</v>
      </c>
      <c r="I86">
        <v>8</v>
      </c>
      <c r="J86">
        <v>18</v>
      </c>
      <c r="K86">
        <f t="shared" ref="K86:K87" si="12">J86/I86</f>
        <v>2.25</v>
      </c>
    </row>
    <row r="87" spans="3:11" x14ac:dyDescent="0.3">
      <c r="C87">
        <v>86</v>
      </c>
      <c r="D87">
        <v>136</v>
      </c>
      <c r="E87" t="s">
        <v>430</v>
      </c>
      <c r="F87" t="s">
        <v>432</v>
      </c>
      <c r="G87">
        <v>25</v>
      </c>
      <c r="H87">
        <f t="shared" si="11"/>
        <v>2.5</v>
      </c>
      <c r="I87">
        <v>8</v>
      </c>
      <c r="J87">
        <v>18</v>
      </c>
      <c r="K87">
        <f t="shared" si="12"/>
        <v>2.25</v>
      </c>
    </row>
    <row r="88" spans="3:11" x14ac:dyDescent="0.3">
      <c r="C88">
        <v>87</v>
      </c>
      <c r="D88">
        <v>137</v>
      </c>
      <c r="E88" t="s">
        <v>437</v>
      </c>
      <c r="F88" t="s">
        <v>435</v>
      </c>
      <c r="G88">
        <v>25</v>
      </c>
      <c r="H88">
        <f t="shared" ref="H88:H89" si="13">G88/10</f>
        <v>2.5</v>
      </c>
      <c r="I88">
        <v>8</v>
      </c>
      <c r="J88">
        <v>18</v>
      </c>
      <c r="K88">
        <f t="shared" ref="K88:K89" si="14">J88/I88</f>
        <v>2.25</v>
      </c>
    </row>
    <row r="89" spans="3:11" x14ac:dyDescent="0.3">
      <c r="C89">
        <v>88</v>
      </c>
      <c r="D89">
        <v>138</v>
      </c>
      <c r="E89" t="s">
        <v>439</v>
      </c>
      <c r="F89" t="s">
        <v>438</v>
      </c>
      <c r="G89">
        <v>25</v>
      </c>
      <c r="H89">
        <f t="shared" si="13"/>
        <v>2.5</v>
      </c>
      <c r="I89">
        <v>8</v>
      </c>
      <c r="J89">
        <v>18</v>
      </c>
      <c r="K89">
        <f t="shared" si="14"/>
        <v>2.25</v>
      </c>
    </row>
    <row r="90" spans="3:11" x14ac:dyDescent="0.3">
      <c r="C90">
        <v>89</v>
      </c>
      <c r="D90">
        <v>139</v>
      </c>
      <c r="E90" t="s">
        <v>442</v>
      </c>
      <c r="F90" t="s">
        <v>443</v>
      </c>
      <c r="G90">
        <v>25</v>
      </c>
      <c r="H90">
        <f t="shared" ref="H90:H91" si="15">G90/10</f>
        <v>2.5</v>
      </c>
      <c r="I90">
        <v>8</v>
      </c>
      <c r="J90">
        <v>18</v>
      </c>
      <c r="K90">
        <f t="shared" ref="K90:K91" si="16">J90/I90</f>
        <v>2.25</v>
      </c>
    </row>
    <row r="91" spans="3:11" x14ac:dyDescent="0.3">
      <c r="C91">
        <v>90</v>
      </c>
      <c r="D91">
        <v>140</v>
      </c>
      <c r="E91" t="s">
        <v>448</v>
      </c>
      <c r="F91" t="s">
        <v>446</v>
      </c>
      <c r="G91">
        <v>25</v>
      </c>
      <c r="H91">
        <f t="shared" si="15"/>
        <v>2.5</v>
      </c>
      <c r="I91">
        <v>8</v>
      </c>
      <c r="J91">
        <v>18</v>
      </c>
      <c r="K91">
        <f t="shared" si="16"/>
        <v>2.25</v>
      </c>
    </row>
    <row r="92" spans="3:11" x14ac:dyDescent="0.3">
      <c r="I92">
        <f>SUM($I$2:$I$81)</f>
        <v>333</v>
      </c>
      <c r="J92">
        <f>SUM($J$2:$J$81)</f>
        <v>704</v>
      </c>
    </row>
    <row r="94" spans="3:11" x14ac:dyDescent="0.3">
      <c r="I94">
        <f>I92/24</f>
        <v>13.875</v>
      </c>
      <c r="J94">
        <f>J92/I94</f>
        <v>50.738738738738739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workbookViewId="0">
      <selection activeCell="F20" sqref="F20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zoomScale="91" workbookViewId="0">
      <selection activeCell="D32" sqref="D32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Weapon</vt:lpstr>
      <vt:lpstr>TransBalance</vt:lpstr>
      <vt:lpstr>Sheet1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2023-10-24T04:40:13Z</dcterms:modified>
</cp:coreProperties>
</file>