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1FC330E-7900-4E69-BA23-5F56CEAC41A9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4" i="1" l="1"/>
  <c r="D215" i="1"/>
  <c r="D216" i="1"/>
  <c r="D217" i="1"/>
  <c r="D211" i="1"/>
  <c r="D212" i="1"/>
  <c r="D213" i="1"/>
  <c r="O64" i="2"/>
  <c r="P64" i="2" s="1"/>
  <c r="O63" i="2"/>
  <c r="P63" i="2" s="1"/>
  <c r="D206" i="1"/>
  <c r="D207" i="1"/>
  <c r="D208" i="1"/>
  <c r="D209" i="1"/>
  <c r="D210" i="1"/>
  <c r="O62" i="2"/>
  <c r="P62" i="2" s="1"/>
  <c r="O61" i="2"/>
  <c r="P61" i="2" s="1"/>
  <c r="D202" i="1"/>
  <c r="D203" i="1"/>
  <c r="D204" i="1"/>
  <c r="D205" i="1"/>
  <c r="D198" i="1"/>
  <c r="D199" i="1"/>
  <c r="D200" i="1"/>
  <c r="D201" i="1"/>
  <c r="O60" i="2"/>
  <c r="P60" i="2" s="1"/>
  <c r="O59" i="2"/>
  <c r="P59" i="2" s="1"/>
  <c r="O58" i="2"/>
  <c r="P58" i="2" s="1"/>
  <c r="D194" i="1"/>
  <c r="D195" i="1"/>
  <c r="D196" i="1"/>
  <c r="D197" i="1"/>
  <c r="D192" i="1"/>
  <c r="D193" i="1"/>
  <c r="O57" i="2"/>
  <c r="P57" i="2" s="1"/>
  <c r="O56" i="2"/>
  <c r="P56" i="2" s="1"/>
  <c r="D186" i="1"/>
  <c r="D187" i="1"/>
  <c r="D188" i="1"/>
  <c r="D189" i="1"/>
  <c r="D190" i="1"/>
  <c r="D191" i="1"/>
  <c r="O55" i="2"/>
  <c r="P55" i="2" s="1"/>
  <c r="D182" i="1"/>
  <c r="D183" i="1"/>
  <c r="D184" i="1"/>
  <c r="D185" i="1"/>
  <c r="D181" i="1"/>
  <c r="O54" i="2"/>
  <c r="P54" i="2" s="1"/>
  <c r="D178" i="1"/>
  <c r="D179" i="1"/>
  <c r="D180" i="1"/>
  <c r="D170" i="1"/>
  <c r="D171" i="1"/>
  <c r="D172" i="1"/>
  <c r="D173" i="1"/>
  <c r="D174" i="1"/>
  <c r="D175" i="1"/>
  <c r="D176" i="1"/>
  <c r="D177" i="1"/>
  <c r="O53" i="2"/>
  <c r="P53" i="2" s="1"/>
  <c r="O52" i="2"/>
  <c r="P52" i="2" s="1"/>
  <c r="D162" i="1"/>
  <c r="D163" i="1"/>
  <c r="D164" i="1"/>
  <c r="D165" i="1"/>
  <c r="D166" i="1"/>
  <c r="D167" i="1"/>
  <c r="D168" i="1"/>
  <c r="D169" i="1"/>
  <c r="O51" i="2"/>
  <c r="P51" i="2" s="1"/>
  <c r="O50" i="2"/>
  <c r="P50" i="2" s="1"/>
  <c r="D158" i="1"/>
  <c r="D159" i="1"/>
  <c r="D160" i="1"/>
  <c r="D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0" i="2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I10" i="2"/>
  <c r="E3" i="1" s="1"/>
  <c r="I125" i="2" l="1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J127" i="2" l="1"/>
  <c r="J128" i="2" s="1"/>
  <c r="I127" i="2"/>
  <c r="E120" i="1" s="1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I128" i="2" l="1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J130" i="2" l="1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I130" i="2" l="1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E158" i="1" s="1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E159" i="1" s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7" i="2"/>
  <c r="E160" i="1" s="1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168" i="2" l="1"/>
  <c r="E161" i="1" s="1"/>
  <c r="J169" i="2"/>
  <c r="I52" i="2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J170" i="2" l="1"/>
  <c r="I169" i="2"/>
  <c r="E162" i="1" s="1"/>
  <c r="I53" i="2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I170" i="2" l="1"/>
  <c r="E163" i="1" s="1"/>
  <c r="J171" i="2"/>
  <c r="E112" i="2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J172" i="2" l="1"/>
  <c r="I171" i="2"/>
  <c r="E164" i="1" s="1"/>
  <c r="F112" i="2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I172" i="2" l="1"/>
  <c r="E165" i="1" s="1"/>
  <c r="J173" i="2"/>
  <c r="D112" i="2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J174" i="2" l="1"/>
  <c r="I173" i="2"/>
  <c r="E166" i="1" s="1"/>
  <c r="F114" i="2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I174" i="2" l="1"/>
  <c r="E167" i="1" s="1"/>
  <c r="J175" i="2"/>
  <c r="F115" i="2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J176" i="2" l="1"/>
  <c r="I175" i="2"/>
  <c r="E168" i="1" s="1"/>
  <c r="D115" i="2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I176" i="2" l="1"/>
  <c r="E169" i="1" s="1"/>
  <c r="J177" i="2"/>
  <c r="D116" i="2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J178" i="2" l="1"/>
  <c r="I177" i="2"/>
  <c r="E170" i="1" s="1"/>
  <c r="D117" i="2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I178" i="2" l="1"/>
  <c r="E171" i="1" s="1"/>
  <c r="J179" i="2"/>
  <c r="E120" i="2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J180" i="2" l="1"/>
  <c r="I179" i="2"/>
  <c r="E172" i="1" s="1"/>
  <c r="F120" i="2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J181" i="2" l="1"/>
  <c r="I180" i="2"/>
  <c r="E173" i="1" s="1"/>
  <c r="F121" i="2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I181" i="2" l="1"/>
  <c r="E174" i="1" s="1"/>
  <c r="J182" i="2"/>
  <c r="F122" i="2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I182" i="2" l="1"/>
  <c r="E175" i="1" s="1"/>
  <c r="J183" i="2"/>
  <c r="F123" i="2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I183" i="2" l="1"/>
  <c r="E176" i="1" s="1"/>
  <c r="J184" i="2"/>
  <c r="E125" i="2"/>
  <c r="D123" i="2"/>
  <c r="F124" i="2" a="1"/>
  <c r="F124" i="2" s="1"/>
  <c r="G124" i="2" s="1"/>
  <c r="C124" i="2" s="1"/>
  <c r="B117" i="1" s="1"/>
  <c r="I67" i="2"/>
  <c r="E60" i="1" s="1"/>
  <c r="D66" i="2"/>
  <c r="I184" i="2" l="1"/>
  <c r="E177" i="1" s="1"/>
  <c r="J185" i="2"/>
  <c r="F125" i="2" a="1"/>
  <c r="F125" i="2" s="1"/>
  <c r="G125" i="2" s="1"/>
  <c r="C125" i="2" s="1"/>
  <c r="B118" i="1" s="1"/>
  <c r="E126" i="2"/>
  <c r="D124" i="2"/>
  <c r="I68" i="2"/>
  <c r="E61" i="1" s="1"/>
  <c r="J186" i="2" l="1"/>
  <c r="I185" i="2"/>
  <c r="E178" i="1" s="1"/>
  <c r="F126" i="2" a="1"/>
  <c r="F126" i="2" s="1"/>
  <c r="G126" i="2" s="1"/>
  <c r="C126" i="2" s="1"/>
  <c r="B119" i="1" s="1"/>
  <c r="D125" i="2"/>
  <c r="E127" i="2"/>
  <c r="I69" i="2"/>
  <c r="E62" i="1" s="1"/>
  <c r="I186" i="2" l="1"/>
  <c r="E179" i="1" s="1"/>
  <c r="J187" i="2"/>
  <c r="F127" i="2" a="1"/>
  <c r="F127" i="2" s="1"/>
  <c r="G127" i="2" s="1"/>
  <c r="C127" i="2" s="1"/>
  <c r="B120" i="1" s="1"/>
  <c r="D126" i="2"/>
  <c r="E128" i="2"/>
  <c r="I70" i="2"/>
  <c r="E63" i="1" s="1"/>
  <c r="I187" i="2" l="1"/>
  <c r="E180" i="1" s="1"/>
  <c r="J188" i="2"/>
  <c r="D127" i="2"/>
  <c r="F128" i="2" a="1"/>
  <c r="F128" i="2" s="1"/>
  <c r="G128" i="2" s="1"/>
  <c r="C128" i="2" s="1"/>
  <c r="B121" i="1" s="1"/>
  <c r="E129" i="2"/>
  <c r="I71" i="2"/>
  <c r="E64" i="1" s="1"/>
  <c r="I188" i="2" l="1"/>
  <c r="E181" i="1" s="1"/>
  <c r="J189" i="2"/>
  <c r="F129" i="2" a="1"/>
  <c r="F129" i="2" s="1"/>
  <c r="G129" i="2" s="1"/>
  <c r="C129" i="2" s="1"/>
  <c r="B122" i="1" s="1"/>
  <c r="D128" i="2"/>
  <c r="E130" i="2"/>
  <c r="I72" i="2"/>
  <c r="E65" i="1" s="1"/>
  <c r="J190" i="2" l="1"/>
  <c r="I189" i="2"/>
  <c r="E182" i="1" s="1"/>
  <c r="D129" i="2"/>
  <c r="F130" i="2" a="1"/>
  <c r="F130" i="2" s="1"/>
  <c r="G130" i="2" s="1"/>
  <c r="C130" i="2" s="1"/>
  <c r="B123" i="1" s="1"/>
  <c r="E131" i="2"/>
  <c r="I73" i="2"/>
  <c r="E66" i="1" s="1"/>
  <c r="I190" i="2" l="1"/>
  <c r="E183" i="1" s="1"/>
  <c r="J191" i="2"/>
  <c r="F131" i="2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I191" i="2" l="1"/>
  <c r="E184" i="1" s="1"/>
  <c r="J192" i="2"/>
  <c r="E165" i="2"/>
  <c r="F132" i="2" a="1"/>
  <c r="F132" i="2" s="1"/>
  <c r="G132" i="2" s="1"/>
  <c r="C132" i="2" s="1"/>
  <c r="B125" i="1" s="1"/>
  <c r="D131" i="2"/>
  <c r="I75" i="2"/>
  <c r="E68" i="1" s="1"/>
  <c r="I192" i="2" l="1"/>
  <c r="E185" i="1" s="1"/>
  <c r="J193" i="2"/>
  <c r="E166" i="2"/>
  <c r="D132" i="2"/>
  <c r="F133" i="2" a="1"/>
  <c r="F133" i="2" s="1"/>
  <c r="G133" i="2" s="1"/>
  <c r="C133" i="2" s="1"/>
  <c r="B126" i="1" s="1"/>
  <c r="I76" i="2"/>
  <c r="E69" i="1" s="1"/>
  <c r="J194" i="2" l="1"/>
  <c r="I193" i="2"/>
  <c r="E186" i="1" s="1"/>
  <c r="E167" i="2"/>
  <c r="D133" i="2"/>
  <c r="F134" i="2" a="1"/>
  <c r="F134" i="2" s="1"/>
  <c r="D134" i="2" s="1"/>
  <c r="I77" i="2"/>
  <c r="E70" i="1" s="1"/>
  <c r="I194" i="2" l="1"/>
  <c r="E187" i="1" s="1"/>
  <c r="J195" i="2"/>
  <c r="E168" i="2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E213" i="2" l="1"/>
  <c r="J196" i="2"/>
  <c r="I195" i="2"/>
  <c r="E188" i="1" s="1"/>
  <c r="D135" i="2"/>
  <c r="F136" i="2" a="1"/>
  <c r="F136" i="2" s="1"/>
  <c r="F137" i="2" s="1" a="1"/>
  <c r="F137" i="2" s="1"/>
  <c r="F138" i="2" s="1" a="1"/>
  <c r="F138" i="2" s="1"/>
  <c r="I79" i="2"/>
  <c r="E72" i="1" s="1"/>
  <c r="I196" i="2" l="1"/>
  <c r="E189" i="1" s="1"/>
  <c r="J197" i="2"/>
  <c r="E214" i="2"/>
  <c r="D136" i="2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E215" i="2" l="1"/>
  <c r="I197" i="2"/>
  <c r="E190" i="1" s="1"/>
  <c r="J198" i="2"/>
  <c r="G139" i="2"/>
  <c r="C139" i="2" s="1"/>
  <c r="B132" i="1" s="1"/>
  <c r="F140" i="2" a="1"/>
  <c r="F140" i="2" s="1"/>
  <c r="F141" i="2" s="1" a="1"/>
  <c r="F141" i="2" s="1"/>
  <c r="D139" i="2"/>
  <c r="I81" i="2"/>
  <c r="E74" i="1" s="1"/>
  <c r="I198" i="2" l="1"/>
  <c r="E191" i="1" s="1"/>
  <c r="J199" i="2"/>
  <c r="E216" i="2"/>
  <c r="G141" i="2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E217" i="2" l="1"/>
  <c r="J200" i="2"/>
  <c r="I199" i="2"/>
  <c r="E192" i="1" s="1"/>
  <c r="F143" i="2" a="1"/>
  <c r="F143" i="2" s="1"/>
  <c r="D142" i="2"/>
  <c r="G142" i="2"/>
  <c r="C142" i="2" s="1"/>
  <c r="B135" i="1" s="1"/>
  <c r="I83" i="2"/>
  <c r="E76" i="1" s="1"/>
  <c r="E218" i="2" l="1"/>
  <c r="I200" i="2"/>
  <c r="E193" i="1" s="1"/>
  <c r="J201" i="2"/>
  <c r="G143" i="2"/>
  <c r="C143" i="2" s="1"/>
  <c r="B136" i="1" s="1"/>
  <c r="D143" i="2"/>
  <c r="F144" i="2" a="1"/>
  <c r="F144" i="2" s="1"/>
  <c r="F145" i="2" s="1" a="1"/>
  <c r="F145" i="2" s="1"/>
  <c r="I84" i="2"/>
  <c r="E77" i="1" s="1"/>
  <c r="J202" i="2" l="1"/>
  <c r="I201" i="2"/>
  <c r="E194" i="1" s="1"/>
  <c r="E219" i="2"/>
  <c r="G145" i="2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E220" i="2" l="1"/>
  <c r="I202" i="2"/>
  <c r="E195" i="1" s="1"/>
  <c r="J203" i="2"/>
  <c r="F147" i="2" a="1"/>
  <c r="F147" i="2" s="1"/>
  <c r="G146" i="2"/>
  <c r="C146" i="2" s="1"/>
  <c r="B139" i="1" s="1"/>
  <c r="D146" i="2"/>
  <c r="I86" i="2"/>
  <c r="E79" i="1" s="1"/>
  <c r="J204" i="2" l="1"/>
  <c r="I203" i="2"/>
  <c r="E196" i="1" s="1"/>
  <c r="E221" i="2"/>
  <c r="G147" i="2"/>
  <c r="C147" i="2" s="1"/>
  <c r="B140" i="1" s="1"/>
  <c r="F148" i="2" a="1"/>
  <c r="F148" i="2" s="1"/>
  <c r="F149" i="2" s="1" a="1"/>
  <c r="F149" i="2" s="1"/>
  <c r="D147" i="2"/>
  <c r="I87" i="2"/>
  <c r="E80" i="1" s="1"/>
  <c r="E222" i="2" l="1"/>
  <c r="I204" i="2"/>
  <c r="E197" i="1" s="1"/>
  <c r="J205" i="2"/>
  <c r="D149" i="2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J206" i="2" l="1"/>
  <c r="I205" i="2"/>
  <c r="E198" i="1" s="1"/>
  <c r="E223" i="2"/>
  <c r="G150" i="2"/>
  <c r="C150" i="2" s="1"/>
  <c r="B143" i="1" s="1"/>
  <c r="D150" i="2"/>
  <c r="F151" i="2" a="1"/>
  <c r="F151" i="2" s="1"/>
  <c r="I89" i="2"/>
  <c r="E82" i="1" s="1"/>
  <c r="E224" i="2" l="1"/>
  <c r="I206" i="2"/>
  <c r="E199" i="1" s="1"/>
  <c r="J207" i="2"/>
  <c r="G151" i="2"/>
  <c r="C151" i="2" s="1"/>
  <c r="B144" i="1" s="1"/>
  <c r="F152" i="2" a="1"/>
  <c r="F152" i="2" s="1"/>
  <c r="F153" i="2" s="1" a="1"/>
  <c r="F153" i="2" s="1"/>
  <c r="D151" i="2"/>
  <c r="I90" i="2"/>
  <c r="E83" i="1" s="1"/>
  <c r="J208" i="2" l="1"/>
  <c r="I207" i="2"/>
  <c r="E200" i="1" s="1"/>
  <c r="G153" i="2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I208" i="2" l="1"/>
  <c r="E201" i="1" s="1"/>
  <c r="J209" i="2"/>
  <c r="G154" i="2"/>
  <c r="C154" i="2" s="1"/>
  <c r="B147" i="1" s="1"/>
  <c r="F155" i="2" a="1"/>
  <c r="F155" i="2" s="1"/>
  <c r="D154" i="2"/>
  <c r="I92" i="2"/>
  <c r="E85" i="1" s="1"/>
  <c r="I209" i="2" l="1"/>
  <c r="E202" i="1" s="1"/>
  <c r="J210" i="2"/>
  <c r="G155" i="2"/>
  <c r="C155" i="2" s="1"/>
  <c r="B148" i="1" s="1"/>
  <c r="D155" i="2"/>
  <c r="F156" i="2" a="1"/>
  <c r="F156" i="2" s="1"/>
  <c r="F157" i="2" s="1" a="1"/>
  <c r="F157" i="2" s="1"/>
  <c r="I93" i="2"/>
  <c r="E86" i="1" s="1"/>
  <c r="I210" i="2" l="1"/>
  <c r="E203" i="1" s="1"/>
  <c r="J211" i="2"/>
  <c r="G157" i="2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I211" i="2" l="1"/>
  <c r="E204" i="1" s="1"/>
  <c r="J212" i="2"/>
  <c r="G158" i="2"/>
  <c r="C158" i="2" s="1"/>
  <c r="B151" i="1" s="1"/>
  <c r="D158" i="2"/>
  <c r="F159" i="2" a="1"/>
  <c r="F159" i="2" s="1"/>
  <c r="I95" i="2"/>
  <c r="E88" i="1" s="1"/>
  <c r="I212" i="2" l="1"/>
  <c r="E205" i="1" s="1"/>
  <c r="J213" i="2"/>
  <c r="G159" i="2"/>
  <c r="C159" i="2" s="1"/>
  <c r="B152" i="1" s="1"/>
  <c r="F160" i="2" a="1"/>
  <c r="F160" i="2" s="1"/>
  <c r="F161" i="2" s="1" a="1"/>
  <c r="F161" i="2" s="1"/>
  <c r="D159" i="2"/>
  <c r="I96" i="2"/>
  <c r="E89" i="1" s="1"/>
  <c r="J214" i="2" l="1"/>
  <c r="I213" i="2"/>
  <c r="E206" i="1" s="1"/>
  <c r="G161" i="2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I214" i="2" l="1"/>
  <c r="E207" i="1" s="1"/>
  <c r="J215" i="2"/>
  <c r="G162" i="2"/>
  <c r="C162" i="2" s="1"/>
  <c r="B155" i="1" s="1"/>
  <c r="D162" i="2"/>
  <c r="F163" i="2" a="1"/>
  <c r="F163" i="2" s="1"/>
  <c r="I98" i="2"/>
  <c r="E91" i="1" s="1"/>
  <c r="I215" i="2" l="1"/>
  <c r="E208" i="1" s="1"/>
  <c r="J216" i="2"/>
  <c r="G163" i="2"/>
  <c r="C163" i="2" s="1"/>
  <c r="B156" i="1" s="1"/>
  <c r="D163" i="2"/>
  <c r="F164" i="2" a="1"/>
  <c r="F164" i="2" s="1"/>
  <c r="F165" i="2" s="1" a="1"/>
  <c r="F165" i="2" s="1"/>
  <c r="I99" i="2"/>
  <c r="E92" i="1" s="1"/>
  <c r="I216" i="2" l="1"/>
  <c r="E209" i="1" s="1"/>
  <c r="J217" i="2"/>
  <c r="G165" i="2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J218" i="2" l="1"/>
  <c r="I217" i="2"/>
  <c r="E210" i="1" s="1"/>
  <c r="G166" i="2"/>
  <c r="C166" i="2" s="1"/>
  <c r="B159" i="1" s="1"/>
  <c r="F167" i="2" a="1"/>
  <c r="F167" i="2" s="1"/>
  <c r="D166" i="2"/>
  <c r="I101" i="2"/>
  <c r="E94" i="1" s="1"/>
  <c r="I218" i="2" l="1"/>
  <c r="E211" i="1" s="1"/>
  <c r="J219" i="2"/>
  <c r="G167" i="2"/>
  <c r="C167" i="2" s="1"/>
  <c r="B160" i="1" s="1"/>
  <c r="F168" i="2" a="1"/>
  <c r="F168" i="2" s="1"/>
  <c r="F169" i="2" s="1" a="1"/>
  <c r="F169" i="2" s="1"/>
  <c r="D167" i="2"/>
  <c r="I102" i="2"/>
  <c r="E95" i="1" s="1"/>
  <c r="J220" i="2" l="1"/>
  <c r="I219" i="2"/>
  <c r="E212" i="1" s="1"/>
  <c r="G169" i="2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I220" i="2" l="1"/>
  <c r="E213" i="1" s="1"/>
  <c r="J221" i="2"/>
  <c r="G170" i="2"/>
  <c r="C170" i="2" s="1"/>
  <c r="B163" i="1" s="1"/>
  <c r="D170" i="2"/>
  <c r="F171" i="2" a="1"/>
  <c r="F171" i="2" s="1"/>
  <c r="I104" i="2"/>
  <c r="E97" i="1" s="1"/>
  <c r="J222" i="2" l="1"/>
  <c r="I221" i="2"/>
  <c r="E214" i="1" s="1"/>
  <c r="D171" i="2"/>
  <c r="G171" i="2"/>
  <c r="C171" i="2" s="1"/>
  <c r="B164" i="1" s="1"/>
  <c r="F172" i="2" a="1"/>
  <c r="F172" i="2" s="1"/>
  <c r="I105" i="2"/>
  <c r="E98" i="1" s="1"/>
  <c r="I222" i="2" l="1"/>
  <c r="E215" i="1" s="1"/>
  <c r="J223" i="2"/>
  <c r="F173" i="2" a="1"/>
  <c r="F173" i="2" s="1"/>
  <c r="G172" i="2"/>
  <c r="C172" i="2" s="1"/>
  <c r="B165" i="1" s="1"/>
  <c r="D172" i="2"/>
  <c r="I106" i="2"/>
  <c r="E99" i="1" s="1"/>
  <c r="J224" i="2" l="1"/>
  <c r="I224" i="2" s="1"/>
  <c r="E217" i="1" s="1"/>
  <c r="I223" i="2"/>
  <c r="E216" i="1" s="1"/>
  <c r="D173" i="2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F185" i="2" s="1" a="1"/>
  <c r="F185" i="2" s="1"/>
  <c r="I116" i="2"/>
  <c r="E109" i="1" s="1"/>
  <c r="G185" i="2" l="1"/>
  <c r="C185" i="2" s="1"/>
  <c r="B178" i="1" s="1"/>
  <c r="F186" i="2" a="1"/>
  <c r="F186" i="2" s="1"/>
  <c r="D185" i="2"/>
  <c r="G184" i="2"/>
  <c r="C184" i="2" s="1"/>
  <c r="B177" i="1" s="1"/>
  <c r="D184" i="2"/>
  <c r="I117" i="2"/>
  <c r="E110" i="1" s="1"/>
  <c r="G186" i="2" l="1"/>
  <c r="C186" i="2" s="1"/>
  <c r="B179" i="1" s="1"/>
  <c r="F187" i="2" a="1"/>
  <c r="F187" i="2" s="1"/>
  <c r="D186" i="2"/>
  <c r="I118" i="2"/>
  <c r="E111" i="1" s="1"/>
  <c r="G187" i="2" l="1"/>
  <c r="C187" i="2" s="1"/>
  <c r="B180" i="1" s="1"/>
  <c r="F188" i="2" a="1"/>
  <c r="F188" i="2" s="1"/>
  <c r="F189" i="2" s="1" a="1"/>
  <c r="F189" i="2" s="1"/>
  <c r="D187" i="2"/>
  <c r="I119" i="2"/>
  <c r="E112" i="1" s="1"/>
  <c r="D189" i="2" l="1"/>
  <c r="G189" i="2"/>
  <c r="C189" i="2" s="1"/>
  <c r="B182" i="1" s="1"/>
  <c r="F190" i="2" a="1"/>
  <c r="F190" i="2" s="1"/>
  <c r="G188" i="2"/>
  <c r="C188" i="2" s="1"/>
  <c r="B181" i="1" s="1"/>
  <c r="D188" i="2"/>
  <c r="I120" i="2"/>
  <c r="E113" i="1" s="1"/>
  <c r="G190" i="2" l="1"/>
  <c r="C190" i="2" s="1"/>
  <c r="B183" i="1" s="1"/>
  <c r="D190" i="2"/>
  <c r="F191" i="2" a="1"/>
  <c r="F191" i="2" s="1"/>
  <c r="I121" i="2"/>
  <c r="E114" i="1" s="1"/>
  <c r="G191" i="2" l="1"/>
  <c r="C191" i="2" s="1"/>
  <c r="B184" i="1" s="1"/>
  <c r="D191" i="2"/>
  <c r="F192" i="2" a="1"/>
  <c r="F192" i="2" s="1"/>
  <c r="F193" i="2" s="1" a="1"/>
  <c r="F193" i="2" s="1"/>
  <c r="I122" i="2"/>
  <c r="E115" i="1" s="1"/>
  <c r="F194" i="2" l="1" a="1"/>
  <c r="F194" i="2" s="1"/>
  <c r="G193" i="2"/>
  <c r="C193" i="2" s="1"/>
  <c r="B186" i="1" s="1"/>
  <c r="D193" i="2"/>
  <c r="G192" i="2"/>
  <c r="C192" i="2" s="1"/>
  <c r="B185" i="1" s="1"/>
  <c r="D192" i="2"/>
  <c r="I123" i="2"/>
  <c r="E116" i="1" s="1"/>
  <c r="I124" i="2"/>
  <c r="E117" i="1" s="1"/>
  <c r="G194" i="2" l="1"/>
  <c r="C194" i="2" s="1"/>
  <c r="B187" i="1" s="1"/>
  <c r="F195" i="2" a="1"/>
  <c r="F195" i="2" s="1"/>
  <c r="D194" i="2"/>
  <c r="G195" i="2" l="1"/>
  <c r="C195" i="2" s="1"/>
  <c r="B188" i="1" s="1"/>
  <c r="D195" i="2"/>
  <c r="F196" i="2" a="1"/>
  <c r="F196" i="2" s="1"/>
  <c r="F197" i="2" l="1" a="1"/>
  <c r="F197" i="2" s="1"/>
  <c r="G196" i="2"/>
  <c r="C196" i="2" s="1"/>
  <c r="B189" i="1" s="1"/>
  <c r="D196" i="2"/>
  <c r="G197" i="2" l="1"/>
  <c r="C197" i="2" s="1"/>
  <c r="B190" i="1" s="1"/>
  <c r="F198" i="2" a="1"/>
  <c r="F198" i="2" s="1"/>
  <c r="D197" i="2"/>
  <c r="G198" i="2" l="1"/>
  <c r="C198" i="2" s="1"/>
  <c r="B191" i="1" s="1"/>
  <c r="F199" i="2" a="1"/>
  <c r="F199" i="2" s="1"/>
  <c r="D198" i="2"/>
  <c r="G199" i="2" l="1"/>
  <c r="C199" i="2" s="1"/>
  <c r="B192" i="1" s="1"/>
  <c r="D199" i="2"/>
  <c r="F200" i="2" a="1"/>
  <c r="F200" i="2" s="1"/>
  <c r="F201" i="2" s="1" a="1"/>
  <c r="F201" i="2" s="1"/>
  <c r="G201" i="2" l="1"/>
  <c r="C201" i="2" s="1"/>
  <c r="B194" i="1" s="1"/>
  <c r="D201" i="2"/>
  <c r="F202" i="2" a="1"/>
  <c r="F202" i="2" s="1"/>
  <c r="G200" i="2"/>
  <c r="C200" i="2" s="1"/>
  <c r="B193" i="1" s="1"/>
  <c r="D200" i="2"/>
  <c r="F203" i="2" l="1" a="1"/>
  <c r="F203" i="2" s="1"/>
  <c r="G202" i="2"/>
  <c r="C202" i="2" s="1"/>
  <c r="B195" i="1" s="1"/>
  <c r="D202" i="2"/>
  <c r="G203" i="2" l="1"/>
  <c r="C203" i="2" s="1"/>
  <c r="B196" i="1" s="1"/>
  <c r="F204" i="2" a="1"/>
  <c r="F204" i="2" s="1"/>
  <c r="F205" i="2" s="1" a="1"/>
  <c r="F205" i="2" s="1"/>
  <c r="D203" i="2"/>
  <c r="G205" i="2" l="1"/>
  <c r="C205" i="2" s="1"/>
  <c r="B198" i="1" s="1"/>
  <c r="F206" i="2" a="1"/>
  <c r="F206" i="2" s="1"/>
  <c r="D205" i="2"/>
  <c r="G204" i="2"/>
  <c r="C204" i="2" s="1"/>
  <c r="B197" i="1" s="1"/>
  <c r="D204" i="2"/>
  <c r="G206" i="2" l="1"/>
  <c r="C206" i="2" s="1"/>
  <c r="B199" i="1" s="1"/>
  <c r="F207" i="2" a="1"/>
  <c r="F207" i="2" s="1"/>
  <c r="D206" i="2"/>
  <c r="G207" i="2" l="1"/>
  <c r="C207" i="2" s="1"/>
  <c r="B200" i="1" s="1"/>
  <c r="F208" i="2" a="1"/>
  <c r="F208" i="2" s="1"/>
  <c r="F209" i="2" s="1" a="1"/>
  <c r="F209" i="2" s="1"/>
  <c r="D207" i="2"/>
  <c r="F210" i="2" l="1" a="1"/>
  <c r="F210" i="2" s="1"/>
  <c r="G209" i="2"/>
  <c r="C209" i="2" s="1"/>
  <c r="B202" i="1" s="1"/>
  <c r="D209" i="2"/>
  <c r="G208" i="2"/>
  <c r="C208" i="2" s="1"/>
  <c r="B201" i="1" s="1"/>
  <c r="D208" i="2"/>
  <c r="F211" i="2" l="1" a="1"/>
  <c r="F211" i="2" s="1"/>
  <c r="G210" i="2"/>
  <c r="C210" i="2" s="1"/>
  <c r="B203" i="1" s="1"/>
  <c r="D210" i="2"/>
  <c r="G211" i="2" l="1"/>
  <c r="C211" i="2" s="1"/>
  <c r="B204" i="1" s="1"/>
  <c r="D211" i="2"/>
  <c r="F212" i="2" a="1"/>
  <c r="F212" i="2" s="1"/>
  <c r="F213" i="2" s="1" a="1"/>
  <c r="F213" i="2" s="1"/>
  <c r="G213" i="2" l="1"/>
  <c r="C213" i="2" s="1"/>
  <c r="B206" i="1" s="1"/>
  <c r="D213" i="2"/>
  <c r="F214" i="2" a="1"/>
  <c r="F214" i="2" s="1"/>
  <c r="G212" i="2"/>
  <c r="C212" i="2" s="1"/>
  <c r="B205" i="1" s="1"/>
  <c r="D212" i="2"/>
  <c r="G214" i="2" l="1"/>
  <c r="C214" i="2" s="1"/>
  <c r="B207" i="1" s="1"/>
  <c r="D214" i="2"/>
  <c r="F215" i="2" a="1"/>
  <c r="F215" i="2" s="1"/>
  <c r="G215" i="2" l="1"/>
  <c r="C215" i="2" s="1"/>
  <c r="B208" i="1" s="1"/>
  <c r="D215" i="2"/>
  <c r="F216" i="2" a="1"/>
  <c r="F216" i="2" s="1"/>
  <c r="G216" i="2" l="1"/>
  <c r="C216" i="2" s="1"/>
  <c r="B209" i="1" s="1"/>
  <c r="D216" i="2"/>
  <c r="F217" i="2" a="1"/>
  <c r="F217" i="2" s="1"/>
  <c r="G217" i="2" l="1"/>
  <c r="C217" i="2" s="1"/>
  <c r="B210" i="1" s="1"/>
  <c r="F218" i="2" a="1"/>
  <c r="F218" i="2" s="1"/>
  <c r="D217" i="2"/>
  <c r="G218" i="2" l="1"/>
  <c r="C218" i="2" s="1"/>
  <c r="B211" i="1" s="1"/>
  <c r="D218" i="2"/>
  <c r="F219" i="2" a="1"/>
  <c r="F219" i="2" s="1"/>
  <c r="G219" i="2" l="1"/>
  <c r="C219" i="2" s="1"/>
  <c r="B212" i="1" s="1"/>
  <c r="D219" i="2"/>
  <c r="F220" i="2" a="1"/>
  <c r="F220" i="2" s="1"/>
  <c r="G220" i="2" l="1"/>
  <c r="C220" i="2" s="1"/>
  <c r="B213" i="1" s="1"/>
  <c r="F221" i="2" a="1"/>
  <c r="F221" i="2" s="1"/>
  <c r="D220" i="2"/>
  <c r="G221" i="2" l="1"/>
  <c r="C221" i="2" s="1"/>
  <c r="B214" i="1" s="1"/>
  <c r="F222" i="2" a="1"/>
  <c r="F222" i="2" s="1"/>
  <c r="D221" i="2"/>
  <c r="G222" i="2" l="1"/>
  <c r="C222" i="2" s="1"/>
  <c r="B215" i="1" s="1"/>
  <c r="D222" i="2"/>
  <c r="F223" i="2" a="1"/>
  <c r="F223" i="2" s="1"/>
  <c r="G223" i="2" l="1"/>
  <c r="C223" i="2" s="1"/>
  <c r="B216" i="1" s="1"/>
  <c r="F224" i="2" a="1"/>
  <c r="F224" i="2" s="1"/>
  <c r="D223" i="2"/>
  <c r="G224" i="2" l="1"/>
  <c r="C224" i="2" s="1"/>
  <c r="B217" i="1" s="1"/>
  <c r="D2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<sst xmlns="http://schemas.openxmlformats.org/spreadsheetml/2006/main" count="294" uniqueCount="75">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</sst>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17"/>
  <sheetViews>
    <sheetView tabSelected="1" workbookViewId="0">
      <pane ySplit="1" topLeftCell="A197" activePane="bottomLeft" state="frozen"/>
      <selection pane="bottomLeft" activeCell="C216" sqref="C216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202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  <row r="182" spans="1:5" x14ac:dyDescent="0.3">
      <c r="A182">
        <v>180</v>
      </c>
      <c r="B182">
        <f>VLOOKUP(A182,Balance!B:C,2,FALSE)</f>
        <v>1E+192</v>
      </c>
      <c r="C182">
        <f t="shared" si="3"/>
        <v>55</v>
      </c>
      <c r="D182">
        <f>VLOOKUP(A182,Balance!B:I,7,FALSE)</f>
        <v>8.3999999999999897</v>
      </c>
      <c r="E182" t="str">
        <f>VLOOKUP(A182,Balance!B:I,8,FALSE)</f>
        <v>태극 181단</v>
      </c>
    </row>
    <row r="183" spans="1:5" x14ac:dyDescent="0.3">
      <c r="A183">
        <v>181</v>
      </c>
      <c r="B183">
        <f>VLOOKUP(A183,Balance!B:C,2,FALSE)</f>
        <v>1.0000000000000001E+193</v>
      </c>
      <c r="C183">
        <f t="shared" si="3"/>
        <v>55</v>
      </c>
      <c r="D183">
        <f>VLOOKUP(A183,Balance!B:I,7,FALSE)</f>
        <v>8.4799999999999809</v>
      </c>
      <c r="E183" t="str">
        <f>VLOOKUP(A183,Balance!B:I,8,FALSE)</f>
        <v>태극 182단</v>
      </c>
    </row>
    <row r="184" spans="1:5" x14ac:dyDescent="0.3">
      <c r="A184">
        <v>182</v>
      </c>
      <c r="B184">
        <f>VLOOKUP(A184,Balance!B:C,2,FALSE)</f>
        <v>1.0000000000000001E+194</v>
      </c>
      <c r="C184">
        <f t="shared" si="3"/>
        <v>55</v>
      </c>
      <c r="D184">
        <f>VLOOKUP(A184,Balance!B:I,7,FALSE)</f>
        <v>8.5599999999999792</v>
      </c>
      <c r="E184" t="str">
        <f>VLOOKUP(A184,Balance!B:I,8,FALSE)</f>
        <v>태극 183단</v>
      </c>
    </row>
    <row r="185" spans="1:5" x14ac:dyDescent="0.3">
      <c r="A185">
        <v>183</v>
      </c>
      <c r="B185">
        <f>VLOOKUP(A185,Balance!B:C,2,FALSE)</f>
        <v>9.9999999999999998E+194</v>
      </c>
      <c r="C185">
        <f t="shared" si="3"/>
        <v>55</v>
      </c>
      <c r="D185">
        <f>VLOOKUP(A185,Balance!B:I,7,FALSE)</f>
        <v>8.6399999999999793</v>
      </c>
      <c r="E185" t="str">
        <f>VLOOKUP(A185,Balance!B:I,8,FALSE)</f>
        <v>태극 184단</v>
      </c>
    </row>
    <row r="186" spans="1:5" x14ac:dyDescent="0.3">
      <c r="A186">
        <v>184</v>
      </c>
      <c r="B186">
        <f>VLOOKUP(A186,Balance!B:C,2,FALSE)</f>
        <v>9.9999999999999995E+195</v>
      </c>
      <c r="C186">
        <f t="shared" si="3"/>
        <v>55</v>
      </c>
      <c r="D186">
        <f>VLOOKUP(A186,Balance!B:I,7,FALSE)</f>
        <v>8.7199999999999491</v>
      </c>
      <c r="E186" t="str">
        <f>VLOOKUP(A186,Balance!B:I,8,FALSE)</f>
        <v>태극 185단</v>
      </c>
    </row>
    <row r="187" spans="1:5" x14ac:dyDescent="0.3">
      <c r="A187">
        <v>185</v>
      </c>
      <c r="B187">
        <f>VLOOKUP(A187,Balance!B:C,2,FALSE)</f>
        <v>9.9999999999999995E+196</v>
      </c>
      <c r="C187">
        <f t="shared" si="3"/>
        <v>55</v>
      </c>
      <c r="D187">
        <f>VLOOKUP(A187,Balance!B:I,7,FALSE)</f>
        <v>8.7999999999999492</v>
      </c>
      <c r="E187" t="str">
        <f>VLOOKUP(A187,Balance!B:I,8,FALSE)</f>
        <v>태극 186단</v>
      </c>
    </row>
    <row r="188" spans="1:5" x14ac:dyDescent="0.3">
      <c r="A188">
        <v>186</v>
      </c>
      <c r="B188">
        <f>VLOOKUP(A188,Balance!B:C,2,FALSE)</f>
        <v>9.9999999999999988E+197</v>
      </c>
      <c r="C188">
        <f t="shared" si="3"/>
        <v>55</v>
      </c>
      <c r="D188">
        <f>VLOOKUP(A188,Balance!B:I,7,FALSE)</f>
        <v>8.8799999999999404</v>
      </c>
      <c r="E188" t="str">
        <f>VLOOKUP(A188,Balance!B:I,8,FALSE)</f>
        <v>태극 187단</v>
      </c>
    </row>
    <row r="189" spans="1:5" x14ac:dyDescent="0.3">
      <c r="A189">
        <v>187</v>
      </c>
      <c r="B189">
        <f>VLOOKUP(A189,Balance!B:C,2,FALSE)</f>
        <v>9.9999999999999988E+198</v>
      </c>
      <c r="C189">
        <f t="shared" si="3"/>
        <v>55</v>
      </c>
      <c r="D189">
        <f>VLOOKUP(A189,Balance!B:I,7,FALSE)</f>
        <v>8.9599999999999298</v>
      </c>
      <c r="E189" t="str">
        <f>VLOOKUP(A189,Balance!B:I,8,FALSE)</f>
        <v>태극 188단</v>
      </c>
    </row>
    <row r="190" spans="1:5" x14ac:dyDescent="0.3">
      <c r="A190">
        <v>188</v>
      </c>
      <c r="B190">
        <f>VLOOKUP(A190,Balance!B:C,2,FALSE)</f>
        <v>9.9999999999999997E+199</v>
      </c>
      <c r="C190">
        <f t="shared" si="3"/>
        <v>55</v>
      </c>
      <c r="D190">
        <f>VLOOKUP(A190,Balance!B:I,7,FALSE)</f>
        <v>9.0399999999999192</v>
      </c>
      <c r="E190" t="str">
        <f>VLOOKUP(A190,Balance!B:I,8,FALSE)</f>
        <v>태극 189단</v>
      </c>
    </row>
    <row r="191" spans="1:5" x14ac:dyDescent="0.3">
      <c r="A191">
        <v>189</v>
      </c>
      <c r="B191">
        <f>VLOOKUP(A191,Balance!B:C,2,FALSE)</f>
        <v>9.999999999999999E+200</v>
      </c>
      <c r="C191">
        <f t="shared" si="3"/>
        <v>55</v>
      </c>
      <c r="D191">
        <f>VLOOKUP(A191,Balance!B:I,7,FALSE)</f>
        <v>9.1199999999999104</v>
      </c>
      <c r="E191" t="str">
        <f>VLOOKUP(A191,Balance!B:I,8,FALSE)</f>
        <v>태극 190단</v>
      </c>
    </row>
    <row r="192" spans="1:5" x14ac:dyDescent="0.3">
      <c r="A192">
        <v>190</v>
      </c>
      <c r="B192">
        <f>VLOOKUP(A192,Balance!B:C,2,FALSE)</f>
        <v>9.999999999999999E+201</v>
      </c>
      <c r="C192">
        <f t="shared" si="3"/>
        <v>55</v>
      </c>
      <c r="D192">
        <f>VLOOKUP(A192,Balance!B:I,7,FALSE)</f>
        <v>9.1999999999998998</v>
      </c>
      <c r="E192" t="str">
        <f>VLOOKUP(A192,Balance!B:I,8,FALSE)</f>
        <v>태극 191단</v>
      </c>
    </row>
    <row r="193" spans="1:5" x14ac:dyDescent="0.3">
      <c r="A193">
        <v>191</v>
      </c>
      <c r="B193">
        <f>VLOOKUP(A193,Balance!B:C,2,FALSE)</f>
        <v>9.9999999999999999E+202</v>
      </c>
      <c r="C193">
        <f t="shared" si="3"/>
        <v>55</v>
      </c>
      <c r="D193">
        <f>VLOOKUP(A193,Balance!B:I,7,FALSE)</f>
        <v>9.2799999999998892</v>
      </c>
      <c r="E193" t="str">
        <f>VLOOKUP(A193,Balance!B:I,8,FALSE)</f>
        <v>태극 192단</v>
      </c>
    </row>
    <row r="194" spans="1:5" x14ac:dyDescent="0.3">
      <c r="A194">
        <v>192</v>
      </c>
      <c r="B194">
        <f>VLOOKUP(A194,Balance!B:C,2,FALSE)</f>
        <v>9.9999999999999999E+203</v>
      </c>
      <c r="C194">
        <f t="shared" si="3"/>
        <v>55</v>
      </c>
      <c r="D194">
        <f>VLOOKUP(A194,Balance!B:I,7,FALSE)</f>
        <v>9.3599999999998804</v>
      </c>
      <c r="E194" t="str">
        <f>VLOOKUP(A194,Balance!B:I,8,FALSE)</f>
        <v>태극 193단</v>
      </c>
    </row>
    <row r="195" spans="1:5" x14ac:dyDescent="0.3">
      <c r="A195">
        <v>193</v>
      </c>
      <c r="B195">
        <f>VLOOKUP(A195,Balance!B:C,2,FALSE)</f>
        <v>1E+205</v>
      </c>
      <c r="C195">
        <f t="shared" si="3"/>
        <v>55</v>
      </c>
      <c r="D195">
        <f>VLOOKUP(A195,Balance!B:I,7,FALSE)</f>
        <v>9.4399999999998805</v>
      </c>
      <c r="E195" t="str">
        <f>VLOOKUP(A195,Balance!B:I,8,FALSE)</f>
        <v>태극 194단</v>
      </c>
    </row>
    <row r="196" spans="1:5" x14ac:dyDescent="0.3">
      <c r="A196">
        <v>194</v>
      </c>
      <c r="B196">
        <f>VLOOKUP(A196,Balance!B:C,2,FALSE)</f>
        <v>1E+206</v>
      </c>
      <c r="C196">
        <f t="shared" si="3"/>
        <v>55</v>
      </c>
      <c r="D196">
        <f>VLOOKUP(A196,Balance!B:I,7,FALSE)</f>
        <v>9.5199999999998699</v>
      </c>
      <c r="E196" t="str">
        <f>VLOOKUP(A196,Balance!B:I,8,FALSE)</f>
        <v>태극 195단</v>
      </c>
    </row>
    <row r="197" spans="1:5" x14ac:dyDescent="0.3">
      <c r="A197">
        <v>195</v>
      </c>
      <c r="B197">
        <f>VLOOKUP(A197,Balance!B:C,2,FALSE)</f>
        <v>1E+207</v>
      </c>
      <c r="C197">
        <f t="shared" si="3"/>
        <v>55</v>
      </c>
      <c r="D197">
        <f>VLOOKUP(A197,Balance!B:I,7,FALSE)</f>
        <v>9.5999999999998593</v>
      </c>
      <c r="E197" t="str">
        <f>VLOOKUP(A197,Balance!B:I,8,FALSE)</f>
        <v>태극 196단</v>
      </c>
    </row>
    <row r="198" spans="1:5" x14ac:dyDescent="0.3">
      <c r="A198">
        <v>196</v>
      </c>
      <c r="B198">
        <f>VLOOKUP(A198,Balance!B:C,2,FALSE)</f>
        <v>9.9999999999999998E+207</v>
      </c>
      <c r="C198">
        <f t="shared" si="3"/>
        <v>55</v>
      </c>
      <c r="D198">
        <f>VLOOKUP(A198,Balance!B:I,7,FALSE)</f>
        <v>9.6799999999998807</v>
      </c>
      <c r="E198" t="str">
        <f>VLOOKUP(A198,Balance!B:I,8,FALSE)</f>
        <v>태극 197단</v>
      </c>
    </row>
    <row r="199" spans="1:5" x14ac:dyDescent="0.3">
      <c r="A199">
        <v>197</v>
      </c>
      <c r="B199">
        <f>VLOOKUP(A199,Balance!B:C,2,FALSE)</f>
        <v>1.0000000000000001E+209</v>
      </c>
      <c r="C199">
        <f t="shared" si="3"/>
        <v>55</v>
      </c>
      <c r="D199">
        <f>VLOOKUP(A199,Balance!B:I,7,FALSE)</f>
        <v>9.7599999999998808</v>
      </c>
      <c r="E199" t="str">
        <f>VLOOKUP(A199,Balance!B:I,8,FALSE)</f>
        <v>태극 198단</v>
      </c>
    </row>
    <row r="200" spans="1:5" x14ac:dyDescent="0.3">
      <c r="A200">
        <v>198</v>
      </c>
      <c r="B200">
        <f>VLOOKUP(A200,Balance!B:C,2,FALSE)</f>
        <v>9.9999999999999993E+209</v>
      </c>
      <c r="C200">
        <f t="shared" si="3"/>
        <v>55</v>
      </c>
      <c r="D200">
        <f>VLOOKUP(A200,Balance!B:I,7,FALSE)</f>
        <v>9.8399999999998808</v>
      </c>
      <c r="E200" t="str">
        <f>VLOOKUP(A200,Balance!B:I,8,FALSE)</f>
        <v>태극 199단</v>
      </c>
    </row>
    <row r="201" spans="1:5" x14ac:dyDescent="0.3">
      <c r="A201">
        <v>199</v>
      </c>
      <c r="B201">
        <f>VLOOKUP(A201,Balance!B:C,2,FALSE)</f>
        <v>9.9999999999999996E+210</v>
      </c>
      <c r="C201">
        <f t="shared" si="3"/>
        <v>55</v>
      </c>
      <c r="D201">
        <f>VLOOKUP(A201,Balance!B:I,7,FALSE)</f>
        <v>9.9199999999998791</v>
      </c>
      <c r="E201" t="str">
        <f>VLOOKUP(A201,Balance!B:I,8,FALSE)</f>
        <v>태극 200단</v>
      </c>
    </row>
    <row r="202" spans="1:5" x14ac:dyDescent="0.3">
      <c r="A202">
        <v>200</v>
      </c>
      <c r="B202">
        <f>VLOOKUP(A202,Balance!B:C,2,FALSE)</f>
        <v>9.9999999999999991E+211</v>
      </c>
      <c r="C202">
        <f t="shared" si="3"/>
        <v>55</v>
      </c>
      <c r="D202">
        <f>VLOOKUP(A202,Balance!B:I,7,FALSE)</f>
        <v>9.9999999999998792</v>
      </c>
      <c r="E202" t="str">
        <f>VLOOKUP(A202,Balance!B:I,8,FALSE)</f>
        <v>태극 201단</v>
      </c>
    </row>
    <row r="203" spans="1:5" x14ac:dyDescent="0.3">
      <c r="A203">
        <v>201</v>
      </c>
      <c r="B203">
        <f>VLOOKUP(A203,Balance!B:C,2,FALSE)</f>
        <v>9.9999999999999983E+212</v>
      </c>
      <c r="C203">
        <f t="shared" ref="C203:C217" si="4">C202</f>
        <v>55</v>
      </c>
      <c r="D203">
        <f>VLOOKUP(A203,Balance!B:I,7,FALSE)</f>
        <v>10.079999999999901</v>
      </c>
      <c r="E203" t="str">
        <f>VLOOKUP(A203,Balance!B:I,8,FALSE)</f>
        <v>태극 202단</v>
      </c>
    </row>
    <row r="204" spans="1:5" x14ac:dyDescent="0.3">
      <c r="A204">
        <v>202</v>
      </c>
      <c r="B204">
        <f>VLOOKUP(A204,Balance!B:C,2,FALSE)</f>
        <v>9.9999999999999995E+213</v>
      </c>
      <c r="C204">
        <f t="shared" si="4"/>
        <v>55</v>
      </c>
      <c r="D204">
        <f>VLOOKUP(A204,Balance!B:I,7,FALSE)</f>
        <v>10.159999999999901</v>
      </c>
      <c r="E204" t="str">
        <f>VLOOKUP(A204,Balance!B:I,8,FALSE)</f>
        <v>태극 203단</v>
      </c>
    </row>
    <row r="205" spans="1:5" x14ac:dyDescent="0.3">
      <c r="A205">
        <v>203</v>
      </c>
      <c r="B205">
        <f>VLOOKUP(A205,Balance!B:C,2,FALSE)</f>
        <v>9.9999999999999991E+214</v>
      </c>
      <c r="C205">
        <f t="shared" si="4"/>
        <v>55</v>
      </c>
      <c r="D205">
        <f>VLOOKUP(A205,Balance!B:I,7,FALSE)</f>
        <v>10.239999999999901</v>
      </c>
      <c r="E205" t="str">
        <f>VLOOKUP(A205,Balance!B:I,8,FALSE)</f>
        <v>태극 204단</v>
      </c>
    </row>
    <row r="206" spans="1:5" x14ac:dyDescent="0.3">
      <c r="A206">
        <v>204</v>
      </c>
      <c r="B206">
        <f>VLOOKUP(A206,Balance!B:C,2,FALSE)</f>
        <v>1E+216</v>
      </c>
      <c r="C206">
        <f t="shared" si="4"/>
        <v>55</v>
      </c>
      <c r="D206">
        <f>VLOOKUP(A206,Balance!B:I,7,FALSE)</f>
        <v>10.319999999999901</v>
      </c>
      <c r="E206" t="str">
        <f>VLOOKUP(A206,Balance!B:I,8,FALSE)</f>
        <v>태극 205단</v>
      </c>
    </row>
    <row r="207" spans="1:5" x14ac:dyDescent="0.3">
      <c r="A207">
        <v>205</v>
      </c>
      <c r="B207">
        <f>VLOOKUP(A207,Balance!B:C,2,FALSE)</f>
        <v>1.0000000000000001E+217</v>
      </c>
      <c r="C207">
        <f t="shared" si="4"/>
        <v>55</v>
      </c>
      <c r="D207">
        <f>VLOOKUP(A207,Balance!B:I,7,FALSE)</f>
        <v>10.399999999999901</v>
      </c>
      <c r="E207" t="str">
        <f>VLOOKUP(A207,Balance!B:I,8,FALSE)</f>
        <v>태극 206단</v>
      </c>
    </row>
    <row r="208" spans="1:5" x14ac:dyDescent="0.3">
      <c r="A208">
        <v>206</v>
      </c>
      <c r="B208">
        <f>VLOOKUP(A208,Balance!B:C,2,FALSE)</f>
        <v>1.0000000000000001E+218</v>
      </c>
      <c r="C208">
        <f t="shared" si="4"/>
        <v>55</v>
      </c>
      <c r="D208">
        <f>VLOOKUP(A208,Balance!B:I,7,FALSE)</f>
        <v>10.479999999999899</v>
      </c>
      <c r="E208" t="str">
        <f>VLOOKUP(A208,Balance!B:I,8,FALSE)</f>
        <v>태극 207단</v>
      </c>
    </row>
    <row r="209" spans="1:5" x14ac:dyDescent="0.3">
      <c r="A209">
        <v>207</v>
      </c>
      <c r="B209">
        <f>VLOOKUP(A209,Balance!B:C,2,FALSE)</f>
        <v>9.9999999999999997E+218</v>
      </c>
      <c r="C209">
        <f t="shared" si="4"/>
        <v>55</v>
      </c>
      <c r="D209">
        <f>VLOOKUP(A209,Balance!B:I,7,FALSE)</f>
        <v>10.559999999999899</v>
      </c>
      <c r="E209" t="str">
        <f>VLOOKUP(A209,Balance!B:I,8,FALSE)</f>
        <v>태극 208단</v>
      </c>
    </row>
    <row r="210" spans="1:5" x14ac:dyDescent="0.3">
      <c r="A210">
        <v>208</v>
      </c>
      <c r="B210">
        <f>VLOOKUP(A210,Balance!B:C,2,FALSE)</f>
        <v>1E+220</v>
      </c>
      <c r="C210">
        <f t="shared" si="4"/>
        <v>55</v>
      </c>
      <c r="D210">
        <f>VLOOKUP(A210,Balance!B:I,7,FALSE)</f>
        <v>10.639999999999899</v>
      </c>
      <c r="E210" t="str">
        <f>VLOOKUP(A210,Balance!B:I,8,FALSE)</f>
        <v>태극 209단</v>
      </c>
    </row>
    <row r="211" spans="1:5" x14ac:dyDescent="0.3">
      <c r="A211">
        <v>209</v>
      </c>
      <c r="B211">
        <f>VLOOKUP(A211,Balance!B:C,2,FALSE)</f>
        <v>1E+221</v>
      </c>
      <c r="C211">
        <f t="shared" si="4"/>
        <v>55</v>
      </c>
      <c r="D211">
        <f>VLOOKUP(A211,Balance!B:I,7,FALSE)</f>
        <v>10.719999999999899</v>
      </c>
      <c r="E211" t="str">
        <f>VLOOKUP(A211,Balance!B:I,8,FALSE)</f>
        <v>태극 210단</v>
      </c>
    </row>
    <row r="212" spans="1:5" x14ac:dyDescent="0.3">
      <c r="A212">
        <v>210</v>
      </c>
      <c r="B212">
        <f>VLOOKUP(A212,Balance!B:C,2,FALSE)</f>
        <v>1E+222</v>
      </c>
      <c r="C212">
        <f t="shared" si="4"/>
        <v>55</v>
      </c>
      <c r="D212">
        <f>VLOOKUP(A212,Balance!B:I,7,FALSE)</f>
        <v>10.799999999999899</v>
      </c>
      <c r="E212" t="str">
        <f>VLOOKUP(A212,Balance!B:I,8,FALSE)</f>
        <v>태극 211단</v>
      </c>
    </row>
    <row r="213" spans="1:5" x14ac:dyDescent="0.3">
      <c r="A213">
        <v>211</v>
      </c>
      <c r="B213">
        <f>VLOOKUP(A213,Balance!B:C,2,FALSE)</f>
        <v>1E+223</v>
      </c>
      <c r="C213">
        <f t="shared" si="4"/>
        <v>55</v>
      </c>
      <c r="D213">
        <f>VLOOKUP(A213,Balance!B:I,7,FALSE)</f>
        <v>10.8799999999999</v>
      </c>
      <c r="E213" t="str">
        <f>VLOOKUP(A213,Balance!B:I,8,FALSE)</f>
        <v>태극 212단</v>
      </c>
    </row>
    <row r="214" spans="1:5" x14ac:dyDescent="0.3">
      <c r="A214">
        <v>212</v>
      </c>
      <c r="B214">
        <f>VLOOKUP(A214,Balance!B:C,2,FALSE)</f>
        <v>9.9999999999999997E+223</v>
      </c>
      <c r="C214">
        <f t="shared" si="4"/>
        <v>55</v>
      </c>
      <c r="D214">
        <f>VLOOKUP(A214,Balance!B:I,7,FALSE)</f>
        <v>10.9599999999999</v>
      </c>
      <c r="E214" t="str">
        <f>VLOOKUP(A214,Balance!B:I,8,FALSE)</f>
        <v>태극 213단</v>
      </c>
    </row>
    <row r="215" spans="1:5" x14ac:dyDescent="0.3">
      <c r="A215">
        <v>213</v>
      </c>
      <c r="B215">
        <f>VLOOKUP(A215,Balance!B:C,2,FALSE)</f>
        <v>9.9999999999999993E+224</v>
      </c>
      <c r="C215">
        <f t="shared" si="4"/>
        <v>55</v>
      </c>
      <c r="D215">
        <f>VLOOKUP(A215,Balance!B:I,7,FALSE)</f>
        <v>11.0399999999999</v>
      </c>
      <c r="E215" t="str">
        <f>VLOOKUP(A215,Balance!B:I,8,FALSE)</f>
        <v>태극 214단</v>
      </c>
    </row>
    <row r="216" spans="1:5" x14ac:dyDescent="0.3">
      <c r="A216">
        <v>214</v>
      </c>
      <c r="B216">
        <f>VLOOKUP(A216,Balance!B:C,2,FALSE)</f>
        <v>9.9999999999999996E+225</v>
      </c>
      <c r="C216">
        <f t="shared" si="4"/>
        <v>55</v>
      </c>
      <c r="D216">
        <f>VLOOKUP(A216,Balance!B:I,7,FALSE)</f>
        <v>11.1199999999999</v>
      </c>
      <c r="E216" t="str">
        <f>VLOOKUP(A216,Balance!B:I,8,FALSE)</f>
        <v>태극 215단</v>
      </c>
    </row>
    <row r="217" spans="1:5" x14ac:dyDescent="0.3">
      <c r="A217">
        <v>215</v>
      </c>
      <c r="B217">
        <f>VLOOKUP(A217,Balance!B:C,2,FALSE)</f>
        <v>9.9999999999999988E+226</v>
      </c>
      <c r="C217">
        <f t="shared" si="4"/>
        <v>55</v>
      </c>
      <c r="D217">
        <f>VLOOKUP(A217,Balance!B:I,7,FALSE)</f>
        <v>11.1999999999999</v>
      </c>
      <c r="E217" t="str">
        <f>VLOOKUP(A217,Balance!B:I,8,FALSE)</f>
        <v>태극 216단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224"/>
  <sheetViews>
    <sheetView topLeftCell="A200" workbookViewId="0">
      <selection activeCell="C222" sqref="C222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2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>VLOOKUP(F10,M:P,4,FALSE)</f>
        <v>1000000000000</v>
      </c>
      <c r="H10" s="13">
        <v>2E-3</v>
      </c>
      <c r="I10" s="13" t="str">
        <f t="shared" ref="I10:I73" si="3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2"/>
        <v>100000000000000</v>
      </c>
      <c r="D11" s="14" t="str">
        <f t="shared" si="1"/>
        <v>100조</v>
      </c>
      <c r="E11" s="14">
        <f t="shared" ref="E11:E66" si="4">IF(E10=1000,1,E10*10)</f>
        <v>100</v>
      </c>
      <c r="F11" s="13" t="str" cm="1">
        <f t="array" ref="F11">IF(AND(E10&gt;100,E11&lt;100),INDEX(M:M,MATCH(F10,M:M,0)+1,0),F10)</f>
        <v>조</v>
      </c>
      <c r="G11" s="13" t="str">
        <f>VLOOKUP(F11,M:P,4,FALSE)</f>
        <v>1000000000000</v>
      </c>
      <c r="H11" s="13">
        <v>3.0000000000000001E-3</v>
      </c>
      <c r="I11" s="13" t="str">
        <f t="shared" si="3"/>
        <v>태극 3단</v>
      </c>
      <c r="J11" s="13">
        <f t="shared" ref="J11:J74" si="5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2"/>
        <v>1000000000000000</v>
      </c>
      <c r="D12" s="14" t="str">
        <f t="shared" si="1"/>
        <v>1000조</v>
      </c>
      <c r="E12" s="14">
        <f t="shared" si="4"/>
        <v>1000</v>
      </c>
      <c r="F12" s="13" t="str" cm="1">
        <f t="array" ref="F12">IF(AND(E11&gt;100,E12&lt;100),INDEX(M:M,MATCH(F11,M:M,0)+1,0),F11)</f>
        <v>조</v>
      </c>
      <c r="G12" s="13" t="str">
        <f>VLOOKUP(F12,M:P,4,FALSE)</f>
        <v>1000000000000</v>
      </c>
      <c r="H12" s="13">
        <v>4.0000000000000001E-3</v>
      </c>
      <c r="I12" s="13" t="str">
        <f t="shared" si="3"/>
        <v>태극 4단</v>
      </c>
      <c r="J12" s="13">
        <f t="shared" si="5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6">RIGHT(O12,N12)</f>
        <v>1E+20</v>
      </c>
    </row>
    <row r="13" spans="1:16" x14ac:dyDescent="0.3">
      <c r="B13" s="13">
        <v>4</v>
      </c>
      <c r="C13" s="14">
        <f t="shared" si="2"/>
        <v>1E+16</v>
      </c>
      <c r="D13" s="14" t="str">
        <f t="shared" si="1"/>
        <v>1경</v>
      </c>
      <c r="E13" s="14">
        <f t="shared" si="4"/>
        <v>1</v>
      </c>
      <c r="F13" s="13" t="str" cm="1">
        <f t="array" ref="F13">IF(AND(E12&gt;100,E13&lt;100),INDEX(M:M,MATCH(F12,M:M,0)+1,0),F12)</f>
        <v>경</v>
      </c>
      <c r="G13" s="13" t="str">
        <f>VLOOKUP(F13,M:P,4,FALSE)</f>
        <v>10000000000000000</v>
      </c>
      <c r="H13" s="13">
        <v>5.0000000000000001E-3</v>
      </c>
      <c r="I13" s="13" t="str">
        <f t="shared" si="3"/>
        <v>태극 5단</v>
      </c>
      <c r="J13" s="13">
        <f t="shared" si="5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6"/>
        <v>1E+24</v>
      </c>
    </row>
    <row r="14" spans="1:16" x14ac:dyDescent="0.3">
      <c r="B14" s="13">
        <v>5</v>
      </c>
      <c r="C14" s="14">
        <f t="shared" si="2"/>
        <v>1E+17</v>
      </c>
      <c r="D14" s="14" t="str">
        <f t="shared" si="1"/>
        <v>10경</v>
      </c>
      <c r="E14" s="14">
        <f t="shared" si="4"/>
        <v>10</v>
      </c>
      <c r="F14" s="13" t="str" cm="1">
        <f t="array" ref="F14">IF(AND(E13&gt;100,E14&lt;100),INDEX(M:M,MATCH(F13,M:M,0)+1,0),F13)</f>
        <v>경</v>
      </c>
      <c r="G14" s="13" t="str">
        <f>VLOOKUP(F14,M:P,4,FALSE)</f>
        <v>10000000000000000</v>
      </c>
      <c r="H14" s="13">
        <v>6.0000000000000001E-3</v>
      </c>
      <c r="I14" s="13" t="str">
        <f t="shared" si="3"/>
        <v>태극 6단</v>
      </c>
      <c r="J14" s="13">
        <f t="shared" si="5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6"/>
        <v>1E+28</v>
      </c>
    </row>
    <row r="15" spans="1:16" x14ac:dyDescent="0.3">
      <c r="B15" s="13">
        <v>6</v>
      </c>
      <c r="C15" s="14">
        <f t="shared" si="2"/>
        <v>1E+18</v>
      </c>
      <c r="D15" s="14" t="str">
        <f t="shared" si="1"/>
        <v>100경</v>
      </c>
      <c r="E15" s="14">
        <f t="shared" si="4"/>
        <v>100</v>
      </c>
      <c r="F15" s="13" t="str" cm="1">
        <f t="array" ref="F15">IF(AND(E14&gt;100,E15&lt;100),INDEX(M:M,MATCH(F14,M:M,0)+1,0),F14)</f>
        <v>경</v>
      </c>
      <c r="G15" s="13" t="str">
        <f>VLOOKUP(F15,M:P,4,FALSE)</f>
        <v>10000000000000000</v>
      </c>
      <c r="H15" s="13">
        <v>7.0000000000000001E-3</v>
      </c>
      <c r="I15" s="13" t="str">
        <f t="shared" si="3"/>
        <v>태극 7단</v>
      </c>
      <c r="J15" s="13">
        <f t="shared" si="5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6"/>
        <v>1E+32</v>
      </c>
    </row>
    <row r="16" spans="1:16" x14ac:dyDescent="0.3">
      <c r="B16" s="13">
        <v>7</v>
      </c>
      <c r="C16" s="14">
        <f t="shared" si="2"/>
        <v>1E+19</v>
      </c>
      <c r="D16" s="14" t="str">
        <f t="shared" si="1"/>
        <v>1000경</v>
      </c>
      <c r="E16" s="14">
        <f t="shared" si="4"/>
        <v>1000</v>
      </c>
      <c r="F16" s="13" t="str" cm="1">
        <f t="array" ref="F16">IF(AND(E15&gt;100,E16&lt;100),INDEX(M:M,MATCH(F15,M:M,0)+1,0),F15)</f>
        <v>경</v>
      </c>
      <c r="G16" s="13" t="str">
        <f>VLOOKUP(F16,M:P,4,FALSE)</f>
        <v>10000000000000000</v>
      </c>
      <c r="H16" s="13">
        <v>8.0000000000000002E-3</v>
      </c>
      <c r="I16" s="13" t="str">
        <f t="shared" si="3"/>
        <v>태극 8단</v>
      </c>
      <c r="J16" s="13">
        <f t="shared" si="5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6"/>
        <v>1E+36</v>
      </c>
    </row>
    <row r="17" spans="2:16" x14ac:dyDescent="0.3">
      <c r="B17" s="13">
        <v>8</v>
      </c>
      <c r="C17" s="14">
        <f t="shared" si="2"/>
        <v>1E+20</v>
      </c>
      <c r="D17" s="14" t="str">
        <f t="shared" si="1"/>
        <v>1해</v>
      </c>
      <c r="E17" s="14">
        <f t="shared" si="4"/>
        <v>1</v>
      </c>
      <c r="F17" s="13" t="str" cm="1">
        <f t="array" ref="F17">IF(AND(E16&gt;100,E17&lt;100),INDEX(M:M,MATCH(F16,M:M,0)+1,0),F16)</f>
        <v>해</v>
      </c>
      <c r="G17" s="13" t="str">
        <f>VLOOKUP(F17,M:P,4,FALSE)</f>
        <v>1E+20</v>
      </c>
      <c r="H17" s="13">
        <v>8.9999999999999993E-3</v>
      </c>
      <c r="I17" s="13" t="str">
        <f t="shared" si="3"/>
        <v>태극 9단</v>
      </c>
      <c r="J17" s="13">
        <f t="shared" si="5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6"/>
        <v>1E+40</v>
      </c>
    </row>
    <row r="18" spans="2:16" x14ac:dyDescent="0.3">
      <c r="B18" s="13">
        <v>9</v>
      </c>
      <c r="C18" s="14">
        <f t="shared" si="2"/>
        <v>1E+21</v>
      </c>
      <c r="D18" s="14" t="str">
        <f t="shared" si="1"/>
        <v>10해</v>
      </c>
      <c r="E18" s="14">
        <f t="shared" si="4"/>
        <v>10</v>
      </c>
      <c r="F18" s="13" t="str" cm="1">
        <f t="array" ref="F18">IF(AND(E17&gt;100,E18&lt;100),INDEX(M:M,MATCH(F17,M:M,0)+1,0),F17)</f>
        <v>해</v>
      </c>
      <c r="G18" s="13" t="str">
        <f>VLOOKUP(F18,M:P,4,FALSE)</f>
        <v>1E+20</v>
      </c>
      <c r="H18" s="13">
        <v>0.01</v>
      </c>
      <c r="I18" s="13" t="str">
        <f t="shared" si="3"/>
        <v>태극 10단</v>
      </c>
      <c r="J18" s="13">
        <f t="shared" si="5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6"/>
        <v>1E+44</v>
      </c>
    </row>
    <row r="19" spans="2:16" x14ac:dyDescent="0.3">
      <c r="B19" s="13">
        <v>10</v>
      </c>
      <c r="C19" s="14">
        <f t="shared" si="2"/>
        <v>1E+22</v>
      </c>
      <c r="D19" s="14" t="str">
        <f t="shared" si="1"/>
        <v>100해</v>
      </c>
      <c r="E19" s="14">
        <f t="shared" si="4"/>
        <v>100</v>
      </c>
      <c r="F19" s="13" t="str" cm="1">
        <f t="array" ref="F19">IF(AND(E18&gt;100,E19&lt;100),INDEX(M:M,MATCH(F18,M:M,0)+1,0),F18)</f>
        <v>해</v>
      </c>
      <c r="G19" s="13" t="str">
        <f>VLOOKUP(F19,M:P,4,FALSE)</f>
        <v>1E+20</v>
      </c>
      <c r="H19" s="13">
        <v>1.2E-2</v>
      </c>
      <c r="I19" s="13" t="str">
        <f t="shared" si="3"/>
        <v>태극 11단</v>
      </c>
      <c r="J19" s="13">
        <f t="shared" si="5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6"/>
        <v>1E+48</v>
      </c>
    </row>
    <row r="20" spans="2:16" x14ac:dyDescent="0.3">
      <c r="B20" s="13">
        <v>11</v>
      </c>
      <c r="C20" s="14">
        <f t="shared" si="2"/>
        <v>9.9999999999999992E+22</v>
      </c>
      <c r="D20" s="14" t="str">
        <f t="shared" si="1"/>
        <v>1000해</v>
      </c>
      <c r="E20" s="14">
        <f t="shared" si="4"/>
        <v>1000</v>
      </c>
      <c r="F20" s="13" t="str" cm="1">
        <f t="array" ref="F20">IF(AND(E19&gt;100,E20&lt;100),INDEX(M:M,MATCH(F19,M:M,0)+1,0),F19)</f>
        <v>해</v>
      </c>
      <c r="G20" s="13" t="str">
        <f>VLOOKUP(F20,M:P,4,FALSE)</f>
        <v>1E+20</v>
      </c>
      <c r="H20" s="13">
        <v>1.4E-2</v>
      </c>
      <c r="I20" s="13" t="str">
        <f t="shared" si="3"/>
        <v>태극 12단</v>
      </c>
      <c r="J20" s="13">
        <f t="shared" si="5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6"/>
        <v>1E+52</v>
      </c>
    </row>
    <row r="21" spans="2:16" x14ac:dyDescent="0.3">
      <c r="B21" s="13">
        <v>12</v>
      </c>
      <c r="C21" s="14">
        <f t="shared" si="2"/>
        <v>9.9999999999999998E+23</v>
      </c>
      <c r="D21" s="14" t="str">
        <f t="shared" si="1"/>
        <v>1자</v>
      </c>
      <c r="E21" s="14">
        <f t="shared" si="4"/>
        <v>1</v>
      </c>
      <c r="F21" s="13" t="str" cm="1">
        <f t="array" ref="F21">IF(AND(E20&gt;100,E21&lt;100),INDEX(M:M,MATCH(F20,M:M,0)+1,0),F20)</f>
        <v>자</v>
      </c>
      <c r="G21" s="13" t="str">
        <f>VLOOKUP(F21,M:P,4,FALSE)</f>
        <v>1E+24</v>
      </c>
      <c r="H21" s="13">
        <v>1.6E-2</v>
      </c>
      <c r="I21" s="13" t="str">
        <f t="shared" si="3"/>
        <v>태극 13단</v>
      </c>
      <c r="J21" s="13">
        <f t="shared" si="5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6"/>
        <v>1E+56</v>
      </c>
    </row>
    <row r="22" spans="2:16" x14ac:dyDescent="0.3">
      <c r="B22" s="13">
        <v>13</v>
      </c>
      <c r="C22" s="14">
        <f t="shared" si="2"/>
        <v>9.9999999999999988E+24</v>
      </c>
      <c r="D22" s="14" t="str">
        <f t="shared" si="1"/>
        <v>10자</v>
      </c>
      <c r="E22" s="14">
        <f t="shared" si="4"/>
        <v>10</v>
      </c>
      <c r="F22" s="13" t="str" cm="1">
        <f t="array" ref="F22">IF(AND(E21&gt;100,E22&lt;100),INDEX(M:M,MATCH(F21,M:M,0)+1,0),F21)</f>
        <v>자</v>
      </c>
      <c r="G22" s="13" t="str">
        <f>VLOOKUP(F22,M:P,4,FALSE)</f>
        <v>1E+24</v>
      </c>
      <c r="H22" s="13">
        <v>1.7999999999999999E-2</v>
      </c>
      <c r="I22" s="13" t="str">
        <f t="shared" si="3"/>
        <v>태극 14단</v>
      </c>
      <c r="J22" s="13">
        <f t="shared" si="5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6"/>
        <v>1E+60</v>
      </c>
    </row>
    <row r="23" spans="2:16" x14ac:dyDescent="0.3">
      <c r="B23" s="13">
        <v>14</v>
      </c>
      <c r="C23" s="14">
        <f t="shared" si="2"/>
        <v>1E+26</v>
      </c>
      <c r="D23" s="14" t="str">
        <f t="shared" si="1"/>
        <v>100자</v>
      </c>
      <c r="E23" s="14">
        <f t="shared" si="4"/>
        <v>100</v>
      </c>
      <c r="F23" s="13" t="str" cm="1">
        <f t="array" ref="F23">IF(AND(E22&gt;100,E23&lt;100),INDEX(M:M,MATCH(F22,M:M,0)+1,0),F22)</f>
        <v>자</v>
      </c>
      <c r="G23" s="13" t="str">
        <f>VLOOKUP(F23,M:P,4,FALSE)</f>
        <v>1E+24</v>
      </c>
      <c r="H23" s="13">
        <v>0.02</v>
      </c>
      <c r="I23" s="13" t="str">
        <f t="shared" si="3"/>
        <v>태극 15단</v>
      </c>
      <c r="J23" s="13">
        <f t="shared" si="5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6"/>
        <v>1E+64</v>
      </c>
    </row>
    <row r="24" spans="2:16" x14ac:dyDescent="0.3">
      <c r="B24" s="13">
        <v>15</v>
      </c>
      <c r="C24" s="14">
        <f t="shared" si="2"/>
        <v>1E+27</v>
      </c>
      <c r="D24" s="14" t="str">
        <f t="shared" si="1"/>
        <v>1000자</v>
      </c>
      <c r="E24" s="14">
        <f t="shared" si="4"/>
        <v>1000</v>
      </c>
      <c r="F24" s="13" t="str" cm="1">
        <f t="array" ref="F24">IF(AND(E23&gt;100,E24&lt;100),INDEX(M:M,MATCH(F23,M:M,0)+1,0),F23)</f>
        <v>자</v>
      </c>
      <c r="G24" s="13" t="str">
        <f>VLOOKUP(F24,M:P,4,FALSE)</f>
        <v>1E+24</v>
      </c>
      <c r="H24" s="13">
        <v>2.1999999999999999E-2</v>
      </c>
      <c r="I24" s="13" t="str">
        <f t="shared" si="3"/>
        <v>태극 16단</v>
      </c>
      <c r="J24" s="13">
        <f t="shared" si="5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6"/>
        <v>1E+68</v>
      </c>
    </row>
    <row r="25" spans="2:16" x14ac:dyDescent="0.3">
      <c r="B25" s="13">
        <v>16</v>
      </c>
      <c r="C25" s="14">
        <f t="shared" si="2"/>
        <v>9.9999999999999996E+27</v>
      </c>
      <c r="D25" s="14" t="str">
        <f t="shared" si="1"/>
        <v>1양</v>
      </c>
      <c r="E25" s="14">
        <f t="shared" si="4"/>
        <v>1</v>
      </c>
      <c r="F25" s="13" t="str" cm="1">
        <f t="array" ref="F25">IF(AND(E24&gt;100,E25&lt;100),INDEX(M:M,MATCH(F24,M:M,0)+1,0),F24)</f>
        <v>양</v>
      </c>
      <c r="G25" s="13" t="str">
        <f>VLOOKUP(F25,M:P,4,FALSE)</f>
        <v>1E+28</v>
      </c>
      <c r="H25" s="13">
        <v>2.4E-2</v>
      </c>
      <c r="I25" s="13" t="str">
        <f t="shared" si="3"/>
        <v>태극 17단</v>
      </c>
      <c r="J25" s="13">
        <f t="shared" si="5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6"/>
        <v>1E+72</v>
      </c>
    </row>
    <row r="26" spans="2:16" x14ac:dyDescent="0.3">
      <c r="B26" s="13">
        <v>17</v>
      </c>
      <c r="C26" s="14">
        <f t="shared" si="2"/>
        <v>9.9999999999999991E+28</v>
      </c>
      <c r="D26" s="14" t="str">
        <f t="shared" si="1"/>
        <v>10양</v>
      </c>
      <c r="E26" s="14">
        <f t="shared" si="4"/>
        <v>10</v>
      </c>
      <c r="F26" s="13" t="str" cm="1">
        <f t="array" ref="F26">IF(AND(E25&gt;100,E26&lt;100),INDEX(M:M,MATCH(F25,M:M,0)+1,0),F25)</f>
        <v>양</v>
      </c>
      <c r="G26" s="13" t="str">
        <f>VLOOKUP(F26,M:P,4,FALSE)</f>
        <v>1E+28</v>
      </c>
      <c r="H26" s="13">
        <v>2.5999999999999999E-2</v>
      </c>
      <c r="I26" s="13" t="str">
        <f t="shared" si="3"/>
        <v>태극 18단</v>
      </c>
      <c r="J26" s="13">
        <f t="shared" si="5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6"/>
        <v>1E+76</v>
      </c>
    </row>
    <row r="27" spans="2:16" x14ac:dyDescent="0.3">
      <c r="B27" s="13">
        <v>18</v>
      </c>
      <c r="C27" s="14">
        <f t="shared" si="2"/>
        <v>1E+30</v>
      </c>
      <c r="D27" s="14" t="str">
        <f t="shared" si="1"/>
        <v>100양</v>
      </c>
      <c r="E27" s="14">
        <f t="shared" si="4"/>
        <v>100</v>
      </c>
      <c r="F27" s="13" t="str" cm="1">
        <f t="array" ref="F27">IF(AND(E26&gt;100,E27&lt;100),INDEX(M:M,MATCH(F26,M:M,0)+1,0),F26)</f>
        <v>양</v>
      </c>
      <c r="G27" s="13" t="str">
        <f>VLOOKUP(F27,M:P,4,FALSE)</f>
        <v>1E+28</v>
      </c>
      <c r="H27" s="13">
        <v>2.8000000000000001E-2</v>
      </c>
      <c r="I27" s="13" t="str">
        <f t="shared" si="3"/>
        <v>태극 19단</v>
      </c>
      <c r="J27" s="13">
        <f t="shared" si="5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6"/>
        <v>1E+80</v>
      </c>
    </row>
    <row r="28" spans="2:16" x14ac:dyDescent="0.3">
      <c r="B28" s="13">
        <v>19</v>
      </c>
      <c r="C28" s="14">
        <f t="shared" si="2"/>
        <v>9.9999999999999996E+30</v>
      </c>
      <c r="D28" s="14" t="str">
        <f t="shared" si="1"/>
        <v>1000양</v>
      </c>
      <c r="E28" s="14">
        <f t="shared" si="4"/>
        <v>1000</v>
      </c>
      <c r="F28" s="13" t="str" cm="1">
        <f t="array" ref="F28">IF(AND(E27&gt;100,E28&lt;100),INDEX(M:M,MATCH(F27,M:M,0)+1,0),F27)</f>
        <v>양</v>
      </c>
      <c r="G28" s="13" t="str">
        <f>VLOOKUP(F28,M:P,4,FALSE)</f>
        <v>1E+28</v>
      </c>
      <c r="H28" s="13">
        <v>0.03</v>
      </c>
      <c r="I28" s="13" t="str">
        <f t="shared" si="3"/>
        <v>태극 20단</v>
      </c>
      <c r="J28" s="13">
        <f t="shared" si="5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6"/>
        <v>1E+84</v>
      </c>
    </row>
    <row r="29" spans="2:16" x14ac:dyDescent="0.3">
      <c r="B29" s="13">
        <v>20</v>
      </c>
      <c r="C29" s="14">
        <f t="shared" si="2"/>
        <v>1.0000000000000001E+32</v>
      </c>
      <c r="D29" s="14" t="str">
        <f t="shared" si="1"/>
        <v>1구</v>
      </c>
      <c r="E29" s="14">
        <f t="shared" si="4"/>
        <v>1</v>
      </c>
      <c r="F29" s="13" t="str" cm="1">
        <f t="array" ref="F29">IF(AND(E28&gt;100,E29&lt;100),INDEX(M:M,MATCH(F28,M:M,0)+1,0),F28)</f>
        <v>구</v>
      </c>
      <c r="G29" s="13" t="str">
        <f>VLOOKUP(F29,M:P,4,FALSE)</f>
        <v>1E+32</v>
      </c>
      <c r="H29" s="13">
        <v>3.5000000000000003E-2</v>
      </c>
      <c r="I29" s="13" t="str">
        <f t="shared" si="3"/>
        <v>태극 21단</v>
      </c>
      <c r="J29" s="13">
        <f t="shared" si="5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6"/>
        <v>1E+88</v>
      </c>
    </row>
    <row r="30" spans="2:16" x14ac:dyDescent="0.3">
      <c r="B30" s="13">
        <v>21</v>
      </c>
      <c r="C30" s="14">
        <f t="shared" si="2"/>
        <v>1.0000000000000001E+33</v>
      </c>
      <c r="D30" s="14" t="str">
        <f t="shared" si="1"/>
        <v>10구</v>
      </c>
      <c r="E30" s="14">
        <f t="shared" si="4"/>
        <v>10</v>
      </c>
      <c r="F30" s="13" t="str" cm="1">
        <f t="array" ref="F30">IF(AND(E29&gt;100,E30&lt;100),INDEX(M:M,MATCH(F29,M:M,0)+1,0),F29)</f>
        <v>구</v>
      </c>
      <c r="G30" s="13" t="str">
        <f>VLOOKUP(F30,M:P,4,FALSE)</f>
        <v>1E+32</v>
      </c>
      <c r="H30" s="13">
        <v>0.04</v>
      </c>
      <c r="I30" s="13" t="str">
        <f t="shared" si="3"/>
        <v>태극 22단</v>
      </c>
      <c r="J30" s="13">
        <f t="shared" si="5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6"/>
        <v>1E+92</v>
      </c>
    </row>
    <row r="31" spans="2:16" x14ac:dyDescent="0.3">
      <c r="B31" s="13">
        <v>22</v>
      </c>
      <c r="C31" s="14">
        <f t="shared" si="2"/>
        <v>1.0000000000000001E+34</v>
      </c>
      <c r="D31" s="14" t="str">
        <f t="shared" si="1"/>
        <v>100구</v>
      </c>
      <c r="E31" s="14">
        <f t="shared" si="4"/>
        <v>100</v>
      </c>
      <c r="F31" s="13" t="str" cm="1">
        <f t="array" ref="F31">IF(AND(E30&gt;100,E31&lt;100),INDEX(M:M,MATCH(F30,M:M,0)+1,0),F30)</f>
        <v>구</v>
      </c>
      <c r="G31" s="13" t="str">
        <f>VLOOKUP(F31,M:P,4,FALSE)</f>
        <v>1E+32</v>
      </c>
      <c r="H31" s="13">
        <v>4.4999999999999998E-2</v>
      </c>
      <c r="I31" s="13" t="str">
        <f t="shared" si="3"/>
        <v>태극 23단</v>
      </c>
      <c r="J31" s="13">
        <f t="shared" si="5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6"/>
        <v>1E+96</v>
      </c>
    </row>
    <row r="32" spans="2:16" x14ac:dyDescent="0.3">
      <c r="B32" s="13">
        <v>23</v>
      </c>
      <c r="C32" s="14">
        <f t="shared" si="2"/>
        <v>9.9999999999999997E+34</v>
      </c>
      <c r="D32" s="14" t="str">
        <f t="shared" si="1"/>
        <v>1000구</v>
      </c>
      <c r="E32" s="14">
        <f t="shared" si="4"/>
        <v>1000</v>
      </c>
      <c r="F32" s="13" t="str" cm="1">
        <f t="array" ref="F32">IF(AND(E31&gt;100,E32&lt;100),INDEX(M:M,MATCH(F31,M:M,0)+1,0),F31)</f>
        <v>구</v>
      </c>
      <c r="G32" s="13" t="str">
        <f>VLOOKUP(F32,M:P,4,FALSE)</f>
        <v>1E+32</v>
      </c>
      <c r="H32" s="13">
        <v>0.05</v>
      </c>
      <c r="I32" s="13" t="str">
        <f t="shared" si="3"/>
        <v>태극 24단</v>
      </c>
      <c r="J32" s="13">
        <f t="shared" si="5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6"/>
        <v>1E+100</v>
      </c>
    </row>
    <row r="33" spans="2:24" x14ac:dyDescent="0.3">
      <c r="B33" s="13">
        <v>24</v>
      </c>
      <c r="C33" s="14">
        <f t="shared" si="2"/>
        <v>1E+36</v>
      </c>
      <c r="D33" s="14" t="str">
        <f t="shared" si="1"/>
        <v>1간</v>
      </c>
      <c r="E33" s="14">
        <f t="shared" si="4"/>
        <v>1</v>
      </c>
      <c r="F33" s="13" t="str" cm="1">
        <f t="array" ref="F33">IF(AND(E32&gt;100,E33&lt;100),INDEX(M:M,MATCH(F32,M:M,0)+1,0),F32)</f>
        <v>간</v>
      </c>
      <c r="G33" s="13" t="str">
        <f>VLOOKUP(F33,M:P,4,FALSE)</f>
        <v>1E+36</v>
      </c>
      <c r="H33" s="13">
        <v>5.5E-2</v>
      </c>
      <c r="I33" s="13" t="str">
        <f t="shared" si="3"/>
        <v>태극 25단</v>
      </c>
      <c r="J33" s="13">
        <f t="shared" si="5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6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2"/>
        <v>1.0000000000000001E+37</v>
      </c>
      <c r="D34" s="14" t="str">
        <f t="shared" si="1"/>
        <v>10간</v>
      </c>
      <c r="E34" s="14">
        <f t="shared" si="4"/>
        <v>10</v>
      </c>
      <c r="F34" s="13" t="str" cm="1">
        <f t="array" ref="F34">IF(AND(E33&gt;100,E34&lt;100),INDEX(M:M,MATCH(F33,M:M,0)+1,0),F33)</f>
        <v>간</v>
      </c>
      <c r="G34" s="13" t="str">
        <f>VLOOKUP(F34,M:P,4,FALSE)</f>
        <v>1E+36</v>
      </c>
      <c r="H34" s="13">
        <v>0.06</v>
      </c>
      <c r="I34" s="13" t="str">
        <f t="shared" si="3"/>
        <v>태극 26단</v>
      </c>
      <c r="J34" s="13">
        <f t="shared" si="5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6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2"/>
        <v>9.9999999999999998E+37</v>
      </c>
      <c r="D35" s="14" t="str">
        <f t="shared" si="1"/>
        <v>100간</v>
      </c>
      <c r="E35" s="14">
        <f t="shared" si="4"/>
        <v>100</v>
      </c>
      <c r="F35" s="13" t="str" cm="1">
        <f t="array" ref="F35">IF(AND(E34&gt;100,E35&lt;100),INDEX(M:M,MATCH(F34,M:M,0)+1,0),F34)</f>
        <v>간</v>
      </c>
      <c r="G35" s="13" t="str">
        <f>VLOOKUP(F35,M:P,4,FALSE)</f>
        <v>1E+36</v>
      </c>
      <c r="H35" s="13">
        <v>6.5000000000000002E-2</v>
      </c>
      <c r="I35" s="13" t="str">
        <f t="shared" si="3"/>
        <v>태극 27단</v>
      </c>
      <c r="J35" s="13">
        <f t="shared" si="5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6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2"/>
        <v>1.0000000000000001E+39</v>
      </c>
      <c r="D36" s="14" t="str">
        <f t="shared" si="1"/>
        <v>1000간</v>
      </c>
      <c r="E36" s="14">
        <f t="shared" si="4"/>
        <v>1000</v>
      </c>
      <c r="F36" s="13" t="str" cm="1">
        <f t="array" ref="F36">IF(AND(E35&gt;100,E36&lt;100),INDEX(M:M,MATCH(F35,M:M,0)+1,0),F35)</f>
        <v>간</v>
      </c>
      <c r="G36" s="13" t="str">
        <f>VLOOKUP(F36,M:P,4,FALSE)</f>
        <v>1E+36</v>
      </c>
      <c r="H36" s="13">
        <v>7.0000000000000007E-2</v>
      </c>
      <c r="I36" s="13" t="str">
        <f t="shared" si="3"/>
        <v>태극 28단</v>
      </c>
      <c r="J36" s="13">
        <f t="shared" si="5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6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2"/>
        <v>1E+40</v>
      </c>
      <c r="D37" s="14" t="str">
        <f t="shared" si="1"/>
        <v>1정</v>
      </c>
      <c r="E37" s="14">
        <f t="shared" si="4"/>
        <v>1</v>
      </c>
      <c r="F37" s="13" t="str" cm="1">
        <f t="array" ref="F37">IF(AND(E36&gt;100,E37&lt;100),INDEX(M:M,MATCH(F36,M:M,0)+1,0),F36)</f>
        <v>정</v>
      </c>
      <c r="G37" s="13" t="str">
        <f>VLOOKUP(F37,M:P,4,FALSE)</f>
        <v>1E+40</v>
      </c>
      <c r="H37" s="13">
        <v>0.08</v>
      </c>
      <c r="I37" s="13" t="str">
        <f t="shared" si="3"/>
        <v>태극 29단</v>
      </c>
      <c r="J37" s="13">
        <f t="shared" si="5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6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2"/>
        <v>1E+41</v>
      </c>
      <c r="D38" s="14" t="str">
        <f t="shared" si="1"/>
        <v>10정</v>
      </c>
      <c r="E38" s="14">
        <f t="shared" si="4"/>
        <v>10</v>
      </c>
      <c r="F38" s="13" t="str" cm="1">
        <f t="array" ref="F38">IF(AND(E37&gt;100,E38&lt;100),INDEX(M:M,MATCH(F37,M:M,0)+1,0),F37)</f>
        <v>정</v>
      </c>
      <c r="G38" s="13" t="str">
        <f>VLOOKUP(F38,M:P,4,FALSE)</f>
        <v>1E+40</v>
      </c>
      <c r="H38" s="13">
        <v>0.09</v>
      </c>
      <c r="I38" s="13" t="str">
        <f t="shared" si="3"/>
        <v>태극 30단</v>
      </c>
      <c r="J38" s="13">
        <f t="shared" si="5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6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2"/>
        <v>1E+42</v>
      </c>
      <c r="D39" s="14" t="str">
        <f t="shared" si="1"/>
        <v>100정</v>
      </c>
      <c r="E39" s="14">
        <f t="shared" si="4"/>
        <v>100</v>
      </c>
      <c r="F39" s="13" t="str" cm="1">
        <f t="array" ref="F39">IF(AND(E38&gt;100,E39&lt;100),INDEX(M:M,MATCH(F38,M:M,0)+1,0),F38)</f>
        <v>정</v>
      </c>
      <c r="G39" s="13" t="str">
        <f>VLOOKUP(F39,M:P,4,FALSE)</f>
        <v>1E+40</v>
      </c>
      <c r="H39" s="13">
        <v>0.1</v>
      </c>
      <c r="I39" s="13" t="str">
        <f t="shared" si="3"/>
        <v>태극 31단</v>
      </c>
      <c r="J39" s="13">
        <f t="shared" si="5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6"/>
        <v>1E+128</v>
      </c>
    </row>
    <row r="40" spans="2:24" x14ac:dyDescent="0.3">
      <c r="B40" s="13">
        <v>31</v>
      </c>
      <c r="C40" s="14">
        <f t="shared" si="2"/>
        <v>1E+43</v>
      </c>
      <c r="D40" s="14" t="str">
        <f t="shared" si="1"/>
        <v>1000정</v>
      </c>
      <c r="E40" s="14">
        <f t="shared" si="4"/>
        <v>1000</v>
      </c>
      <c r="F40" s="13" t="str" cm="1">
        <f t="array" ref="F40">IF(AND(E39&gt;100,E40&lt;100),INDEX(M:M,MATCH(F39,M:M,0)+1,0),F39)</f>
        <v>정</v>
      </c>
      <c r="G40" s="13" t="str">
        <f>VLOOKUP(F40,M:P,4,FALSE)</f>
        <v>1E+40</v>
      </c>
      <c r="H40" s="13">
        <v>0.11</v>
      </c>
      <c r="I40" s="13" t="str">
        <f t="shared" si="3"/>
        <v>태극 32단</v>
      </c>
      <c r="J40" s="13">
        <f t="shared" si="5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6"/>
        <v>1E+132</v>
      </c>
    </row>
    <row r="41" spans="2:24" x14ac:dyDescent="0.3">
      <c r="B41" s="13">
        <v>32</v>
      </c>
      <c r="C41" s="14">
        <f t="shared" si="2"/>
        <v>1.0000000000000001E+44</v>
      </c>
      <c r="D41" s="14" t="str">
        <f t="shared" si="1"/>
        <v>1재</v>
      </c>
      <c r="E41" s="14">
        <f t="shared" si="4"/>
        <v>1</v>
      </c>
      <c r="F41" s="13" t="str" cm="1">
        <f t="array" ref="F41">IF(AND(E40&gt;100,E41&lt;100),INDEX(M:M,MATCH(F40,M:M,0)+1,0),F40)</f>
        <v>재</v>
      </c>
      <c r="G41" s="13" t="str">
        <f>VLOOKUP(F41,M:P,4,FALSE)</f>
        <v>1E+44</v>
      </c>
      <c r="H41" s="13">
        <v>0.12</v>
      </c>
      <c r="I41" s="13" t="str">
        <f t="shared" si="3"/>
        <v>태극 33단</v>
      </c>
      <c r="J41" s="13">
        <f t="shared" si="5"/>
        <v>33</v>
      </c>
      <c r="K41" s="13" t="s">
        <v>46</v>
      </c>
      <c r="M41" s="13" t="s">
        <v>51</v>
      </c>
      <c r="N41" s="13">
        <v>136</v>
      </c>
      <c r="O41" s="14">
        <f t="shared" ref="O41" si="7">POWER(10,N41)</f>
        <v>1.0000000000000001E+136</v>
      </c>
      <c r="P41" s="14" t="str">
        <f t="shared" ref="P41" si="8">RIGHT(O41,N41)</f>
        <v>1E+136</v>
      </c>
    </row>
    <row r="42" spans="2:24" x14ac:dyDescent="0.3">
      <c r="B42" s="13">
        <v>33</v>
      </c>
      <c r="C42" s="14">
        <f t="shared" si="2"/>
        <v>1.0000000000000001E+45</v>
      </c>
      <c r="D42" s="14" t="str">
        <f t="shared" si="1"/>
        <v>10재</v>
      </c>
      <c r="E42" s="14">
        <f t="shared" si="4"/>
        <v>10</v>
      </c>
      <c r="F42" s="13" t="str" cm="1">
        <f t="array" ref="F42">IF(AND(E41&gt;100,E42&lt;100),INDEX(M:M,MATCH(F41,M:M,0)+1,0),F41)</f>
        <v>재</v>
      </c>
      <c r="G42" s="13" t="str">
        <f>VLOOKUP(F42,M:P,4,FALSE)</f>
        <v>1E+44</v>
      </c>
      <c r="H42" s="13">
        <v>0.13</v>
      </c>
      <c r="I42" s="13" t="str">
        <f t="shared" si="3"/>
        <v>태극 34단</v>
      </c>
      <c r="J42" s="13">
        <f t="shared" si="5"/>
        <v>34</v>
      </c>
      <c r="K42" s="13" t="s">
        <v>46</v>
      </c>
      <c r="M42" s="13" t="s">
        <v>52</v>
      </c>
      <c r="N42" s="13">
        <v>140</v>
      </c>
      <c r="O42" s="14">
        <f t="shared" ref="O42" si="9">POWER(10,N42)</f>
        <v>1.0000000000000001E+140</v>
      </c>
      <c r="P42" s="14" t="str">
        <f t="shared" ref="P42" si="10">RIGHT(O42,N42)</f>
        <v>1E+140</v>
      </c>
    </row>
    <row r="43" spans="2:24" x14ac:dyDescent="0.3">
      <c r="B43" s="13">
        <v>34</v>
      </c>
      <c r="C43" s="14">
        <f t="shared" si="2"/>
        <v>1.0000000000000001E+46</v>
      </c>
      <c r="D43" s="14" t="str">
        <f t="shared" si="1"/>
        <v>100재</v>
      </c>
      <c r="E43" s="14">
        <f t="shared" si="4"/>
        <v>100</v>
      </c>
      <c r="F43" s="13" t="str" cm="1">
        <f t="array" ref="F43">IF(AND(E42&gt;100,E43&lt;100),INDEX(M:M,MATCH(F42,M:M,0)+1,0),F42)</f>
        <v>재</v>
      </c>
      <c r="G43" s="13" t="str">
        <f>VLOOKUP(F43,M:P,4,FALSE)</f>
        <v>1E+44</v>
      </c>
      <c r="H43" s="13">
        <v>0.14000000000000001</v>
      </c>
      <c r="I43" s="13" t="str">
        <f t="shared" si="3"/>
        <v>태극 35단</v>
      </c>
      <c r="J43" s="13">
        <f t="shared" si="5"/>
        <v>35</v>
      </c>
      <c r="K43" s="13" t="s">
        <v>46</v>
      </c>
      <c r="M43" s="13" t="s">
        <v>53</v>
      </c>
      <c r="N43" s="13">
        <v>144</v>
      </c>
      <c r="O43" s="14">
        <f t="shared" ref="O43" si="11">POWER(10,N43)</f>
        <v>1E+144</v>
      </c>
      <c r="P43" s="14" t="str">
        <f t="shared" ref="P43" si="12">RIGHT(O43,N43)</f>
        <v>1E+144</v>
      </c>
    </row>
    <row r="44" spans="2:24" x14ac:dyDescent="0.3">
      <c r="B44" s="13">
        <v>35</v>
      </c>
      <c r="C44" s="14">
        <f t="shared" si="2"/>
        <v>1E+47</v>
      </c>
      <c r="D44" s="14" t="str">
        <f t="shared" si="1"/>
        <v>1000재</v>
      </c>
      <c r="E44" s="14">
        <f t="shared" si="4"/>
        <v>1000</v>
      </c>
      <c r="F44" s="13" t="str" cm="1">
        <f t="array" ref="F44">IF(AND(E43&gt;100,E44&lt;100),INDEX(M:M,MATCH(F43,M:M,0)+1,0),F43)</f>
        <v>재</v>
      </c>
      <c r="G44" s="13" t="str">
        <f>VLOOKUP(F44,M:P,4,FALSE)</f>
        <v>1E+44</v>
      </c>
      <c r="H44" s="13">
        <v>0.15</v>
      </c>
      <c r="I44" s="13" t="str">
        <f t="shared" si="3"/>
        <v>태극 36단</v>
      </c>
      <c r="J44" s="13">
        <f t="shared" si="5"/>
        <v>36</v>
      </c>
      <c r="K44" s="13" t="s">
        <v>46</v>
      </c>
      <c r="M44" s="13" t="s">
        <v>54</v>
      </c>
      <c r="N44" s="13">
        <v>148</v>
      </c>
      <c r="O44" s="14">
        <f t="shared" ref="O44" si="13">POWER(10,N44)</f>
        <v>1E+148</v>
      </c>
      <c r="P44" s="14" t="str">
        <f t="shared" ref="P44" si="14">RIGHT(O44,N44)</f>
        <v>1E+148</v>
      </c>
    </row>
    <row r="45" spans="2:24" x14ac:dyDescent="0.3">
      <c r="B45" s="13">
        <v>36</v>
      </c>
      <c r="C45" s="14">
        <f t="shared" si="2"/>
        <v>1E+48</v>
      </c>
      <c r="D45" s="14" t="str">
        <f t="shared" si="1"/>
        <v>1극</v>
      </c>
      <c r="E45" s="14">
        <f t="shared" si="4"/>
        <v>1</v>
      </c>
      <c r="F45" s="13" t="str" cm="1">
        <f t="array" ref="F45">IF(AND(E44&gt;100,E45&lt;100),INDEX(M:M,MATCH(F44,M:M,0)+1,0),F44)</f>
        <v>극</v>
      </c>
      <c r="G45" s="13" t="str">
        <f>VLOOKUP(F45,M:P,4,FALSE)</f>
        <v>1E+48</v>
      </c>
      <c r="H45" s="13">
        <v>0.16</v>
      </c>
      <c r="I45" s="13" t="str">
        <f t="shared" si="3"/>
        <v>태극 37단</v>
      </c>
      <c r="J45" s="13">
        <f t="shared" si="5"/>
        <v>37</v>
      </c>
      <c r="K45" s="13" t="s">
        <v>46</v>
      </c>
      <c r="M45" s="13" t="s">
        <v>55</v>
      </c>
      <c r="N45" s="13">
        <v>152</v>
      </c>
      <c r="O45" s="14">
        <f t="shared" ref="O45:O46" si="15">POWER(10,N45)</f>
        <v>1E+152</v>
      </c>
      <c r="P45" s="14" t="str">
        <f t="shared" ref="P45:P46" si="16">RIGHT(O45,N45)</f>
        <v>1E+152</v>
      </c>
    </row>
    <row r="46" spans="2:24" x14ac:dyDescent="0.3">
      <c r="B46" s="13">
        <v>37</v>
      </c>
      <c r="C46" s="14">
        <f t="shared" si="2"/>
        <v>1.0000000000000001E+49</v>
      </c>
      <c r="D46" s="14" t="str">
        <f t="shared" si="1"/>
        <v>10극</v>
      </c>
      <c r="E46" s="14">
        <f t="shared" si="4"/>
        <v>10</v>
      </c>
      <c r="F46" s="13" t="str" cm="1">
        <f t="array" ref="F46">IF(AND(E45&gt;100,E46&lt;100),INDEX(M:M,MATCH(F45,M:M,0)+1,0),F45)</f>
        <v>극</v>
      </c>
      <c r="G46" s="13" t="str">
        <f>VLOOKUP(F46,M:P,4,FALSE)</f>
        <v>1E+48</v>
      </c>
      <c r="H46" s="13">
        <v>0.17</v>
      </c>
      <c r="I46" s="13" t="str">
        <f t="shared" si="3"/>
        <v>태극 38단</v>
      </c>
      <c r="J46" s="13">
        <f t="shared" si="5"/>
        <v>38</v>
      </c>
      <c r="K46" s="13" t="s">
        <v>46</v>
      </c>
      <c r="M46" s="13" t="s">
        <v>56</v>
      </c>
      <c r="N46" s="13">
        <v>156</v>
      </c>
      <c r="O46" s="14">
        <f t="shared" si="15"/>
        <v>9.9999999999999998E+155</v>
      </c>
      <c r="P46" s="14" t="str">
        <f t="shared" si="16"/>
        <v>1E+156</v>
      </c>
    </row>
    <row r="47" spans="2:24" x14ac:dyDescent="0.3">
      <c r="B47" s="13">
        <v>38</v>
      </c>
      <c r="C47" s="14">
        <f t="shared" si="2"/>
        <v>1.0000000000000001E+50</v>
      </c>
      <c r="D47" s="14" t="str">
        <f t="shared" si="1"/>
        <v>100극</v>
      </c>
      <c r="E47" s="14">
        <f t="shared" si="4"/>
        <v>100</v>
      </c>
      <c r="F47" s="13" t="str" cm="1">
        <f t="array" ref="F47">IF(AND(E46&gt;100,E47&lt;100),INDEX(M:M,MATCH(F46,M:M,0)+1,0),F46)</f>
        <v>극</v>
      </c>
      <c r="G47" s="13" t="str">
        <f>VLOOKUP(F47,M:P,4,FALSE)</f>
        <v>1E+48</v>
      </c>
      <c r="H47" s="13">
        <v>0.18</v>
      </c>
      <c r="I47" s="13" t="str">
        <f t="shared" si="3"/>
        <v>태극 39단</v>
      </c>
      <c r="J47" s="13">
        <f t="shared" si="5"/>
        <v>39</v>
      </c>
      <c r="K47" s="13" t="s">
        <v>46</v>
      </c>
      <c r="M47" s="13" t="s">
        <v>57</v>
      </c>
      <c r="N47" s="13">
        <v>160</v>
      </c>
      <c r="O47" s="14">
        <f t="shared" ref="O47:O48" si="17">POWER(10,N47)</f>
        <v>1E+160</v>
      </c>
      <c r="P47" s="14" t="str">
        <f t="shared" ref="P47:P48" si="18">RIGHT(O47,N47)</f>
        <v>1E+160</v>
      </c>
    </row>
    <row r="48" spans="2:24" x14ac:dyDescent="0.3">
      <c r="B48" s="13">
        <v>39</v>
      </c>
      <c r="C48" s="14">
        <f t="shared" si="2"/>
        <v>9.9999999999999999E+50</v>
      </c>
      <c r="D48" s="14" t="str">
        <f t="shared" si="1"/>
        <v>1000극</v>
      </c>
      <c r="E48" s="14">
        <f t="shared" si="4"/>
        <v>1000</v>
      </c>
      <c r="F48" s="13" t="str" cm="1">
        <f t="array" ref="F48">IF(AND(E47&gt;100,E48&lt;100),INDEX(M:M,MATCH(F47,M:M,0)+1,0),F47)</f>
        <v>극</v>
      </c>
      <c r="G48" s="13" t="str">
        <f>VLOOKUP(F48,M:P,4,FALSE)</f>
        <v>1E+48</v>
      </c>
      <c r="H48" s="13">
        <v>0.19</v>
      </c>
      <c r="I48" s="13" t="str">
        <f t="shared" si="3"/>
        <v>태극 40단</v>
      </c>
      <c r="J48" s="13">
        <f t="shared" si="5"/>
        <v>40</v>
      </c>
      <c r="K48" s="13" t="s">
        <v>46</v>
      </c>
      <c r="M48" s="13" t="s">
        <v>58</v>
      </c>
      <c r="N48" s="13">
        <v>164</v>
      </c>
      <c r="O48" s="14">
        <f t="shared" si="17"/>
        <v>1E+164</v>
      </c>
      <c r="P48" s="14" t="str">
        <f t="shared" si="18"/>
        <v>1E+164</v>
      </c>
    </row>
    <row r="49" spans="2:16" x14ac:dyDescent="0.3">
      <c r="B49" s="13">
        <v>40</v>
      </c>
      <c r="C49" s="14">
        <f t="shared" si="2"/>
        <v>9.9999999999999999E+51</v>
      </c>
      <c r="D49" s="14" t="str">
        <f t="shared" si="1"/>
        <v>1항</v>
      </c>
      <c r="E49" s="14">
        <f t="shared" si="4"/>
        <v>1</v>
      </c>
      <c r="F49" s="13" t="str" cm="1">
        <f t="array" ref="F49">IF(AND(E48&gt;100,E49&lt;100),INDEX(M:M,MATCH(F48,M:M,0)+1,0),F48)</f>
        <v>항</v>
      </c>
      <c r="G49" s="13" t="str">
        <f>VLOOKUP(F49,M:P,4,FALSE)</f>
        <v>1E+52</v>
      </c>
      <c r="H49" s="13">
        <v>0.2</v>
      </c>
      <c r="I49" s="13" t="str">
        <f t="shared" si="3"/>
        <v>태극 41단</v>
      </c>
      <c r="J49" s="13">
        <f t="shared" si="5"/>
        <v>41</v>
      </c>
      <c r="K49" s="13" t="s">
        <v>46</v>
      </c>
      <c r="M49" s="13" t="s">
        <v>59</v>
      </c>
      <c r="N49" s="13">
        <v>168</v>
      </c>
      <c r="O49" s="14">
        <f t="shared" ref="O49" si="19">POWER(10,N49)</f>
        <v>9.9999999999999993E+167</v>
      </c>
      <c r="P49" s="14" t="str">
        <f t="shared" ref="P49" si="20">RIGHT(O49,N49)</f>
        <v>1E+168</v>
      </c>
    </row>
    <row r="50" spans="2:16" x14ac:dyDescent="0.3">
      <c r="B50" s="13">
        <v>41</v>
      </c>
      <c r="C50" s="14">
        <f t="shared" si="2"/>
        <v>9.9999999999999999E+52</v>
      </c>
      <c r="D50" s="14" t="str">
        <f t="shared" si="1"/>
        <v>10항</v>
      </c>
      <c r="E50" s="14">
        <f t="shared" si="4"/>
        <v>10</v>
      </c>
      <c r="F50" s="13" t="str" cm="1">
        <f t="array" ref="F50">IF(AND(E49&gt;100,E50&lt;100),INDEX(M:M,MATCH(F49,M:M,0)+1,0),F49)</f>
        <v>항</v>
      </c>
      <c r="G50" s="13" t="str">
        <f>VLOOKUP(F50,M:P,4,FALSE)</f>
        <v>1E+52</v>
      </c>
      <c r="H50" s="13">
        <v>0.22</v>
      </c>
      <c r="I50" s="13" t="str">
        <f t="shared" si="3"/>
        <v>태극 42단</v>
      </c>
      <c r="J50" s="13">
        <f t="shared" si="5"/>
        <v>42</v>
      </c>
      <c r="K50" s="13" t="s">
        <v>46</v>
      </c>
      <c r="M50" s="13" t="s">
        <v>60</v>
      </c>
      <c r="N50" s="13">
        <v>172</v>
      </c>
      <c r="O50" s="14">
        <f t="shared" ref="O50:O51" si="21">POWER(10,N50)</f>
        <v>1.0000000000000001E+172</v>
      </c>
      <c r="P50" s="14" t="str">
        <f t="shared" ref="P50:P51" si="22">RIGHT(O50,N50)</f>
        <v>1E+172</v>
      </c>
    </row>
    <row r="51" spans="2:16" x14ac:dyDescent="0.3">
      <c r="B51" s="13">
        <v>42</v>
      </c>
      <c r="C51" s="14">
        <f t="shared" si="2"/>
        <v>1.0000000000000001E+54</v>
      </c>
      <c r="D51" s="14" t="str">
        <f t="shared" si="1"/>
        <v>100항</v>
      </c>
      <c r="E51" s="14">
        <f t="shared" si="4"/>
        <v>100</v>
      </c>
      <c r="F51" s="13" t="str" cm="1">
        <f t="array" ref="F51">IF(AND(E50&gt;100,E51&lt;100),INDEX(M:M,MATCH(F50,M:M,0)+1,0),F50)</f>
        <v>항</v>
      </c>
      <c r="G51" s="13" t="str">
        <f>VLOOKUP(F51,M:P,4,FALSE)</f>
        <v>1E+52</v>
      </c>
      <c r="H51" s="13">
        <v>0.24</v>
      </c>
      <c r="I51" s="13" t="str">
        <f t="shared" si="3"/>
        <v>태극 43단</v>
      </c>
      <c r="J51" s="13">
        <f t="shared" si="5"/>
        <v>43</v>
      </c>
      <c r="K51" s="13" t="s">
        <v>46</v>
      </c>
      <c r="M51" s="13" t="s">
        <v>61</v>
      </c>
      <c r="N51" s="13">
        <v>176</v>
      </c>
      <c r="O51" s="14">
        <f t="shared" si="21"/>
        <v>1E+176</v>
      </c>
      <c r="P51" s="14" t="str">
        <f t="shared" si="22"/>
        <v>1E+176</v>
      </c>
    </row>
    <row r="52" spans="2:16" x14ac:dyDescent="0.3">
      <c r="B52" s="13">
        <v>43</v>
      </c>
      <c r="C52" s="14">
        <f t="shared" si="2"/>
        <v>1E+55</v>
      </c>
      <c r="D52" s="14" t="str">
        <f t="shared" si="1"/>
        <v>1000항</v>
      </c>
      <c r="E52" s="14">
        <f t="shared" si="4"/>
        <v>1000</v>
      </c>
      <c r="F52" s="13" t="str" cm="1">
        <f t="array" ref="F52">IF(AND(E51&gt;100,E52&lt;100),INDEX(M:M,MATCH(F51,M:M,0)+1,0),F51)</f>
        <v>항</v>
      </c>
      <c r="G52" s="13" t="str">
        <f>VLOOKUP(F52,M:P,4,FALSE)</f>
        <v>1E+52</v>
      </c>
      <c r="H52" s="13">
        <v>0.26</v>
      </c>
      <c r="I52" s="13" t="str">
        <f t="shared" si="3"/>
        <v>태극 44단</v>
      </c>
      <c r="J52" s="13">
        <f t="shared" si="5"/>
        <v>44</v>
      </c>
      <c r="K52" s="13" t="s">
        <v>46</v>
      </c>
      <c r="M52" s="13" t="s">
        <v>62</v>
      </c>
      <c r="N52" s="13">
        <v>180</v>
      </c>
      <c r="O52" s="14">
        <f t="shared" ref="O52:O53" si="23">POWER(10,N52)</f>
        <v>1E+180</v>
      </c>
      <c r="P52" s="14" t="str">
        <f t="shared" ref="P52:P53" si="24">RIGHT(O52,N52)</f>
        <v>1E+180</v>
      </c>
    </row>
    <row r="53" spans="2:16" x14ac:dyDescent="0.3">
      <c r="B53" s="13">
        <v>44</v>
      </c>
      <c r="C53" s="14">
        <f t="shared" si="2"/>
        <v>1.0000000000000001E+56</v>
      </c>
      <c r="D53" s="14" t="str">
        <f t="shared" si="1"/>
        <v>1아</v>
      </c>
      <c r="E53" s="14">
        <f t="shared" si="4"/>
        <v>1</v>
      </c>
      <c r="F53" s="13" t="str" cm="1">
        <f t="array" ref="F53">IF(AND(E52&gt;100,E53&lt;100),INDEX(M:M,MATCH(F52,M:M,0)+1,0),F52)</f>
        <v>아</v>
      </c>
      <c r="G53" s="13" t="str">
        <f>VLOOKUP(F53,M:P,4,FALSE)</f>
        <v>1E+56</v>
      </c>
      <c r="H53" s="13">
        <v>0.28000000000000003</v>
      </c>
      <c r="I53" s="13" t="str">
        <f t="shared" si="3"/>
        <v>태극 45단</v>
      </c>
      <c r="J53" s="13">
        <f t="shared" si="5"/>
        <v>45</v>
      </c>
      <c r="K53" s="13" t="s">
        <v>46</v>
      </c>
      <c r="M53" s="13" t="s">
        <v>63</v>
      </c>
      <c r="N53" s="13">
        <v>184</v>
      </c>
      <c r="O53" s="14">
        <f t="shared" si="23"/>
        <v>1E+184</v>
      </c>
      <c r="P53" s="14" t="str">
        <f t="shared" si="24"/>
        <v>1E+184</v>
      </c>
    </row>
    <row r="54" spans="2:16" x14ac:dyDescent="0.3">
      <c r="B54" s="13">
        <v>45</v>
      </c>
      <c r="C54" s="14">
        <f t="shared" si="2"/>
        <v>1E+57</v>
      </c>
      <c r="D54" s="14" t="str">
        <f t="shared" si="1"/>
        <v>10아</v>
      </c>
      <c r="E54" s="14">
        <f t="shared" si="4"/>
        <v>10</v>
      </c>
      <c r="F54" s="13" t="str" cm="1">
        <f t="array" ref="F54">IF(AND(E53&gt;100,E54&lt;100),INDEX(M:M,MATCH(F53,M:M,0)+1,0),F53)</f>
        <v>아</v>
      </c>
      <c r="G54" s="13" t="str">
        <f>VLOOKUP(F54,M:P,4,FALSE)</f>
        <v>1E+56</v>
      </c>
      <c r="H54" s="13">
        <v>0.3</v>
      </c>
      <c r="I54" s="13" t="str">
        <f t="shared" si="3"/>
        <v>태극 46단</v>
      </c>
      <c r="J54" s="13">
        <f t="shared" si="5"/>
        <v>46</v>
      </c>
      <c r="K54" s="13" t="s">
        <v>46</v>
      </c>
      <c r="M54" s="13" t="s">
        <v>64</v>
      </c>
      <c r="N54" s="13">
        <v>188</v>
      </c>
      <c r="O54" s="14">
        <f t="shared" ref="O54" si="25">POWER(10,N54)</f>
        <v>1E+188</v>
      </c>
      <c r="P54" s="14" t="str">
        <f t="shared" ref="P54" si="26">RIGHT(O54,N54)</f>
        <v>1E+188</v>
      </c>
    </row>
    <row r="55" spans="2:16" x14ac:dyDescent="0.3">
      <c r="B55" s="13">
        <v>46</v>
      </c>
      <c r="C55" s="14">
        <f t="shared" si="2"/>
        <v>1.0000000000000001E+58</v>
      </c>
      <c r="D55" s="14" t="str">
        <f t="shared" si="1"/>
        <v>100아</v>
      </c>
      <c r="E55" s="14">
        <f t="shared" si="4"/>
        <v>100</v>
      </c>
      <c r="F55" s="13" t="str" cm="1">
        <f t="array" ref="F55">IF(AND(E54&gt;100,E55&lt;100),INDEX(M:M,MATCH(F54,M:M,0)+1,0),F54)</f>
        <v>아</v>
      </c>
      <c r="G55" s="13" t="str">
        <f>VLOOKUP(F55,M:P,4,FALSE)</f>
        <v>1E+56</v>
      </c>
      <c r="H55" s="13">
        <v>0.32</v>
      </c>
      <c r="I55" s="13" t="str">
        <f t="shared" si="3"/>
        <v>태극 47단</v>
      </c>
      <c r="J55" s="13">
        <f t="shared" si="5"/>
        <v>47</v>
      </c>
      <c r="K55" s="13" t="s">
        <v>46</v>
      </c>
      <c r="M55" s="13" t="s">
        <v>65</v>
      </c>
      <c r="N55" s="13">
        <v>192</v>
      </c>
      <c r="O55" s="14">
        <f t="shared" ref="O55" si="27">POWER(10,N55)</f>
        <v>1E+192</v>
      </c>
      <c r="P55" s="14" t="str">
        <f t="shared" ref="P55" si="28">RIGHT(O55,N55)</f>
        <v>1E+192</v>
      </c>
    </row>
    <row r="56" spans="2:16" x14ac:dyDescent="0.3">
      <c r="B56" s="13">
        <v>47</v>
      </c>
      <c r="C56" s="14">
        <f t="shared" si="2"/>
        <v>1.0000000000000001E+59</v>
      </c>
      <c r="D56" s="14" t="str">
        <f t="shared" si="1"/>
        <v>1000아</v>
      </c>
      <c r="E56" s="14">
        <f t="shared" si="4"/>
        <v>1000</v>
      </c>
      <c r="F56" s="13" t="str" cm="1">
        <f t="array" ref="F56">IF(AND(E55&gt;100,E56&lt;100),INDEX(M:M,MATCH(F55,M:M,0)+1,0),F55)</f>
        <v>아</v>
      </c>
      <c r="G56" s="13" t="str">
        <f>VLOOKUP(F56,M:P,4,FALSE)</f>
        <v>1E+56</v>
      </c>
      <c r="H56" s="13">
        <v>0.34</v>
      </c>
      <c r="I56" s="13" t="str">
        <f t="shared" si="3"/>
        <v>태극 48단</v>
      </c>
      <c r="J56" s="13">
        <f t="shared" si="5"/>
        <v>48</v>
      </c>
      <c r="K56" s="13" t="s">
        <v>46</v>
      </c>
      <c r="M56" s="13" t="s">
        <v>66</v>
      </c>
      <c r="N56" s="13">
        <v>196</v>
      </c>
      <c r="O56" s="14">
        <f t="shared" ref="O56:O57" si="29">POWER(10,N56)</f>
        <v>9.9999999999999995E+195</v>
      </c>
      <c r="P56" s="14" t="str">
        <f t="shared" ref="P56:P57" si="30">RIGHT(O56,N56)</f>
        <v>1E+196</v>
      </c>
    </row>
    <row r="57" spans="2:16" x14ac:dyDescent="0.3">
      <c r="B57" s="13">
        <v>48</v>
      </c>
      <c r="C57" s="14">
        <f t="shared" si="2"/>
        <v>9.9999999999999995E+59</v>
      </c>
      <c r="D57" s="14" t="str">
        <f t="shared" si="1"/>
        <v>1나</v>
      </c>
      <c r="E57" s="14">
        <f t="shared" si="4"/>
        <v>1</v>
      </c>
      <c r="F57" s="13" t="str" cm="1">
        <f t="array" ref="F57">IF(AND(E56&gt;100,E57&lt;100),INDEX(M:M,MATCH(F56,M:M,0)+1,0),F56)</f>
        <v>나</v>
      </c>
      <c r="G57" s="13" t="str">
        <f>VLOOKUP(F57,M:P,4,FALSE)</f>
        <v>1E+60</v>
      </c>
      <c r="H57" s="13">
        <v>0.36</v>
      </c>
      <c r="I57" s="13" t="str">
        <f t="shared" si="3"/>
        <v>태극 49단</v>
      </c>
      <c r="J57" s="13">
        <f t="shared" si="5"/>
        <v>49</v>
      </c>
      <c r="K57" s="13" t="s">
        <v>46</v>
      </c>
      <c r="M57" s="13" t="s">
        <v>67</v>
      </c>
      <c r="N57" s="13">
        <v>200</v>
      </c>
      <c r="O57" s="14">
        <f t="shared" si="29"/>
        <v>9.9999999999999997E+199</v>
      </c>
      <c r="P57" s="14" t="str">
        <f t="shared" si="30"/>
        <v>1E+200</v>
      </c>
    </row>
    <row r="58" spans="2:16" x14ac:dyDescent="0.3">
      <c r="B58" s="13">
        <v>49</v>
      </c>
      <c r="C58" s="14">
        <f t="shared" si="2"/>
        <v>9.9999999999999995E+60</v>
      </c>
      <c r="D58" s="14" t="str">
        <f t="shared" si="1"/>
        <v>10나</v>
      </c>
      <c r="E58" s="14">
        <f t="shared" si="4"/>
        <v>10</v>
      </c>
      <c r="F58" s="13" t="str" cm="1">
        <f t="array" ref="F58">IF(AND(E57&gt;100,E58&lt;100),INDEX(M:M,MATCH(F57,M:M,0)+1,0),F57)</f>
        <v>나</v>
      </c>
      <c r="G58" s="13" t="str">
        <f>VLOOKUP(F58,M:P,4,FALSE)</f>
        <v>1E+60</v>
      </c>
      <c r="H58" s="13">
        <v>0.38</v>
      </c>
      <c r="I58" s="13" t="str">
        <f t="shared" si="3"/>
        <v>태극 50단</v>
      </c>
      <c r="J58" s="13">
        <f t="shared" si="5"/>
        <v>50</v>
      </c>
      <c r="K58" s="13" t="s">
        <v>46</v>
      </c>
      <c r="M58" s="13" t="s">
        <v>68</v>
      </c>
      <c r="N58" s="13">
        <v>204</v>
      </c>
      <c r="O58" s="14">
        <f t="shared" ref="O58:O59" si="31">POWER(10,N58)</f>
        <v>9.9999999999999999E+203</v>
      </c>
      <c r="P58" s="14" t="str">
        <f t="shared" ref="P58:P59" si="32">RIGHT(O58,N58)</f>
        <v>1E+204</v>
      </c>
    </row>
    <row r="59" spans="2:16" x14ac:dyDescent="0.3">
      <c r="B59" s="13">
        <v>50</v>
      </c>
      <c r="C59" s="14">
        <f t="shared" si="2"/>
        <v>9.9999999999999992E+61</v>
      </c>
      <c r="D59" s="14" t="str">
        <f t="shared" si="1"/>
        <v>100나</v>
      </c>
      <c r="E59" s="14">
        <f t="shared" si="4"/>
        <v>100</v>
      </c>
      <c r="F59" s="13" t="str" cm="1">
        <f t="array" ref="F59">IF(AND(E58&gt;100,E59&lt;100),INDEX(M:M,MATCH(F58,M:M,0)+1,0),F58)</f>
        <v>나</v>
      </c>
      <c r="G59" s="13" t="str">
        <f>VLOOKUP(F59,M:P,4,FALSE)</f>
        <v>1E+60</v>
      </c>
      <c r="H59" s="13">
        <v>0.4</v>
      </c>
      <c r="I59" s="13" t="str">
        <f t="shared" si="3"/>
        <v>태극 51단</v>
      </c>
      <c r="J59" s="13">
        <f t="shared" si="5"/>
        <v>51</v>
      </c>
      <c r="K59" s="13" t="s">
        <v>46</v>
      </c>
      <c r="M59" s="13" t="s">
        <v>69</v>
      </c>
      <c r="N59" s="13">
        <v>208</v>
      </c>
      <c r="O59" s="14">
        <f t="shared" si="31"/>
        <v>9.9999999999999998E+207</v>
      </c>
      <c r="P59" s="14" t="str">
        <f t="shared" si="32"/>
        <v>1E+208</v>
      </c>
    </row>
    <row r="60" spans="2:16" x14ac:dyDescent="0.3">
      <c r="B60" s="13">
        <v>51</v>
      </c>
      <c r="C60" s="14">
        <f t="shared" si="2"/>
        <v>9.9999999999999988E+62</v>
      </c>
      <c r="D60" s="14" t="str">
        <f t="shared" si="1"/>
        <v>1000나</v>
      </c>
      <c r="E60" s="14">
        <f t="shared" si="4"/>
        <v>1000</v>
      </c>
      <c r="F60" s="13" t="str" cm="1">
        <f t="array" ref="F60">IF(AND(E59&gt;100,E60&lt;100),INDEX(M:M,MATCH(F59,M:M,0)+1,0),F59)</f>
        <v>나</v>
      </c>
      <c r="G60" s="13" t="str">
        <f>VLOOKUP(F60,M:P,4,FALSE)</f>
        <v>1E+60</v>
      </c>
      <c r="H60" s="13">
        <v>0.42</v>
      </c>
      <c r="I60" s="13" t="str">
        <f t="shared" si="3"/>
        <v>태극 52단</v>
      </c>
      <c r="J60" s="13">
        <f t="shared" si="5"/>
        <v>52</v>
      </c>
      <c r="K60" s="13" t="s">
        <v>46</v>
      </c>
      <c r="M60" s="13" t="s">
        <v>70</v>
      </c>
      <c r="N60" s="13">
        <v>212</v>
      </c>
      <c r="O60" s="14">
        <f t="shared" ref="O60" si="33">POWER(10,N60)</f>
        <v>9.9999999999999991E+211</v>
      </c>
      <c r="P60" s="14" t="str">
        <f t="shared" ref="P60" si="34">RIGHT(O60,N60)</f>
        <v>1E+212</v>
      </c>
    </row>
    <row r="61" spans="2:16" x14ac:dyDescent="0.3">
      <c r="B61" s="13">
        <v>52</v>
      </c>
      <c r="C61" s="14">
        <f t="shared" si="2"/>
        <v>1E+64</v>
      </c>
      <c r="D61" s="14" t="str">
        <f t="shared" si="1"/>
        <v>1불</v>
      </c>
      <c r="E61" s="14">
        <f t="shared" si="4"/>
        <v>1</v>
      </c>
      <c r="F61" s="13" t="str" cm="1">
        <f t="array" ref="F61">IF(AND(E60&gt;100,E61&lt;100),INDEX(M:M,MATCH(F60,M:M,0)+1,0),F60)</f>
        <v>불</v>
      </c>
      <c r="G61" s="13" t="str">
        <f>VLOOKUP(F61,M:P,4,FALSE)</f>
        <v>1E+64</v>
      </c>
      <c r="H61" s="13">
        <v>0.44</v>
      </c>
      <c r="I61" s="13" t="str">
        <f t="shared" si="3"/>
        <v>태극 53단</v>
      </c>
      <c r="J61" s="13">
        <f t="shared" si="5"/>
        <v>53</v>
      </c>
      <c r="K61" s="13" t="s">
        <v>46</v>
      </c>
      <c r="M61" s="13" t="s">
        <v>71</v>
      </c>
      <c r="N61" s="13">
        <v>216</v>
      </c>
      <c r="O61" s="14">
        <f t="shared" ref="O61:O62" si="35">POWER(10,N61)</f>
        <v>1E+216</v>
      </c>
      <c r="P61" s="14" t="str">
        <f t="shared" ref="P61:P62" si="36">RIGHT(O61,N61)</f>
        <v>1E+216</v>
      </c>
    </row>
    <row r="62" spans="2:16" x14ac:dyDescent="0.3">
      <c r="B62" s="13">
        <v>53</v>
      </c>
      <c r="C62" s="14">
        <f t="shared" si="2"/>
        <v>9.9999999999999999E+64</v>
      </c>
      <c r="D62" s="14" t="str">
        <f t="shared" si="1"/>
        <v>10불</v>
      </c>
      <c r="E62" s="14">
        <f t="shared" si="4"/>
        <v>10</v>
      </c>
      <c r="F62" s="13" t="str" cm="1">
        <f t="array" ref="F62">IF(AND(E61&gt;100,E62&lt;100),INDEX(M:M,MATCH(F61,M:M,0)+1,0),F61)</f>
        <v>불</v>
      </c>
      <c r="G62" s="13" t="str">
        <f>VLOOKUP(F62,M:P,4,FALSE)</f>
        <v>1E+64</v>
      </c>
      <c r="H62" s="13">
        <v>0.46</v>
      </c>
      <c r="I62" s="13" t="str">
        <f t="shared" si="3"/>
        <v>태극 54단</v>
      </c>
      <c r="J62" s="13">
        <f t="shared" si="5"/>
        <v>54</v>
      </c>
      <c r="K62" s="13" t="s">
        <v>46</v>
      </c>
      <c r="M62" s="13" t="s">
        <v>72</v>
      </c>
      <c r="N62" s="13">
        <v>220</v>
      </c>
      <c r="O62" s="14">
        <f t="shared" si="35"/>
        <v>1E+220</v>
      </c>
      <c r="P62" s="14" t="str">
        <f t="shared" si="36"/>
        <v>1E+220</v>
      </c>
    </row>
    <row r="63" spans="2:16" x14ac:dyDescent="0.3">
      <c r="B63" s="13">
        <v>54</v>
      </c>
      <c r="C63" s="14">
        <f t="shared" si="2"/>
        <v>9.9999999999999995E+65</v>
      </c>
      <c r="D63" s="14" t="str">
        <f t="shared" si="1"/>
        <v>100불</v>
      </c>
      <c r="E63" s="14">
        <f t="shared" si="4"/>
        <v>100</v>
      </c>
      <c r="F63" s="13" t="str" cm="1">
        <f t="array" ref="F63">IF(AND(E62&gt;100,E63&lt;100),INDEX(M:M,MATCH(F62,M:M,0)+1,0),F62)</f>
        <v>불</v>
      </c>
      <c r="G63" s="13" t="str">
        <f>VLOOKUP(F63,M:P,4,FALSE)</f>
        <v>1E+64</v>
      </c>
      <c r="H63" s="13">
        <v>0.48</v>
      </c>
      <c r="I63" s="13" t="str">
        <f t="shared" si="3"/>
        <v>태극 55단</v>
      </c>
      <c r="J63" s="13">
        <f t="shared" si="5"/>
        <v>55</v>
      </c>
      <c r="K63" s="13" t="s">
        <v>46</v>
      </c>
      <c r="M63" s="13" t="s">
        <v>73</v>
      </c>
      <c r="N63" s="13">
        <v>224</v>
      </c>
      <c r="O63" s="14">
        <f t="shared" ref="O63:O64" si="37">POWER(10,N63)</f>
        <v>9.9999999999999997E+223</v>
      </c>
      <c r="P63" s="14" t="str">
        <f t="shared" ref="P63:P64" si="38">RIGHT(O63,N63)</f>
        <v>1E+224</v>
      </c>
    </row>
    <row r="64" spans="2:16" x14ac:dyDescent="0.3">
      <c r="B64" s="13">
        <v>55</v>
      </c>
      <c r="C64" s="14">
        <f t="shared" si="2"/>
        <v>9.9999999999999998E+66</v>
      </c>
      <c r="D64" s="14" t="str">
        <f t="shared" si="1"/>
        <v>1000불</v>
      </c>
      <c r="E64" s="14">
        <f t="shared" si="4"/>
        <v>1000</v>
      </c>
      <c r="F64" s="13" t="str" cm="1">
        <f t="array" ref="F64">IF(AND(E63&gt;100,E64&lt;100),INDEX(M:M,MATCH(F63,M:M,0)+1,0),F63)</f>
        <v>불</v>
      </c>
      <c r="G64" s="13" t="str">
        <f>VLOOKUP(F64,M:P,4,FALSE)</f>
        <v>1E+64</v>
      </c>
      <c r="H64" s="13">
        <v>0.5</v>
      </c>
      <c r="I64" s="13" t="str">
        <f t="shared" si="3"/>
        <v>태극 56단</v>
      </c>
      <c r="J64" s="13">
        <f t="shared" si="5"/>
        <v>56</v>
      </c>
      <c r="K64" s="13" t="s">
        <v>46</v>
      </c>
      <c r="M64" s="13" t="s">
        <v>74</v>
      </c>
      <c r="N64" s="13">
        <v>228</v>
      </c>
      <c r="O64" s="14">
        <f t="shared" si="37"/>
        <v>9.9999999999999992E+227</v>
      </c>
      <c r="P64" s="14" t="str">
        <f t="shared" si="38"/>
        <v>1E+228</v>
      </c>
    </row>
    <row r="65" spans="2:11" x14ac:dyDescent="0.3">
      <c r="B65" s="13">
        <v>56</v>
      </c>
      <c r="C65" s="14">
        <f t="shared" si="2"/>
        <v>9.9999999999999995E+67</v>
      </c>
      <c r="D65" s="14" t="str">
        <f t="shared" si="1"/>
        <v>1무</v>
      </c>
      <c r="E65" s="14">
        <f t="shared" si="4"/>
        <v>1</v>
      </c>
      <c r="F65" s="13" t="str" cm="1">
        <f t="array" ref="F65">IF(AND(E64&gt;100,E65&lt;100),INDEX(M:M,MATCH(F64,M:M,0)+1,0),F64)</f>
        <v>무</v>
      </c>
      <c r="G65" s="13" t="str">
        <f>VLOOKUP(F65,M:P,4,FALSE)</f>
        <v>1E+68</v>
      </c>
      <c r="H65" s="13">
        <v>0.52</v>
      </c>
      <c r="I65" s="13" t="str">
        <f t="shared" si="3"/>
        <v>태극 57단</v>
      </c>
      <c r="J65" s="13">
        <f t="shared" si="5"/>
        <v>57</v>
      </c>
      <c r="K65" s="13" t="s">
        <v>46</v>
      </c>
    </row>
    <row r="66" spans="2:11" x14ac:dyDescent="0.3">
      <c r="B66" s="13">
        <v>57</v>
      </c>
      <c r="C66" s="14">
        <f t="shared" si="2"/>
        <v>9.9999999999999988E+68</v>
      </c>
      <c r="D66" s="14" t="str">
        <f t="shared" si="1"/>
        <v>10무</v>
      </c>
      <c r="E66" s="14">
        <f t="shared" si="4"/>
        <v>10</v>
      </c>
      <c r="F66" s="13" t="str" cm="1">
        <f t="array" ref="F66">IF(AND(E65&gt;100,E66&lt;100),INDEX(M:M,MATCH(F65,M:M,0)+1,0),F65)</f>
        <v>무</v>
      </c>
      <c r="G66" s="13" t="str">
        <f>VLOOKUP(F66,M:P,4,FALSE)</f>
        <v>1E+68</v>
      </c>
      <c r="H66" s="13">
        <v>0.54</v>
      </c>
      <c r="I66" s="13" t="str">
        <f t="shared" si="3"/>
        <v>태극 58단</v>
      </c>
      <c r="J66" s="13">
        <f t="shared" si="5"/>
        <v>58</v>
      </c>
      <c r="K66" s="13" t="s">
        <v>46</v>
      </c>
    </row>
    <row r="67" spans="2:11" x14ac:dyDescent="0.3">
      <c r="B67" s="13">
        <v>58</v>
      </c>
      <c r="C67" s="14">
        <f t="shared" ref="C67:C111" si="39">E67*G67</f>
        <v>9.9999999999999992E+69</v>
      </c>
      <c r="D67" s="14" t="str">
        <f t="shared" ref="D67:D111" si="40">E67&amp;F67</f>
        <v>100무</v>
      </c>
      <c r="E67" s="14">
        <f t="shared" ref="E67:E111" si="41">IF(E66=1000,1,E66*10)</f>
        <v>100</v>
      </c>
      <c r="F67" s="13" t="str" cm="1">
        <f t="array" ref="F67">IF(AND(E66&gt;100,E67&lt;100),INDEX(M:M,MATCH(F66,M:M,0)+1,0),F66)</f>
        <v>무</v>
      </c>
      <c r="G67" s="13" t="str">
        <f>VLOOKUP(F67,M:P,4,FALSE)</f>
        <v>1E+68</v>
      </c>
      <c r="H67" s="13">
        <v>0.56000000000000005</v>
      </c>
      <c r="I67" s="13" t="str">
        <f t="shared" si="3"/>
        <v>태극 59단</v>
      </c>
      <c r="J67" s="13">
        <f t="shared" si="5"/>
        <v>59</v>
      </c>
      <c r="K67" s="13" t="s">
        <v>46</v>
      </c>
    </row>
    <row r="68" spans="2:11" x14ac:dyDescent="0.3">
      <c r="B68" s="13">
        <v>59</v>
      </c>
      <c r="C68" s="14">
        <f t="shared" si="39"/>
        <v>9.9999999999999992E+70</v>
      </c>
      <c r="D68" s="14" t="str">
        <f t="shared" si="40"/>
        <v>1000무</v>
      </c>
      <c r="E68" s="14">
        <f t="shared" si="41"/>
        <v>1000</v>
      </c>
      <c r="F68" s="13" t="str" cm="1">
        <f t="array" ref="F68">IF(AND(E67&gt;100,E68&lt;100),INDEX(M:M,MATCH(F67,M:M,0)+1,0),F67)</f>
        <v>무</v>
      </c>
      <c r="G68" s="13" t="str">
        <f>VLOOKUP(F68,M:P,4,FALSE)</f>
        <v>1E+68</v>
      </c>
      <c r="H68" s="13">
        <v>0.57999999999999996</v>
      </c>
      <c r="I68" s="13" t="str">
        <f t="shared" si="3"/>
        <v>태극 60단</v>
      </c>
      <c r="J68" s="13">
        <f t="shared" si="5"/>
        <v>60</v>
      </c>
      <c r="K68" s="13" t="s">
        <v>46</v>
      </c>
    </row>
    <row r="69" spans="2:11" x14ac:dyDescent="0.3">
      <c r="B69" s="13">
        <v>60</v>
      </c>
      <c r="C69" s="14">
        <f t="shared" si="39"/>
        <v>9.9999999999999994E+71</v>
      </c>
      <c r="D69" s="14" t="str">
        <f t="shared" si="40"/>
        <v>1대</v>
      </c>
      <c r="E69" s="14">
        <f t="shared" si="41"/>
        <v>1</v>
      </c>
      <c r="F69" s="13" t="str" cm="1">
        <f t="array" ref="F69">IF(AND(E68&gt;100,E69&lt;100),INDEX(M:M,MATCH(F68,M:M,0)+1,0),F68)</f>
        <v>대</v>
      </c>
      <c r="G69" s="13" t="str">
        <f>VLOOKUP(F69,M:P,4,FALSE)</f>
        <v>1E+72</v>
      </c>
      <c r="H69" s="13">
        <v>0.6</v>
      </c>
      <c r="I69" s="13" t="str">
        <f t="shared" si="3"/>
        <v>태극 61단</v>
      </c>
      <c r="J69" s="13">
        <f t="shared" si="5"/>
        <v>61</v>
      </c>
      <c r="K69" s="13" t="s">
        <v>46</v>
      </c>
    </row>
    <row r="70" spans="2:11" x14ac:dyDescent="0.3">
      <c r="B70" s="13">
        <v>61</v>
      </c>
      <c r="C70" s="14">
        <f t="shared" si="39"/>
        <v>9.9999999999999998E+72</v>
      </c>
      <c r="D70" s="14" t="str">
        <f t="shared" si="40"/>
        <v>10대</v>
      </c>
      <c r="E70" s="14">
        <f t="shared" si="41"/>
        <v>10</v>
      </c>
      <c r="F70" s="13" t="str" cm="1">
        <f t="array" ref="F70">IF(AND(E69&gt;100,E70&lt;100),INDEX(M:M,MATCH(F69,M:M,0)+1,0),F69)</f>
        <v>대</v>
      </c>
      <c r="G70" s="13" t="str">
        <f>VLOOKUP(F70,M:P,4,FALSE)</f>
        <v>1E+72</v>
      </c>
      <c r="H70" s="13">
        <v>0.62</v>
      </c>
      <c r="I70" s="13" t="str">
        <f t="shared" si="3"/>
        <v>태극 62단</v>
      </c>
      <c r="J70" s="13">
        <f t="shared" si="5"/>
        <v>62</v>
      </c>
      <c r="K70" s="13" t="s">
        <v>46</v>
      </c>
    </row>
    <row r="71" spans="2:11" x14ac:dyDescent="0.3">
      <c r="B71" s="13">
        <v>62</v>
      </c>
      <c r="C71" s="14">
        <f t="shared" si="39"/>
        <v>9.9999999999999995E+73</v>
      </c>
      <c r="D71" s="14" t="str">
        <f t="shared" si="40"/>
        <v>100대</v>
      </c>
      <c r="E71" s="14">
        <f t="shared" si="41"/>
        <v>100</v>
      </c>
      <c r="F71" s="13" t="str" cm="1">
        <f t="array" ref="F71">IF(AND(E70&gt;100,E71&lt;100),INDEX(M:M,MATCH(F70,M:M,0)+1,0),F70)</f>
        <v>대</v>
      </c>
      <c r="G71" s="13" t="str">
        <f>VLOOKUP(F71,M:P,4,FALSE)</f>
        <v>1E+72</v>
      </c>
      <c r="H71" s="13">
        <v>0.64</v>
      </c>
      <c r="I71" s="13" t="str">
        <f t="shared" si="3"/>
        <v>태극 63단</v>
      </c>
      <c r="J71" s="13">
        <f t="shared" si="5"/>
        <v>63</v>
      </c>
      <c r="K71" s="13" t="s">
        <v>46</v>
      </c>
    </row>
    <row r="72" spans="2:11" x14ac:dyDescent="0.3">
      <c r="B72" s="13">
        <v>63</v>
      </c>
      <c r="C72" s="14">
        <f t="shared" si="39"/>
        <v>9.9999999999999993E+74</v>
      </c>
      <c r="D72" s="14" t="str">
        <f t="shared" si="40"/>
        <v>1000대</v>
      </c>
      <c r="E72" s="14">
        <f t="shared" si="41"/>
        <v>1000</v>
      </c>
      <c r="F72" s="13" t="str" cm="1">
        <f t="array" ref="F72">IF(AND(E71&gt;100,E72&lt;100),INDEX(M:M,MATCH(F71,M:M,0)+1,0),F71)</f>
        <v>대</v>
      </c>
      <c r="G72" s="13" t="str">
        <f>VLOOKUP(F72,M:P,4,FALSE)</f>
        <v>1E+72</v>
      </c>
      <c r="H72" s="13">
        <v>0.66</v>
      </c>
      <c r="I72" s="13" t="str">
        <f t="shared" si="3"/>
        <v>태극 64단</v>
      </c>
      <c r="J72" s="13">
        <f t="shared" si="5"/>
        <v>64</v>
      </c>
      <c r="K72" s="13" t="s">
        <v>46</v>
      </c>
    </row>
    <row r="73" spans="2:11" x14ac:dyDescent="0.3">
      <c r="B73" s="13">
        <v>64</v>
      </c>
      <c r="C73" s="14">
        <f t="shared" si="39"/>
        <v>1E+76</v>
      </c>
      <c r="D73" s="14" t="str">
        <f t="shared" si="40"/>
        <v>1겁</v>
      </c>
      <c r="E73" s="14">
        <f t="shared" si="41"/>
        <v>1</v>
      </c>
      <c r="F73" s="13" t="str" cm="1">
        <f t="array" ref="F73">IF(AND(E72&gt;100,E73&lt;100),INDEX(M:M,MATCH(F72,M:M,0)+1,0),F72)</f>
        <v>겁</v>
      </c>
      <c r="G73" s="13" t="str">
        <f>VLOOKUP(F73,M:P,4,FALSE)</f>
        <v>1E+76</v>
      </c>
      <c r="H73" s="13">
        <v>0.68</v>
      </c>
      <c r="I73" s="13" t="str">
        <f t="shared" si="3"/>
        <v>태극 65단</v>
      </c>
      <c r="J73" s="13">
        <f t="shared" si="5"/>
        <v>65</v>
      </c>
      <c r="K73" s="13" t="s">
        <v>46</v>
      </c>
    </row>
    <row r="74" spans="2:11" x14ac:dyDescent="0.3">
      <c r="B74" s="13">
        <v>65</v>
      </c>
      <c r="C74" s="14">
        <f t="shared" si="39"/>
        <v>1.0000000000000001E+77</v>
      </c>
      <c r="D74" s="14" t="str">
        <f t="shared" si="40"/>
        <v>10겁</v>
      </c>
      <c r="E74" s="14">
        <f t="shared" si="41"/>
        <v>10</v>
      </c>
      <c r="F74" s="13" t="str" cm="1">
        <f t="array" ref="F74">IF(AND(E73&gt;100,E74&lt;100),INDEX(M:M,MATCH(F73,M:M,0)+1,0),F73)</f>
        <v>겁</v>
      </c>
      <c r="G74" s="13" t="str">
        <f>VLOOKUP(F74,M:P,4,FALSE)</f>
        <v>1E+76</v>
      </c>
      <c r="H74" s="13">
        <v>0.7</v>
      </c>
      <c r="I74" s="13" t="str">
        <f t="shared" ref="I74:I111" si="42">K74&amp;" "&amp;J74&amp;"단"</f>
        <v>태극 66단</v>
      </c>
      <c r="J74" s="13">
        <f t="shared" si="5"/>
        <v>66</v>
      </c>
      <c r="K74" s="13" t="s">
        <v>46</v>
      </c>
    </row>
    <row r="75" spans="2:11" x14ac:dyDescent="0.3">
      <c r="B75" s="13">
        <v>66</v>
      </c>
      <c r="C75" s="14">
        <f t="shared" si="39"/>
        <v>1E+78</v>
      </c>
      <c r="D75" s="14" t="str">
        <f t="shared" si="40"/>
        <v>100겁</v>
      </c>
      <c r="E75" s="14">
        <f t="shared" si="41"/>
        <v>100</v>
      </c>
      <c r="F75" s="13" t="str" cm="1">
        <f t="array" ref="F75">IF(AND(E74&gt;100,E75&lt;100),INDEX(M:M,MATCH(F74,M:M,0)+1,0),F74)</f>
        <v>겁</v>
      </c>
      <c r="G75" s="13" t="str">
        <f>VLOOKUP(F75,M:P,4,FALSE)</f>
        <v>1E+76</v>
      </c>
      <c r="H75" s="13">
        <v>0.72</v>
      </c>
      <c r="I75" s="13" t="str">
        <f t="shared" si="42"/>
        <v>태극 67단</v>
      </c>
      <c r="J75" s="13">
        <f t="shared" ref="J75:J224" si="43">J74+1</f>
        <v>67</v>
      </c>
      <c r="K75" s="13" t="s">
        <v>46</v>
      </c>
    </row>
    <row r="76" spans="2:11" x14ac:dyDescent="0.3">
      <c r="B76" s="13">
        <v>67</v>
      </c>
      <c r="C76" s="14">
        <f t="shared" si="39"/>
        <v>9.9999999999999997E+78</v>
      </c>
      <c r="D76" s="14" t="str">
        <f t="shared" si="40"/>
        <v>1000겁</v>
      </c>
      <c r="E76" s="14">
        <f t="shared" si="41"/>
        <v>1000</v>
      </c>
      <c r="F76" s="13" t="str" cm="1">
        <f t="array" ref="F76">IF(AND(E75&gt;100,E76&lt;100),INDEX(M:M,MATCH(F75,M:M,0)+1,0),F75)</f>
        <v>겁</v>
      </c>
      <c r="G76" s="13" t="str">
        <f>VLOOKUP(F76,M:P,4,FALSE)</f>
        <v>1E+76</v>
      </c>
      <c r="H76" s="13">
        <v>0.74</v>
      </c>
      <c r="I76" s="13" t="str">
        <f t="shared" si="42"/>
        <v>태극 68단</v>
      </c>
      <c r="J76" s="13">
        <f t="shared" si="43"/>
        <v>68</v>
      </c>
      <c r="K76" s="13" t="s">
        <v>46</v>
      </c>
    </row>
    <row r="77" spans="2:11" x14ac:dyDescent="0.3">
      <c r="B77" s="13">
        <v>68</v>
      </c>
      <c r="C77" s="14">
        <f t="shared" si="39"/>
        <v>1E+80</v>
      </c>
      <c r="D77" s="14" t="str">
        <f t="shared" si="40"/>
        <v>1업</v>
      </c>
      <c r="E77" s="14">
        <f t="shared" si="41"/>
        <v>1</v>
      </c>
      <c r="F77" s="13" t="str" cm="1">
        <f t="array" ref="F77">IF(AND(E76&gt;100,E77&lt;100),INDEX(M:M,MATCH(F76,M:M,0)+1,0),F76)</f>
        <v>업</v>
      </c>
      <c r="G77" s="13" t="str">
        <f>VLOOKUP(F77,M:P,4,FALSE)</f>
        <v>1E+80</v>
      </c>
      <c r="H77" s="13">
        <v>0.76</v>
      </c>
      <c r="I77" s="13" t="str">
        <f t="shared" si="42"/>
        <v>태극 69단</v>
      </c>
      <c r="J77" s="13">
        <f t="shared" si="43"/>
        <v>69</v>
      </c>
      <c r="K77" s="13" t="s">
        <v>46</v>
      </c>
    </row>
    <row r="78" spans="2:11" x14ac:dyDescent="0.3">
      <c r="B78" s="13">
        <v>69</v>
      </c>
      <c r="C78" s="14">
        <f t="shared" si="39"/>
        <v>9.9999999999999992E+80</v>
      </c>
      <c r="D78" s="14" t="str">
        <f t="shared" si="40"/>
        <v>10업</v>
      </c>
      <c r="E78" s="14">
        <f t="shared" si="41"/>
        <v>10</v>
      </c>
      <c r="F78" s="13" t="str" cm="1">
        <f t="array" ref="F78">IF(AND(E77&gt;100,E78&lt;100),INDEX(M:M,MATCH(F77,M:M,0)+1,0),F77)</f>
        <v>업</v>
      </c>
      <c r="G78" s="13" t="str">
        <f>VLOOKUP(F78,M:P,4,FALSE)</f>
        <v>1E+80</v>
      </c>
      <c r="H78" s="13">
        <v>0.78</v>
      </c>
      <c r="I78" s="13" t="str">
        <f t="shared" si="42"/>
        <v>태극 70단</v>
      </c>
      <c r="J78" s="13">
        <f t="shared" si="43"/>
        <v>70</v>
      </c>
      <c r="K78" s="13" t="s">
        <v>46</v>
      </c>
    </row>
    <row r="79" spans="2:11" x14ac:dyDescent="0.3">
      <c r="B79" s="13">
        <v>70</v>
      </c>
      <c r="C79" s="14">
        <f t="shared" si="39"/>
        <v>9.9999999999999996E+81</v>
      </c>
      <c r="D79" s="14" t="str">
        <f t="shared" si="40"/>
        <v>100업</v>
      </c>
      <c r="E79" s="14">
        <f t="shared" si="41"/>
        <v>100</v>
      </c>
      <c r="F79" s="13" t="str" cm="1">
        <f t="array" ref="F79">IF(AND(E78&gt;100,E79&lt;100),INDEX(M:M,MATCH(F78,M:M,0)+1,0),F78)</f>
        <v>업</v>
      </c>
      <c r="G79" s="13" t="str">
        <f>VLOOKUP(F79,M:P,4,FALSE)</f>
        <v>1E+80</v>
      </c>
      <c r="H79" s="13">
        <v>0.8</v>
      </c>
      <c r="I79" s="13" t="str">
        <f t="shared" si="42"/>
        <v>태극 71단</v>
      </c>
      <c r="J79" s="13">
        <f t="shared" si="43"/>
        <v>71</v>
      </c>
      <c r="K79" s="13" t="s">
        <v>46</v>
      </c>
    </row>
    <row r="80" spans="2:11" x14ac:dyDescent="0.3">
      <c r="B80" s="13">
        <v>71</v>
      </c>
      <c r="C80" s="14">
        <f t="shared" si="39"/>
        <v>1E+83</v>
      </c>
      <c r="D80" s="14" t="str">
        <f t="shared" si="40"/>
        <v>1000업</v>
      </c>
      <c r="E80" s="14">
        <f t="shared" si="41"/>
        <v>1000</v>
      </c>
      <c r="F80" s="13" t="str" cm="1">
        <f t="array" ref="F80">IF(AND(E79&gt;100,E80&lt;100),INDEX(M:M,MATCH(F79,M:M,0)+1,0),F79)</f>
        <v>업</v>
      </c>
      <c r="G80" s="13" t="str">
        <f>VLOOKUP(F80,M:P,4,FALSE)</f>
        <v>1E+80</v>
      </c>
      <c r="H80" s="13">
        <v>0.84</v>
      </c>
      <c r="I80" s="13" t="str">
        <f t="shared" si="42"/>
        <v>태극 72단</v>
      </c>
      <c r="J80" s="13">
        <f t="shared" si="43"/>
        <v>72</v>
      </c>
      <c r="K80" s="13" t="s">
        <v>46</v>
      </c>
    </row>
    <row r="81" spans="2:11" x14ac:dyDescent="0.3">
      <c r="B81" s="13">
        <v>72</v>
      </c>
      <c r="C81" s="14">
        <f t="shared" si="39"/>
        <v>1.0000000000000001E+84</v>
      </c>
      <c r="D81" s="14" t="str">
        <f t="shared" si="40"/>
        <v>1긍</v>
      </c>
      <c r="E81" s="14">
        <f t="shared" si="41"/>
        <v>1</v>
      </c>
      <c r="F81" s="13" t="str" cm="1">
        <f t="array" ref="F81">IF(AND(E80&gt;100,E81&lt;100),INDEX(M:M,MATCH(F80,M:M,0)+1,0),F80)</f>
        <v>긍</v>
      </c>
      <c r="G81" s="13" t="str">
        <f>VLOOKUP(F81,M:P,4,FALSE)</f>
        <v>1E+84</v>
      </c>
      <c r="H81" s="13">
        <v>0.88</v>
      </c>
      <c r="I81" s="13" t="str">
        <f t="shared" si="42"/>
        <v>태극 73단</v>
      </c>
      <c r="J81" s="13">
        <f t="shared" si="43"/>
        <v>73</v>
      </c>
      <c r="K81" s="13" t="s">
        <v>46</v>
      </c>
    </row>
    <row r="82" spans="2:11" x14ac:dyDescent="0.3">
      <c r="B82" s="13">
        <v>73</v>
      </c>
      <c r="C82" s="14">
        <f t="shared" si="39"/>
        <v>1E+85</v>
      </c>
      <c r="D82" s="14" t="str">
        <f t="shared" si="40"/>
        <v>10긍</v>
      </c>
      <c r="E82" s="14">
        <f t="shared" si="41"/>
        <v>10</v>
      </c>
      <c r="F82" s="13" t="str" cm="1">
        <f t="array" ref="F82">IF(AND(E81&gt;100,E82&lt;100),INDEX(M:M,MATCH(F81,M:M,0)+1,0),F81)</f>
        <v>긍</v>
      </c>
      <c r="G82" s="13" t="str">
        <f>VLOOKUP(F82,M:P,4,FALSE)</f>
        <v>1E+84</v>
      </c>
      <c r="H82" s="13">
        <v>0.92</v>
      </c>
      <c r="I82" s="13" t="str">
        <f t="shared" si="42"/>
        <v>태극 74단</v>
      </c>
      <c r="J82" s="13">
        <f t="shared" si="43"/>
        <v>74</v>
      </c>
      <c r="K82" s="13" t="s">
        <v>46</v>
      </c>
    </row>
    <row r="83" spans="2:11" x14ac:dyDescent="0.3">
      <c r="B83" s="13">
        <v>74</v>
      </c>
      <c r="C83" s="14">
        <f t="shared" si="39"/>
        <v>1E+86</v>
      </c>
      <c r="D83" s="14" t="str">
        <f t="shared" si="40"/>
        <v>100긍</v>
      </c>
      <c r="E83" s="14">
        <f t="shared" si="41"/>
        <v>100</v>
      </c>
      <c r="F83" s="13" t="str" cm="1">
        <f t="array" ref="F83">IF(AND(E82&gt;100,E83&lt;100),INDEX(M:M,MATCH(F82,M:M,0)+1,0),F82)</f>
        <v>긍</v>
      </c>
      <c r="G83" s="13" t="str">
        <f>VLOOKUP(F83,M:P,4,FALSE)</f>
        <v>1E+84</v>
      </c>
      <c r="H83" s="13">
        <v>0.96</v>
      </c>
      <c r="I83" s="13" t="str">
        <f t="shared" si="42"/>
        <v>태극 75단</v>
      </c>
      <c r="J83" s="13">
        <f t="shared" si="43"/>
        <v>75</v>
      </c>
      <c r="K83" s="13" t="s">
        <v>46</v>
      </c>
    </row>
    <row r="84" spans="2:11" x14ac:dyDescent="0.3">
      <c r="B84" s="13">
        <v>75</v>
      </c>
      <c r="C84" s="14">
        <f t="shared" si="39"/>
        <v>9.9999999999999996E+86</v>
      </c>
      <c r="D84" s="14" t="str">
        <f t="shared" si="40"/>
        <v>1000긍</v>
      </c>
      <c r="E84" s="14">
        <f t="shared" si="41"/>
        <v>1000</v>
      </c>
      <c r="F84" s="13" t="str" cm="1">
        <f t="array" ref="F84">IF(AND(E83&gt;100,E84&lt;100),INDEX(M:M,MATCH(F83,M:M,0)+1,0),F83)</f>
        <v>긍</v>
      </c>
      <c r="G84" s="13" t="str">
        <f>VLOOKUP(F84,M:P,4,FALSE)</f>
        <v>1E+84</v>
      </c>
      <c r="H84" s="13">
        <v>1</v>
      </c>
      <c r="I84" s="13" t="str">
        <f t="shared" si="42"/>
        <v>태극 76단</v>
      </c>
      <c r="J84" s="13">
        <f t="shared" si="43"/>
        <v>76</v>
      </c>
      <c r="K84" s="13" t="s">
        <v>46</v>
      </c>
    </row>
    <row r="85" spans="2:11" x14ac:dyDescent="0.3">
      <c r="B85" s="13">
        <v>76</v>
      </c>
      <c r="C85" s="14">
        <f t="shared" si="39"/>
        <v>9.9999999999999996E+87</v>
      </c>
      <c r="D85" s="14" t="str">
        <f t="shared" si="40"/>
        <v>1갈</v>
      </c>
      <c r="E85" s="14">
        <f t="shared" si="41"/>
        <v>1</v>
      </c>
      <c r="F85" s="13" t="str" cm="1">
        <f t="array" ref="F85">IF(AND(E84&gt;100,E85&lt;100),INDEX(M:M,MATCH(F84,M:M,0)+1,0),F84)</f>
        <v>갈</v>
      </c>
      <c r="G85" s="13" t="str">
        <f>VLOOKUP(F85,M:P,4,FALSE)</f>
        <v>1E+88</v>
      </c>
      <c r="H85" s="13">
        <v>1.04</v>
      </c>
      <c r="I85" s="13" t="str">
        <f t="shared" si="42"/>
        <v>태극 77단</v>
      </c>
      <c r="J85" s="13">
        <f t="shared" si="43"/>
        <v>77</v>
      </c>
      <c r="K85" s="13" t="s">
        <v>46</v>
      </c>
    </row>
    <row r="86" spans="2:11" x14ac:dyDescent="0.3">
      <c r="B86" s="13">
        <v>77</v>
      </c>
      <c r="C86" s="14">
        <f t="shared" si="39"/>
        <v>9.9999999999999999E+88</v>
      </c>
      <c r="D86" s="14" t="str">
        <f t="shared" si="40"/>
        <v>10갈</v>
      </c>
      <c r="E86" s="14">
        <f t="shared" si="41"/>
        <v>10</v>
      </c>
      <c r="F86" s="13" t="str" cm="1">
        <f t="array" ref="F86">IF(AND(E85&gt;100,E86&lt;100),INDEX(M:M,MATCH(F85,M:M,0)+1,0),F85)</f>
        <v>갈</v>
      </c>
      <c r="G86" s="13" t="str">
        <f>VLOOKUP(F86,M:P,4,FALSE)</f>
        <v>1E+88</v>
      </c>
      <c r="H86" s="13">
        <v>1.08</v>
      </c>
      <c r="I86" s="13" t="str">
        <f t="shared" si="42"/>
        <v>태극 78단</v>
      </c>
      <c r="J86" s="13">
        <f t="shared" si="43"/>
        <v>78</v>
      </c>
      <c r="K86" s="13" t="s">
        <v>46</v>
      </c>
    </row>
    <row r="87" spans="2:11" x14ac:dyDescent="0.3">
      <c r="B87" s="13">
        <v>78</v>
      </c>
      <c r="C87" s="14">
        <f t="shared" si="39"/>
        <v>9.9999999999999997E+89</v>
      </c>
      <c r="D87" s="14" t="str">
        <f t="shared" si="40"/>
        <v>100갈</v>
      </c>
      <c r="E87" s="14">
        <f t="shared" si="41"/>
        <v>100</v>
      </c>
      <c r="F87" s="13" t="str" cm="1">
        <f t="array" ref="F87">IF(AND(E86&gt;100,E87&lt;100),INDEX(M:M,MATCH(F86,M:M,0)+1,0),F86)</f>
        <v>갈</v>
      </c>
      <c r="G87" s="13" t="str">
        <f>VLOOKUP(F87,M:P,4,FALSE)</f>
        <v>1E+88</v>
      </c>
      <c r="H87" s="13">
        <v>1.1200000000000001</v>
      </c>
      <c r="I87" s="13" t="str">
        <f t="shared" si="42"/>
        <v>태극 79단</v>
      </c>
      <c r="J87" s="13">
        <f t="shared" si="43"/>
        <v>79</v>
      </c>
      <c r="K87" s="13" t="s">
        <v>46</v>
      </c>
    </row>
    <row r="88" spans="2:11" x14ac:dyDescent="0.3">
      <c r="B88" s="13">
        <v>79</v>
      </c>
      <c r="C88" s="14">
        <f t="shared" si="39"/>
        <v>9.999999999999999E+90</v>
      </c>
      <c r="D88" s="14" t="str">
        <f t="shared" si="40"/>
        <v>1000갈</v>
      </c>
      <c r="E88" s="14">
        <f t="shared" si="41"/>
        <v>1000</v>
      </c>
      <c r="F88" s="13" t="str" cm="1">
        <f t="array" ref="F88">IF(AND(E87&gt;100,E88&lt;100),INDEX(M:M,MATCH(F87,M:M,0)+1,0),F87)</f>
        <v>갈</v>
      </c>
      <c r="G88" s="13" t="str">
        <f>VLOOKUP(F88,M:P,4,FALSE)</f>
        <v>1E+88</v>
      </c>
      <c r="H88" s="13">
        <v>1.1599999999999999</v>
      </c>
      <c r="I88" s="13" t="str">
        <f t="shared" si="42"/>
        <v>태극 80단</v>
      </c>
      <c r="J88" s="13">
        <f t="shared" si="43"/>
        <v>80</v>
      </c>
      <c r="K88" s="13" t="s">
        <v>46</v>
      </c>
    </row>
    <row r="89" spans="2:11" x14ac:dyDescent="0.3">
      <c r="B89" s="13">
        <v>80</v>
      </c>
      <c r="C89" s="14">
        <f t="shared" si="39"/>
        <v>1E+92</v>
      </c>
      <c r="D89" s="14" t="str">
        <f t="shared" si="40"/>
        <v>1라</v>
      </c>
      <c r="E89" s="14">
        <f t="shared" si="41"/>
        <v>1</v>
      </c>
      <c r="F89" s="13" t="str" cm="1">
        <f t="array" ref="F89">IF(AND(E88&gt;100,E89&lt;100),INDEX(M:M,MATCH(F88,M:M,0)+1,0),F88)</f>
        <v>라</v>
      </c>
      <c r="G89" s="13" t="str">
        <f>VLOOKUP(F89,M:P,4,FALSE)</f>
        <v>1E+92</v>
      </c>
      <c r="H89" s="13">
        <v>1.2</v>
      </c>
      <c r="I89" s="13" t="str">
        <f t="shared" si="42"/>
        <v>태극 81단</v>
      </c>
      <c r="J89" s="13">
        <f t="shared" si="43"/>
        <v>81</v>
      </c>
      <c r="K89" s="13" t="s">
        <v>46</v>
      </c>
    </row>
    <row r="90" spans="2:11" x14ac:dyDescent="0.3">
      <c r="B90" s="13">
        <v>81</v>
      </c>
      <c r="C90" s="14">
        <f t="shared" si="39"/>
        <v>1E+93</v>
      </c>
      <c r="D90" s="14" t="str">
        <f t="shared" si="40"/>
        <v>10라</v>
      </c>
      <c r="E90" s="14">
        <f t="shared" si="41"/>
        <v>10</v>
      </c>
      <c r="F90" s="13" t="str" cm="1">
        <f t="array" ref="F90">IF(AND(E89&gt;100,E90&lt;100),INDEX(M:M,MATCH(F89,M:M,0)+1,0),F89)</f>
        <v>라</v>
      </c>
      <c r="G90" s="13" t="str">
        <f>VLOOKUP(F90,M:P,4,FALSE)</f>
        <v>1E+92</v>
      </c>
      <c r="H90" s="13">
        <v>1.24</v>
      </c>
      <c r="I90" s="13" t="str">
        <f t="shared" si="42"/>
        <v>태극 82단</v>
      </c>
      <c r="J90" s="13">
        <f t="shared" si="43"/>
        <v>82</v>
      </c>
      <c r="K90" s="13" t="s">
        <v>46</v>
      </c>
    </row>
    <row r="91" spans="2:11" x14ac:dyDescent="0.3">
      <c r="B91" s="13">
        <v>82</v>
      </c>
      <c r="C91" s="14">
        <f t="shared" si="39"/>
        <v>1E+94</v>
      </c>
      <c r="D91" s="14" t="str">
        <f t="shared" si="40"/>
        <v>100라</v>
      </c>
      <c r="E91" s="14">
        <f t="shared" si="41"/>
        <v>100</v>
      </c>
      <c r="F91" s="13" t="str" cm="1">
        <f t="array" ref="F91">IF(AND(E90&gt;100,E91&lt;100),INDEX(M:M,MATCH(F90,M:M,0)+1,0),F90)</f>
        <v>라</v>
      </c>
      <c r="G91" s="13" t="str">
        <f>VLOOKUP(F91,M:P,4,FALSE)</f>
        <v>1E+92</v>
      </c>
      <c r="H91" s="13">
        <v>1.28</v>
      </c>
      <c r="I91" s="13" t="str">
        <f t="shared" si="42"/>
        <v>태극 83단</v>
      </c>
      <c r="J91" s="13">
        <f t="shared" si="43"/>
        <v>83</v>
      </c>
      <c r="K91" s="13" t="s">
        <v>46</v>
      </c>
    </row>
    <row r="92" spans="2:11" x14ac:dyDescent="0.3">
      <c r="B92" s="13">
        <v>83</v>
      </c>
      <c r="C92" s="14">
        <f t="shared" si="39"/>
        <v>1E+95</v>
      </c>
      <c r="D92" s="14" t="str">
        <f t="shared" si="40"/>
        <v>1000라</v>
      </c>
      <c r="E92" s="14">
        <f t="shared" si="41"/>
        <v>1000</v>
      </c>
      <c r="F92" s="13" t="str" cm="1">
        <f t="array" ref="F92">IF(AND(E91&gt;100,E92&lt;100),INDEX(M:M,MATCH(F91,M:M,0)+1,0),F91)</f>
        <v>라</v>
      </c>
      <c r="G92" s="13" t="str">
        <f>VLOOKUP(F92,M:P,4,FALSE)</f>
        <v>1E+92</v>
      </c>
      <c r="H92" s="13">
        <v>1.32</v>
      </c>
      <c r="I92" s="13" t="str">
        <f t="shared" si="42"/>
        <v>태극 84단</v>
      </c>
      <c r="J92" s="13">
        <f t="shared" si="43"/>
        <v>84</v>
      </c>
      <c r="K92" s="13" t="s">
        <v>46</v>
      </c>
    </row>
    <row r="93" spans="2:11" x14ac:dyDescent="0.3">
      <c r="B93" s="13">
        <v>84</v>
      </c>
      <c r="C93" s="14">
        <f t="shared" si="39"/>
        <v>1E+96</v>
      </c>
      <c r="D93" s="14" t="str">
        <f t="shared" si="40"/>
        <v>1가</v>
      </c>
      <c r="E93" s="14">
        <f t="shared" si="41"/>
        <v>1</v>
      </c>
      <c r="F93" s="13" t="str" cm="1">
        <f t="array" ref="F93">IF(AND(E92&gt;100,E93&lt;100),INDEX(M:M,MATCH(F92,M:M,0)+1,0),F92)</f>
        <v>가</v>
      </c>
      <c r="G93" s="13" t="str">
        <f>VLOOKUP(F93,M:P,4,FALSE)</f>
        <v>1E+96</v>
      </c>
      <c r="H93" s="13">
        <v>1.36</v>
      </c>
      <c r="I93" s="13" t="str">
        <f t="shared" si="42"/>
        <v>태극 85단</v>
      </c>
      <c r="J93" s="13">
        <f t="shared" si="43"/>
        <v>85</v>
      </c>
      <c r="K93" s="13" t="s">
        <v>46</v>
      </c>
    </row>
    <row r="94" spans="2:11" x14ac:dyDescent="0.3">
      <c r="B94" s="13">
        <v>85</v>
      </c>
      <c r="C94" s="14">
        <f t="shared" si="39"/>
        <v>1.0000000000000001E+97</v>
      </c>
      <c r="D94" s="14" t="str">
        <f t="shared" si="40"/>
        <v>10가</v>
      </c>
      <c r="E94" s="14">
        <f t="shared" si="41"/>
        <v>10</v>
      </c>
      <c r="F94" s="13" t="str" cm="1">
        <f t="array" ref="F94">IF(AND(E93&gt;100,E94&lt;100),INDEX(M:M,MATCH(F93,M:M,0)+1,0),F93)</f>
        <v>가</v>
      </c>
      <c r="G94" s="13" t="str">
        <f>VLOOKUP(F94,M:P,4,FALSE)</f>
        <v>1E+96</v>
      </c>
      <c r="H94" s="13">
        <v>1.4</v>
      </c>
      <c r="I94" s="13" t="str">
        <f t="shared" si="42"/>
        <v>태극 86단</v>
      </c>
      <c r="J94" s="13">
        <f t="shared" si="43"/>
        <v>86</v>
      </c>
      <c r="K94" s="13" t="s">
        <v>46</v>
      </c>
    </row>
    <row r="95" spans="2:11" x14ac:dyDescent="0.3">
      <c r="B95" s="13">
        <v>86</v>
      </c>
      <c r="C95" s="14">
        <f t="shared" si="39"/>
        <v>1E+98</v>
      </c>
      <c r="D95" s="14" t="str">
        <f t="shared" si="40"/>
        <v>100가</v>
      </c>
      <c r="E95" s="14">
        <f t="shared" si="41"/>
        <v>100</v>
      </c>
      <c r="F95" s="13" t="str" cm="1">
        <f t="array" ref="F95">IF(AND(E94&gt;100,E95&lt;100),INDEX(M:M,MATCH(F94,M:M,0)+1,0),F94)</f>
        <v>가</v>
      </c>
      <c r="G95" s="13" t="str">
        <f>VLOOKUP(F95,M:P,4,FALSE)</f>
        <v>1E+96</v>
      </c>
      <c r="H95" s="13">
        <v>1.44</v>
      </c>
      <c r="I95" s="13" t="str">
        <f t="shared" si="42"/>
        <v>태극 87단</v>
      </c>
      <c r="J95" s="13">
        <f t="shared" si="43"/>
        <v>87</v>
      </c>
      <c r="K95" s="13" t="s">
        <v>46</v>
      </c>
    </row>
    <row r="96" spans="2:11" x14ac:dyDescent="0.3">
      <c r="B96" s="13">
        <v>87</v>
      </c>
      <c r="C96" s="14">
        <f t="shared" si="39"/>
        <v>1.0000000000000001E+99</v>
      </c>
      <c r="D96" s="14" t="str">
        <f t="shared" si="40"/>
        <v>1000가</v>
      </c>
      <c r="E96" s="14">
        <f t="shared" si="41"/>
        <v>1000</v>
      </c>
      <c r="F96" s="13" t="str" cm="1">
        <f t="array" ref="F96">IF(AND(E95&gt;100,E96&lt;100),INDEX(M:M,MATCH(F95,M:M,0)+1,0),F95)</f>
        <v>가</v>
      </c>
      <c r="G96" s="13" t="str">
        <f>VLOOKUP(F96,M:P,4,FALSE)</f>
        <v>1E+96</v>
      </c>
      <c r="H96" s="13">
        <v>1.48</v>
      </c>
      <c r="I96" s="13" t="str">
        <f t="shared" si="42"/>
        <v>태극 88단</v>
      </c>
      <c r="J96" s="13">
        <f t="shared" si="43"/>
        <v>88</v>
      </c>
      <c r="K96" s="13" t="s">
        <v>46</v>
      </c>
    </row>
    <row r="97" spans="2:11" x14ac:dyDescent="0.3">
      <c r="B97" s="13">
        <v>88</v>
      </c>
      <c r="C97" s="14">
        <f t="shared" si="39"/>
        <v>1E+100</v>
      </c>
      <c r="D97" s="14" t="str">
        <f t="shared" si="40"/>
        <v>1언</v>
      </c>
      <c r="E97" s="14">
        <f t="shared" si="41"/>
        <v>1</v>
      </c>
      <c r="F97" s="13" t="str" cm="1">
        <f t="array" ref="F97">IF(AND(E96&gt;100,E97&lt;100),INDEX(M:M,MATCH(F96,M:M,0)+1,0),F96)</f>
        <v>언</v>
      </c>
      <c r="G97" s="13" t="str">
        <f>VLOOKUP(F97,M:P,4,FALSE)</f>
        <v>1E+100</v>
      </c>
      <c r="H97" s="13">
        <v>1.52</v>
      </c>
      <c r="I97" s="13" t="str">
        <f t="shared" si="42"/>
        <v>태극 89단</v>
      </c>
      <c r="J97" s="13">
        <f t="shared" si="43"/>
        <v>89</v>
      </c>
      <c r="K97" s="13" t="s">
        <v>46</v>
      </c>
    </row>
    <row r="98" spans="2:11" x14ac:dyDescent="0.3">
      <c r="B98" s="13">
        <v>89</v>
      </c>
      <c r="C98" s="14">
        <f t="shared" si="39"/>
        <v>9.9999999999999998E+100</v>
      </c>
      <c r="D98" s="14" t="str">
        <f t="shared" si="40"/>
        <v>10언</v>
      </c>
      <c r="E98" s="14">
        <f t="shared" si="41"/>
        <v>10</v>
      </c>
      <c r="F98" s="13" t="str" cm="1">
        <f t="array" ref="F98">IF(AND(E97&gt;100,E98&lt;100),INDEX(M:M,MATCH(F97,M:M,0)+1,0),F97)</f>
        <v>언</v>
      </c>
      <c r="G98" s="13" t="str">
        <f>VLOOKUP(F98,M:P,4,FALSE)</f>
        <v>1E+100</v>
      </c>
      <c r="H98" s="13">
        <v>1.56</v>
      </c>
      <c r="I98" s="13" t="str">
        <f t="shared" si="42"/>
        <v>태극 90단</v>
      </c>
      <c r="J98" s="13">
        <f t="shared" si="43"/>
        <v>90</v>
      </c>
      <c r="K98" s="13" t="s">
        <v>46</v>
      </c>
    </row>
    <row r="99" spans="2:11" x14ac:dyDescent="0.3">
      <c r="B99" s="13">
        <v>90</v>
      </c>
      <c r="C99" s="14">
        <f t="shared" si="39"/>
        <v>9.9999999999999998E+101</v>
      </c>
      <c r="D99" s="14" t="str">
        <f t="shared" si="40"/>
        <v>100언</v>
      </c>
      <c r="E99" s="14">
        <f t="shared" si="41"/>
        <v>100</v>
      </c>
      <c r="F99" s="13" t="str" cm="1">
        <f t="array" ref="F99">IF(AND(E98&gt;100,E99&lt;100),INDEX(M:M,MATCH(F98,M:M,0)+1,0),F98)</f>
        <v>언</v>
      </c>
      <c r="G99" s="13" t="str">
        <f>VLOOKUP(F99,M:P,4,FALSE)</f>
        <v>1E+100</v>
      </c>
      <c r="H99" s="13">
        <v>1.6</v>
      </c>
      <c r="I99" s="13" t="str">
        <f t="shared" si="42"/>
        <v>태극 91단</v>
      </c>
      <c r="J99" s="13">
        <f t="shared" si="43"/>
        <v>91</v>
      </c>
      <c r="K99" s="13" t="s">
        <v>46</v>
      </c>
    </row>
    <row r="100" spans="2:11" x14ac:dyDescent="0.3">
      <c r="B100" s="13">
        <v>91</v>
      </c>
      <c r="C100" s="14">
        <f t="shared" si="39"/>
        <v>1E+103</v>
      </c>
      <c r="D100" s="14" t="str">
        <f t="shared" si="40"/>
        <v>1000언</v>
      </c>
      <c r="E100" s="14">
        <f t="shared" si="41"/>
        <v>1000</v>
      </c>
      <c r="F100" s="13" t="str" cm="1">
        <f t="array" ref="F100">IF(AND(E99&gt;100,E100&lt;100),INDEX(M:M,MATCH(F99,M:M,0)+1,0),F99)</f>
        <v>언</v>
      </c>
      <c r="G100" s="13" t="str">
        <f>VLOOKUP(F100,M:P,4,FALSE)</f>
        <v>1E+100</v>
      </c>
      <c r="H100" s="13">
        <v>1.64</v>
      </c>
      <c r="I100" s="13" t="str">
        <f t="shared" si="42"/>
        <v>태극 92단</v>
      </c>
      <c r="J100" s="13">
        <f t="shared" si="43"/>
        <v>92</v>
      </c>
      <c r="K100" s="13" t="s">
        <v>46</v>
      </c>
    </row>
    <row r="101" spans="2:11" x14ac:dyDescent="0.3">
      <c r="B101" s="13">
        <v>92</v>
      </c>
      <c r="C101" s="14">
        <f t="shared" si="39"/>
        <v>1E+104</v>
      </c>
      <c r="D101" s="14" t="str">
        <f t="shared" si="40"/>
        <v>1승</v>
      </c>
      <c r="E101" s="14">
        <f t="shared" si="41"/>
        <v>1</v>
      </c>
      <c r="F101" s="13" t="str" cm="1">
        <f t="array" ref="F101">IF(AND(E100&gt;100,E101&lt;100),INDEX(M:M,MATCH(F100,M:M,0)+1,0),F100)</f>
        <v>승</v>
      </c>
      <c r="G101" s="13" t="str">
        <f>VLOOKUP(F101,M:P,4,FALSE)</f>
        <v>1E+104</v>
      </c>
      <c r="H101" s="13">
        <v>1.68</v>
      </c>
      <c r="I101" s="13" t="str">
        <f t="shared" si="42"/>
        <v>태극 93단</v>
      </c>
      <c r="J101" s="13">
        <f t="shared" si="43"/>
        <v>93</v>
      </c>
      <c r="K101" s="13" t="s">
        <v>46</v>
      </c>
    </row>
    <row r="102" spans="2:11" x14ac:dyDescent="0.3">
      <c r="B102" s="13">
        <v>93</v>
      </c>
      <c r="C102" s="14">
        <f t="shared" si="39"/>
        <v>9.9999999999999994E+104</v>
      </c>
      <c r="D102" s="14" t="str">
        <f t="shared" si="40"/>
        <v>10승</v>
      </c>
      <c r="E102" s="14">
        <f t="shared" si="41"/>
        <v>10</v>
      </c>
      <c r="F102" s="13" t="str" cm="1">
        <f t="array" ref="F102">IF(AND(E101&gt;100,E102&lt;100),INDEX(M:M,MATCH(F101,M:M,0)+1,0),F101)</f>
        <v>승</v>
      </c>
      <c r="G102" s="13" t="str">
        <f>VLOOKUP(F102,M:P,4,FALSE)</f>
        <v>1E+104</v>
      </c>
      <c r="H102" s="13">
        <v>1.72</v>
      </c>
      <c r="I102" s="13" t="str">
        <f t="shared" si="42"/>
        <v>태극 94단</v>
      </c>
      <c r="J102" s="13">
        <f t="shared" si="43"/>
        <v>94</v>
      </c>
      <c r="K102" s="13" t="s">
        <v>46</v>
      </c>
    </row>
    <row r="103" spans="2:11" x14ac:dyDescent="0.3">
      <c r="B103" s="13">
        <v>94</v>
      </c>
      <c r="C103" s="14">
        <f t="shared" si="39"/>
        <v>1.0000000000000001E+106</v>
      </c>
      <c r="D103" s="14" t="str">
        <f t="shared" si="40"/>
        <v>100승</v>
      </c>
      <c r="E103" s="14">
        <f t="shared" si="41"/>
        <v>100</v>
      </c>
      <c r="F103" s="13" t="str" cm="1">
        <f t="array" ref="F103">IF(AND(E102&gt;100,E103&lt;100),INDEX(M:M,MATCH(F102,M:M,0)+1,0),F102)</f>
        <v>승</v>
      </c>
      <c r="G103" s="13" t="str">
        <f>VLOOKUP(F103,M:P,4,FALSE)</f>
        <v>1E+104</v>
      </c>
      <c r="H103" s="13">
        <v>1.76</v>
      </c>
      <c r="I103" s="13" t="str">
        <f t="shared" si="42"/>
        <v>태극 95단</v>
      </c>
      <c r="J103" s="13">
        <f t="shared" si="43"/>
        <v>95</v>
      </c>
      <c r="K103" s="13" t="s">
        <v>46</v>
      </c>
    </row>
    <row r="104" spans="2:11" x14ac:dyDescent="0.3">
      <c r="B104" s="13">
        <v>95</v>
      </c>
      <c r="C104" s="14">
        <f t="shared" si="39"/>
        <v>9.9999999999999997E+106</v>
      </c>
      <c r="D104" s="14" t="str">
        <f t="shared" si="40"/>
        <v>1000승</v>
      </c>
      <c r="E104" s="14">
        <f t="shared" si="41"/>
        <v>1000</v>
      </c>
      <c r="F104" s="13" t="str" cm="1">
        <f t="array" ref="F104">IF(AND(E103&gt;100,E104&lt;100),INDEX(M:M,MATCH(F103,M:M,0)+1,0),F103)</f>
        <v>승</v>
      </c>
      <c r="G104" s="13" t="str">
        <f>VLOOKUP(F104,M:P,4,FALSE)</f>
        <v>1E+104</v>
      </c>
      <c r="H104" s="13">
        <v>1.8</v>
      </c>
      <c r="I104" s="13" t="str">
        <f t="shared" si="42"/>
        <v>태극 96단</v>
      </c>
      <c r="J104" s="13">
        <f t="shared" si="43"/>
        <v>96</v>
      </c>
      <c r="K104" s="13" t="s">
        <v>46</v>
      </c>
    </row>
    <row r="105" spans="2:11" x14ac:dyDescent="0.3">
      <c r="B105" s="13">
        <v>96</v>
      </c>
      <c r="C105" s="14">
        <f t="shared" si="39"/>
        <v>1E+108</v>
      </c>
      <c r="D105" s="14" t="str">
        <f t="shared" si="40"/>
        <v>1마</v>
      </c>
      <c r="E105" s="14">
        <f t="shared" si="41"/>
        <v>1</v>
      </c>
      <c r="F105" s="13" t="str" cm="1">
        <f t="array" ref="F105">IF(AND(E104&gt;100,E105&lt;100),INDEX(M:M,MATCH(F104,M:M,0)+1,0),F104)</f>
        <v>마</v>
      </c>
      <c r="G105" s="13" t="str">
        <f>VLOOKUP(F105,M:P,4,FALSE)</f>
        <v>1E+108</v>
      </c>
      <c r="H105" s="13">
        <v>1.84</v>
      </c>
      <c r="I105" s="13" t="str">
        <f t="shared" si="42"/>
        <v>태극 97단</v>
      </c>
      <c r="J105" s="13">
        <f t="shared" si="43"/>
        <v>97</v>
      </c>
      <c r="K105" s="13" t="s">
        <v>46</v>
      </c>
    </row>
    <row r="106" spans="2:11" x14ac:dyDescent="0.3">
      <c r="B106" s="13">
        <v>97</v>
      </c>
      <c r="C106" s="14">
        <f t="shared" si="39"/>
        <v>9.9999999999999998E+108</v>
      </c>
      <c r="D106" s="14" t="str">
        <f t="shared" si="40"/>
        <v>10마</v>
      </c>
      <c r="E106" s="14">
        <f t="shared" si="41"/>
        <v>10</v>
      </c>
      <c r="F106" s="13" t="str" cm="1">
        <f t="array" ref="F106">IF(AND(E105&gt;100,E106&lt;100),INDEX(M:M,MATCH(F105,M:M,0)+1,0),F105)</f>
        <v>마</v>
      </c>
      <c r="G106" s="13" t="str">
        <f>VLOOKUP(F106,M:P,4,FALSE)</f>
        <v>1E+108</v>
      </c>
      <c r="H106" s="13">
        <v>1.88</v>
      </c>
      <c r="I106" s="13" t="str">
        <f t="shared" si="42"/>
        <v>태극 98단</v>
      </c>
      <c r="J106" s="13">
        <f t="shared" si="43"/>
        <v>98</v>
      </c>
      <c r="K106" s="13" t="s">
        <v>46</v>
      </c>
    </row>
    <row r="107" spans="2:11" x14ac:dyDescent="0.3">
      <c r="B107" s="13">
        <v>98</v>
      </c>
      <c r="C107" s="14">
        <f t="shared" si="39"/>
        <v>1E+110</v>
      </c>
      <c r="D107" s="14" t="str">
        <f t="shared" si="40"/>
        <v>100마</v>
      </c>
      <c r="E107" s="14">
        <f t="shared" si="41"/>
        <v>100</v>
      </c>
      <c r="F107" s="13" t="str" cm="1">
        <f t="array" ref="F107">IF(AND(E106&gt;100,E107&lt;100),INDEX(M:M,MATCH(F106,M:M,0)+1,0),F106)</f>
        <v>마</v>
      </c>
      <c r="G107" s="13" t="str">
        <f>VLOOKUP(F107,M:P,4,FALSE)</f>
        <v>1E+108</v>
      </c>
      <c r="H107" s="13">
        <v>1.92</v>
      </c>
      <c r="I107" s="13" t="str">
        <f t="shared" si="42"/>
        <v>태극 99단</v>
      </c>
      <c r="J107" s="13">
        <f t="shared" si="43"/>
        <v>99</v>
      </c>
      <c r="K107" s="13" t="s">
        <v>46</v>
      </c>
    </row>
    <row r="108" spans="2:11" x14ac:dyDescent="0.3">
      <c r="B108" s="13">
        <v>99</v>
      </c>
      <c r="C108" s="14">
        <f t="shared" si="39"/>
        <v>1.0000000000000001E+111</v>
      </c>
      <c r="D108" s="14" t="str">
        <f t="shared" si="40"/>
        <v>1000마</v>
      </c>
      <c r="E108" s="14">
        <f t="shared" si="41"/>
        <v>1000</v>
      </c>
      <c r="F108" s="13" t="str" cm="1">
        <f t="array" ref="F108">IF(AND(E107&gt;100,E108&lt;100),INDEX(M:M,MATCH(F107,M:M,0)+1,0),F107)</f>
        <v>마</v>
      </c>
      <c r="G108" s="13" t="str">
        <f>VLOOKUP(F108,M:P,4,FALSE)</f>
        <v>1E+108</v>
      </c>
      <c r="H108" s="13">
        <v>1.96</v>
      </c>
      <c r="I108" s="13" t="str">
        <f t="shared" si="42"/>
        <v>태극 100단</v>
      </c>
      <c r="J108" s="13">
        <f t="shared" si="43"/>
        <v>100</v>
      </c>
      <c r="K108" s="13" t="s">
        <v>46</v>
      </c>
    </row>
    <row r="109" spans="2:11" x14ac:dyDescent="0.3">
      <c r="B109" s="13">
        <v>100</v>
      </c>
      <c r="C109" s="14">
        <f t="shared" si="39"/>
        <v>9.9999999999999993E+111</v>
      </c>
      <c r="D109" s="14" t="str">
        <f t="shared" si="40"/>
        <v>1살</v>
      </c>
      <c r="E109" s="14">
        <f t="shared" si="41"/>
        <v>1</v>
      </c>
      <c r="F109" s="13" t="str" cm="1">
        <f t="array" ref="F109">IF(AND(E108&gt;100,E109&lt;100),INDEX(M:M,MATCH(F108,M:M,0)+1,0),F108)</f>
        <v>살</v>
      </c>
      <c r="G109" s="13" t="str">
        <f>VLOOKUP(F109,M:P,4,FALSE)</f>
        <v>1E+112</v>
      </c>
      <c r="H109" s="13">
        <v>2</v>
      </c>
      <c r="I109" s="13" t="str">
        <f t="shared" si="42"/>
        <v>태극 101단</v>
      </c>
      <c r="J109" s="13">
        <f t="shared" si="43"/>
        <v>101</v>
      </c>
      <c r="K109" s="13" t="s">
        <v>46</v>
      </c>
    </row>
    <row r="110" spans="2:11" x14ac:dyDescent="0.3">
      <c r="B110" s="13">
        <v>101</v>
      </c>
      <c r="C110" s="14">
        <f t="shared" si="39"/>
        <v>1E+113</v>
      </c>
      <c r="D110" s="14" t="str">
        <f t="shared" si="40"/>
        <v>10살</v>
      </c>
      <c r="E110" s="14">
        <f t="shared" si="41"/>
        <v>10</v>
      </c>
      <c r="F110" s="13" t="str" cm="1">
        <f t="array" ref="F110">IF(AND(E109&gt;100,E110&lt;100),INDEX(M:M,MATCH(F109,M:M,0)+1,0),F109)</f>
        <v>살</v>
      </c>
      <c r="G110" s="13" t="str">
        <f>VLOOKUP(F110,M:P,4,FALSE)</f>
        <v>1E+112</v>
      </c>
      <c r="H110" s="13">
        <v>2.08</v>
      </c>
      <c r="I110" s="13" t="str">
        <f t="shared" si="42"/>
        <v>태극 102단</v>
      </c>
      <c r="J110" s="13">
        <f t="shared" si="43"/>
        <v>102</v>
      </c>
      <c r="K110" s="13" t="s">
        <v>46</v>
      </c>
    </row>
    <row r="111" spans="2:11" x14ac:dyDescent="0.3">
      <c r="B111" s="13">
        <v>102</v>
      </c>
      <c r="C111" s="14">
        <f t="shared" si="39"/>
        <v>9.9999999999999988E+113</v>
      </c>
      <c r="D111" s="14" t="str">
        <f t="shared" si="40"/>
        <v>100살</v>
      </c>
      <c r="E111" s="14">
        <f t="shared" si="41"/>
        <v>100</v>
      </c>
      <c r="F111" s="13" t="str" cm="1">
        <f t="array" ref="F111">IF(AND(E110&gt;100,E111&lt;100),INDEX(M:M,MATCH(F110,M:M,0)+1,0),F110)</f>
        <v>살</v>
      </c>
      <c r="G111" s="13" t="str">
        <f>VLOOKUP(F111,M:P,4,FALSE)</f>
        <v>1E+112</v>
      </c>
      <c r="H111" s="13">
        <v>2.16</v>
      </c>
      <c r="I111" s="13" t="str">
        <f t="shared" si="42"/>
        <v>태극 103단</v>
      </c>
      <c r="J111" s="13">
        <f t="shared" si="43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44">E112*G112</f>
        <v>1E+115</v>
      </c>
      <c r="D112" s="14" t="str">
        <f t="shared" ref="D112:D124" si="45">E112&amp;F112</f>
        <v>1000살</v>
      </c>
      <c r="E112" s="14">
        <f t="shared" ref="E112:E224" si="46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>VLOOKUP(F112,M:P,4,FALSE)</f>
        <v>1E+112</v>
      </c>
      <c r="H112" s="13">
        <v>2.2400000000000002</v>
      </c>
      <c r="I112" s="13" t="str">
        <f t="shared" ref="I112:I124" si="47">K112&amp;" "&amp;J112&amp;"단"</f>
        <v>태극 104단</v>
      </c>
      <c r="J112" s="13">
        <f t="shared" si="43"/>
        <v>104</v>
      </c>
      <c r="K112" s="13" t="s">
        <v>46</v>
      </c>
    </row>
    <row r="113" spans="2:11" x14ac:dyDescent="0.3">
      <c r="B113" s="13">
        <v>104</v>
      </c>
      <c r="C113" s="14">
        <f t="shared" si="44"/>
        <v>1E+116</v>
      </c>
      <c r="D113" s="14" t="str">
        <f t="shared" si="45"/>
        <v>1섬</v>
      </c>
      <c r="E113" s="14">
        <f t="shared" si="46"/>
        <v>1</v>
      </c>
      <c r="F113" s="13" t="str" cm="1">
        <f t="array" ref="F113">IF(AND(E112&gt;100,E113&lt;100),INDEX(M:M,MATCH(F112,M:M,0)+1,0),F112)</f>
        <v>섬</v>
      </c>
      <c r="G113" s="13" t="str">
        <f>VLOOKUP(F113,M:P,4,FALSE)</f>
        <v>1E+116</v>
      </c>
      <c r="H113" s="13">
        <v>2.3199999999999998</v>
      </c>
      <c r="I113" s="13" t="str">
        <f t="shared" si="47"/>
        <v>태극 105단</v>
      </c>
      <c r="J113" s="13">
        <f t="shared" si="43"/>
        <v>105</v>
      </c>
      <c r="K113" s="13" t="s">
        <v>46</v>
      </c>
    </row>
    <row r="114" spans="2:11" x14ac:dyDescent="0.3">
      <c r="B114" s="13">
        <v>105</v>
      </c>
      <c r="C114" s="14">
        <f t="shared" si="44"/>
        <v>1.0000000000000001E+117</v>
      </c>
      <c r="D114" s="14" t="str">
        <f t="shared" si="45"/>
        <v>10섬</v>
      </c>
      <c r="E114" s="14">
        <f t="shared" si="46"/>
        <v>10</v>
      </c>
      <c r="F114" s="13" t="str" cm="1">
        <f t="array" ref="F114">IF(AND(E113&gt;100,E114&lt;100),INDEX(M:M,MATCH(F113,M:M,0)+1,0),F113)</f>
        <v>섬</v>
      </c>
      <c r="G114" s="13" t="str">
        <f>VLOOKUP(F114,M:P,4,FALSE)</f>
        <v>1E+116</v>
      </c>
      <c r="H114" s="13">
        <v>2.4</v>
      </c>
      <c r="I114" s="13" t="str">
        <f t="shared" si="47"/>
        <v>태극 106단</v>
      </c>
      <c r="J114" s="13">
        <f t="shared" si="43"/>
        <v>106</v>
      </c>
      <c r="K114" s="13" t="s">
        <v>46</v>
      </c>
    </row>
    <row r="115" spans="2:11" x14ac:dyDescent="0.3">
      <c r="B115" s="13">
        <v>106</v>
      </c>
      <c r="C115" s="14">
        <f t="shared" si="44"/>
        <v>9.9999999999999997E+117</v>
      </c>
      <c r="D115" s="14" t="str">
        <f t="shared" si="45"/>
        <v>100섬</v>
      </c>
      <c r="E115" s="14">
        <f t="shared" si="46"/>
        <v>100</v>
      </c>
      <c r="F115" s="13" t="str" cm="1">
        <f t="array" ref="F115">IF(AND(E114&gt;100,E115&lt;100),INDEX(M:M,MATCH(F114,M:M,0)+1,0),F114)</f>
        <v>섬</v>
      </c>
      <c r="G115" s="13" t="str">
        <f>VLOOKUP(F115,M:P,4,FALSE)</f>
        <v>1E+116</v>
      </c>
      <c r="H115" s="13">
        <v>2.48</v>
      </c>
      <c r="I115" s="13" t="str">
        <f t="shared" si="47"/>
        <v>태극 107단</v>
      </c>
      <c r="J115" s="13">
        <f t="shared" si="43"/>
        <v>107</v>
      </c>
      <c r="K115" s="13" t="s">
        <v>46</v>
      </c>
    </row>
    <row r="116" spans="2:11" x14ac:dyDescent="0.3">
      <c r="B116" s="13">
        <v>107</v>
      </c>
      <c r="C116" s="14">
        <f t="shared" si="44"/>
        <v>9.9999999999999994E+118</v>
      </c>
      <c r="D116" s="14" t="str">
        <f t="shared" si="45"/>
        <v>1000섬</v>
      </c>
      <c r="E116" s="14">
        <f t="shared" si="46"/>
        <v>1000</v>
      </c>
      <c r="F116" s="13" t="str" cm="1">
        <f t="array" ref="F116">IF(AND(E115&gt;100,E116&lt;100),INDEX(M:M,MATCH(F115,M:M,0)+1,0),F115)</f>
        <v>섬</v>
      </c>
      <c r="G116" s="13" t="str">
        <f>VLOOKUP(F116,M:P,4,FALSE)</f>
        <v>1E+116</v>
      </c>
      <c r="H116" s="13">
        <v>2.56</v>
      </c>
      <c r="I116" s="13" t="str">
        <f t="shared" si="47"/>
        <v>태극 108단</v>
      </c>
      <c r="J116" s="13">
        <f t="shared" si="43"/>
        <v>108</v>
      </c>
      <c r="K116" s="13" t="s">
        <v>46</v>
      </c>
    </row>
    <row r="117" spans="2:11" x14ac:dyDescent="0.3">
      <c r="B117" s="13">
        <v>108</v>
      </c>
      <c r="C117" s="14">
        <f t="shared" si="44"/>
        <v>9.9999999999999998E+119</v>
      </c>
      <c r="D117" s="14" t="str">
        <f t="shared" si="45"/>
        <v>1찰</v>
      </c>
      <c r="E117" s="14">
        <f t="shared" si="46"/>
        <v>1</v>
      </c>
      <c r="F117" s="13" t="str" cm="1">
        <f t="array" ref="F117">IF(AND(E116&gt;100,E117&lt;100),INDEX(M:M,MATCH(F116,M:M,0)+1,0),F116)</f>
        <v>찰</v>
      </c>
      <c r="G117" s="13" t="str">
        <f>VLOOKUP(F117,M:P,4,FALSE)</f>
        <v>1E+120</v>
      </c>
      <c r="H117" s="13">
        <v>2.64</v>
      </c>
      <c r="I117" s="13" t="str">
        <f t="shared" si="47"/>
        <v>태극 109단</v>
      </c>
      <c r="J117" s="13">
        <f t="shared" si="43"/>
        <v>109</v>
      </c>
      <c r="K117" s="13" t="s">
        <v>46</v>
      </c>
    </row>
    <row r="118" spans="2:11" x14ac:dyDescent="0.3">
      <c r="B118" s="13">
        <v>109</v>
      </c>
      <c r="C118" s="14">
        <f t="shared" si="44"/>
        <v>9.9999999999999992E+120</v>
      </c>
      <c r="D118" s="14" t="str">
        <f t="shared" si="45"/>
        <v>10찰</v>
      </c>
      <c r="E118" s="14">
        <f t="shared" si="46"/>
        <v>10</v>
      </c>
      <c r="F118" s="13" t="str" cm="1">
        <f t="array" ref="F118">IF(AND(E117&gt;100,E118&lt;100),INDEX(M:M,MATCH(F117,M:M,0)+1,0),F117)</f>
        <v>찰</v>
      </c>
      <c r="G118" s="13" t="str">
        <f>VLOOKUP(F118,M:P,4,FALSE)</f>
        <v>1E+120</v>
      </c>
      <c r="H118" s="13">
        <v>2.72</v>
      </c>
      <c r="I118" s="13" t="str">
        <f t="shared" si="47"/>
        <v>태극 110단</v>
      </c>
      <c r="J118" s="13">
        <f t="shared" si="43"/>
        <v>110</v>
      </c>
      <c r="K118" s="13" t="s">
        <v>46</v>
      </c>
    </row>
    <row r="119" spans="2:11" x14ac:dyDescent="0.3">
      <c r="B119" s="13">
        <v>110</v>
      </c>
      <c r="C119" s="14">
        <f t="shared" si="44"/>
        <v>1E+122</v>
      </c>
      <c r="D119" s="14" t="str">
        <f t="shared" si="45"/>
        <v>100찰</v>
      </c>
      <c r="E119" s="14">
        <f t="shared" si="46"/>
        <v>100</v>
      </c>
      <c r="F119" s="13" t="str" cm="1">
        <f t="array" ref="F119">IF(AND(E118&gt;100,E119&lt;100),INDEX(M:M,MATCH(F118,M:M,0)+1,0),F118)</f>
        <v>찰</v>
      </c>
      <c r="G119" s="13" t="str">
        <f>VLOOKUP(F119,M:P,4,FALSE)</f>
        <v>1E+120</v>
      </c>
      <c r="H119" s="13">
        <v>2.8</v>
      </c>
      <c r="I119" s="13" t="str">
        <f t="shared" si="47"/>
        <v>태극 111단</v>
      </c>
      <c r="J119" s="13">
        <f t="shared" si="43"/>
        <v>111</v>
      </c>
      <c r="K119" s="13" t="s">
        <v>46</v>
      </c>
    </row>
    <row r="120" spans="2:11" x14ac:dyDescent="0.3">
      <c r="B120" s="13">
        <v>111</v>
      </c>
      <c r="C120" s="14">
        <f t="shared" si="44"/>
        <v>9.9999999999999998E+122</v>
      </c>
      <c r="D120" s="14" t="str">
        <f t="shared" si="45"/>
        <v>1000찰</v>
      </c>
      <c r="E120" s="14">
        <f t="shared" si="46"/>
        <v>1000</v>
      </c>
      <c r="F120" s="13" t="str" cm="1">
        <f t="array" ref="F120">IF(AND(E119&gt;100,E120&lt;100),INDEX(M:M,MATCH(F119,M:M,0)+1,0),F119)</f>
        <v>찰</v>
      </c>
      <c r="G120" s="13" t="str">
        <f>VLOOKUP(F120,M:P,4,FALSE)</f>
        <v>1E+120</v>
      </c>
      <c r="H120" s="13">
        <v>2.88</v>
      </c>
      <c r="I120" s="13" t="str">
        <f t="shared" si="47"/>
        <v>태극 112단</v>
      </c>
      <c r="J120" s="13">
        <f t="shared" si="43"/>
        <v>112</v>
      </c>
      <c r="K120" s="13" t="s">
        <v>46</v>
      </c>
    </row>
    <row r="121" spans="2:11" x14ac:dyDescent="0.3">
      <c r="B121" s="13">
        <v>112</v>
      </c>
      <c r="C121" s="14">
        <f t="shared" si="44"/>
        <v>9.9999999999999995E+123</v>
      </c>
      <c r="D121" s="14" t="str">
        <f t="shared" si="45"/>
        <v>1교</v>
      </c>
      <c r="E121" s="14">
        <f t="shared" si="46"/>
        <v>1</v>
      </c>
      <c r="F121" s="13" t="str" cm="1">
        <f t="array" ref="F121">IF(AND(E120&gt;100,E121&lt;100),INDEX(M:M,MATCH(F120,M:M,0)+1,0),F120)</f>
        <v>교</v>
      </c>
      <c r="G121" s="13" t="str">
        <f>VLOOKUP(F121,M:P,4,FALSE)</f>
        <v>1E+124</v>
      </c>
      <c r="H121" s="13">
        <v>2.96</v>
      </c>
      <c r="I121" s="13" t="str">
        <f t="shared" si="47"/>
        <v>태극 113단</v>
      </c>
      <c r="J121" s="13">
        <f t="shared" si="43"/>
        <v>113</v>
      </c>
      <c r="K121" s="13" t="s">
        <v>46</v>
      </c>
    </row>
    <row r="122" spans="2:11" x14ac:dyDescent="0.3">
      <c r="B122" s="13">
        <v>113</v>
      </c>
      <c r="C122" s="14">
        <f t="shared" si="44"/>
        <v>9.9999999999999992E+124</v>
      </c>
      <c r="D122" s="14" t="str">
        <f t="shared" si="45"/>
        <v>10교</v>
      </c>
      <c r="E122" s="14">
        <f t="shared" si="46"/>
        <v>10</v>
      </c>
      <c r="F122" s="13" t="str" cm="1">
        <f t="array" ref="F122">IF(AND(E121&gt;100,E122&lt;100),INDEX(M:M,MATCH(F121,M:M,0)+1,0),F121)</f>
        <v>교</v>
      </c>
      <c r="G122" s="13" t="str">
        <f>VLOOKUP(F122,M:P,4,FALSE)</f>
        <v>1E+124</v>
      </c>
      <c r="H122" s="13">
        <v>3.04</v>
      </c>
      <c r="I122" s="13" t="str">
        <f t="shared" si="47"/>
        <v>태극 114단</v>
      </c>
      <c r="J122" s="13">
        <f t="shared" si="43"/>
        <v>114</v>
      </c>
      <c r="K122" s="13" t="s">
        <v>46</v>
      </c>
    </row>
    <row r="123" spans="2:11" x14ac:dyDescent="0.3">
      <c r="B123" s="13">
        <v>114</v>
      </c>
      <c r="C123" s="14">
        <f t="shared" si="44"/>
        <v>9.9999999999999992E+125</v>
      </c>
      <c r="D123" s="14" t="str">
        <f t="shared" si="45"/>
        <v>100교</v>
      </c>
      <c r="E123" s="14">
        <f t="shared" si="46"/>
        <v>100</v>
      </c>
      <c r="F123" s="13" t="str" cm="1">
        <f t="array" ref="F123">IF(AND(E122&gt;100,E123&lt;100),INDEX(M:M,MATCH(F122,M:M,0)+1,0),F122)</f>
        <v>교</v>
      </c>
      <c r="G123" s="13" t="str">
        <f>VLOOKUP(F123,M:P,4,FALSE)</f>
        <v>1E+124</v>
      </c>
      <c r="H123" s="13">
        <v>3.12</v>
      </c>
      <c r="I123" s="13" t="str">
        <f t="shared" si="47"/>
        <v>태극 115단</v>
      </c>
      <c r="J123" s="13">
        <f t="shared" si="43"/>
        <v>115</v>
      </c>
      <c r="K123" s="13" t="s">
        <v>46</v>
      </c>
    </row>
    <row r="124" spans="2:11" x14ac:dyDescent="0.3">
      <c r="B124" s="13">
        <v>115</v>
      </c>
      <c r="C124" s="14">
        <f t="shared" si="44"/>
        <v>9.9999999999999995E+126</v>
      </c>
      <c r="D124" s="14" t="str">
        <f t="shared" si="45"/>
        <v>1000교</v>
      </c>
      <c r="E124" s="14">
        <f t="shared" si="46"/>
        <v>1000</v>
      </c>
      <c r="F124" s="13" t="str" cm="1">
        <f t="array" ref="F124">IF(AND(E123&gt;100,E124&lt;100),INDEX(M:M,MATCH(F123,M:M,0)+1,0),F123)</f>
        <v>교</v>
      </c>
      <c r="G124" s="13" t="str">
        <f>VLOOKUP(F124,M:P,4,FALSE)</f>
        <v>1E+124</v>
      </c>
      <c r="H124" s="13">
        <v>3.2</v>
      </c>
      <c r="I124" s="13" t="str">
        <f t="shared" si="47"/>
        <v>태극 116단</v>
      </c>
      <c r="J124" s="13">
        <f t="shared" si="43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48">E125*G125</f>
        <v>1.0000000000000001E+128</v>
      </c>
      <c r="D125" s="14" t="str">
        <f t="shared" ref="D125:D130" si="49">E125&amp;F125</f>
        <v>1위</v>
      </c>
      <c r="E125" s="14">
        <f t="shared" si="46"/>
        <v>1</v>
      </c>
      <c r="F125" s="13" t="str" cm="1">
        <f t="array" ref="F125">IF(AND(E124&gt;100,E125&lt;100),INDEX(M:M,MATCH(F124,M:M,0)+1,0),F124)</f>
        <v>위</v>
      </c>
      <c r="G125" s="13" t="str">
        <f>VLOOKUP(F125,M:P,4,FALSE)</f>
        <v>1E+128</v>
      </c>
      <c r="H125" s="13">
        <v>3.28</v>
      </c>
      <c r="I125" s="13" t="str">
        <f t="shared" ref="I125:I130" si="50">K125&amp;" "&amp;J125&amp;"단"</f>
        <v>태극 117단</v>
      </c>
      <c r="J125" s="13">
        <f t="shared" si="43"/>
        <v>117</v>
      </c>
      <c r="K125" s="13" t="s">
        <v>46</v>
      </c>
    </row>
    <row r="126" spans="2:11" x14ac:dyDescent="0.3">
      <c r="B126" s="13">
        <v>117</v>
      </c>
      <c r="C126" s="14">
        <f t="shared" si="48"/>
        <v>1E+129</v>
      </c>
      <c r="D126" s="14" t="str">
        <f t="shared" si="49"/>
        <v>10위</v>
      </c>
      <c r="E126" s="14">
        <f t="shared" si="46"/>
        <v>10</v>
      </c>
      <c r="F126" s="13" t="str" cm="1">
        <f t="array" ref="F126">IF(AND(E125&gt;100,E126&lt;100),INDEX(M:M,MATCH(F125,M:M,0)+1,0),F125)</f>
        <v>위</v>
      </c>
      <c r="G126" s="13" t="str">
        <f>VLOOKUP(F126,M:P,4,FALSE)</f>
        <v>1E+128</v>
      </c>
      <c r="H126" s="13">
        <v>3.36</v>
      </c>
      <c r="I126" s="13" t="str">
        <f t="shared" si="50"/>
        <v>태극 118단</v>
      </c>
      <c r="J126" s="13">
        <f t="shared" si="43"/>
        <v>118</v>
      </c>
      <c r="K126" s="13" t="s">
        <v>46</v>
      </c>
    </row>
    <row r="127" spans="2:11" x14ac:dyDescent="0.3">
      <c r="B127" s="13">
        <v>118</v>
      </c>
      <c r="C127" s="14">
        <f t="shared" si="48"/>
        <v>1.0000000000000001E+130</v>
      </c>
      <c r="D127" s="14" t="str">
        <f t="shared" si="49"/>
        <v>100위</v>
      </c>
      <c r="E127" s="14">
        <f t="shared" si="46"/>
        <v>100</v>
      </c>
      <c r="F127" s="13" t="str" cm="1">
        <f t="array" ref="F127">IF(AND(E126&gt;100,E127&lt;100),INDEX(M:M,MATCH(F126,M:M,0)+1,0),F126)</f>
        <v>위</v>
      </c>
      <c r="G127" s="13" t="str">
        <f>VLOOKUP(F127,M:P,4,FALSE)</f>
        <v>1E+128</v>
      </c>
      <c r="H127" s="13">
        <v>3.44</v>
      </c>
      <c r="I127" s="13" t="str">
        <f t="shared" si="50"/>
        <v>태극 119단</v>
      </c>
      <c r="J127" s="13">
        <f t="shared" si="43"/>
        <v>119</v>
      </c>
      <c r="K127" s="13" t="s">
        <v>46</v>
      </c>
    </row>
    <row r="128" spans="2:11" x14ac:dyDescent="0.3">
      <c r="B128" s="13">
        <v>119</v>
      </c>
      <c r="C128" s="14">
        <f t="shared" si="48"/>
        <v>1.0000000000000001E+131</v>
      </c>
      <c r="D128" s="14" t="str">
        <f t="shared" si="49"/>
        <v>1000위</v>
      </c>
      <c r="E128" s="14">
        <f t="shared" si="46"/>
        <v>1000</v>
      </c>
      <c r="F128" s="13" t="str" cm="1">
        <f t="array" ref="F128">IF(AND(E127&gt;100,E128&lt;100),INDEX(M:M,MATCH(F127,M:M,0)+1,0),F127)</f>
        <v>위</v>
      </c>
      <c r="G128" s="13" t="str">
        <f>VLOOKUP(F128,M:P,4,FALSE)</f>
        <v>1E+128</v>
      </c>
      <c r="H128" s="13">
        <v>3.52</v>
      </c>
      <c r="I128" s="13" t="str">
        <f t="shared" si="50"/>
        <v>태극 120단</v>
      </c>
      <c r="J128" s="13">
        <f t="shared" si="43"/>
        <v>120</v>
      </c>
      <c r="K128" s="13" t="s">
        <v>46</v>
      </c>
    </row>
    <row r="129" spans="2:11" x14ac:dyDescent="0.3">
      <c r="B129" s="13">
        <v>120</v>
      </c>
      <c r="C129" s="14">
        <f t="shared" si="48"/>
        <v>9.9999999999999999E+131</v>
      </c>
      <c r="D129" s="14" t="str">
        <f t="shared" si="49"/>
        <v>1설</v>
      </c>
      <c r="E129" s="14">
        <f t="shared" si="46"/>
        <v>1</v>
      </c>
      <c r="F129" s="13" t="str" cm="1">
        <f t="array" ref="F129">IF(AND(E128&gt;100,E129&lt;100),INDEX(M:M,MATCH(F128,M:M,0)+1,0),F128)</f>
        <v>설</v>
      </c>
      <c r="G129" s="13" t="str">
        <f>VLOOKUP(F129,M:P,4,FALSE)</f>
        <v>1E+132</v>
      </c>
      <c r="H129" s="13">
        <v>3.6</v>
      </c>
      <c r="I129" s="13" t="str">
        <f t="shared" si="50"/>
        <v>태극 121단</v>
      </c>
      <c r="J129" s="13">
        <f t="shared" si="43"/>
        <v>121</v>
      </c>
      <c r="K129" s="13" t="s">
        <v>46</v>
      </c>
    </row>
    <row r="130" spans="2:11" x14ac:dyDescent="0.3">
      <c r="B130" s="13">
        <v>121</v>
      </c>
      <c r="C130" s="14">
        <f t="shared" si="48"/>
        <v>1E+133</v>
      </c>
      <c r="D130" s="14" t="str">
        <f t="shared" si="49"/>
        <v>10설</v>
      </c>
      <c r="E130" s="14">
        <f t="shared" si="46"/>
        <v>10</v>
      </c>
      <c r="F130" s="13" t="str" cm="1">
        <f t="array" ref="F130">IF(AND(E129&gt;100,E130&lt;100),INDEX(M:M,MATCH(F129,M:M,0)+1,0),F129)</f>
        <v>설</v>
      </c>
      <c r="G130" s="13" t="str">
        <f>VLOOKUP(F130,M:P,4,FALSE)</f>
        <v>1E+132</v>
      </c>
      <c r="H130" s="13">
        <v>3.68</v>
      </c>
      <c r="I130" s="13" t="str">
        <f t="shared" si="50"/>
        <v>태극 122단</v>
      </c>
      <c r="J130" s="13">
        <f t="shared" si="43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51">E131*G131</f>
        <v>9.9999999999999992E+133</v>
      </c>
      <c r="D131" s="14" t="str">
        <f t="shared" ref="D131:D134" si="52">E131&amp;F131</f>
        <v>100설</v>
      </c>
      <c r="E131" s="14">
        <f t="shared" si="46"/>
        <v>100</v>
      </c>
      <c r="F131" s="13" t="str" cm="1">
        <f t="array" ref="F131">IF(AND(E130&gt;100,E131&lt;100),INDEX(M:M,MATCH(F130,M:M,0)+1,0),F130)</f>
        <v>설</v>
      </c>
      <c r="G131" s="13" t="str">
        <f>VLOOKUP(F131,M:P,4,FALSE)</f>
        <v>1E+132</v>
      </c>
      <c r="H131" s="13">
        <v>3.76</v>
      </c>
      <c r="I131" s="13" t="str">
        <f t="shared" ref="I131:I134" si="53">K131&amp;" "&amp;J131&amp;"단"</f>
        <v>태극 123단</v>
      </c>
      <c r="J131" s="13">
        <f t="shared" si="43"/>
        <v>123</v>
      </c>
      <c r="K131" s="13" t="s">
        <v>46</v>
      </c>
    </row>
    <row r="132" spans="2:11" x14ac:dyDescent="0.3">
      <c r="B132" s="13">
        <v>123</v>
      </c>
      <c r="C132" s="14">
        <f t="shared" si="51"/>
        <v>9.9999999999999996E+134</v>
      </c>
      <c r="D132" s="14" t="str">
        <f t="shared" si="52"/>
        <v>1000설</v>
      </c>
      <c r="E132" s="14">
        <f t="shared" si="46"/>
        <v>1000</v>
      </c>
      <c r="F132" s="13" t="str" cm="1">
        <f t="array" ref="F132">IF(AND(E131&gt;100,E132&lt;100),INDEX(M:M,MATCH(F131,M:M,0)+1,0),F131)</f>
        <v>설</v>
      </c>
      <c r="G132" s="13" t="str">
        <f>VLOOKUP(F132,M:P,4,FALSE)</f>
        <v>1E+132</v>
      </c>
      <c r="H132" s="13">
        <v>3.84</v>
      </c>
      <c r="I132" s="13" t="str">
        <f t="shared" si="53"/>
        <v>태극 124단</v>
      </c>
      <c r="J132" s="13">
        <f t="shared" si="43"/>
        <v>124</v>
      </c>
      <c r="K132" s="13" t="s">
        <v>46</v>
      </c>
    </row>
    <row r="133" spans="2:11" x14ac:dyDescent="0.3">
      <c r="B133" s="13">
        <v>124</v>
      </c>
      <c r="C133" s="14">
        <f t="shared" si="51"/>
        <v>1.0000000000000001E+136</v>
      </c>
      <c r="D133" s="14" t="str">
        <f t="shared" si="52"/>
        <v>1적</v>
      </c>
      <c r="E133" s="14">
        <f t="shared" si="46"/>
        <v>1</v>
      </c>
      <c r="F133" s="13" t="str" cm="1">
        <f t="array" ref="F133">IF(AND(E132&gt;100,E133&lt;100),INDEX(M:M,MATCH(F132,M:M,0)+1,0),F132)</f>
        <v>적</v>
      </c>
      <c r="G133" s="13" t="str">
        <f>VLOOKUP(F133,M:P,4,FALSE)</f>
        <v>1E+136</v>
      </c>
      <c r="H133" s="13">
        <v>3.92</v>
      </c>
      <c r="I133" s="13" t="str">
        <f t="shared" si="53"/>
        <v>태극 125단</v>
      </c>
      <c r="J133" s="13">
        <f t="shared" si="43"/>
        <v>125</v>
      </c>
      <c r="K133" s="13" t="s">
        <v>46</v>
      </c>
    </row>
    <row r="134" spans="2:11" x14ac:dyDescent="0.3">
      <c r="B134" s="13">
        <v>125</v>
      </c>
      <c r="C134" s="14">
        <f t="shared" si="51"/>
        <v>1E+137</v>
      </c>
      <c r="D134" s="14" t="str">
        <f t="shared" si="52"/>
        <v>10적</v>
      </c>
      <c r="E134" s="14">
        <f t="shared" si="46"/>
        <v>10</v>
      </c>
      <c r="F134" s="13" t="str" cm="1">
        <f t="array" ref="F134">IF(AND(E133&gt;100,E134&lt;100),INDEX(M:M,MATCH(F133,M:M,0)+1,0),F133)</f>
        <v>적</v>
      </c>
      <c r="G134" s="13" t="str">
        <f>VLOOKUP(F134,M:P,4,FALSE)</f>
        <v>1E+136</v>
      </c>
      <c r="H134" s="13">
        <v>4</v>
      </c>
      <c r="I134" s="13" t="str">
        <f t="shared" si="53"/>
        <v>태극 126단</v>
      </c>
      <c r="J134" s="13">
        <f t="shared" si="43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54">E135*G135</f>
        <v>1E+138</v>
      </c>
      <c r="D135" s="14" t="str">
        <f t="shared" ref="D135:D138" si="55">E135&amp;F135</f>
        <v>100적</v>
      </c>
      <c r="E135" s="14">
        <f t="shared" si="46"/>
        <v>100</v>
      </c>
      <c r="F135" s="13" t="str" cm="1">
        <f t="array" ref="F135">IF(AND(E134&gt;100,E135&lt;100),INDEX(M:M,MATCH(F134,M:M,0)+1,0),F134)</f>
        <v>적</v>
      </c>
      <c r="G135" s="13" t="str">
        <f>VLOOKUP(F135,M:P,4,FALSE)</f>
        <v>1E+136</v>
      </c>
      <c r="H135" s="13">
        <v>4.08</v>
      </c>
      <c r="I135" s="13" t="str">
        <f t="shared" ref="I135:I138" si="56">K135&amp;" "&amp;J135&amp;"단"</f>
        <v>태극 127단</v>
      </c>
      <c r="J135" s="13">
        <f t="shared" si="43"/>
        <v>127</v>
      </c>
      <c r="K135" s="13" t="s">
        <v>46</v>
      </c>
    </row>
    <row r="136" spans="2:11" x14ac:dyDescent="0.3">
      <c r="B136" s="13">
        <v>127</v>
      </c>
      <c r="C136" s="14">
        <f t="shared" si="54"/>
        <v>1E+139</v>
      </c>
      <c r="D136" s="14" t="str">
        <f t="shared" si="55"/>
        <v>1000적</v>
      </c>
      <c r="E136" s="14">
        <f t="shared" si="46"/>
        <v>1000</v>
      </c>
      <c r="F136" s="13" t="str" cm="1">
        <f t="array" ref="F136">IF(AND(E135&gt;100,E136&lt;100),INDEX(M:M,MATCH(F135,M:M,0)+1,0),F135)</f>
        <v>적</v>
      </c>
      <c r="G136" s="13" t="str">
        <f>VLOOKUP(F136,M:P,4,FALSE)</f>
        <v>1E+136</v>
      </c>
      <c r="H136" s="13">
        <v>4.16</v>
      </c>
      <c r="I136" s="13" t="str">
        <f t="shared" si="56"/>
        <v>태극 128단</v>
      </c>
      <c r="J136" s="13">
        <f t="shared" si="43"/>
        <v>128</v>
      </c>
      <c r="K136" s="13" t="s">
        <v>46</v>
      </c>
    </row>
    <row r="137" spans="2:11" x14ac:dyDescent="0.3">
      <c r="B137" s="13">
        <v>128</v>
      </c>
      <c r="C137" s="14">
        <f t="shared" si="54"/>
        <v>1.0000000000000001E+140</v>
      </c>
      <c r="D137" s="14" t="str">
        <f t="shared" si="55"/>
        <v>1고</v>
      </c>
      <c r="E137" s="14">
        <f t="shared" si="46"/>
        <v>1</v>
      </c>
      <c r="F137" s="13" t="str" cm="1">
        <f t="array" ref="F137">IF(AND(E136&gt;100,E137&lt;100),INDEX(M:M,MATCH(F136,M:M,0)+1,0),F136)</f>
        <v>고</v>
      </c>
      <c r="G137" s="13" t="str">
        <f>VLOOKUP(F137,M:P,4,FALSE)</f>
        <v>1E+140</v>
      </c>
      <c r="H137" s="13">
        <v>4.24</v>
      </c>
      <c r="I137" s="13" t="str">
        <f t="shared" si="56"/>
        <v>태극 129단</v>
      </c>
      <c r="J137" s="13">
        <f t="shared" si="43"/>
        <v>129</v>
      </c>
      <c r="K137" s="13" t="s">
        <v>46</v>
      </c>
    </row>
    <row r="138" spans="2:11" x14ac:dyDescent="0.3">
      <c r="B138" s="13">
        <v>129</v>
      </c>
      <c r="C138" s="14">
        <f t="shared" si="54"/>
        <v>1E+141</v>
      </c>
      <c r="D138" s="14" t="str">
        <f t="shared" si="55"/>
        <v>10고</v>
      </c>
      <c r="E138" s="14">
        <f t="shared" si="46"/>
        <v>10</v>
      </c>
      <c r="F138" s="13" t="str" cm="1">
        <f t="array" ref="F138">IF(AND(E137&gt;100,E138&lt;100),INDEX(M:M,MATCH(F137,M:M,0)+1,0),F137)</f>
        <v>고</v>
      </c>
      <c r="G138" s="13" t="str">
        <f>VLOOKUP(F138,M:P,4,FALSE)</f>
        <v>1E+140</v>
      </c>
      <c r="H138" s="13">
        <v>4.32</v>
      </c>
      <c r="I138" s="13" t="str">
        <f t="shared" si="56"/>
        <v>태극 130단</v>
      </c>
      <c r="J138" s="13">
        <f t="shared" si="43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57">E139*G139</f>
        <v>1.0000000000000001E+142</v>
      </c>
      <c r="D139" s="14" t="str">
        <f t="shared" ref="D139:D142" si="58">E139&amp;F139</f>
        <v>100고</v>
      </c>
      <c r="E139" s="14">
        <f t="shared" si="46"/>
        <v>100</v>
      </c>
      <c r="F139" s="13" t="str" cm="1">
        <f t="array" ref="F139">IF(AND(E138&gt;100,E139&lt;100),INDEX(M:M,MATCH(F138,M:M,0)+1,0),F138)</f>
        <v>고</v>
      </c>
      <c r="G139" s="13" t="str">
        <f>VLOOKUP(F139,M:P,4,FALSE)</f>
        <v>1E+140</v>
      </c>
      <c r="H139" s="13">
        <v>4.4000000000000004</v>
      </c>
      <c r="I139" s="13" t="str">
        <f t="shared" ref="I139:I142" si="59">K139&amp;" "&amp;J139&amp;"단"</f>
        <v>태극 131단</v>
      </c>
      <c r="J139" s="13">
        <f t="shared" si="43"/>
        <v>131</v>
      </c>
      <c r="K139" s="13" t="s">
        <v>46</v>
      </c>
    </row>
    <row r="140" spans="2:11" x14ac:dyDescent="0.3">
      <c r="B140" s="13">
        <v>131</v>
      </c>
      <c r="C140" s="14">
        <f t="shared" si="57"/>
        <v>1E+143</v>
      </c>
      <c r="D140" s="14" t="str">
        <f t="shared" si="58"/>
        <v>1000고</v>
      </c>
      <c r="E140" s="14">
        <f t="shared" si="46"/>
        <v>1000</v>
      </c>
      <c r="F140" s="13" t="str" cm="1">
        <f t="array" ref="F140">IF(AND(E139&gt;100,E140&lt;100),INDEX(M:M,MATCH(F139,M:M,0)+1,0),F139)</f>
        <v>고</v>
      </c>
      <c r="G140" s="13" t="str">
        <f>VLOOKUP(F140,M:P,4,FALSE)</f>
        <v>1E+140</v>
      </c>
      <c r="H140" s="13">
        <v>4.4800000000000004</v>
      </c>
      <c r="I140" s="13" t="str">
        <f t="shared" si="59"/>
        <v>태극 132단</v>
      </c>
      <c r="J140" s="13">
        <f t="shared" si="43"/>
        <v>132</v>
      </c>
      <c r="K140" s="13" t="s">
        <v>46</v>
      </c>
    </row>
    <row r="141" spans="2:11" x14ac:dyDescent="0.3">
      <c r="B141" s="13">
        <v>132</v>
      </c>
      <c r="C141" s="14">
        <f t="shared" si="57"/>
        <v>1E+144</v>
      </c>
      <c r="D141" s="14" t="str">
        <f t="shared" si="58"/>
        <v>1화</v>
      </c>
      <c r="E141" s="14">
        <f t="shared" si="46"/>
        <v>1</v>
      </c>
      <c r="F141" s="13" t="str" cm="1">
        <f t="array" ref="F141">IF(AND(E140&gt;100,E141&lt;100),INDEX(M:M,MATCH(F140,M:M,0)+1,0),F140)</f>
        <v>화</v>
      </c>
      <c r="G141" s="13" t="str">
        <f>VLOOKUP(F141,M:P,4,FALSE)</f>
        <v>1E+144</v>
      </c>
      <c r="H141" s="13">
        <v>4.5599999999999996</v>
      </c>
      <c r="I141" s="13" t="str">
        <f t="shared" si="59"/>
        <v>태극 133단</v>
      </c>
      <c r="J141" s="13">
        <f t="shared" si="43"/>
        <v>133</v>
      </c>
      <c r="K141" s="13" t="s">
        <v>46</v>
      </c>
    </row>
    <row r="142" spans="2:11" x14ac:dyDescent="0.3">
      <c r="B142" s="13">
        <v>133</v>
      </c>
      <c r="C142" s="14">
        <f t="shared" si="57"/>
        <v>9.9999999999999999E+144</v>
      </c>
      <c r="D142" s="14" t="str">
        <f t="shared" si="58"/>
        <v>10화</v>
      </c>
      <c r="E142" s="14">
        <f t="shared" si="46"/>
        <v>10</v>
      </c>
      <c r="F142" s="13" t="str" cm="1">
        <f t="array" ref="F142">IF(AND(E141&gt;100,E142&lt;100),INDEX(M:M,MATCH(F141,M:M,0)+1,0),F141)</f>
        <v>화</v>
      </c>
      <c r="G142" s="13" t="str">
        <f>VLOOKUP(F142,M:P,4,FALSE)</f>
        <v>1E+144</v>
      </c>
      <c r="H142" s="13">
        <v>4.6399999999999997</v>
      </c>
      <c r="I142" s="13" t="str">
        <f t="shared" si="59"/>
        <v>태극 134단</v>
      </c>
      <c r="J142" s="13">
        <f t="shared" si="43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60">E143*G143</f>
        <v>9.9999999999999993E+145</v>
      </c>
      <c r="D143" s="14" t="str">
        <f t="shared" ref="D143:D146" si="61">E143&amp;F143</f>
        <v>100화</v>
      </c>
      <c r="E143" s="14">
        <f t="shared" si="46"/>
        <v>100</v>
      </c>
      <c r="F143" s="13" t="str" cm="1">
        <f t="array" ref="F143">IF(AND(E142&gt;100,E143&lt;100),INDEX(M:M,MATCH(F142,M:M,0)+1,0),F142)</f>
        <v>화</v>
      </c>
      <c r="G143" s="13" t="str">
        <f>VLOOKUP(F143,M:P,4,FALSE)</f>
        <v>1E+144</v>
      </c>
      <c r="H143" s="13">
        <v>4.72</v>
      </c>
      <c r="I143" s="13" t="str">
        <f t="shared" ref="I143:I146" si="62">K143&amp;" "&amp;J143&amp;"단"</f>
        <v>태극 135단</v>
      </c>
      <c r="J143" s="13">
        <f t="shared" si="43"/>
        <v>135</v>
      </c>
      <c r="K143" s="13" t="s">
        <v>46</v>
      </c>
    </row>
    <row r="144" spans="2:11" x14ac:dyDescent="0.3">
      <c r="B144" s="13">
        <v>135</v>
      </c>
      <c r="C144" s="14">
        <f t="shared" si="60"/>
        <v>9.9999999999999998E+146</v>
      </c>
      <c r="D144" s="14" t="str">
        <f t="shared" si="61"/>
        <v>1000화</v>
      </c>
      <c r="E144" s="14">
        <f t="shared" si="46"/>
        <v>1000</v>
      </c>
      <c r="F144" s="13" t="str" cm="1">
        <f t="array" ref="F144">IF(AND(E143&gt;100,E144&lt;100),INDEX(M:M,MATCH(F143,M:M,0)+1,0),F143)</f>
        <v>화</v>
      </c>
      <c r="G144" s="13" t="str">
        <f>VLOOKUP(F144,M:P,4,FALSE)</f>
        <v>1E+144</v>
      </c>
      <c r="H144" s="13">
        <v>4.8</v>
      </c>
      <c r="I144" s="13" t="str">
        <f t="shared" si="62"/>
        <v>태극 136단</v>
      </c>
      <c r="J144" s="13">
        <f t="shared" si="43"/>
        <v>136</v>
      </c>
      <c r="K144" s="13" t="s">
        <v>46</v>
      </c>
    </row>
    <row r="145" spans="2:11" x14ac:dyDescent="0.3">
      <c r="B145" s="13">
        <v>136</v>
      </c>
      <c r="C145" s="14">
        <f t="shared" si="60"/>
        <v>1E+148</v>
      </c>
      <c r="D145" s="14" t="str">
        <f t="shared" si="61"/>
        <v>1명</v>
      </c>
      <c r="E145" s="14">
        <f t="shared" si="46"/>
        <v>1</v>
      </c>
      <c r="F145" s="13" t="str" cm="1">
        <f t="array" ref="F145">IF(AND(E144&gt;100,E145&lt;100),INDEX(M:M,MATCH(F144,M:M,0)+1,0),F144)</f>
        <v>명</v>
      </c>
      <c r="G145" s="13" t="str">
        <f>VLOOKUP(F145,M:P,4,FALSE)</f>
        <v>1E+148</v>
      </c>
      <c r="H145" s="13">
        <v>4.88</v>
      </c>
      <c r="I145" s="13" t="str">
        <f t="shared" si="62"/>
        <v>태극 137단</v>
      </c>
      <c r="J145" s="13">
        <f t="shared" si="43"/>
        <v>137</v>
      </c>
      <c r="K145" s="13" t="s">
        <v>46</v>
      </c>
    </row>
    <row r="146" spans="2:11" x14ac:dyDescent="0.3">
      <c r="B146" s="13">
        <v>137</v>
      </c>
      <c r="C146" s="14">
        <f t="shared" si="60"/>
        <v>1E+149</v>
      </c>
      <c r="D146" s="14" t="str">
        <f t="shared" si="61"/>
        <v>10명</v>
      </c>
      <c r="E146" s="14">
        <f t="shared" si="46"/>
        <v>10</v>
      </c>
      <c r="F146" s="13" t="str" cm="1">
        <f t="array" ref="F146">IF(AND(E145&gt;100,E146&lt;100),INDEX(M:M,MATCH(F145,M:M,0)+1,0),F145)</f>
        <v>명</v>
      </c>
      <c r="G146" s="13" t="str">
        <f>VLOOKUP(F146,M:P,4,FALSE)</f>
        <v>1E+148</v>
      </c>
      <c r="H146" s="13">
        <v>4.96</v>
      </c>
      <c r="I146" s="13" t="str">
        <f t="shared" si="62"/>
        <v>태극 138단</v>
      </c>
      <c r="J146" s="13">
        <f t="shared" si="43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63">E147*G147</f>
        <v>9.9999999999999998E+149</v>
      </c>
      <c r="D147" s="14" t="str">
        <f t="shared" ref="D147:D150" si="64">E147&amp;F147</f>
        <v>100명</v>
      </c>
      <c r="E147" s="14">
        <f t="shared" si="46"/>
        <v>100</v>
      </c>
      <c r="F147" s="13" t="str" cm="1">
        <f t="array" ref="F147">IF(AND(E146&gt;100,E147&lt;100),INDEX(M:M,MATCH(F146,M:M,0)+1,0),F146)</f>
        <v>명</v>
      </c>
      <c r="G147" s="13" t="str">
        <f>VLOOKUP(F147,M:P,4,FALSE)</f>
        <v>1E+148</v>
      </c>
      <c r="H147" s="13">
        <v>5.04</v>
      </c>
      <c r="I147" s="13" t="str">
        <f t="shared" ref="I147:I150" si="65">K147&amp;" "&amp;J147&amp;"단"</f>
        <v>태극 139단</v>
      </c>
      <c r="J147" s="13">
        <f t="shared" si="43"/>
        <v>139</v>
      </c>
      <c r="K147" s="13" t="s">
        <v>46</v>
      </c>
    </row>
    <row r="148" spans="2:11" x14ac:dyDescent="0.3">
      <c r="B148" s="13">
        <v>139</v>
      </c>
      <c r="C148" s="14">
        <f t="shared" si="63"/>
        <v>1E+151</v>
      </c>
      <c r="D148" s="14" t="str">
        <f t="shared" si="64"/>
        <v>1000명</v>
      </c>
      <c r="E148" s="14">
        <f t="shared" si="46"/>
        <v>1000</v>
      </c>
      <c r="F148" s="13" t="str" cm="1">
        <f t="array" ref="F148">IF(AND(E147&gt;100,E148&lt;100),INDEX(M:M,MATCH(F147,M:M,0)+1,0),F147)</f>
        <v>명</v>
      </c>
      <c r="G148" s="13" t="str">
        <f>VLOOKUP(F148,M:P,4,FALSE)</f>
        <v>1E+148</v>
      </c>
      <c r="H148" s="13">
        <v>5.12</v>
      </c>
      <c r="I148" s="13" t="str">
        <f t="shared" si="65"/>
        <v>태극 140단</v>
      </c>
      <c r="J148" s="13">
        <f t="shared" si="43"/>
        <v>140</v>
      </c>
      <c r="K148" s="13" t="s">
        <v>46</v>
      </c>
    </row>
    <row r="149" spans="2:11" x14ac:dyDescent="0.3">
      <c r="B149" s="13">
        <v>140</v>
      </c>
      <c r="C149" s="14">
        <f t="shared" si="63"/>
        <v>1E+152</v>
      </c>
      <c r="D149" s="14" t="str">
        <f t="shared" si="64"/>
        <v>1월</v>
      </c>
      <c r="E149" s="14">
        <f t="shared" si="46"/>
        <v>1</v>
      </c>
      <c r="F149" s="13" t="str" cm="1">
        <f t="array" ref="F149">IF(AND(E148&gt;100,E149&lt;100),INDEX(M:M,MATCH(F148,M:M,0)+1,0),F148)</f>
        <v>월</v>
      </c>
      <c r="G149" s="13" t="str">
        <f>VLOOKUP(F149,M:P,4,FALSE)</f>
        <v>1E+152</v>
      </c>
      <c r="H149" s="13">
        <v>5.2</v>
      </c>
      <c r="I149" s="13" t="str">
        <f t="shared" si="65"/>
        <v>태극 141단</v>
      </c>
      <c r="J149" s="13">
        <f t="shared" si="43"/>
        <v>141</v>
      </c>
      <c r="K149" s="13" t="s">
        <v>46</v>
      </c>
    </row>
    <row r="150" spans="2:11" x14ac:dyDescent="0.3">
      <c r="B150" s="13">
        <v>141</v>
      </c>
      <c r="C150" s="14">
        <f t="shared" si="63"/>
        <v>1E+153</v>
      </c>
      <c r="D150" s="14" t="str">
        <f t="shared" si="64"/>
        <v>10월</v>
      </c>
      <c r="E150" s="14">
        <f t="shared" si="46"/>
        <v>10</v>
      </c>
      <c r="F150" s="13" t="str" cm="1">
        <f t="array" ref="F150">IF(AND(E149&gt;100,E150&lt;100),INDEX(M:M,MATCH(F149,M:M,0)+1,0),F149)</f>
        <v>월</v>
      </c>
      <c r="G150" s="13" t="str">
        <f>VLOOKUP(F150,M:P,4,FALSE)</f>
        <v>1E+152</v>
      </c>
      <c r="H150" s="13">
        <v>5.28</v>
      </c>
      <c r="I150" s="13" t="str">
        <f t="shared" si="65"/>
        <v>태극 142단</v>
      </c>
      <c r="J150" s="13">
        <f t="shared" si="43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66">E151*G151</f>
        <v>1E+154</v>
      </c>
      <c r="D151" s="14" t="str">
        <f t="shared" ref="D151:D154" si="67">E151&amp;F151</f>
        <v>100월</v>
      </c>
      <c r="E151" s="14">
        <f t="shared" si="46"/>
        <v>100</v>
      </c>
      <c r="F151" s="13" t="str" cm="1">
        <f t="array" ref="F151">IF(AND(E150&gt;100,E151&lt;100),INDEX(M:M,MATCH(F150,M:M,0)+1,0),F150)</f>
        <v>월</v>
      </c>
      <c r="G151" s="13" t="str">
        <f>VLOOKUP(F151,M:P,4,FALSE)</f>
        <v>1E+152</v>
      </c>
      <c r="H151" s="13">
        <v>5.36</v>
      </c>
      <c r="I151" s="13" t="str">
        <f t="shared" ref="I151:I154" si="68">K151&amp;" "&amp;J151&amp;"단"</f>
        <v>태극 143단</v>
      </c>
      <c r="J151" s="13">
        <f t="shared" si="43"/>
        <v>143</v>
      </c>
      <c r="K151" s="13" t="s">
        <v>46</v>
      </c>
    </row>
    <row r="152" spans="2:11" x14ac:dyDescent="0.3">
      <c r="B152" s="13">
        <v>143</v>
      </c>
      <c r="C152" s="14">
        <f t="shared" si="66"/>
        <v>1E+155</v>
      </c>
      <c r="D152" s="14" t="str">
        <f t="shared" si="67"/>
        <v>1000월</v>
      </c>
      <c r="E152" s="14">
        <f t="shared" si="46"/>
        <v>1000</v>
      </c>
      <c r="F152" s="13" t="str" cm="1">
        <f t="array" ref="F152">IF(AND(E151&gt;100,E152&lt;100),INDEX(M:M,MATCH(F151,M:M,0)+1,0),F151)</f>
        <v>월</v>
      </c>
      <c r="G152" s="13" t="str">
        <f>VLOOKUP(F152,M:P,4,FALSE)</f>
        <v>1E+152</v>
      </c>
      <c r="H152" s="13">
        <v>5.44</v>
      </c>
      <c r="I152" s="13" t="str">
        <f t="shared" si="68"/>
        <v>태극 144단</v>
      </c>
      <c r="J152" s="13">
        <f t="shared" si="43"/>
        <v>144</v>
      </c>
      <c r="K152" s="13" t="s">
        <v>46</v>
      </c>
    </row>
    <row r="153" spans="2:11" x14ac:dyDescent="0.3">
      <c r="B153" s="13">
        <v>144</v>
      </c>
      <c r="C153" s="14">
        <f t="shared" si="66"/>
        <v>9.9999999999999998E+155</v>
      </c>
      <c r="D153" s="14" t="str">
        <f t="shared" si="67"/>
        <v>1후</v>
      </c>
      <c r="E153" s="14">
        <f t="shared" si="46"/>
        <v>1</v>
      </c>
      <c r="F153" s="13" t="str" cm="1">
        <f t="array" ref="F153">IF(AND(E152&gt;100,E153&lt;100),INDEX(M:M,MATCH(F152,M:M,0)+1,0),F152)</f>
        <v>후</v>
      </c>
      <c r="G153" s="13" t="str">
        <f>VLOOKUP(F153,M:P,4,FALSE)</f>
        <v>1E+156</v>
      </c>
      <c r="H153" s="13">
        <v>5.52</v>
      </c>
      <c r="I153" s="13" t="str">
        <f t="shared" si="68"/>
        <v>태극 145단</v>
      </c>
      <c r="J153" s="13">
        <f t="shared" si="43"/>
        <v>145</v>
      </c>
      <c r="K153" s="13" t="s">
        <v>46</v>
      </c>
    </row>
    <row r="154" spans="2:11" x14ac:dyDescent="0.3">
      <c r="B154" s="13">
        <v>145</v>
      </c>
      <c r="C154" s="14">
        <f t="shared" si="66"/>
        <v>9.9999999999999998E+156</v>
      </c>
      <c r="D154" s="14" t="str">
        <f t="shared" si="67"/>
        <v>10후</v>
      </c>
      <c r="E154" s="14">
        <f t="shared" si="46"/>
        <v>10</v>
      </c>
      <c r="F154" s="13" t="str" cm="1">
        <f t="array" ref="F154">IF(AND(E153&gt;100,E154&lt;100),INDEX(M:M,MATCH(F153,M:M,0)+1,0),F153)</f>
        <v>후</v>
      </c>
      <c r="G154" s="13" t="str">
        <f>VLOOKUP(F154,M:P,4,FALSE)</f>
        <v>1E+156</v>
      </c>
      <c r="H154" s="13">
        <v>5.6</v>
      </c>
      <c r="I154" s="13" t="str">
        <f t="shared" si="68"/>
        <v>태극 146단</v>
      </c>
      <c r="J154" s="13">
        <f t="shared" si="43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69">E155*G155</f>
        <v>9.9999999999999995E+157</v>
      </c>
      <c r="D155" s="14" t="str">
        <f t="shared" ref="D155:D158" si="70">E155&amp;F155</f>
        <v>100후</v>
      </c>
      <c r="E155" s="14">
        <f t="shared" si="46"/>
        <v>100</v>
      </c>
      <c r="F155" s="13" t="str" cm="1">
        <f t="array" ref="F155">IF(AND(E154&gt;100,E155&lt;100),INDEX(M:M,MATCH(F154,M:M,0)+1,0),F154)</f>
        <v>후</v>
      </c>
      <c r="G155" s="13" t="str">
        <f>VLOOKUP(F155,M:P,4,FALSE)</f>
        <v>1E+156</v>
      </c>
      <c r="H155" s="13">
        <v>5.68</v>
      </c>
      <c r="I155" s="13" t="str">
        <f t="shared" ref="I155:I158" si="71">K155&amp;" "&amp;J155&amp;"단"</f>
        <v>태극 147단</v>
      </c>
      <c r="J155" s="13">
        <f t="shared" si="43"/>
        <v>147</v>
      </c>
      <c r="K155" s="13" t="s">
        <v>46</v>
      </c>
    </row>
    <row r="156" spans="2:11" x14ac:dyDescent="0.3">
      <c r="B156" s="13">
        <v>147</v>
      </c>
      <c r="C156" s="14">
        <f t="shared" si="69"/>
        <v>9.9999999999999993E+158</v>
      </c>
      <c r="D156" s="14" t="str">
        <f t="shared" si="70"/>
        <v>1000후</v>
      </c>
      <c r="E156" s="14">
        <f t="shared" si="46"/>
        <v>1000</v>
      </c>
      <c r="F156" s="13" t="str" cm="1">
        <f t="array" ref="F156">IF(AND(E155&gt;100,E156&lt;100),INDEX(M:M,MATCH(F155,M:M,0)+1,0),F155)</f>
        <v>후</v>
      </c>
      <c r="G156" s="13" t="str">
        <f>VLOOKUP(F156,M:P,4,FALSE)</f>
        <v>1E+156</v>
      </c>
      <c r="H156" s="13">
        <v>5.76</v>
      </c>
      <c r="I156" s="13" t="str">
        <f t="shared" si="71"/>
        <v>태극 148단</v>
      </c>
      <c r="J156" s="13">
        <f t="shared" si="43"/>
        <v>148</v>
      </c>
      <c r="K156" s="13" t="s">
        <v>46</v>
      </c>
    </row>
    <row r="157" spans="2:11" x14ac:dyDescent="0.3">
      <c r="B157" s="13">
        <v>148</v>
      </c>
      <c r="C157" s="14">
        <f t="shared" si="69"/>
        <v>1E+160</v>
      </c>
      <c r="D157" s="14" t="str">
        <f t="shared" si="70"/>
        <v>1단</v>
      </c>
      <c r="E157" s="14">
        <f t="shared" si="46"/>
        <v>1</v>
      </c>
      <c r="F157" s="13" t="str" cm="1">
        <f t="array" ref="F157">IF(AND(E156&gt;100,E157&lt;100),INDEX(M:M,MATCH(F156,M:M,0)+1,0),F156)</f>
        <v>단</v>
      </c>
      <c r="G157" s="13" t="str">
        <f>VLOOKUP(F157,M:P,4,FALSE)</f>
        <v>1E+160</v>
      </c>
      <c r="H157" s="13">
        <v>5.84</v>
      </c>
      <c r="I157" s="13" t="str">
        <f t="shared" si="71"/>
        <v>태극 149단</v>
      </c>
      <c r="J157" s="13">
        <f t="shared" si="43"/>
        <v>149</v>
      </c>
      <c r="K157" s="13" t="s">
        <v>46</v>
      </c>
    </row>
    <row r="158" spans="2:11" x14ac:dyDescent="0.3">
      <c r="B158" s="13">
        <v>149</v>
      </c>
      <c r="C158" s="14">
        <f t="shared" si="69"/>
        <v>1E+161</v>
      </c>
      <c r="D158" s="14" t="str">
        <f t="shared" si="70"/>
        <v>10단</v>
      </c>
      <c r="E158" s="14">
        <f t="shared" si="46"/>
        <v>10</v>
      </c>
      <c r="F158" s="13" t="str" cm="1">
        <f t="array" ref="F158">IF(AND(E157&gt;100,E158&lt;100),INDEX(M:M,MATCH(F157,M:M,0)+1,0),F157)</f>
        <v>단</v>
      </c>
      <c r="G158" s="13" t="str">
        <f>VLOOKUP(F158,M:P,4,FALSE)</f>
        <v>1E+160</v>
      </c>
      <c r="H158" s="13">
        <v>5.92</v>
      </c>
      <c r="I158" s="13" t="str">
        <f t="shared" si="71"/>
        <v>태극 150단</v>
      </c>
      <c r="J158" s="13">
        <f t="shared" si="43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72">E159*G159</f>
        <v>9.9999999999999994E+161</v>
      </c>
      <c r="D159" s="14" t="str">
        <f t="shared" ref="D159:D162" si="73">E159&amp;F159</f>
        <v>100단</v>
      </c>
      <c r="E159" s="14">
        <f t="shared" si="46"/>
        <v>100</v>
      </c>
      <c r="F159" s="13" t="str" cm="1">
        <f t="array" ref="F159">IF(AND(E158&gt;100,E159&lt;100),INDEX(M:M,MATCH(F158,M:M,0)+1,0),F158)</f>
        <v>단</v>
      </c>
      <c r="G159" s="13" t="str">
        <f>VLOOKUP(F159,M:P,4,FALSE)</f>
        <v>1E+160</v>
      </c>
      <c r="H159" s="13">
        <v>6</v>
      </c>
      <c r="I159" s="13" t="str">
        <f t="shared" ref="I159:I162" si="74">K159&amp;" "&amp;J159&amp;"단"</f>
        <v>태극 151단</v>
      </c>
      <c r="J159" s="13">
        <f t="shared" si="43"/>
        <v>151</v>
      </c>
      <c r="K159" s="13" t="s">
        <v>46</v>
      </c>
    </row>
    <row r="160" spans="2:11" x14ac:dyDescent="0.3">
      <c r="B160" s="13">
        <v>151</v>
      </c>
      <c r="C160" s="14">
        <f t="shared" si="72"/>
        <v>9.9999999999999994E+162</v>
      </c>
      <c r="D160" s="14" t="str">
        <f t="shared" si="73"/>
        <v>1000단</v>
      </c>
      <c r="E160" s="14">
        <f t="shared" si="46"/>
        <v>1000</v>
      </c>
      <c r="F160" s="13" t="str" cm="1">
        <f t="array" ref="F160">IF(AND(E159&gt;100,E160&lt;100),INDEX(M:M,MATCH(F159,M:M,0)+1,0),F159)</f>
        <v>단</v>
      </c>
      <c r="G160" s="13" t="str">
        <f>VLOOKUP(F160,M:P,4,FALSE)</f>
        <v>1E+160</v>
      </c>
      <c r="H160" s="13">
        <v>6.08</v>
      </c>
      <c r="I160" s="13" t="str">
        <f t="shared" si="74"/>
        <v>태극 152단</v>
      </c>
      <c r="J160" s="13">
        <f t="shared" si="43"/>
        <v>152</v>
      </c>
      <c r="K160" s="13" t="s">
        <v>46</v>
      </c>
    </row>
    <row r="161" spans="2:11" x14ac:dyDescent="0.3">
      <c r="B161" s="13">
        <v>152</v>
      </c>
      <c r="C161" s="14">
        <f t="shared" si="72"/>
        <v>1E+164</v>
      </c>
      <c r="D161" s="14" t="str">
        <f t="shared" si="73"/>
        <v>1절</v>
      </c>
      <c r="E161" s="14">
        <f t="shared" si="46"/>
        <v>1</v>
      </c>
      <c r="F161" s="13" t="str" cm="1">
        <f t="array" ref="F161">IF(AND(E160&gt;100,E161&lt;100),INDEX(M:M,MATCH(F160,M:M,0)+1,0),F160)</f>
        <v>절</v>
      </c>
      <c r="G161" s="13" t="str">
        <f>VLOOKUP(F161,M:P,4,FALSE)</f>
        <v>1E+164</v>
      </c>
      <c r="H161" s="13">
        <v>6.16</v>
      </c>
      <c r="I161" s="13" t="str">
        <f t="shared" si="74"/>
        <v>태극 153단</v>
      </c>
      <c r="J161" s="13">
        <f t="shared" si="43"/>
        <v>153</v>
      </c>
      <c r="K161" s="13" t="s">
        <v>46</v>
      </c>
    </row>
    <row r="162" spans="2:11" x14ac:dyDescent="0.3">
      <c r="B162" s="13">
        <v>153</v>
      </c>
      <c r="C162" s="14">
        <f t="shared" si="72"/>
        <v>1.0000000000000001E+165</v>
      </c>
      <c r="D162" s="14" t="str">
        <f t="shared" si="73"/>
        <v>10절</v>
      </c>
      <c r="E162" s="14">
        <f t="shared" si="46"/>
        <v>10</v>
      </c>
      <c r="F162" s="13" t="str" cm="1">
        <f t="array" ref="F162">IF(AND(E161&gt;100,E162&lt;100),INDEX(M:M,MATCH(F161,M:M,0)+1,0),F161)</f>
        <v>절</v>
      </c>
      <c r="G162" s="13" t="str">
        <f>VLOOKUP(F162,M:P,4,FALSE)</f>
        <v>1E+164</v>
      </c>
      <c r="H162" s="13">
        <v>6.24</v>
      </c>
      <c r="I162" s="13" t="str">
        <f t="shared" si="74"/>
        <v>태극 154단</v>
      </c>
      <c r="J162" s="13">
        <f t="shared" si="43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75">E163*G163</f>
        <v>9.9999999999999994E+165</v>
      </c>
      <c r="D163" s="14" t="str">
        <f t="shared" ref="D163:D166" si="76">E163&amp;F163</f>
        <v>100절</v>
      </c>
      <c r="E163" s="14">
        <f t="shared" si="46"/>
        <v>100</v>
      </c>
      <c r="F163" s="13" t="str" cm="1">
        <f t="array" ref="F163">IF(AND(E162&gt;100,E163&lt;100),INDEX(M:M,MATCH(F162,M:M,0)+1,0),F162)</f>
        <v>절</v>
      </c>
      <c r="G163" s="13" t="str">
        <f>VLOOKUP(F163,M:P,4,FALSE)</f>
        <v>1E+164</v>
      </c>
      <c r="H163" s="13">
        <v>6.32</v>
      </c>
      <c r="I163" s="13" t="str">
        <f t="shared" ref="I163:I166" si="77">K163&amp;" "&amp;J163&amp;"단"</f>
        <v>태극 155단</v>
      </c>
      <c r="J163" s="13">
        <f t="shared" si="43"/>
        <v>155</v>
      </c>
      <c r="K163" s="13" t="s">
        <v>46</v>
      </c>
    </row>
    <row r="164" spans="2:11" x14ac:dyDescent="0.3">
      <c r="B164" s="13">
        <v>155</v>
      </c>
      <c r="C164" s="14">
        <f t="shared" si="75"/>
        <v>1E+167</v>
      </c>
      <c r="D164" s="14" t="str">
        <f t="shared" si="76"/>
        <v>1000절</v>
      </c>
      <c r="E164" s="14">
        <f t="shared" si="46"/>
        <v>1000</v>
      </c>
      <c r="F164" s="13" t="str" cm="1">
        <f t="array" ref="F164">IF(AND(E163&gt;100,E164&lt;100),INDEX(M:M,MATCH(F163,M:M,0)+1,0),F163)</f>
        <v>절</v>
      </c>
      <c r="G164" s="13" t="str">
        <f>VLOOKUP(F164,M:P,4,FALSE)</f>
        <v>1E+164</v>
      </c>
      <c r="H164" s="13">
        <v>6.4</v>
      </c>
      <c r="I164" s="13" t="str">
        <f t="shared" si="77"/>
        <v>태극 156단</v>
      </c>
      <c r="J164" s="13">
        <f t="shared" si="43"/>
        <v>156</v>
      </c>
      <c r="K164" s="13" t="s">
        <v>46</v>
      </c>
    </row>
    <row r="165" spans="2:11" x14ac:dyDescent="0.3">
      <c r="B165" s="13">
        <v>156</v>
      </c>
      <c r="C165" s="14">
        <f t="shared" si="75"/>
        <v>9.9999999999999993E+167</v>
      </c>
      <c r="D165" s="14" t="str">
        <f t="shared" si="76"/>
        <v>1격</v>
      </c>
      <c r="E165" s="14">
        <f t="shared" si="46"/>
        <v>1</v>
      </c>
      <c r="F165" s="13" t="str" cm="1">
        <f t="array" ref="F165">IF(AND(E164&gt;100,E165&lt;100),INDEX(M:M,MATCH(F164,M:M,0)+1,0),F164)</f>
        <v>격</v>
      </c>
      <c r="G165" s="13" t="str">
        <f>VLOOKUP(F165,M:P,4,FALSE)</f>
        <v>1E+168</v>
      </c>
      <c r="H165" s="13">
        <v>6.48</v>
      </c>
      <c r="I165" s="13" t="str">
        <f t="shared" si="77"/>
        <v>태극 157단</v>
      </c>
      <c r="J165" s="13">
        <f t="shared" si="43"/>
        <v>157</v>
      </c>
      <c r="K165" s="13" t="s">
        <v>46</v>
      </c>
    </row>
    <row r="166" spans="2:11" x14ac:dyDescent="0.3">
      <c r="B166" s="13">
        <v>157</v>
      </c>
      <c r="C166" s="14">
        <f t="shared" si="75"/>
        <v>9.9999999999999993E+168</v>
      </c>
      <c r="D166" s="14" t="str">
        <f t="shared" si="76"/>
        <v>10격</v>
      </c>
      <c r="E166" s="14">
        <f t="shared" si="46"/>
        <v>10</v>
      </c>
      <c r="F166" s="13" t="str" cm="1">
        <f t="array" ref="F166">IF(AND(E165&gt;100,E166&lt;100),INDEX(M:M,MATCH(F165,M:M,0)+1,0),F165)</f>
        <v>격</v>
      </c>
      <c r="G166" s="13" t="str">
        <f>VLOOKUP(F166,M:P,4,FALSE)</f>
        <v>1E+168</v>
      </c>
      <c r="H166" s="13">
        <v>6.56</v>
      </c>
      <c r="I166" s="13" t="str">
        <f t="shared" si="77"/>
        <v>태극 158단</v>
      </c>
      <c r="J166" s="13">
        <f t="shared" si="43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78">E167*G167</f>
        <v>9.999999999999999E+169</v>
      </c>
      <c r="D167" s="14" t="str">
        <f t="shared" ref="D167:D170" si="79">E167&amp;F167</f>
        <v>100격</v>
      </c>
      <c r="E167" s="14">
        <f t="shared" si="46"/>
        <v>100</v>
      </c>
      <c r="F167" s="13" t="str" cm="1">
        <f t="array" ref="F167">IF(AND(E166&gt;100,E167&lt;100),INDEX(M:M,MATCH(F166,M:M,0)+1,0),F166)</f>
        <v>격</v>
      </c>
      <c r="G167" s="13" t="str">
        <f>VLOOKUP(F167,M:P,4,FALSE)</f>
        <v>1E+168</v>
      </c>
      <c r="H167" s="13">
        <v>6.64</v>
      </c>
      <c r="I167" s="13" t="str">
        <f t="shared" ref="I167:I170" si="80">K167&amp;" "&amp;J167&amp;"단"</f>
        <v>태극 159단</v>
      </c>
      <c r="J167" s="13">
        <f t="shared" si="43"/>
        <v>159</v>
      </c>
      <c r="K167" s="13" t="s">
        <v>46</v>
      </c>
    </row>
    <row r="168" spans="2:11" x14ac:dyDescent="0.3">
      <c r="B168" s="13">
        <v>159</v>
      </c>
      <c r="C168" s="14">
        <f t="shared" si="78"/>
        <v>9.9999999999999995E+170</v>
      </c>
      <c r="D168" s="14" t="str">
        <f t="shared" si="79"/>
        <v>1000격</v>
      </c>
      <c r="E168" s="14">
        <f t="shared" si="46"/>
        <v>1000</v>
      </c>
      <c r="F168" s="13" t="str" cm="1">
        <f t="array" ref="F168">IF(AND(E167&gt;100,E168&lt;100),INDEX(M:M,MATCH(F167,M:M,0)+1,0),F167)</f>
        <v>격</v>
      </c>
      <c r="G168" s="13" t="str">
        <f>VLOOKUP(F168,M:P,4,FALSE)</f>
        <v>1E+168</v>
      </c>
      <c r="H168" s="13">
        <v>6.72</v>
      </c>
      <c r="I168" s="13" t="str">
        <f t="shared" si="80"/>
        <v>태극 160단</v>
      </c>
      <c r="J168" s="13">
        <f t="shared" si="43"/>
        <v>160</v>
      </c>
      <c r="K168" s="13" t="s">
        <v>46</v>
      </c>
    </row>
    <row r="169" spans="2:11" x14ac:dyDescent="0.3">
      <c r="B169" s="13">
        <v>160</v>
      </c>
      <c r="C169" s="14">
        <f t="shared" si="78"/>
        <v>1.0000000000000001E+172</v>
      </c>
      <c r="D169" s="14" t="str">
        <f t="shared" si="79"/>
        <v>1창</v>
      </c>
      <c r="E169" s="14">
        <f t="shared" si="46"/>
        <v>1</v>
      </c>
      <c r="F169" s="13" t="str" cm="1">
        <f t="array" ref="F169">IF(AND(E168&gt;100,E169&lt;100),INDEX(M:M,MATCH(F168,M:M,0)+1,0),F168)</f>
        <v>창</v>
      </c>
      <c r="G169" s="13" t="str">
        <f>VLOOKUP(F169,M:P,4,FALSE)</f>
        <v>1E+172</v>
      </c>
      <c r="H169" s="13">
        <v>6.8</v>
      </c>
      <c r="I169" s="13" t="str">
        <f t="shared" si="80"/>
        <v>태극 161단</v>
      </c>
      <c r="J169" s="13">
        <f t="shared" si="43"/>
        <v>161</v>
      </c>
      <c r="K169" s="13" t="s">
        <v>46</v>
      </c>
    </row>
    <row r="170" spans="2:11" x14ac:dyDescent="0.3">
      <c r="B170" s="13">
        <v>161</v>
      </c>
      <c r="C170" s="14">
        <f t="shared" si="78"/>
        <v>1E+173</v>
      </c>
      <c r="D170" s="14" t="str">
        <f t="shared" si="79"/>
        <v>10창</v>
      </c>
      <c r="E170" s="14">
        <f t="shared" si="46"/>
        <v>10</v>
      </c>
      <c r="F170" s="13" t="str" cm="1">
        <f t="array" ref="F170">IF(AND(E169&gt;100,E170&lt;100),INDEX(M:M,MATCH(F169,M:M,0)+1,0),F169)</f>
        <v>창</v>
      </c>
      <c r="G170" s="13" t="str">
        <f>VLOOKUP(F170,M:P,4,FALSE)</f>
        <v>1E+172</v>
      </c>
      <c r="H170" s="13">
        <v>6.88</v>
      </c>
      <c r="I170" s="13" t="str">
        <f t="shared" si="80"/>
        <v>태극 162단</v>
      </c>
      <c r="J170" s="13">
        <f t="shared" si="43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81">E171*G171</f>
        <v>1.0000000000000001E+174</v>
      </c>
      <c r="D171" s="14" t="str">
        <f t="shared" ref="D171:D176" si="82">E171&amp;F171</f>
        <v>100창</v>
      </c>
      <c r="E171" s="14">
        <f t="shared" si="46"/>
        <v>100</v>
      </c>
      <c r="F171" s="13" t="str" cm="1">
        <f t="array" ref="F171">IF(AND(E170&gt;100,E171&lt;100),INDEX(M:M,MATCH(F170,M:M,0)+1,0),F170)</f>
        <v>창</v>
      </c>
      <c r="G171" s="13" t="str">
        <f>VLOOKUP(F171,M:P,4,FALSE)</f>
        <v>1E+172</v>
      </c>
      <c r="H171" s="13">
        <v>6.96</v>
      </c>
      <c r="I171" s="13" t="str">
        <f t="shared" ref="I171:I176" si="83">K171&amp;" "&amp;J171&amp;"단"</f>
        <v>태극 163단</v>
      </c>
      <c r="J171" s="13">
        <f t="shared" si="43"/>
        <v>163</v>
      </c>
      <c r="K171" s="13" t="s">
        <v>46</v>
      </c>
    </row>
    <row r="172" spans="2:11" x14ac:dyDescent="0.3">
      <c r="B172" s="13">
        <v>163</v>
      </c>
      <c r="C172" s="14">
        <f t="shared" si="81"/>
        <v>1.0000000000000001E+175</v>
      </c>
      <c r="D172" s="14" t="str">
        <f t="shared" si="82"/>
        <v>1000창</v>
      </c>
      <c r="E172" s="14">
        <f t="shared" si="46"/>
        <v>1000</v>
      </c>
      <c r="F172" s="13" t="str" cm="1">
        <f t="array" ref="F172">IF(AND(E171&gt;100,E172&lt;100),INDEX(M:M,MATCH(F171,M:M,0)+1,0),F171)</f>
        <v>창</v>
      </c>
      <c r="G172" s="13" t="str">
        <f>VLOOKUP(F172,M:P,4,FALSE)</f>
        <v>1E+172</v>
      </c>
      <c r="H172" s="13">
        <v>7.0399999999999903</v>
      </c>
      <c r="I172" s="13" t="str">
        <f t="shared" si="83"/>
        <v>태극 164단</v>
      </c>
      <c r="J172" s="13">
        <f t="shared" si="43"/>
        <v>164</v>
      </c>
      <c r="K172" s="13" t="s">
        <v>46</v>
      </c>
    </row>
    <row r="173" spans="2:11" x14ac:dyDescent="0.3">
      <c r="B173" s="13">
        <v>164</v>
      </c>
      <c r="C173" s="14">
        <f t="shared" si="81"/>
        <v>1E+176</v>
      </c>
      <c r="D173" s="14" t="str">
        <f t="shared" si="82"/>
        <v>1공</v>
      </c>
      <c r="E173" s="14">
        <f t="shared" si="46"/>
        <v>1</v>
      </c>
      <c r="F173" s="13" t="str" cm="1">
        <f t="array" ref="F173">IF(AND(E172&gt;100,E173&lt;100),INDEX(M:M,MATCH(F172,M:M,0)+1,0),F172)</f>
        <v>공</v>
      </c>
      <c r="G173" s="13" t="str">
        <f>VLOOKUP(F173,M:P,4,FALSE)</f>
        <v>1E+176</v>
      </c>
      <c r="H173" s="13">
        <v>7.1199999999999903</v>
      </c>
      <c r="I173" s="13" t="str">
        <f t="shared" si="83"/>
        <v>태극 165단</v>
      </c>
      <c r="J173" s="13">
        <f t="shared" si="43"/>
        <v>165</v>
      </c>
      <c r="K173" s="13" t="s">
        <v>46</v>
      </c>
    </row>
    <row r="174" spans="2:11" x14ac:dyDescent="0.3">
      <c r="B174" s="13">
        <v>165</v>
      </c>
      <c r="C174" s="14">
        <f t="shared" si="81"/>
        <v>1E+177</v>
      </c>
      <c r="D174" s="14" t="str">
        <f t="shared" si="82"/>
        <v>10공</v>
      </c>
      <c r="E174" s="14">
        <f t="shared" si="46"/>
        <v>10</v>
      </c>
      <c r="F174" s="13" t="str" cm="1">
        <f t="array" ref="F174">IF(AND(E173&gt;100,E174&lt;100),INDEX(M:M,MATCH(F173,M:M,0)+1,0),F173)</f>
        <v>공</v>
      </c>
      <c r="G174" s="13" t="str">
        <f>VLOOKUP(F174,M:P,4,FALSE)</f>
        <v>1E+176</v>
      </c>
      <c r="H174" s="13">
        <v>7.1999999999999904</v>
      </c>
      <c r="I174" s="13" t="str">
        <f t="shared" si="83"/>
        <v>태극 166단</v>
      </c>
      <c r="J174" s="13">
        <f t="shared" si="43"/>
        <v>166</v>
      </c>
      <c r="K174" s="13" t="s">
        <v>46</v>
      </c>
    </row>
    <row r="175" spans="2:11" x14ac:dyDescent="0.3">
      <c r="B175" s="13">
        <v>166</v>
      </c>
      <c r="C175" s="14">
        <f t="shared" si="81"/>
        <v>1.0000000000000001E+178</v>
      </c>
      <c r="D175" s="14" t="str">
        <f t="shared" si="82"/>
        <v>100공</v>
      </c>
      <c r="E175" s="14">
        <f t="shared" si="46"/>
        <v>100</v>
      </c>
      <c r="F175" s="13" t="str" cm="1">
        <f t="array" ref="F175">IF(AND(E174&gt;100,E175&lt;100),INDEX(M:M,MATCH(F174,M:M,0)+1,0),F174)</f>
        <v>공</v>
      </c>
      <c r="G175" s="13" t="str">
        <f>VLOOKUP(F175,M:P,4,FALSE)</f>
        <v>1E+176</v>
      </c>
      <c r="H175" s="13">
        <v>7.2799999999999896</v>
      </c>
      <c r="I175" s="13" t="str">
        <f t="shared" si="83"/>
        <v>태극 167단</v>
      </c>
      <c r="J175" s="13">
        <f t="shared" si="43"/>
        <v>167</v>
      </c>
      <c r="K175" s="13" t="s">
        <v>46</v>
      </c>
    </row>
    <row r="176" spans="2:11" x14ac:dyDescent="0.3">
      <c r="B176" s="13">
        <v>167</v>
      </c>
      <c r="C176" s="14">
        <f t="shared" si="81"/>
        <v>9.9999999999999998E+178</v>
      </c>
      <c r="D176" s="14" t="str">
        <f t="shared" si="82"/>
        <v>1000공</v>
      </c>
      <c r="E176" s="14">
        <f t="shared" si="46"/>
        <v>1000</v>
      </c>
      <c r="F176" s="13" t="str" cm="1">
        <f t="array" ref="F176">IF(AND(E175&gt;100,E176&lt;100),INDEX(M:M,MATCH(F175,M:M,0)+1,0),F175)</f>
        <v>공</v>
      </c>
      <c r="G176" s="13" t="str">
        <f>VLOOKUP(F176,M:P,4,FALSE)</f>
        <v>1E+176</v>
      </c>
      <c r="H176" s="13">
        <v>7.3599999999999897</v>
      </c>
      <c r="I176" s="13" t="str">
        <f t="shared" si="83"/>
        <v>태극 168단</v>
      </c>
      <c r="J176" s="13">
        <f t="shared" si="43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84">E177*G177</f>
        <v>1E+180</v>
      </c>
      <c r="D177" s="14" t="str">
        <f t="shared" ref="D177:D184" si="85">E177&amp;F177</f>
        <v>1채</v>
      </c>
      <c r="E177" s="14">
        <f t="shared" si="46"/>
        <v>1</v>
      </c>
      <c r="F177" s="13" t="str" cm="1">
        <f t="array" ref="F177">IF(AND(E176&gt;100,E177&lt;100),INDEX(M:M,MATCH(F176,M:M,0)+1,0),F176)</f>
        <v>채</v>
      </c>
      <c r="G177" s="13" t="str">
        <f>VLOOKUP(F177,M:P,4,FALSE)</f>
        <v>1E+180</v>
      </c>
      <c r="H177" s="13">
        <v>7.4399999999999897</v>
      </c>
      <c r="I177" s="13" t="str">
        <f t="shared" ref="I177:I184" si="86">K177&amp;" "&amp;J177&amp;"단"</f>
        <v>태극 169단</v>
      </c>
      <c r="J177" s="13">
        <f t="shared" si="43"/>
        <v>169</v>
      </c>
      <c r="K177" s="13" t="s">
        <v>46</v>
      </c>
    </row>
    <row r="178" spans="2:11" x14ac:dyDescent="0.3">
      <c r="B178" s="13">
        <v>169</v>
      </c>
      <c r="C178" s="14">
        <f t="shared" si="84"/>
        <v>9.9999999999999992E+180</v>
      </c>
      <c r="D178" s="14" t="str">
        <f t="shared" si="85"/>
        <v>10채</v>
      </c>
      <c r="E178" s="14">
        <f t="shared" si="46"/>
        <v>10</v>
      </c>
      <c r="F178" s="13" t="str" cm="1">
        <f t="array" ref="F178">IF(AND(E177&gt;100,E178&lt;100),INDEX(M:M,MATCH(F177,M:M,0)+1,0),F177)</f>
        <v>채</v>
      </c>
      <c r="G178" s="13" t="str">
        <f>VLOOKUP(F178,M:P,4,FALSE)</f>
        <v>1E+180</v>
      </c>
      <c r="H178" s="13">
        <v>7.5199999999999898</v>
      </c>
      <c r="I178" s="13" t="str">
        <f t="shared" si="86"/>
        <v>태극 170단</v>
      </c>
      <c r="J178" s="13">
        <f t="shared" si="43"/>
        <v>170</v>
      </c>
      <c r="K178" s="13" t="s">
        <v>46</v>
      </c>
    </row>
    <row r="179" spans="2:11" x14ac:dyDescent="0.3">
      <c r="B179" s="13">
        <v>170</v>
      </c>
      <c r="C179" s="14">
        <f t="shared" si="84"/>
        <v>1.0000000000000001E+182</v>
      </c>
      <c r="D179" s="14" t="str">
        <f t="shared" si="85"/>
        <v>100채</v>
      </c>
      <c r="E179" s="14">
        <f t="shared" si="46"/>
        <v>100</v>
      </c>
      <c r="F179" s="13" t="str" cm="1">
        <f t="array" ref="F179">IF(AND(E178&gt;100,E179&lt;100),INDEX(M:M,MATCH(F178,M:M,0)+1,0),F178)</f>
        <v>채</v>
      </c>
      <c r="G179" s="13" t="str">
        <f>VLOOKUP(F179,M:P,4,FALSE)</f>
        <v>1E+180</v>
      </c>
      <c r="H179" s="13">
        <v>7.5999999999999899</v>
      </c>
      <c r="I179" s="13" t="str">
        <f t="shared" si="86"/>
        <v>태극 171단</v>
      </c>
      <c r="J179" s="13">
        <f t="shared" si="43"/>
        <v>171</v>
      </c>
      <c r="K179" s="13" t="s">
        <v>46</v>
      </c>
    </row>
    <row r="180" spans="2:11" x14ac:dyDescent="0.3">
      <c r="B180" s="13">
        <v>171</v>
      </c>
      <c r="C180" s="14">
        <f t="shared" si="84"/>
        <v>1.0000000000000001E+183</v>
      </c>
      <c r="D180" s="14" t="str">
        <f t="shared" si="85"/>
        <v>1000채</v>
      </c>
      <c r="E180" s="14">
        <f t="shared" si="46"/>
        <v>1000</v>
      </c>
      <c r="F180" s="13" t="str" cm="1">
        <f t="array" ref="F180">IF(AND(E179&gt;100,E180&lt;100),INDEX(M:M,MATCH(F179,M:M,0)+1,0),F179)</f>
        <v>채</v>
      </c>
      <c r="G180" s="13" t="str">
        <f>VLOOKUP(F180,M:P,4,FALSE)</f>
        <v>1E+180</v>
      </c>
      <c r="H180" s="13">
        <v>7.6799999999999899</v>
      </c>
      <c r="I180" s="13" t="str">
        <f t="shared" si="86"/>
        <v>태극 172단</v>
      </c>
      <c r="J180" s="13">
        <f t="shared" si="43"/>
        <v>172</v>
      </c>
      <c r="K180" s="13" t="s">
        <v>46</v>
      </c>
    </row>
    <row r="181" spans="2:11" x14ac:dyDescent="0.3">
      <c r="B181" s="13">
        <v>172</v>
      </c>
      <c r="C181" s="14">
        <f t="shared" si="84"/>
        <v>1E+184</v>
      </c>
      <c r="D181" s="14" t="str">
        <f t="shared" si="85"/>
        <v>1피</v>
      </c>
      <c r="E181" s="14">
        <f t="shared" si="46"/>
        <v>1</v>
      </c>
      <c r="F181" s="13" t="str" cm="1">
        <f t="array" ref="F181">IF(AND(E180&gt;100,E181&lt;100),INDEX(M:M,MATCH(F180,M:M,0)+1,0),F180)</f>
        <v>피</v>
      </c>
      <c r="G181" s="13" t="str">
        <f>VLOOKUP(F181,M:P,4,FALSE)</f>
        <v>1E+184</v>
      </c>
      <c r="H181" s="13">
        <v>7.75999999999999</v>
      </c>
      <c r="I181" s="13" t="str">
        <f t="shared" si="86"/>
        <v>태극 173단</v>
      </c>
      <c r="J181" s="13">
        <f t="shared" si="43"/>
        <v>173</v>
      </c>
      <c r="K181" s="13" t="s">
        <v>46</v>
      </c>
    </row>
    <row r="182" spans="2:11" x14ac:dyDescent="0.3">
      <c r="B182" s="13">
        <v>173</v>
      </c>
      <c r="C182" s="14">
        <f t="shared" si="84"/>
        <v>9.9999999999999998E+184</v>
      </c>
      <c r="D182" s="14" t="str">
        <f t="shared" si="85"/>
        <v>10피</v>
      </c>
      <c r="E182" s="14">
        <f t="shared" si="46"/>
        <v>10</v>
      </c>
      <c r="F182" s="13" t="str" cm="1">
        <f t="array" ref="F182">IF(AND(E181&gt;100,E182&lt;100),INDEX(M:M,MATCH(F181,M:M,0)+1,0),F181)</f>
        <v>피</v>
      </c>
      <c r="G182" s="13" t="str">
        <f>VLOOKUP(F182,M:P,4,FALSE)</f>
        <v>1E+184</v>
      </c>
      <c r="H182" s="13">
        <v>7.8399999999999901</v>
      </c>
      <c r="I182" s="13" t="str">
        <f t="shared" si="86"/>
        <v>태극 174단</v>
      </c>
      <c r="J182" s="13">
        <f t="shared" si="43"/>
        <v>174</v>
      </c>
      <c r="K182" s="13" t="s">
        <v>46</v>
      </c>
    </row>
    <row r="183" spans="2:11" x14ac:dyDescent="0.3">
      <c r="B183" s="13">
        <v>174</v>
      </c>
      <c r="C183" s="14">
        <f t="shared" si="84"/>
        <v>9.9999999999999998E+185</v>
      </c>
      <c r="D183" s="14" t="str">
        <f t="shared" si="85"/>
        <v>100피</v>
      </c>
      <c r="E183" s="14">
        <f t="shared" si="46"/>
        <v>100</v>
      </c>
      <c r="F183" s="13" t="str" cm="1">
        <f t="array" ref="F183">IF(AND(E182&gt;100,E183&lt;100),INDEX(M:M,MATCH(F182,M:M,0)+1,0),F182)</f>
        <v>피</v>
      </c>
      <c r="G183" s="13" t="str">
        <f>VLOOKUP(F183,M:P,4,FALSE)</f>
        <v>1E+184</v>
      </c>
      <c r="H183" s="13">
        <v>7.9199999999999902</v>
      </c>
      <c r="I183" s="13" t="str">
        <f t="shared" si="86"/>
        <v>태극 175단</v>
      </c>
      <c r="J183" s="13">
        <f t="shared" si="43"/>
        <v>175</v>
      </c>
      <c r="K183" s="13" t="s">
        <v>46</v>
      </c>
    </row>
    <row r="184" spans="2:11" x14ac:dyDescent="0.3">
      <c r="B184" s="13">
        <v>175</v>
      </c>
      <c r="C184" s="14">
        <f t="shared" si="84"/>
        <v>1.0000000000000001E+187</v>
      </c>
      <c r="D184" s="14" t="str">
        <f t="shared" si="85"/>
        <v>1000피</v>
      </c>
      <c r="E184" s="14">
        <f t="shared" si="46"/>
        <v>1000</v>
      </c>
      <c r="F184" s="13" t="str" cm="1">
        <f t="array" ref="F184">IF(AND(E183&gt;100,E184&lt;100),INDEX(M:M,MATCH(F183,M:M,0)+1,0),F183)</f>
        <v>피</v>
      </c>
      <c r="G184" s="13" t="str">
        <f>VLOOKUP(F184,M:P,4,FALSE)</f>
        <v>1E+184</v>
      </c>
      <c r="H184" s="13">
        <v>7.9999999999999902</v>
      </c>
      <c r="I184" s="13" t="str">
        <f t="shared" si="86"/>
        <v>태극 176단</v>
      </c>
      <c r="J184" s="13">
        <f t="shared" si="43"/>
        <v>176</v>
      </c>
      <c r="K184" s="13" t="s">
        <v>46</v>
      </c>
    </row>
    <row r="185" spans="2:11" x14ac:dyDescent="0.3">
      <c r="B185" s="13">
        <v>176</v>
      </c>
      <c r="C185" s="14">
        <f t="shared" ref="C185:C189" si="87">E185*G185</f>
        <v>1E+188</v>
      </c>
      <c r="D185" s="14" t="str">
        <f t="shared" ref="D185:D189" si="88">E185&amp;F185</f>
        <v>1동</v>
      </c>
      <c r="E185" s="14">
        <f t="shared" si="46"/>
        <v>1</v>
      </c>
      <c r="F185" s="13" t="str" cm="1">
        <f t="array" ref="F185">IF(AND(E184&gt;100,E185&lt;100),INDEX(M:M,MATCH(F184,M:M,0)+1,0),F184)</f>
        <v>동</v>
      </c>
      <c r="G185" s="13" t="str">
        <f>VLOOKUP(F185,M:P,4,FALSE)</f>
        <v>1E+188</v>
      </c>
      <c r="H185" s="13">
        <v>8.0799999999999894</v>
      </c>
      <c r="I185" s="13" t="str">
        <f t="shared" ref="I185:I189" si="89">K185&amp;" "&amp;J185&amp;"단"</f>
        <v>태극 177단</v>
      </c>
      <c r="J185" s="13">
        <f t="shared" si="43"/>
        <v>177</v>
      </c>
      <c r="K185" s="13" t="s">
        <v>46</v>
      </c>
    </row>
    <row r="186" spans="2:11" x14ac:dyDescent="0.3">
      <c r="B186" s="13">
        <v>177</v>
      </c>
      <c r="C186" s="14">
        <f t="shared" si="87"/>
        <v>1E+189</v>
      </c>
      <c r="D186" s="14" t="str">
        <f t="shared" si="88"/>
        <v>10동</v>
      </c>
      <c r="E186" s="14">
        <f t="shared" si="46"/>
        <v>10</v>
      </c>
      <c r="F186" s="13" t="str" cm="1">
        <f t="array" ref="F186">IF(AND(E185&gt;100,E186&lt;100),INDEX(M:M,MATCH(F185,M:M,0)+1,0),F185)</f>
        <v>동</v>
      </c>
      <c r="G186" s="13" t="str">
        <f>VLOOKUP(F186,M:P,4,FALSE)</f>
        <v>1E+188</v>
      </c>
      <c r="H186" s="13">
        <v>8.1599999999999895</v>
      </c>
      <c r="I186" s="13" t="str">
        <f t="shared" si="89"/>
        <v>태극 178단</v>
      </c>
      <c r="J186" s="13">
        <f t="shared" si="43"/>
        <v>178</v>
      </c>
      <c r="K186" s="13" t="s">
        <v>46</v>
      </c>
    </row>
    <row r="187" spans="2:11" x14ac:dyDescent="0.3">
      <c r="B187" s="13">
        <v>178</v>
      </c>
      <c r="C187" s="14">
        <f t="shared" si="87"/>
        <v>1.0000000000000001E+190</v>
      </c>
      <c r="D187" s="14" t="str">
        <f t="shared" si="88"/>
        <v>100동</v>
      </c>
      <c r="E187" s="14">
        <f t="shared" si="46"/>
        <v>100</v>
      </c>
      <c r="F187" s="13" t="str" cm="1">
        <f t="array" ref="F187">IF(AND(E186&gt;100,E187&lt;100),INDEX(M:M,MATCH(F186,M:M,0)+1,0),F186)</f>
        <v>동</v>
      </c>
      <c r="G187" s="13" t="str">
        <f>VLOOKUP(F187,M:P,4,FALSE)</f>
        <v>1E+188</v>
      </c>
      <c r="H187" s="13">
        <v>8.2399999999999896</v>
      </c>
      <c r="I187" s="13" t="str">
        <f t="shared" si="89"/>
        <v>태극 179단</v>
      </c>
      <c r="J187" s="13">
        <f t="shared" si="43"/>
        <v>179</v>
      </c>
      <c r="K187" s="13" t="s">
        <v>46</v>
      </c>
    </row>
    <row r="188" spans="2:11" x14ac:dyDescent="0.3">
      <c r="B188" s="13">
        <v>179</v>
      </c>
      <c r="C188" s="14">
        <f t="shared" si="87"/>
        <v>1.0000000000000001E+191</v>
      </c>
      <c r="D188" s="14" t="str">
        <f t="shared" si="88"/>
        <v>1000동</v>
      </c>
      <c r="E188" s="14">
        <f t="shared" si="46"/>
        <v>1000</v>
      </c>
      <c r="F188" s="13" t="str" cm="1">
        <f t="array" ref="F188">IF(AND(E187&gt;100,E188&lt;100),INDEX(M:M,MATCH(F187,M:M,0)+1,0),F187)</f>
        <v>동</v>
      </c>
      <c r="G188" s="13" t="str">
        <f>VLOOKUP(F188,M:P,4,FALSE)</f>
        <v>1E+188</v>
      </c>
      <c r="H188" s="13">
        <v>8.3199999999999896</v>
      </c>
      <c r="I188" s="13" t="str">
        <f t="shared" si="89"/>
        <v>태극 180단</v>
      </c>
      <c r="J188" s="13">
        <f t="shared" si="43"/>
        <v>180</v>
      </c>
      <c r="K188" s="13" t="s">
        <v>46</v>
      </c>
    </row>
    <row r="189" spans="2:11" x14ac:dyDescent="0.3">
      <c r="B189" s="13">
        <v>180</v>
      </c>
      <c r="C189" s="14">
        <f t="shared" si="87"/>
        <v>1E+192</v>
      </c>
      <c r="D189" s="14" t="str">
        <f t="shared" si="88"/>
        <v>1멸</v>
      </c>
      <c r="E189" s="14">
        <f t="shared" si="46"/>
        <v>1</v>
      </c>
      <c r="F189" s="13" t="str" cm="1">
        <f t="array" ref="F189">IF(AND(E188&gt;100,E189&lt;100),INDEX(M:M,MATCH(F188,M:M,0)+1,0),F188)</f>
        <v>멸</v>
      </c>
      <c r="G189" s="13" t="str">
        <f>VLOOKUP(F189,M:P,4,FALSE)</f>
        <v>1E+192</v>
      </c>
      <c r="H189" s="13">
        <v>8.3999999999999897</v>
      </c>
      <c r="I189" s="13" t="str">
        <f t="shared" si="89"/>
        <v>태극 181단</v>
      </c>
      <c r="J189" s="13">
        <f t="shared" si="43"/>
        <v>181</v>
      </c>
      <c r="K189" s="13" t="s">
        <v>46</v>
      </c>
    </row>
    <row r="190" spans="2:11" x14ac:dyDescent="0.3">
      <c r="B190" s="13">
        <v>181</v>
      </c>
      <c r="C190" s="14">
        <f t="shared" ref="C190:C193" si="90">E190*G190</f>
        <v>1.0000000000000001E+193</v>
      </c>
      <c r="D190" s="14" t="str">
        <f t="shared" ref="D190:D193" si="91">E190&amp;F190</f>
        <v>10멸</v>
      </c>
      <c r="E190" s="14">
        <f t="shared" si="46"/>
        <v>10</v>
      </c>
      <c r="F190" s="13" t="str" cm="1">
        <f t="array" ref="F190">IF(AND(E189&gt;100,E190&lt;100),INDEX(M:M,MATCH(F189,M:M,0)+1,0),F189)</f>
        <v>멸</v>
      </c>
      <c r="G190" s="13" t="str">
        <f>VLOOKUP(F190,M:P,4,FALSE)</f>
        <v>1E+192</v>
      </c>
      <c r="H190" s="13">
        <v>8.4799999999999809</v>
      </c>
      <c r="I190" s="13" t="str">
        <f t="shared" ref="I190:I193" si="92">K190&amp;" "&amp;J190&amp;"단"</f>
        <v>태극 182단</v>
      </c>
      <c r="J190" s="13">
        <f t="shared" si="43"/>
        <v>182</v>
      </c>
      <c r="K190" s="13" t="s">
        <v>46</v>
      </c>
    </row>
    <row r="191" spans="2:11" x14ac:dyDescent="0.3">
      <c r="B191" s="13">
        <v>182</v>
      </c>
      <c r="C191" s="14">
        <f t="shared" si="90"/>
        <v>1.0000000000000001E+194</v>
      </c>
      <c r="D191" s="14" t="str">
        <f t="shared" si="91"/>
        <v>100멸</v>
      </c>
      <c r="E191" s="14">
        <f t="shared" si="46"/>
        <v>100</v>
      </c>
      <c r="F191" s="13" t="str" cm="1">
        <f t="array" ref="F191">IF(AND(E190&gt;100,E191&lt;100),INDEX(M:M,MATCH(F190,M:M,0)+1,0),F190)</f>
        <v>멸</v>
      </c>
      <c r="G191" s="13" t="str">
        <f>VLOOKUP(F191,M:P,4,FALSE)</f>
        <v>1E+192</v>
      </c>
      <c r="H191" s="13">
        <v>8.5599999999999792</v>
      </c>
      <c r="I191" s="13" t="str">
        <f t="shared" si="92"/>
        <v>태극 183단</v>
      </c>
      <c r="J191" s="13">
        <f t="shared" si="43"/>
        <v>183</v>
      </c>
      <c r="K191" s="13" t="s">
        <v>46</v>
      </c>
    </row>
    <row r="192" spans="2:11" x14ac:dyDescent="0.3">
      <c r="B192" s="13">
        <v>183</v>
      </c>
      <c r="C192" s="14">
        <f t="shared" si="90"/>
        <v>9.9999999999999998E+194</v>
      </c>
      <c r="D192" s="14" t="str">
        <f t="shared" si="91"/>
        <v>1000멸</v>
      </c>
      <c r="E192" s="14">
        <f t="shared" si="46"/>
        <v>1000</v>
      </c>
      <c r="F192" s="13" t="str" cm="1">
        <f t="array" ref="F192">IF(AND(E191&gt;100,E192&lt;100),INDEX(M:M,MATCH(F191,M:M,0)+1,0),F191)</f>
        <v>멸</v>
      </c>
      <c r="G192" s="13" t="str">
        <f>VLOOKUP(F192,M:P,4,FALSE)</f>
        <v>1E+192</v>
      </c>
      <c r="H192" s="13">
        <v>8.6399999999999793</v>
      </c>
      <c r="I192" s="13" t="str">
        <f t="shared" si="92"/>
        <v>태극 184단</v>
      </c>
      <c r="J192" s="13">
        <f t="shared" si="43"/>
        <v>184</v>
      </c>
      <c r="K192" s="13" t="s">
        <v>46</v>
      </c>
    </row>
    <row r="193" spans="2:11" x14ac:dyDescent="0.3">
      <c r="B193" s="13">
        <v>184</v>
      </c>
      <c r="C193" s="14">
        <f t="shared" si="90"/>
        <v>9.9999999999999995E+195</v>
      </c>
      <c r="D193" s="14" t="str">
        <f t="shared" si="91"/>
        <v>1향</v>
      </c>
      <c r="E193" s="14">
        <f t="shared" si="46"/>
        <v>1</v>
      </c>
      <c r="F193" s="13" t="str" cm="1">
        <f t="array" ref="F193">IF(AND(E192&gt;100,E193&lt;100),INDEX(M:M,MATCH(F192,M:M,0)+1,0),F192)</f>
        <v>향</v>
      </c>
      <c r="G193" s="13" t="str">
        <f>VLOOKUP(F193,M:P,4,FALSE)</f>
        <v>1E+196</v>
      </c>
      <c r="H193" s="13">
        <v>8.7199999999999491</v>
      </c>
      <c r="I193" s="13" t="str">
        <f t="shared" si="92"/>
        <v>태극 185단</v>
      </c>
      <c r="J193" s="13">
        <f t="shared" si="43"/>
        <v>185</v>
      </c>
      <c r="K193" s="13" t="s">
        <v>46</v>
      </c>
    </row>
    <row r="194" spans="2:11" x14ac:dyDescent="0.3">
      <c r="B194" s="13">
        <v>185</v>
      </c>
      <c r="C194" s="14">
        <f t="shared" ref="C194:C200" si="93">E194*G194</f>
        <v>9.9999999999999995E+196</v>
      </c>
      <c r="D194" s="14" t="str">
        <f t="shared" ref="D194:D200" si="94">E194&amp;F194</f>
        <v>10향</v>
      </c>
      <c r="E194" s="14">
        <f t="shared" si="46"/>
        <v>10</v>
      </c>
      <c r="F194" s="13" t="str" cm="1">
        <f t="array" ref="F194">IF(AND(E193&gt;100,E194&lt;100),INDEX(M:M,MATCH(F193,M:M,0)+1,0),F193)</f>
        <v>향</v>
      </c>
      <c r="G194" s="13" t="str">
        <f>VLOOKUP(F194,M:P,4,FALSE)</f>
        <v>1E+196</v>
      </c>
      <c r="H194" s="13">
        <v>8.7999999999999492</v>
      </c>
      <c r="I194" s="13" t="str">
        <f t="shared" ref="I194:I200" si="95">K194&amp;" "&amp;J194&amp;"단"</f>
        <v>태극 186단</v>
      </c>
      <c r="J194" s="13">
        <f t="shared" si="43"/>
        <v>186</v>
      </c>
      <c r="K194" s="13" t="s">
        <v>46</v>
      </c>
    </row>
    <row r="195" spans="2:11" x14ac:dyDescent="0.3">
      <c r="B195" s="13">
        <v>186</v>
      </c>
      <c r="C195" s="14">
        <f t="shared" si="93"/>
        <v>9.9999999999999988E+197</v>
      </c>
      <c r="D195" s="14" t="str">
        <f t="shared" si="94"/>
        <v>100향</v>
      </c>
      <c r="E195" s="14">
        <f t="shared" si="46"/>
        <v>100</v>
      </c>
      <c r="F195" s="13" t="str" cm="1">
        <f t="array" ref="F195">IF(AND(E194&gt;100,E195&lt;100),INDEX(M:M,MATCH(F194,M:M,0)+1,0),F194)</f>
        <v>향</v>
      </c>
      <c r="G195" s="13" t="str">
        <f>VLOOKUP(F195,M:P,4,FALSE)</f>
        <v>1E+196</v>
      </c>
      <c r="H195" s="13">
        <v>8.8799999999999404</v>
      </c>
      <c r="I195" s="13" t="str">
        <f t="shared" si="95"/>
        <v>태극 187단</v>
      </c>
      <c r="J195" s="13">
        <f t="shared" si="43"/>
        <v>187</v>
      </c>
      <c r="K195" s="13" t="s">
        <v>46</v>
      </c>
    </row>
    <row r="196" spans="2:11" x14ac:dyDescent="0.3">
      <c r="B196" s="13">
        <v>187</v>
      </c>
      <c r="C196" s="14">
        <f t="shared" si="93"/>
        <v>9.9999999999999988E+198</v>
      </c>
      <c r="D196" s="14" t="str">
        <f t="shared" si="94"/>
        <v>1000향</v>
      </c>
      <c r="E196" s="14">
        <f t="shared" si="46"/>
        <v>1000</v>
      </c>
      <c r="F196" s="13" t="str" cm="1">
        <f t="array" ref="F196">IF(AND(E195&gt;100,E196&lt;100),INDEX(M:M,MATCH(F195,M:M,0)+1,0),F195)</f>
        <v>향</v>
      </c>
      <c r="G196" s="13" t="str">
        <f>VLOOKUP(F196,M:P,4,FALSE)</f>
        <v>1E+196</v>
      </c>
      <c r="H196" s="13">
        <v>8.9599999999999298</v>
      </c>
      <c r="I196" s="13" t="str">
        <f t="shared" si="95"/>
        <v>태극 188단</v>
      </c>
      <c r="J196" s="13">
        <f t="shared" si="43"/>
        <v>188</v>
      </c>
      <c r="K196" s="13" t="s">
        <v>46</v>
      </c>
    </row>
    <row r="197" spans="2:11" x14ac:dyDescent="0.3">
      <c r="B197" s="13">
        <v>188</v>
      </c>
      <c r="C197" s="14">
        <f t="shared" si="93"/>
        <v>9.9999999999999997E+199</v>
      </c>
      <c r="D197" s="14" t="str">
        <f t="shared" si="94"/>
        <v>1증</v>
      </c>
      <c r="E197" s="14">
        <f t="shared" si="46"/>
        <v>1</v>
      </c>
      <c r="F197" s="13" t="str" cm="1">
        <f t="array" ref="F197">IF(AND(E196&gt;100,E197&lt;100),INDEX(M:M,MATCH(F196,M:M,0)+1,0),F196)</f>
        <v>증</v>
      </c>
      <c r="G197" s="13" t="str">
        <f>VLOOKUP(F197,M:P,4,FALSE)</f>
        <v>1E+200</v>
      </c>
      <c r="H197" s="13">
        <v>9.0399999999999192</v>
      </c>
      <c r="I197" s="13" t="str">
        <f t="shared" si="95"/>
        <v>태극 189단</v>
      </c>
      <c r="J197" s="13">
        <f t="shared" si="43"/>
        <v>189</v>
      </c>
      <c r="K197" s="13" t="s">
        <v>46</v>
      </c>
    </row>
    <row r="198" spans="2:11" x14ac:dyDescent="0.3">
      <c r="B198" s="13">
        <v>189</v>
      </c>
      <c r="C198" s="14">
        <f t="shared" si="93"/>
        <v>9.999999999999999E+200</v>
      </c>
      <c r="D198" s="14" t="str">
        <f t="shared" si="94"/>
        <v>10증</v>
      </c>
      <c r="E198" s="14">
        <f t="shared" si="46"/>
        <v>10</v>
      </c>
      <c r="F198" s="13" t="str" cm="1">
        <f t="array" ref="F198">IF(AND(E197&gt;100,E198&lt;100),INDEX(M:M,MATCH(F197,M:M,0)+1,0),F197)</f>
        <v>증</v>
      </c>
      <c r="G198" s="13" t="str">
        <f>VLOOKUP(F198,M:P,4,FALSE)</f>
        <v>1E+200</v>
      </c>
      <c r="H198" s="13">
        <v>9.1199999999999104</v>
      </c>
      <c r="I198" s="13" t="str">
        <f t="shared" si="95"/>
        <v>태극 190단</v>
      </c>
      <c r="J198" s="13">
        <f t="shared" si="43"/>
        <v>190</v>
      </c>
      <c r="K198" s="13" t="s">
        <v>46</v>
      </c>
    </row>
    <row r="199" spans="2:11" x14ac:dyDescent="0.3">
      <c r="B199" s="13">
        <v>190</v>
      </c>
      <c r="C199" s="14">
        <f t="shared" si="93"/>
        <v>9.999999999999999E+201</v>
      </c>
      <c r="D199" s="14" t="str">
        <f t="shared" si="94"/>
        <v>100증</v>
      </c>
      <c r="E199" s="14">
        <f t="shared" si="46"/>
        <v>100</v>
      </c>
      <c r="F199" s="13" t="str" cm="1">
        <f t="array" ref="F199">IF(AND(E198&gt;100,E199&lt;100),INDEX(M:M,MATCH(F198,M:M,0)+1,0),F198)</f>
        <v>증</v>
      </c>
      <c r="G199" s="13" t="str">
        <f>VLOOKUP(F199,M:P,4,FALSE)</f>
        <v>1E+200</v>
      </c>
      <c r="H199" s="13">
        <v>9.1999999999998998</v>
      </c>
      <c r="I199" s="13" t="str">
        <f t="shared" si="95"/>
        <v>태극 191단</v>
      </c>
      <c r="J199" s="13">
        <f t="shared" si="43"/>
        <v>191</v>
      </c>
      <c r="K199" s="13" t="s">
        <v>46</v>
      </c>
    </row>
    <row r="200" spans="2:11" x14ac:dyDescent="0.3">
      <c r="B200" s="13">
        <v>191</v>
      </c>
      <c r="C200" s="14">
        <f t="shared" si="93"/>
        <v>9.9999999999999999E+202</v>
      </c>
      <c r="D200" s="14" t="str">
        <f t="shared" si="94"/>
        <v>1000증</v>
      </c>
      <c r="E200" s="14">
        <f t="shared" si="46"/>
        <v>1000</v>
      </c>
      <c r="F200" s="13" t="str" cm="1">
        <f t="array" ref="F200">IF(AND(E199&gt;100,E200&lt;100),INDEX(M:M,MATCH(F199,M:M,0)+1,0),F199)</f>
        <v>증</v>
      </c>
      <c r="G200" s="13" t="str">
        <f>VLOOKUP(F200,M:P,4,FALSE)</f>
        <v>1E+200</v>
      </c>
      <c r="H200" s="13">
        <v>9.2799999999998892</v>
      </c>
      <c r="I200" s="13" t="str">
        <f t="shared" si="95"/>
        <v>태극 192단</v>
      </c>
      <c r="J200" s="13">
        <f t="shared" si="43"/>
        <v>192</v>
      </c>
      <c r="K200" s="13" t="s">
        <v>46</v>
      </c>
    </row>
    <row r="201" spans="2:11" x14ac:dyDescent="0.3">
      <c r="B201" s="13">
        <v>192</v>
      </c>
      <c r="C201" s="14">
        <f t="shared" ref="C201:C204" si="96">E201*G201</f>
        <v>9.9999999999999999E+203</v>
      </c>
      <c r="D201" s="14" t="str">
        <f t="shared" ref="D201:D204" si="97">E201&amp;F201</f>
        <v>1쾌</v>
      </c>
      <c r="E201" s="14">
        <f t="shared" si="46"/>
        <v>1</v>
      </c>
      <c r="F201" s="13" t="str" cm="1">
        <f t="array" ref="F201">IF(AND(E200&gt;100,E201&lt;100),INDEX(M:M,MATCH(F200,M:M,0)+1,0),F200)</f>
        <v>쾌</v>
      </c>
      <c r="G201" s="13" t="str">
        <f>VLOOKUP(F201,M:P,4,FALSE)</f>
        <v>1E+204</v>
      </c>
      <c r="H201" s="13">
        <v>9.3599999999998804</v>
      </c>
      <c r="I201" s="13" t="str">
        <f t="shared" ref="I201:I204" si="98">K201&amp;" "&amp;J201&amp;"단"</f>
        <v>태극 193단</v>
      </c>
      <c r="J201" s="13">
        <f t="shared" si="43"/>
        <v>193</v>
      </c>
      <c r="K201" s="13" t="s">
        <v>46</v>
      </c>
    </row>
    <row r="202" spans="2:11" x14ac:dyDescent="0.3">
      <c r="B202" s="13">
        <v>193</v>
      </c>
      <c r="C202" s="14">
        <f t="shared" si="96"/>
        <v>1E+205</v>
      </c>
      <c r="D202" s="14" t="str">
        <f t="shared" si="97"/>
        <v>10쾌</v>
      </c>
      <c r="E202" s="14">
        <f t="shared" si="46"/>
        <v>10</v>
      </c>
      <c r="F202" s="13" t="str" cm="1">
        <f t="array" ref="F202">IF(AND(E201&gt;100,E202&lt;100),INDEX(M:M,MATCH(F201,M:M,0)+1,0),F201)</f>
        <v>쾌</v>
      </c>
      <c r="G202" s="13" t="str">
        <f>VLOOKUP(F202,M:P,4,FALSE)</f>
        <v>1E+204</v>
      </c>
      <c r="H202" s="13">
        <v>9.4399999999998805</v>
      </c>
      <c r="I202" s="13" t="str">
        <f t="shared" si="98"/>
        <v>태극 194단</v>
      </c>
      <c r="J202" s="13">
        <f t="shared" si="43"/>
        <v>194</v>
      </c>
      <c r="K202" s="13" t="s">
        <v>46</v>
      </c>
    </row>
    <row r="203" spans="2:11" x14ac:dyDescent="0.3">
      <c r="B203" s="13">
        <v>194</v>
      </c>
      <c r="C203" s="14">
        <f t="shared" si="96"/>
        <v>1E+206</v>
      </c>
      <c r="D203" s="14" t="str">
        <f t="shared" si="97"/>
        <v>100쾌</v>
      </c>
      <c r="E203" s="14">
        <f t="shared" si="46"/>
        <v>100</v>
      </c>
      <c r="F203" s="13" t="str" cm="1">
        <f t="array" ref="F203">IF(AND(E202&gt;100,E203&lt;100),INDEX(M:M,MATCH(F202,M:M,0)+1,0),F202)</f>
        <v>쾌</v>
      </c>
      <c r="G203" s="13" t="str">
        <f>VLOOKUP(F203,M:P,4,FALSE)</f>
        <v>1E+204</v>
      </c>
      <c r="H203" s="13">
        <v>9.5199999999998699</v>
      </c>
      <c r="I203" s="13" t="str">
        <f t="shared" si="98"/>
        <v>태극 195단</v>
      </c>
      <c r="J203" s="13">
        <f t="shared" si="43"/>
        <v>195</v>
      </c>
      <c r="K203" s="13" t="s">
        <v>46</v>
      </c>
    </row>
    <row r="204" spans="2:11" x14ac:dyDescent="0.3">
      <c r="B204" s="13">
        <v>195</v>
      </c>
      <c r="C204" s="14">
        <f t="shared" si="96"/>
        <v>1E+207</v>
      </c>
      <c r="D204" s="14" t="str">
        <f t="shared" si="97"/>
        <v>1000쾌</v>
      </c>
      <c r="E204" s="14">
        <f t="shared" si="46"/>
        <v>1000</v>
      </c>
      <c r="F204" s="13" t="str" cm="1">
        <f t="array" ref="F204">IF(AND(E203&gt;100,E204&lt;100),INDEX(M:M,MATCH(F203,M:M,0)+1,0),F203)</f>
        <v>쾌</v>
      </c>
      <c r="G204" s="13" t="str">
        <f>VLOOKUP(F204,M:P,4,FALSE)</f>
        <v>1E+204</v>
      </c>
      <c r="H204" s="13">
        <v>9.5999999999998593</v>
      </c>
      <c r="I204" s="13" t="str">
        <f t="shared" si="98"/>
        <v>태극 196단</v>
      </c>
      <c r="J204" s="13">
        <f t="shared" si="43"/>
        <v>196</v>
      </c>
      <c r="K204" s="13" t="s">
        <v>46</v>
      </c>
    </row>
    <row r="205" spans="2:11" x14ac:dyDescent="0.3">
      <c r="B205" s="13">
        <v>196</v>
      </c>
      <c r="C205" s="14">
        <f t="shared" ref="C205:C212" si="99">E205*G205</f>
        <v>9.9999999999999998E+207</v>
      </c>
      <c r="D205" s="14" t="str">
        <f t="shared" ref="D205:D212" si="100">E205&amp;F205</f>
        <v>1우</v>
      </c>
      <c r="E205" s="14">
        <f t="shared" si="46"/>
        <v>1</v>
      </c>
      <c r="F205" s="13" t="str" cm="1">
        <f t="array" ref="F205">IF(AND(E204&gt;100,E205&lt;100),INDEX(M:M,MATCH(F204,M:M,0)+1,0),F204)</f>
        <v>우</v>
      </c>
      <c r="G205" s="13" t="str">
        <f>VLOOKUP(F205,M:P,4,FALSE)</f>
        <v>1E+208</v>
      </c>
      <c r="H205" s="13">
        <v>9.6799999999998807</v>
      </c>
      <c r="I205" s="13" t="str">
        <f t="shared" ref="I205:I212" si="101">K205&amp;" "&amp;J205&amp;"단"</f>
        <v>태극 197단</v>
      </c>
      <c r="J205" s="13">
        <f t="shared" si="43"/>
        <v>197</v>
      </c>
      <c r="K205" s="13" t="s">
        <v>46</v>
      </c>
    </row>
    <row r="206" spans="2:11" x14ac:dyDescent="0.3">
      <c r="B206" s="13">
        <v>197</v>
      </c>
      <c r="C206" s="14">
        <f t="shared" si="99"/>
        <v>1.0000000000000001E+209</v>
      </c>
      <c r="D206" s="14" t="str">
        <f t="shared" si="100"/>
        <v>10우</v>
      </c>
      <c r="E206" s="14">
        <f t="shared" si="46"/>
        <v>10</v>
      </c>
      <c r="F206" s="13" t="str" cm="1">
        <f t="array" ref="F206">IF(AND(E205&gt;100,E206&lt;100),INDEX(M:M,MATCH(F205,M:M,0)+1,0),F205)</f>
        <v>우</v>
      </c>
      <c r="G206" s="13" t="str">
        <f>VLOOKUP(F206,M:P,4,FALSE)</f>
        <v>1E+208</v>
      </c>
      <c r="H206" s="13">
        <v>9.7599999999998808</v>
      </c>
      <c r="I206" s="13" t="str">
        <f t="shared" si="101"/>
        <v>태극 198단</v>
      </c>
      <c r="J206" s="13">
        <f t="shared" si="43"/>
        <v>198</v>
      </c>
      <c r="K206" s="13" t="s">
        <v>46</v>
      </c>
    </row>
    <row r="207" spans="2:11" x14ac:dyDescent="0.3">
      <c r="B207" s="13">
        <v>198</v>
      </c>
      <c r="C207" s="14">
        <f t="shared" si="99"/>
        <v>9.9999999999999993E+209</v>
      </c>
      <c r="D207" s="14" t="str">
        <f t="shared" si="100"/>
        <v>100우</v>
      </c>
      <c r="E207" s="14">
        <f t="shared" si="46"/>
        <v>100</v>
      </c>
      <c r="F207" s="13" t="str" cm="1">
        <f t="array" ref="F207">IF(AND(E206&gt;100,E207&lt;100),INDEX(M:M,MATCH(F206,M:M,0)+1,0),F206)</f>
        <v>우</v>
      </c>
      <c r="G207" s="13" t="str">
        <f>VLOOKUP(F207,M:P,4,FALSE)</f>
        <v>1E+208</v>
      </c>
      <c r="H207" s="13">
        <v>9.8399999999998808</v>
      </c>
      <c r="I207" s="13" t="str">
        <f t="shared" si="101"/>
        <v>태극 199단</v>
      </c>
      <c r="J207" s="13">
        <f t="shared" si="43"/>
        <v>199</v>
      </c>
      <c r="K207" s="13" t="s">
        <v>46</v>
      </c>
    </row>
    <row r="208" spans="2:11" x14ac:dyDescent="0.3">
      <c r="B208" s="13">
        <v>199</v>
      </c>
      <c r="C208" s="14">
        <f t="shared" si="99"/>
        <v>9.9999999999999996E+210</v>
      </c>
      <c r="D208" s="14" t="str">
        <f t="shared" si="100"/>
        <v>1000우</v>
      </c>
      <c r="E208" s="14">
        <f t="shared" si="46"/>
        <v>1000</v>
      </c>
      <c r="F208" s="13" t="str" cm="1">
        <f t="array" ref="F208">IF(AND(E207&gt;100,E208&lt;100),INDEX(M:M,MATCH(F207,M:M,0)+1,0),F207)</f>
        <v>우</v>
      </c>
      <c r="G208" s="13" t="str">
        <f>VLOOKUP(F208,M:P,4,FALSE)</f>
        <v>1E+208</v>
      </c>
      <c r="H208" s="13">
        <v>9.9199999999998791</v>
      </c>
      <c r="I208" s="13" t="str">
        <f t="shared" si="101"/>
        <v>태극 200단</v>
      </c>
      <c r="J208" s="13">
        <f t="shared" si="43"/>
        <v>200</v>
      </c>
      <c r="K208" s="13" t="s">
        <v>46</v>
      </c>
    </row>
    <row r="209" spans="2:11" x14ac:dyDescent="0.3">
      <c r="B209" s="13">
        <v>200</v>
      </c>
      <c r="C209" s="14">
        <f t="shared" si="99"/>
        <v>9.9999999999999991E+211</v>
      </c>
      <c r="D209" s="14" t="str">
        <f t="shared" si="100"/>
        <v>1팽</v>
      </c>
      <c r="E209" s="14">
        <f t="shared" si="46"/>
        <v>1</v>
      </c>
      <c r="F209" s="13" t="str" cm="1">
        <f t="array" ref="F209">IF(AND(E208&gt;100,E209&lt;100),INDEX(M:M,MATCH(F208,M:M,0)+1,0),F208)</f>
        <v>팽</v>
      </c>
      <c r="G209" s="13" t="str">
        <f>VLOOKUP(F209,M:P,4,FALSE)</f>
        <v>1E+212</v>
      </c>
      <c r="H209" s="13">
        <v>9.9999999999998792</v>
      </c>
      <c r="I209" s="13" t="str">
        <f t="shared" si="101"/>
        <v>태극 201단</v>
      </c>
      <c r="J209" s="13">
        <f t="shared" si="43"/>
        <v>201</v>
      </c>
      <c r="K209" s="13" t="s">
        <v>46</v>
      </c>
    </row>
    <row r="210" spans="2:11" x14ac:dyDescent="0.3">
      <c r="B210" s="13">
        <v>201</v>
      </c>
      <c r="C210" s="14">
        <f t="shared" si="99"/>
        <v>9.9999999999999983E+212</v>
      </c>
      <c r="D210" s="14" t="str">
        <f t="shared" si="100"/>
        <v>10팽</v>
      </c>
      <c r="E210" s="14">
        <f t="shared" si="46"/>
        <v>10</v>
      </c>
      <c r="F210" s="13" t="str" cm="1">
        <f t="array" ref="F210">IF(AND(E209&gt;100,E210&lt;100),INDEX(M:M,MATCH(F209,M:M,0)+1,0),F209)</f>
        <v>팽</v>
      </c>
      <c r="G210" s="13" t="str">
        <f>VLOOKUP(F210,M:P,4,FALSE)</f>
        <v>1E+212</v>
      </c>
      <c r="H210" s="13">
        <v>10.079999999999901</v>
      </c>
      <c r="I210" s="13" t="str">
        <f t="shared" si="101"/>
        <v>태극 202단</v>
      </c>
      <c r="J210" s="13">
        <f t="shared" si="43"/>
        <v>202</v>
      </c>
      <c r="K210" s="13" t="s">
        <v>46</v>
      </c>
    </row>
    <row r="211" spans="2:11" x14ac:dyDescent="0.3">
      <c r="B211" s="13">
        <v>202</v>
      </c>
      <c r="C211" s="14">
        <f t="shared" si="99"/>
        <v>9.9999999999999995E+213</v>
      </c>
      <c r="D211" s="14" t="str">
        <f t="shared" si="100"/>
        <v>100팽</v>
      </c>
      <c r="E211" s="14">
        <f t="shared" si="46"/>
        <v>100</v>
      </c>
      <c r="F211" s="13" t="str" cm="1">
        <f t="array" ref="F211">IF(AND(E210&gt;100,E211&lt;100),INDEX(M:M,MATCH(F210,M:M,0)+1,0),F210)</f>
        <v>팽</v>
      </c>
      <c r="G211" s="13" t="str">
        <f>VLOOKUP(F211,M:P,4,FALSE)</f>
        <v>1E+212</v>
      </c>
      <c r="H211" s="13">
        <v>10.159999999999901</v>
      </c>
      <c r="I211" s="13" t="str">
        <f t="shared" si="101"/>
        <v>태극 203단</v>
      </c>
      <c r="J211" s="13">
        <f t="shared" si="43"/>
        <v>203</v>
      </c>
      <c r="K211" s="13" t="s">
        <v>46</v>
      </c>
    </row>
    <row r="212" spans="2:11" x14ac:dyDescent="0.3">
      <c r="B212" s="13">
        <v>203</v>
      </c>
      <c r="C212" s="14">
        <f t="shared" si="99"/>
        <v>9.9999999999999991E+214</v>
      </c>
      <c r="D212" s="14" t="str">
        <f t="shared" si="100"/>
        <v>1000팽</v>
      </c>
      <c r="E212" s="14">
        <f t="shared" si="46"/>
        <v>1000</v>
      </c>
      <c r="F212" s="13" t="str" cm="1">
        <f t="array" ref="F212">IF(AND(E211&gt;100,E212&lt;100),INDEX(M:M,MATCH(F211,M:M,0)+1,0),F211)</f>
        <v>팽</v>
      </c>
      <c r="G212" s="13" t="str">
        <f>VLOOKUP(F212,M:P,4,FALSE)</f>
        <v>1E+212</v>
      </c>
      <c r="H212" s="13">
        <v>10.239999999999901</v>
      </c>
      <c r="I212" s="13" t="str">
        <f t="shared" si="101"/>
        <v>태극 204단</v>
      </c>
      <c r="J212" s="13">
        <f t="shared" si="43"/>
        <v>204</v>
      </c>
      <c r="K212" s="13" t="s">
        <v>46</v>
      </c>
    </row>
    <row r="213" spans="2:11" x14ac:dyDescent="0.3">
      <c r="B213" s="13">
        <v>204</v>
      </c>
      <c r="C213" s="14">
        <f t="shared" ref="C213:C220" si="102">E213*G213</f>
        <v>1E+216</v>
      </c>
      <c r="D213" s="14" t="str">
        <f t="shared" ref="D213:D220" si="103">E213&amp;F213</f>
        <v>1관</v>
      </c>
      <c r="E213" s="14">
        <f t="shared" si="46"/>
        <v>1</v>
      </c>
      <c r="F213" s="13" t="str" cm="1">
        <f t="array" ref="F213">IF(AND(E212&gt;100,E213&lt;100),INDEX(M:M,MATCH(F212,M:M,0)+1,0),F212)</f>
        <v>관</v>
      </c>
      <c r="G213" s="13" t="str">
        <f>VLOOKUP(F213,M:P,4,FALSE)</f>
        <v>1E+216</v>
      </c>
      <c r="H213" s="13">
        <v>10.319999999999901</v>
      </c>
      <c r="I213" s="13" t="str">
        <f t="shared" ref="I213:I220" si="104">K213&amp;" "&amp;J213&amp;"단"</f>
        <v>태극 205단</v>
      </c>
      <c r="J213" s="13">
        <f t="shared" si="43"/>
        <v>205</v>
      </c>
      <c r="K213" s="13" t="s">
        <v>46</v>
      </c>
    </row>
    <row r="214" spans="2:11" x14ac:dyDescent="0.3">
      <c r="B214" s="13">
        <v>205</v>
      </c>
      <c r="C214" s="14">
        <f t="shared" si="102"/>
        <v>1.0000000000000001E+217</v>
      </c>
      <c r="D214" s="14" t="str">
        <f t="shared" si="103"/>
        <v>10관</v>
      </c>
      <c r="E214" s="14">
        <f t="shared" si="46"/>
        <v>10</v>
      </c>
      <c r="F214" s="13" t="str" cm="1">
        <f t="array" ref="F214">IF(AND(E213&gt;100,E214&lt;100),INDEX(M:M,MATCH(F213,M:M,0)+1,0),F213)</f>
        <v>관</v>
      </c>
      <c r="G214" s="13" t="str">
        <f>VLOOKUP(F214,M:P,4,FALSE)</f>
        <v>1E+216</v>
      </c>
      <c r="H214" s="13">
        <v>10.399999999999901</v>
      </c>
      <c r="I214" s="13" t="str">
        <f t="shared" si="104"/>
        <v>태극 206단</v>
      </c>
      <c r="J214" s="13">
        <f t="shared" si="43"/>
        <v>206</v>
      </c>
      <c r="K214" s="13" t="s">
        <v>46</v>
      </c>
    </row>
    <row r="215" spans="2:11" x14ac:dyDescent="0.3">
      <c r="B215" s="13">
        <v>206</v>
      </c>
      <c r="C215" s="14">
        <f t="shared" si="102"/>
        <v>1.0000000000000001E+218</v>
      </c>
      <c r="D215" s="14" t="str">
        <f t="shared" si="103"/>
        <v>100관</v>
      </c>
      <c r="E215" s="14">
        <f t="shared" si="46"/>
        <v>100</v>
      </c>
      <c r="F215" s="13" t="str" cm="1">
        <f t="array" ref="F215">IF(AND(E214&gt;100,E215&lt;100),INDEX(M:M,MATCH(F214,M:M,0)+1,0),F214)</f>
        <v>관</v>
      </c>
      <c r="G215" s="13" t="str">
        <f>VLOOKUP(F215,M:P,4,FALSE)</f>
        <v>1E+216</v>
      </c>
      <c r="H215" s="13">
        <v>10.479999999999899</v>
      </c>
      <c r="I215" s="13" t="str">
        <f t="shared" si="104"/>
        <v>태극 207단</v>
      </c>
      <c r="J215" s="13">
        <f t="shared" si="43"/>
        <v>207</v>
      </c>
      <c r="K215" s="13" t="s">
        <v>46</v>
      </c>
    </row>
    <row r="216" spans="2:11" x14ac:dyDescent="0.3">
      <c r="B216" s="13">
        <v>207</v>
      </c>
      <c r="C216" s="14">
        <f t="shared" si="102"/>
        <v>9.9999999999999997E+218</v>
      </c>
      <c r="D216" s="14" t="str">
        <f t="shared" si="103"/>
        <v>1000관</v>
      </c>
      <c r="E216" s="14">
        <f t="shared" si="46"/>
        <v>1000</v>
      </c>
      <c r="F216" s="13" t="str" cm="1">
        <f t="array" ref="F216">IF(AND(E215&gt;100,E216&lt;100),INDEX(M:M,MATCH(F215,M:M,0)+1,0),F215)</f>
        <v>관</v>
      </c>
      <c r="G216" s="13" t="str">
        <f>VLOOKUP(F216,M:P,4,FALSE)</f>
        <v>1E+216</v>
      </c>
      <c r="H216" s="13">
        <v>10.559999999999899</v>
      </c>
      <c r="I216" s="13" t="str">
        <f t="shared" si="104"/>
        <v>태극 208단</v>
      </c>
      <c r="J216" s="13">
        <f t="shared" si="43"/>
        <v>208</v>
      </c>
      <c r="K216" s="13" t="s">
        <v>46</v>
      </c>
    </row>
    <row r="217" spans="2:11" x14ac:dyDescent="0.3">
      <c r="B217" s="13">
        <v>208</v>
      </c>
      <c r="C217" s="14">
        <f t="shared" si="102"/>
        <v>1E+220</v>
      </c>
      <c r="D217" s="14" t="str">
        <f t="shared" si="103"/>
        <v>1한</v>
      </c>
      <c r="E217" s="14">
        <f t="shared" si="46"/>
        <v>1</v>
      </c>
      <c r="F217" s="13" t="str" cm="1">
        <f t="array" ref="F217">IF(AND(E216&gt;100,E217&lt;100),INDEX(M:M,MATCH(F216,M:M,0)+1,0),F216)</f>
        <v>한</v>
      </c>
      <c r="G217" s="13" t="str">
        <f>VLOOKUP(F217,M:P,4,FALSE)</f>
        <v>1E+220</v>
      </c>
      <c r="H217" s="13">
        <v>10.639999999999899</v>
      </c>
      <c r="I217" s="13" t="str">
        <f t="shared" si="104"/>
        <v>태극 209단</v>
      </c>
      <c r="J217" s="13">
        <f t="shared" si="43"/>
        <v>209</v>
      </c>
      <c r="K217" s="13" t="s">
        <v>46</v>
      </c>
    </row>
    <row r="218" spans="2:11" x14ac:dyDescent="0.3">
      <c r="B218" s="13">
        <v>209</v>
      </c>
      <c r="C218" s="14">
        <f t="shared" si="102"/>
        <v>1E+221</v>
      </c>
      <c r="D218" s="14" t="str">
        <f t="shared" si="103"/>
        <v>10한</v>
      </c>
      <c r="E218" s="14">
        <f t="shared" si="46"/>
        <v>10</v>
      </c>
      <c r="F218" s="13" t="str" cm="1">
        <f t="array" ref="F218">IF(AND(E217&gt;100,E218&lt;100),INDEX(M:M,MATCH(F217,M:M,0)+1,0),F217)</f>
        <v>한</v>
      </c>
      <c r="G218" s="13" t="str">
        <f>VLOOKUP(F218,M:P,4,FALSE)</f>
        <v>1E+220</v>
      </c>
      <c r="H218" s="13">
        <v>10.719999999999899</v>
      </c>
      <c r="I218" s="13" t="str">
        <f t="shared" si="104"/>
        <v>태극 210단</v>
      </c>
      <c r="J218" s="13">
        <f t="shared" si="43"/>
        <v>210</v>
      </c>
      <c r="K218" s="13" t="s">
        <v>46</v>
      </c>
    </row>
    <row r="219" spans="2:11" x14ac:dyDescent="0.3">
      <c r="B219" s="13">
        <v>210</v>
      </c>
      <c r="C219" s="14">
        <f t="shared" si="102"/>
        <v>1E+222</v>
      </c>
      <c r="D219" s="14" t="str">
        <f t="shared" si="103"/>
        <v>100한</v>
      </c>
      <c r="E219" s="14">
        <f t="shared" si="46"/>
        <v>100</v>
      </c>
      <c r="F219" s="13" t="str" cm="1">
        <f t="array" ref="F219">IF(AND(E218&gt;100,E219&lt;100),INDEX(M:M,MATCH(F218,M:M,0)+1,0),F218)</f>
        <v>한</v>
      </c>
      <c r="G219" s="13" t="str">
        <f>VLOOKUP(F219,M:P,4,FALSE)</f>
        <v>1E+220</v>
      </c>
      <c r="H219" s="13">
        <v>10.799999999999899</v>
      </c>
      <c r="I219" s="13" t="str">
        <f t="shared" si="104"/>
        <v>태극 211단</v>
      </c>
      <c r="J219" s="13">
        <f t="shared" si="43"/>
        <v>211</v>
      </c>
      <c r="K219" s="13" t="s">
        <v>46</v>
      </c>
    </row>
    <row r="220" spans="2:11" x14ac:dyDescent="0.3">
      <c r="B220" s="13">
        <v>211</v>
      </c>
      <c r="C220" s="14">
        <f t="shared" si="102"/>
        <v>1E+223</v>
      </c>
      <c r="D220" s="14" t="str">
        <f t="shared" si="103"/>
        <v>1000한</v>
      </c>
      <c r="E220" s="14">
        <f t="shared" si="46"/>
        <v>1000</v>
      </c>
      <c r="F220" s="13" t="str" cm="1">
        <f t="array" ref="F220">IF(AND(E219&gt;100,E220&lt;100),INDEX(M:M,MATCH(F219,M:M,0)+1,0),F219)</f>
        <v>한</v>
      </c>
      <c r="G220" s="13" t="str">
        <f>VLOOKUP(F220,M:P,4,FALSE)</f>
        <v>1E+220</v>
      </c>
      <c r="H220" s="13">
        <v>10.8799999999999</v>
      </c>
      <c r="I220" s="13" t="str">
        <f t="shared" si="104"/>
        <v>태극 212단</v>
      </c>
      <c r="J220" s="13">
        <f t="shared" si="43"/>
        <v>212</v>
      </c>
      <c r="K220" s="13" t="s">
        <v>46</v>
      </c>
    </row>
    <row r="221" spans="2:11" x14ac:dyDescent="0.3">
      <c r="B221" s="13">
        <v>212</v>
      </c>
      <c r="C221" s="14">
        <f t="shared" ref="C221:C224" si="105">E221*G221</f>
        <v>9.9999999999999997E+223</v>
      </c>
      <c r="D221" s="14" t="str">
        <f t="shared" ref="D221:D224" si="106">E221&amp;F221</f>
        <v>1혈</v>
      </c>
      <c r="E221" s="14">
        <f t="shared" si="46"/>
        <v>1</v>
      </c>
      <c r="F221" s="13" t="str" cm="1">
        <f t="array" ref="F221">IF(AND(E220&gt;100,E221&lt;100),INDEX(M:M,MATCH(F220,M:M,0)+1,0),F220)</f>
        <v>혈</v>
      </c>
      <c r="G221" s="13" t="str">
        <f>VLOOKUP(F221,M:P,4,FALSE)</f>
        <v>1E+224</v>
      </c>
      <c r="H221" s="13">
        <v>10.9599999999999</v>
      </c>
      <c r="I221" s="13" t="str">
        <f t="shared" ref="I221:I224" si="107">K221&amp;" "&amp;J221&amp;"단"</f>
        <v>태극 213단</v>
      </c>
      <c r="J221" s="13">
        <f t="shared" si="43"/>
        <v>213</v>
      </c>
      <c r="K221" s="13" t="s">
        <v>46</v>
      </c>
    </row>
    <row r="222" spans="2:11" x14ac:dyDescent="0.3">
      <c r="B222" s="13">
        <v>213</v>
      </c>
      <c r="C222" s="14">
        <f t="shared" si="105"/>
        <v>9.9999999999999993E+224</v>
      </c>
      <c r="D222" s="14" t="str">
        <f t="shared" si="106"/>
        <v>10혈</v>
      </c>
      <c r="E222" s="14">
        <f t="shared" si="46"/>
        <v>10</v>
      </c>
      <c r="F222" s="13" t="str" cm="1">
        <f t="array" ref="F222">IF(AND(E221&gt;100,E222&lt;100),INDEX(M:M,MATCH(F221,M:M,0)+1,0),F221)</f>
        <v>혈</v>
      </c>
      <c r="G222" s="13" t="str">
        <f>VLOOKUP(F222,M:P,4,FALSE)</f>
        <v>1E+224</v>
      </c>
      <c r="H222" s="13">
        <v>11.0399999999999</v>
      </c>
      <c r="I222" s="13" t="str">
        <f t="shared" si="107"/>
        <v>태극 214단</v>
      </c>
      <c r="J222" s="13">
        <f t="shared" si="43"/>
        <v>214</v>
      </c>
      <c r="K222" s="13" t="s">
        <v>46</v>
      </c>
    </row>
    <row r="223" spans="2:11" x14ac:dyDescent="0.3">
      <c r="B223" s="13">
        <v>214</v>
      </c>
      <c r="C223" s="14">
        <f t="shared" si="105"/>
        <v>9.9999999999999996E+225</v>
      </c>
      <c r="D223" s="14" t="str">
        <f t="shared" si="106"/>
        <v>100혈</v>
      </c>
      <c r="E223" s="14">
        <f t="shared" si="46"/>
        <v>100</v>
      </c>
      <c r="F223" s="13" t="str" cm="1">
        <f t="array" ref="F223">IF(AND(E222&gt;100,E223&lt;100),INDEX(M:M,MATCH(F222,M:M,0)+1,0),F222)</f>
        <v>혈</v>
      </c>
      <c r="G223" s="13" t="str">
        <f>VLOOKUP(F223,M:P,4,FALSE)</f>
        <v>1E+224</v>
      </c>
      <c r="H223" s="13">
        <v>11.1199999999999</v>
      </c>
      <c r="I223" s="13" t="str">
        <f t="shared" si="107"/>
        <v>태극 215단</v>
      </c>
      <c r="J223" s="13">
        <f t="shared" si="43"/>
        <v>215</v>
      </c>
      <c r="K223" s="13" t="s">
        <v>46</v>
      </c>
    </row>
    <row r="224" spans="2:11" x14ac:dyDescent="0.3">
      <c r="B224" s="13">
        <v>215</v>
      </c>
      <c r="C224" s="14">
        <f t="shared" si="105"/>
        <v>9.9999999999999988E+226</v>
      </c>
      <c r="D224" s="14" t="str">
        <f t="shared" si="106"/>
        <v>1000혈</v>
      </c>
      <c r="E224" s="14">
        <f t="shared" si="46"/>
        <v>1000</v>
      </c>
      <c r="F224" s="13" t="str" cm="1">
        <f t="array" ref="F224">IF(AND(E223&gt;100,E224&lt;100),INDEX(M:M,MATCH(F223,M:M,0)+1,0),F223)</f>
        <v>혈</v>
      </c>
      <c r="G224" s="13" t="str">
        <f>VLOOKUP(F224,M:P,4,FALSE)</f>
        <v>1E+224</v>
      </c>
      <c r="H224" s="13">
        <v>11.1999999999999</v>
      </c>
      <c r="I224" s="13" t="str">
        <f t="shared" si="107"/>
        <v>태극 216단</v>
      </c>
      <c r="J224" s="13">
        <f t="shared" si="43"/>
        <v>216</v>
      </c>
      <c r="K224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2024-04-16T05:33:45Z</dcterms:modified>
</cp:coreProperties>
</file>