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CC9ECE3-CFF7-41DE-B2EE-23ADAAF13EB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8" i="1" l="1"/>
  <c r="C178" i="1"/>
  <c r="D178" i="1"/>
  <c r="E178" i="1"/>
  <c r="E179" i="1" s="1"/>
  <c r="E180" i="1" s="1"/>
  <c r="E181" i="1" s="1"/>
  <c r="F178" i="1"/>
  <c r="G178" i="1"/>
  <c r="G179" i="1" s="1"/>
  <c r="G180" i="1" s="1"/>
  <c r="G181" i="1" s="1"/>
  <c r="H178" i="1"/>
  <c r="H179" i="1" s="1"/>
  <c r="H180" i="1" s="1"/>
  <c r="H181" i="1" s="1"/>
  <c r="I178" i="1"/>
  <c r="I179" i="1" s="1"/>
  <c r="I180" i="1" s="1"/>
  <c r="I181" i="1" s="1"/>
  <c r="K178" i="1"/>
  <c r="K179" i="1" s="1"/>
  <c r="K180" i="1" s="1"/>
  <c r="K181" i="1" s="1"/>
  <c r="M178" i="1"/>
  <c r="B179" i="1"/>
  <c r="C179" i="1"/>
  <c r="C180" i="1" s="1"/>
  <c r="C181" i="1" s="1"/>
  <c r="D179" i="1"/>
  <c r="F179" i="1"/>
  <c r="F180" i="1" s="1"/>
  <c r="F181" i="1" s="1"/>
  <c r="M179" i="1"/>
  <c r="B180" i="1"/>
  <c r="B181" i="1" s="1"/>
  <c r="D180" i="1"/>
  <c r="M180" i="1"/>
  <c r="D181" i="1"/>
  <c r="M181" i="1"/>
  <c r="H185" i="3"/>
  <c r="K185" i="3"/>
  <c r="H186" i="3"/>
  <c r="K186" i="3"/>
  <c r="H187" i="3"/>
  <c r="K187" i="3"/>
  <c r="H188" i="3"/>
  <c r="K188" i="3"/>
  <c r="P71" i="3"/>
  <c r="Q71" i="3" s="1"/>
  <c r="B174" i="1"/>
  <c r="C174" i="1"/>
  <c r="D174" i="1"/>
  <c r="E174" i="1"/>
  <c r="E175" i="1" s="1"/>
  <c r="E176" i="1" s="1"/>
  <c r="E177" i="1" s="1"/>
  <c r="F174" i="1"/>
  <c r="F175" i="1" s="1"/>
  <c r="F176" i="1" s="1"/>
  <c r="F177" i="1" s="1"/>
  <c r="G174" i="1"/>
  <c r="G175" i="1" s="1"/>
  <c r="G176" i="1" s="1"/>
  <c r="G177" i="1" s="1"/>
  <c r="H174" i="1"/>
  <c r="I174" i="1"/>
  <c r="K174" i="1"/>
  <c r="M174" i="1"/>
  <c r="B175" i="1"/>
  <c r="B176" i="1" s="1"/>
  <c r="B177" i="1" s="1"/>
  <c r="C175" i="1"/>
  <c r="C176" i="1" s="1"/>
  <c r="C177" i="1" s="1"/>
  <c r="D175" i="1"/>
  <c r="H175" i="1"/>
  <c r="H176" i="1" s="1"/>
  <c r="H177" i="1" s="1"/>
  <c r="I175" i="1"/>
  <c r="I176" i="1" s="1"/>
  <c r="I177" i="1" s="1"/>
  <c r="K175" i="1"/>
  <c r="M175" i="1"/>
  <c r="D176" i="1"/>
  <c r="K176" i="1"/>
  <c r="K177" i="1" s="1"/>
  <c r="M176" i="1"/>
  <c r="D177" i="1"/>
  <c r="M177" i="1"/>
  <c r="H181" i="3"/>
  <c r="K181" i="3"/>
  <c r="H182" i="3"/>
  <c r="K182" i="3"/>
  <c r="H183" i="3"/>
  <c r="K183" i="3"/>
  <c r="H184" i="3"/>
  <c r="K184" i="3"/>
  <c r="B170" i="1"/>
  <c r="C170" i="1"/>
  <c r="D170" i="1"/>
  <c r="E170" i="1"/>
  <c r="E171" i="1" s="1"/>
  <c r="E172" i="1" s="1"/>
  <c r="E173" i="1" s="1"/>
  <c r="F170" i="1"/>
  <c r="G170" i="1"/>
  <c r="G171" i="1" s="1"/>
  <c r="G172" i="1" s="1"/>
  <c r="G173" i="1" s="1"/>
  <c r="H170" i="1"/>
  <c r="I170" i="1"/>
  <c r="K170" i="1"/>
  <c r="K171" i="1" s="1"/>
  <c r="K172" i="1" s="1"/>
  <c r="K173" i="1" s="1"/>
  <c r="M170" i="1"/>
  <c r="B171" i="1"/>
  <c r="B172" i="1" s="1"/>
  <c r="B173" i="1" s="1"/>
  <c r="C171" i="1"/>
  <c r="D171" i="1"/>
  <c r="F171" i="1"/>
  <c r="F172" i="1" s="1"/>
  <c r="F173" i="1" s="1"/>
  <c r="H171" i="1"/>
  <c r="I171" i="1"/>
  <c r="I172" i="1" s="1"/>
  <c r="I173" i="1" s="1"/>
  <c r="M171" i="1"/>
  <c r="C172" i="1"/>
  <c r="C173" i="1" s="1"/>
  <c r="D172" i="1"/>
  <c r="H172" i="1"/>
  <c r="H173" i="1" s="1"/>
  <c r="M172" i="1"/>
  <c r="D173" i="1"/>
  <c r="M173" i="1"/>
  <c r="H177" i="3"/>
  <c r="K177" i="3"/>
  <c r="H178" i="3"/>
  <c r="K178" i="3"/>
  <c r="H179" i="3"/>
  <c r="K179" i="3"/>
  <c r="H180" i="3"/>
  <c r="K180" i="3"/>
  <c r="P70" i="3"/>
  <c r="Q70" i="3" s="1"/>
  <c r="P69" i="3"/>
  <c r="Q69" i="3" s="1"/>
  <c r="B166" i="1"/>
  <c r="C166" i="1"/>
  <c r="D166" i="1"/>
  <c r="E166" i="1"/>
  <c r="E167" i="1" s="1"/>
  <c r="E168" i="1" s="1"/>
  <c r="E169" i="1" s="1"/>
  <c r="F166" i="1"/>
  <c r="G166" i="1"/>
  <c r="G167" i="1" s="1"/>
  <c r="G168" i="1" s="1"/>
  <c r="G169" i="1" s="1"/>
  <c r="H166" i="1"/>
  <c r="H167" i="1" s="1"/>
  <c r="H168" i="1" s="1"/>
  <c r="H169" i="1" s="1"/>
  <c r="I166" i="1"/>
  <c r="I167" i="1" s="1"/>
  <c r="I168" i="1" s="1"/>
  <c r="I169" i="1" s="1"/>
  <c r="K166" i="1"/>
  <c r="K167" i="1" s="1"/>
  <c r="K168" i="1" s="1"/>
  <c r="K169" i="1" s="1"/>
  <c r="M166" i="1"/>
  <c r="B167" i="1"/>
  <c r="B168" i="1" s="1"/>
  <c r="B169" i="1" s="1"/>
  <c r="C167" i="1"/>
  <c r="C168" i="1" s="1"/>
  <c r="C169" i="1" s="1"/>
  <c r="D167" i="1"/>
  <c r="F167" i="1"/>
  <c r="F168" i="1" s="1"/>
  <c r="F169" i="1" s="1"/>
  <c r="M167" i="1"/>
  <c r="D168" i="1"/>
  <c r="M168" i="1"/>
  <c r="D169" i="1"/>
  <c r="M169" i="1"/>
  <c r="H173" i="3"/>
  <c r="K173" i="3"/>
  <c r="H174" i="3"/>
  <c r="K174" i="3"/>
  <c r="H175" i="3"/>
  <c r="K175" i="3"/>
  <c r="H176" i="3"/>
  <c r="K176" i="3"/>
  <c r="B162" i="1"/>
  <c r="C162" i="1"/>
  <c r="D162" i="1"/>
  <c r="E162" i="1"/>
  <c r="E163" i="1" s="1"/>
  <c r="E164" i="1" s="1"/>
  <c r="E165" i="1" s="1"/>
  <c r="F162" i="1"/>
  <c r="G162" i="1"/>
  <c r="G163" i="1" s="1"/>
  <c r="G164" i="1" s="1"/>
  <c r="G165" i="1" s="1"/>
  <c r="H162" i="1"/>
  <c r="H163" i="1" s="1"/>
  <c r="H164" i="1" s="1"/>
  <c r="H165" i="1" s="1"/>
  <c r="I162" i="1"/>
  <c r="I163" i="1" s="1"/>
  <c r="I164" i="1" s="1"/>
  <c r="I165" i="1" s="1"/>
  <c r="K162" i="1"/>
  <c r="K163" i="1" s="1"/>
  <c r="K164" i="1" s="1"/>
  <c r="K165" i="1" s="1"/>
  <c r="M162" i="1"/>
  <c r="B163" i="1"/>
  <c r="C163" i="1"/>
  <c r="D163" i="1"/>
  <c r="F163" i="1"/>
  <c r="F164" i="1" s="1"/>
  <c r="F165" i="1" s="1"/>
  <c r="M163" i="1"/>
  <c r="B164" i="1"/>
  <c r="B165" i="1" s="1"/>
  <c r="C164" i="1"/>
  <c r="C165" i="1" s="1"/>
  <c r="D164" i="1"/>
  <c r="M164" i="1"/>
  <c r="D165" i="1"/>
  <c r="M165" i="1"/>
  <c r="H169" i="3"/>
  <c r="K169" i="3"/>
  <c r="H170" i="3"/>
  <c r="K170" i="3"/>
  <c r="H171" i="3"/>
  <c r="K171" i="3"/>
  <c r="H172" i="3"/>
  <c r="K172" i="3"/>
  <c r="P68" i="3"/>
  <c r="Q68" i="3" s="1"/>
  <c r="P67" i="3"/>
  <c r="Q67" i="3" s="1"/>
  <c r="B158" i="1"/>
  <c r="C158" i="1"/>
  <c r="D158" i="1"/>
  <c r="E158" i="1"/>
  <c r="E159" i="1" s="1"/>
  <c r="E160" i="1" s="1"/>
  <c r="E161" i="1" s="1"/>
  <c r="F158" i="1"/>
  <c r="G158" i="1"/>
  <c r="G159" i="1" s="1"/>
  <c r="G160" i="1" s="1"/>
  <c r="G161" i="1" s="1"/>
  <c r="H158" i="1"/>
  <c r="H159" i="1" s="1"/>
  <c r="H160" i="1" s="1"/>
  <c r="H161" i="1" s="1"/>
  <c r="I158" i="1"/>
  <c r="I159" i="1" s="1"/>
  <c r="I160" i="1" s="1"/>
  <c r="I161" i="1" s="1"/>
  <c r="K158" i="1"/>
  <c r="K159" i="1" s="1"/>
  <c r="K160" i="1" s="1"/>
  <c r="K161" i="1" s="1"/>
  <c r="M158" i="1"/>
  <c r="B159" i="1"/>
  <c r="B160" i="1" s="1"/>
  <c r="B161" i="1" s="1"/>
  <c r="C159" i="1"/>
  <c r="C160" i="1" s="1"/>
  <c r="C161" i="1" s="1"/>
  <c r="D159" i="1"/>
  <c r="F159" i="1"/>
  <c r="F160" i="1" s="1"/>
  <c r="F161" i="1" s="1"/>
  <c r="M159" i="1"/>
  <c r="D160" i="1"/>
  <c r="M160" i="1"/>
  <c r="D161" i="1"/>
  <c r="M161" i="1"/>
  <c r="H165" i="3"/>
  <c r="K165" i="3"/>
  <c r="H166" i="3"/>
  <c r="K166" i="3"/>
  <c r="H167" i="3"/>
  <c r="K167" i="3"/>
  <c r="H168" i="3"/>
  <c r="K168" i="3"/>
  <c r="B154" i="1"/>
  <c r="C154" i="1"/>
  <c r="D154" i="1"/>
  <c r="E154" i="1"/>
  <c r="E155" i="1" s="1"/>
  <c r="E156" i="1" s="1"/>
  <c r="E157" i="1" s="1"/>
  <c r="F154" i="1"/>
  <c r="G154" i="1"/>
  <c r="G155" i="1" s="1"/>
  <c r="G156" i="1" s="1"/>
  <c r="G157" i="1" s="1"/>
  <c r="H154" i="1"/>
  <c r="H155" i="1" s="1"/>
  <c r="H156" i="1" s="1"/>
  <c r="H157" i="1" s="1"/>
  <c r="I154" i="1"/>
  <c r="K154" i="1"/>
  <c r="K155" i="1" s="1"/>
  <c r="K156" i="1" s="1"/>
  <c r="K157" i="1" s="1"/>
  <c r="M154" i="1"/>
  <c r="B155" i="1"/>
  <c r="B156" i="1" s="1"/>
  <c r="B157" i="1" s="1"/>
  <c r="C155" i="1"/>
  <c r="D155" i="1"/>
  <c r="F155" i="1"/>
  <c r="F156" i="1" s="1"/>
  <c r="F157" i="1" s="1"/>
  <c r="I155" i="1"/>
  <c r="I156" i="1" s="1"/>
  <c r="I157" i="1" s="1"/>
  <c r="M155" i="1"/>
  <c r="C156" i="1"/>
  <c r="C157" i="1" s="1"/>
  <c r="D156" i="1"/>
  <c r="M156" i="1"/>
  <c r="D157" i="1"/>
  <c r="M157" i="1"/>
  <c r="H161" i="3"/>
  <c r="K161" i="3"/>
  <c r="H162" i="3"/>
  <c r="K162" i="3"/>
  <c r="H163" i="3"/>
  <c r="K163" i="3"/>
  <c r="H164" i="3"/>
  <c r="K164" i="3"/>
  <c r="P66" i="3"/>
  <c r="Q66" i="3" s="1"/>
  <c r="P65" i="3"/>
  <c r="Q65" i="3" s="1"/>
  <c r="B150" i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85" i="3" l="1" a="1"/>
  <c r="I185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I186" i="3" l="1" a="1"/>
  <c r="I186" i="3" s="1"/>
  <c r="J185" i="3"/>
  <c r="G185" i="3" s="1"/>
  <c r="F185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86" i="3" l="1"/>
  <c r="G186" i="3" s="1"/>
  <c r="I187" i="3" a="1"/>
  <c r="I187" i="3" s="1"/>
  <c r="F186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87" i="3" l="1"/>
  <c r="G187" i="3" s="1"/>
  <c r="I188" i="3" a="1"/>
  <c r="I188" i="3" s="1"/>
  <c r="F187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88" i="3" l="1"/>
  <c r="G188" i="3" s="1"/>
  <c r="F188" i="3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I161" i="3" s="1" a="1"/>
  <c r="I161" i="3" s="1"/>
  <c r="F159" i="3"/>
  <c r="D48" i="1"/>
  <c r="F54" i="3"/>
  <c r="J55" i="3"/>
  <c r="G55" i="3" s="1"/>
  <c r="F161" i="3" l="1"/>
  <c r="J161" i="3"/>
  <c r="G161" i="3" s="1"/>
  <c r="I162" i="3" a="1"/>
  <c r="I162" i="3" s="1"/>
  <c r="J160" i="3"/>
  <c r="G160" i="3" s="1"/>
  <c r="F160" i="3"/>
  <c r="D49" i="1"/>
  <c r="F55" i="3"/>
  <c r="J56" i="3"/>
  <c r="G56" i="3" s="1"/>
  <c r="J162" i="3" l="1"/>
  <c r="G162" i="3" s="1"/>
  <c r="I163" i="3" a="1"/>
  <c r="I163" i="3" s="1"/>
  <c r="F162" i="3"/>
  <c r="D50" i="1"/>
  <c r="J57" i="3"/>
  <c r="G57" i="3" s="1"/>
  <c r="F56" i="3"/>
  <c r="I164" i="3" l="1" a="1"/>
  <c r="I164" i="3" s="1"/>
  <c r="J163" i="3"/>
  <c r="G163" i="3" s="1"/>
  <c r="F163" i="3"/>
  <c r="D51" i="1"/>
  <c r="J58" i="3"/>
  <c r="G58" i="3" s="1"/>
  <c r="F57" i="3"/>
  <c r="I165" i="3" l="1" a="1"/>
  <c r="I165" i="3" s="1"/>
  <c r="J164" i="3"/>
  <c r="G164" i="3" s="1"/>
  <c r="F164" i="3"/>
  <c r="D52" i="1"/>
  <c r="J59" i="3"/>
  <c r="G59" i="3" s="1"/>
  <c r="F58" i="3"/>
  <c r="F165" i="3" l="1"/>
  <c r="J165" i="3"/>
  <c r="G165" i="3" s="1"/>
  <c r="I166" i="3" a="1"/>
  <c r="I166" i="3" s="1"/>
  <c r="D53" i="1"/>
  <c r="F59" i="3"/>
  <c r="J60" i="3"/>
  <c r="G60" i="3" s="1"/>
  <c r="J166" i="3" l="1"/>
  <c r="G166" i="3" s="1"/>
  <c r="I167" i="3" a="1"/>
  <c r="I167" i="3" s="1"/>
  <c r="F166" i="3"/>
  <c r="D54" i="1"/>
  <c r="J61" i="3"/>
  <c r="G61" i="3" s="1"/>
  <c r="F60" i="3"/>
  <c r="F167" i="3" l="1"/>
  <c r="J167" i="3"/>
  <c r="G167" i="3" s="1"/>
  <c r="I168" i="3" a="1"/>
  <c r="I168" i="3" s="1"/>
  <c r="I169" i="3" s="1" a="1"/>
  <c r="I169" i="3" s="1"/>
  <c r="D55" i="1"/>
  <c r="J62" i="3"/>
  <c r="G62" i="3" s="1"/>
  <c r="F61" i="3"/>
  <c r="J169" i="3" l="1"/>
  <c r="G169" i="3" s="1"/>
  <c r="F169" i="3"/>
  <c r="I170" i="3" a="1"/>
  <c r="I170" i="3" s="1"/>
  <c r="J168" i="3"/>
  <c r="G168" i="3" s="1"/>
  <c r="F168" i="3"/>
  <c r="D56" i="1"/>
  <c r="F62" i="3"/>
  <c r="J63" i="3"/>
  <c r="G63" i="3" s="1"/>
  <c r="J170" i="3" l="1"/>
  <c r="G170" i="3" s="1"/>
  <c r="I171" i="3" a="1"/>
  <c r="I171" i="3" s="1"/>
  <c r="F170" i="3"/>
  <c r="D57" i="1"/>
  <c r="J64" i="3"/>
  <c r="G64" i="3" s="1"/>
  <c r="F63" i="3"/>
  <c r="J171" i="3" l="1"/>
  <c r="G171" i="3" s="1"/>
  <c r="F171" i="3"/>
  <c r="I172" i="3" a="1"/>
  <c r="I172" i="3" s="1"/>
  <c r="D58" i="1"/>
  <c r="F64" i="3"/>
  <c r="J65" i="3"/>
  <c r="G65" i="3" s="1"/>
  <c r="I173" i="3" l="1" a="1"/>
  <c r="I173" i="3" s="1"/>
  <c r="F172" i="3"/>
  <c r="J172" i="3"/>
  <c r="G172" i="3" s="1"/>
  <c r="D59" i="1"/>
  <c r="J66" i="3"/>
  <c r="G66" i="3" s="1"/>
  <c r="F65" i="3"/>
  <c r="J173" i="3" l="1"/>
  <c r="G173" i="3" s="1"/>
  <c r="F173" i="3"/>
  <c r="I174" i="3" a="1"/>
  <c r="I174" i="3" s="1"/>
  <c r="D60" i="1"/>
  <c r="F66" i="3"/>
  <c r="J67" i="3"/>
  <c r="G67" i="3" s="1"/>
  <c r="J174" i="3" l="1"/>
  <c r="G174" i="3" s="1"/>
  <c r="F174" i="3"/>
  <c r="I175" i="3" a="1"/>
  <c r="I175" i="3" s="1"/>
  <c r="D61" i="1"/>
  <c r="J68" i="3"/>
  <c r="G68" i="3" s="1"/>
  <c r="F67" i="3"/>
  <c r="J175" i="3" l="1"/>
  <c r="G175" i="3" s="1"/>
  <c r="I176" i="3" a="1"/>
  <c r="I176" i="3" s="1"/>
  <c r="I177" i="3" s="1" a="1"/>
  <c r="I177" i="3" s="1"/>
  <c r="F175" i="3"/>
  <c r="D62" i="1"/>
  <c r="F68" i="3"/>
  <c r="J69" i="3"/>
  <c r="G69" i="3" s="1"/>
  <c r="I178" i="3" l="1" a="1"/>
  <c r="I178" i="3" s="1"/>
  <c r="J177" i="3"/>
  <c r="G177" i="3" s="1"/>
  <c r="F177" i="3"/>
  <c r="J176" i="3"/>
  <c r="G176" i="3" s="1"/>
  <c r="F176" i="3"/>
  <c r="D63" i="1"/>
  <c r="J70" i="3"/>
  <c r="G70" i="3" s="1"/>
  <c r="F69" i="3"/>
  <c r="F178" i="3" l="1"/>
  <c r="J178" i="3"/>
  <c r="G178" i="3" s="1"/>
  <c r="I179" i="3" a="1"/>
  <c r="I179" i="3" s="1"/>
  <c r="D64" i="1"/>
  <c r="F70" i="3"/>
  <c r="J71" i="3"/>
  <c r="G71" i="3" s="1"/>
  <c r="I180" i="3" l="1" a="1"/>
  <c r="I180" i="3" s="1"/>
  <c r="F179" i="3"/>
  <c r="J179" i="3"/>
  <c r="G179" i="3" s="1"/>
  <c r="D65" i="1"/>
  <c r="J72" i="3"/>
  <c r="G72" i="3" s="1"/>
  <c r="F71" i="3"/>
  <c r="I181" i="3" l="1" a="1"/>
  <c r="I181" i="3" s="1"/>
  <c r="J180" i="3"/>
  <c r="G180" i="3" s="1"/>
  <c r="F180" i="3"/>
  <c r="D66" i="1"/>
  <c r="F72" i="3"/>
  <c r="J73" i="3"/>
  <c r="G73" i="3" s="1"/>
  <c r="F181" i="3" l="1"/>
  <c r="I182" i="3" a="1"/>
  <c r="I182" i="3" s="1"/>
  <c r="J181" i="3"/>
  <c r="G181" i="3" s="1"/>
  <c r="D67" i="1"/>
  <c r="F73" i="3"/>
  <c r="J74" i="3"/>
  <c r="G74" i="3" s="1"/>
  <c r="J182" i="3" l="1"/>
  <c r="G182" i="3" s="1"/>
  <c r="F182" i="3"/>
  <c r="I183" i="3" a="1"/>
  <c r="I183" i="3" s="1"/>
  <c r="D68" i="1"/>
  <c r="J75" i="3"/>
  <c r="G75" i="3" s="1"/>
  <c r="F74" i="3"/>
  <c r="I184" i="3" l="1" a="1"/>
  <c r="I184" i="3" s="1"/>
  <c r="F183" i="3"/>
  <c r="J183" i="3"/>
  <c r="G183" i="3" s="1"/>
  <c r="D69" i="1"/>
  <c r="J76" i="3"/>
  <c r="G76" i="3" s="1"/>
  <c r="F75" i="3"/>
  <c r="F184" i="3" l="1"/>
  <c r="J184" i="3"/>
  <c r="G184" i="3" s="1"/>
  <c r="D70" i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<sst xmlns="http://schemas.openxmlformats.org/spreadsheetml/2006/main" count="277" uniqueCount="96">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</sst>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81"/>
  <sheetViews>
    <sheetView tabSelected="1" zoomScale="85" zoomScaleNormal="85" workbookViewId="0">
      <pane ySplit="1" topLeftCell="A158" activePane="bottomLeft" state="frozen"/>
      <selection pane="bottomLeft" activeCell="I171" sqref="I17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81" si="84">E117</f>
        <v>1</v>
      </c>
      <c r="F118" s="2">
        <f t="shared" ref="F118:F181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81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  <row r="158" spans="1:13" x14ac:dyDescent="0.3">
      <c r="A158">
        <v>156</v>
      </c>
      <c r="B158" s="1" t="str">
        <f t="shared" ref="B158:C158" si="160">B157</f>
        <v>1-1</v>
      </c>
      <c r="C158">
        <f t="shared" si="160"/>
        <v>9054</v>
      </c>
      <c r="D158">
        <f>VLOOKUP(A158,Balance!E:K,7,FALSE)</f>
        <v>40000</v>
      </c>
      <c r="E158">
        <f t="shared" si="84"/>
        <v>1</v>
      </c>
      <c r="F158" s="2">
        <f t="shared" si="85"/>
        <v>9.9999999999999992E+231</v>
      </c>
      <c r="G158">
        <f t="shared" ref="G158:I158" si="161">G157</f>
        <v>1000</v>
      </c>
      <c r="H158">
        <f t="shared" si="161"/>
        <v>8</v>
      </c>
      <c r="I158">
        <f t="shared" si="161"/>
        <v>0</v>
      </c>
      <c r="J158" t="s">
        <v>57</v>
      </c>
      <c r="K158">
        <f t="shared" si="87"/>
        <v>33200</v>
      </c>
      <c r="L158">
        <v>9054</v>
      </c>
      <c r="M158">
        <f>VLOOKUP(A158,Balance!E:L,8,FALSE)/2</f>
        <v>15600</v>
      </c>
    </row>
    <row r="159" spans="1:13" x14ac:dyDescent="0.3">
      <c r="A159">
        <v>157</v>
      </c>
      <c r="B159" s="1" t="str">
        <f t="shared" ref="B159:C159" si="162">B158</f>
        <v>1-1</v>
      </c>
      <c r="C159">
        <f t="shared" si="162"/>
        <v>9054</v>
      </c>
      <c r="D159">
        <f>VLOOKUP(A159,Balance!E:K,7,FALSE)</f>
        <v>40000</v>
      </c>
      <c r="E159">
        <f t="shared" si="84"/>
        <v>1</v>
      </c>
      <c r="F159" s="2">
        <f t="shared" si="85"/>
        <v>9.9999999999999997E+232</v>
      </c>
      <c r="G159">
        <f t="shared" ref="G159:I159" si="163">G158</f>
        <v>1000</v>
      </c>
      <c r="H159">
        <f t="shared" si="163"/>
        <v>8</v>
      </c>
      <c r="I159">
        <f t="shared" si="163"/>
        <v>0</v>
      </c>
      <c r="J159" t="s">
        <v>57</v>
      </c>
      <c r="K159">
        <f t="shared" si="87"/>
        <v>33400</v>
      </c>
      <c r="L159">
        <v>9054</v>
      </c>
      <c r="M159">
        <f>VLOOKUP(A159,Balance!E:L,8,FALSE)/2</f>
        <v>15700</v>
      </c>
    </row>
    <row r="160" spans="1:13" x14ac:dyDescent="0.3">
      <c r="A160">
        <v>158</v>
      </c>
      <c r="B160" s="1" t="str">
        <f t="shared" ref="B160:C160" si="164">B159</f>
        <v>1-1</v>
      </c>
      <c r="C160">
        <f t="shared" si="164"/>
        <v>9054</v>
      </c>
      <c r="D160">
        <f>VLOOKUP(A160,Balance!E:K,7,FALSE)</f>
        <v>40000</v>
      </c>
      <c r="E160">
        <f t="shared" si="84"/>
        <v>1</v>
      </c>
      <c r="F160" s="2">
        <f t="shared" si="85"/>
        <v>1E+234</v>
      </c>
      <c r="G160">
        <f t="shared" ref="G160:I160" si="165">G159</f>
        <v>1000</v>
      </c>
      <c r="H160">
        <f t="shared" si="165"/>
        <v>8</v>
      </c>
      <c r="I160">
        <f t="shared" si="165"/>
        <v>0</v>
      </c>
      <c r="J160" t="s">
        <v>57</v>
      </c>
      <c r="K160">
        <f t="shared" si="87"/>
        <v>33600</v>
      </c>
      <c r="L160">
        <v>9054</v>
      </c>
      <c r="M160">
        <f>VLOOKUP(A160,Balance!E:L,8,FALSE)/2</f>
        <v>15800</v>
      </c>
    </row>
    <row r="161" spans="1:13" x14ac:dyDescent="0.3">
      <c r="A161">
        <v>159</v>
      </c>
      <c r="B161" s="1" t="str">
        <f t="shared" ref="B161:C161" si="166">B160</f>
        <v>1-1</v>
      </c>
      <c r="C161">
        <f t="shared" si="166"/>
        <v>9054</v>
      </c>
      <c r="D161">
        <f>VLOOKUP(A161,Balance!E:K,7,FALSE)</f>
        <v>40000</v>
      </c>
      <c r="E161">
        <f t="shared" si="84"/>
        <v>1</v>
      </c>
      <c r="F161" s="2">
        <f t="shared" si="85"/>
        <v>1.0000000000000001E+235</v>
      </c>
      <c r="G161">
        <f t="shared" ref="G161:I161" si="167">G160</f>
        <v>1000</v>
      </c>
      <c r="H161">
        <f t="shared" si="167"/>
        <v>8</v>
      </c>
      <c r="I161">
        <f t="shared" si="167"/>
        <v>0</v>
      </c>
      <c r="J161" t="s">
        <v>57</v>
      </c>
      <c r="K161">
        <f t="shared" si="87"/>
        <v>33800</v>
      </c>
      <c r="L161">
        <v>9054</v>
      </c>
      <c r="M161">
        <f>VLOOKUP(A161,Balance!E:L,8,FALSE)/2</f>
        <v>15900</v>
      </c>
    </row>
    <row r="162" spans="1:13" x14ac:dyDescent="0.3">
      <c r="A162">
        <v>160</v>
      </c>
      <c r="B162" s="1" t="str">
        <f t="shared" ref="B162:C162" si="168">B161</f>
        <v>1-1</v>
      </c>
      <c r="C162">
        <f t="shared" si="168"/>
        <v>9054</v>
      </c>
      <c r="D162">
        <f>VLOOKUP(A162,Balance!E:K,7,FALSE)</f>
        <v>41000</v>
      </c>
      <c r="E162">
        <f t="shared" si="84"/>
        <v>1</v>
      </c>
      <c r="F162" s="2">
        <f t="shared" si="85"/>
        <v>1.0000000000000001E+236</v>
      </c>
      <c r="G162">
        <f t="shared" ref="G162:I162" si="169">G161</f>
        <v>1000</v>
      </c>
      <c r="H162">
        <f t="shared" si="169"/>
        <v>8</v>
      </c>
      <c r="I162">
        <f t="shared" si="169"/>
        <v>0</v>
      </c>
      <c r="J162" t="s">
        <v>57</v>
      </c>
      <c r="K162">
        <f t="shared" si="87"/>
        <v>34000</v>
      </c>
      <c r="L162">
        <v>9054</v>
      </c>
      <c r="M162">
        <f>VLOOKUP(A162,Balance!E:L,8,FALSE)/2</f>
        <v>16000</v>
      </c>
    </row>
    <row r="163" spans="1:13" x14ac:dyDescent="0.3">
      <c r="A163">
        <v>161</v>
      </c>
      <c r="B163" s="1" t="str">
        <f t="shared" ref="B163:C163" si="170">B162</f>
        <v>1-1</v>
      </c>
      <c r="C163">
        <f t="shared" si="170"/>
        <v>9054</v>
      </c>
      <c r="D163">
        <f>VLOOKUP(A163,Balance!E:K,7,FALSE)</f>
        <v>41000</v>
      </c>
      <c r="E163">
        <f t="shared" si="84"/>
        <v>1</v>
      </c>
      <c r="F163" s="2">
        <f t="shared" si="85"/>
        <v>1.0000000000000001E+237</v>
      </c>
      <c r="G163">
        <f t="shared" ref="G163:I163" si="171">G162</f>
        <v>1000</v>
      </c>
      <c r="H163">
        <f t="shared" si="171"/>
        <v>8</v>
      </c>
      <c r="I163">
        <f t="shared" si="171"/>
        <v>0</v>
      </c>
      <c r="J163" t="s">
        <v>57</v>
      </c>
      <c r="K163">
        <f t="shared" si="87"/>
        <v>34200</v>
      </c>
      <c r="L163">
        <v>9054</v>
      </c>
      <c r="M163">
        <f>VLOOKUP(A163,Balance!E:L,8,FALSE)/2</f>
        <v>16100</v>
      </c>
    </row>
    <row r="164" spans="1:13" x14ac:dyDescent="0.3">
      <c r="A164">
        <v>162</v>
      </c>
      <c r="B164" s="1" t="str">
        <f t="shared" ref="B164:C164" si="172">B163</f>
        <v>1-1</v>
      </c>
      <c r="C164">
        <f t="shared" si="172"/>
        <v>9054</v>
      </c>
      <c r="D164">
        <f>VLOOKUP(A164,Balance!E:K,7,FALSE)</f>
        <v>41000</v>
      </c>
      <c r="E164">
        <f t="shared" si="84"/>
        <v>1</v>
      </c>
      <c r="F164" s="2">
        <f t="shared" si="85"/>
        <v>1E+238</v>
      </c>
      <c r="G164">
        <f t="shared" ref="G164:I164" si="173">G163</f>
        <v>1000</v>
      </c>
      <c r="H164">
        <f t="shared" si="173"/>
        <v>8</v>
      </c>
      <c r="I164">
        <f t="shared" si="173"/>
        <v>0</v>
      </c>
      <c r="J164" t="s">
        <v>57</v>
      </c>
      <c r="K164">
        <f t="shared" si="87"/>
        <v>34400</v>
      </c>
      <c r="L164">
        <v>9054</v>
      </c>
      <c r="M164">
        <f>VLOOKUP(A164,Balance!E:L,8,FALSE)/2</f>
        <v>16200</v>
      </c>
    </row>
    <row r="165" spans="1:13" x14ac:dyDescent="0.3">
      <c r="A165">
        <v>163</v>
      </c>
      <c r="B165" s="1" t="str">
        <f t="shared" ref="B165:C165" si="174">B164</f>
        <v>1-1</v>
      </c>
      <c r="C165">
        <f t="shared" si="174"/>
        <v>9054</v>
      </c>
      <c r="D165">
        <f>VLOOKUP(A165,Balance!E:K,7,FALSE)</f>
        <v>41000</v>
      </c>
      <c r="E165">
        <f t="shared" si="84"/>
        <v>1</v>
      </c>
      <c r="F165" s="2">
        <f t="shared" si="85"/>
        <v>1.0000000000000001E+239</v>
      </c>
      <c r="G165">
        <f t="shared" ref="G165:I165" si="175">G164</f>
        <v>1000</v>
      </c>
      <c r="H165">
        <f t="shared" si="175"/>
        <v>8</v>
      </c>
      <c r="I165">
        <f t="shared" si="175"/>
        <v>0</v>
      </c>
      <c r="J165" t="s">
        <v>57</v>
      </c>
      <c r="K165">
        <f t="shared" si="87"/>
        <v>34600</v>
      </c>
      <c r="L165">
        <v>9054</v>
      </c>
      <c r="M165">
        <f>VLOOKUP(A165,Balance!E:L,8,FALSE)/2</f>
        <v>16300</v>
      </c>
    </row>
    <row r="166" spans="1:13" x14ac:dyDescent="0.3">
      <c r="A166">
        <v>164</v>
      </c>
      <c r="B166" s="1" t="str">
        <f t="shared" ref="B166:C166" si="176">B165</f>
        <v>1-1</v>
      </c>
      <c r="C166">
        <f t="shared" si="176"/>
        <v>9054</v>
      </c>
      <c r="D166">
        <f>VLOOKUP(A166,Balance!E:K,7,FALSE)</f>
        <v>42000</v>
      </c>
      <c r="E166">
        <f t="shared" si="84"/>
        <v>1</v>
      </c>
      <c r="F166" s="2">
        <f t="shared" si="85"/>
        <v>1.0000000000000002E+240</v>
      </c>
      <c r="G166">
        <f t="shared" ref="G166:I166" si="177">G165</f>
        <v>1000</v>
      </c>
      <c r="H166">
        <f t="shared" si="177"/>
        <v>8</v>
      </c>
      <c r="I166">
        <f t="shared" si="177"/>
        <v>0</v>
      </c>
      <c r="J166" t="s">
        <v>57</v>
      </c>
      <c r="K166">
        <f t="shared" si="87"/>
        <v>34800</v>
      </c>
      <c r="L166">
        <v>9054</v>
      </c>
      <c r="M166">
        <f>VLOOKUP(A166,Balance!E:L,8,FALSE)/2</f>
        <v>16400</v>
      </c>
    </row>
    <row r="167" spans="1:13" x14ac:dyDescent="0.3">
      <c r="A167">
        <v>165</v>
      </c>
      <c r="B167" s="1" t="str">
        <f t="shared" ref="B167:C167" si="178">B166</f>
        <v>1-1</v>
      </c>
      <c r="C167">
        <f t="shared" si="178"/>
        <v>9054</v>
      </c>
      <c r="D167">
        <f>VLOOKUP(A167,Balance!E:K,7,FALSE)</f>
        <v>42000</v>
      </c>
      <c r="E167">
        <f t="shared" si="84"/>
        <v>1</v>
      </c>
      <c r="F167" s="2">
        <f t="shared" si="85"/>
        <v>1.0000000000000002E+241</v>
      </c>
      <c r="G167">
        <f t="shared" ref="G167:I167" si="179">G166</f>
        <v>1000</v>
      </c>
      <c r="H167">
        <f t="shared" si="179"/>
        <v>8</v>
      </c>
      <c r="I167">
        <f t="shared" si="179"/>
        <v>0</v>
      </c>
      <c r="J167" t="s">
        <v>57</v>
      </c>
      <c r="K167">
        <f t="shared" si="87"/>
        <v>35000</v>
      </c>
      <c r="L167">
        <v>9054</v>
      </c>
      <c r="M167">
        <f>VLOOKUP(A167,Balance!E:L,8,FALSE)/2</f>
        <v>16500</v>
      </c>
    </row>
    <row r="168" spans="1:13" x14ac:dyDescent="0.3">
      <c r="A168">
        <v>166</v>
      </c>
      <c r="B168" s="1" t="str">
        <f t="shared" ref="B168:C168" si="180">B167</f>
        <v>1-1</v>
      </c>
      <c r="C168">
        <f t="shared" si="180"/>
        <v>9054</v>
      </c>
      <c r="D168">
        <f>VLOOKUP(A168,Balance!E:K,7,FALSE)</f>
        <v>42000</v>
      </c>
      <c r="E168">
        <f t="shared" si="84"/>
        <v>1</v>
      </c>
      <c r="F168" s="2">
        <f t="shared" si="85"/>
        <v>1.0000000000000002E+242</v>
      </c>
      <c r="G168">
        <f t="shared" ref="G168:I168" si="181">G167</f>
        <v>1000</v>
      </c>
      <c r="H168">
        <f t="shared" si="181"/>
        <v>8</v>
      </c>
      <c r="I168">
        <f t="shared" si="181"/>
        <v>0</v>
      </c>
      <c r="J168" t="s">
        <v>57</v>
      </c>
      <c r="K168">
        <f t="shared" si="87"/>
        <v>35200</v>
      </c>
      <c r="L168">
        <v>9054</v>
      </c>
      <c r="M168">
        <f>VLOOKUP(A168,Balance!E:L,8,FALSE)/2</f>
        <v>16600</v>
      </c>
    </row>
    <row r="169" spans="1:13" x14ac:dyDescent="0.3">
      <c r="A169">
        <v>167</v>
      </c>
      <c r="B169" s="1" t="str">
        <f t="shared" ref="B169:C169" si="182">B168</f>
        <v>1-1</v>
      </c>
      <c r="C169">
        <f t="shared" si="182"/>
        <v>9054</v>
      </c>
      <c r="D169">
        <f>VLOOKUP(A169,Balance!E:K,7,FALSE)</f>
        <v>42000</v>
      </c>
      <c r="E169">
        <f t="shared" si="84"/>
        <v>1</v>
      </c>
      <c r="F169" s="2">
        <f t="shared" si="85"/>
        <v>1.0000000000000001E+243</v>
      </c>
      <c r="G169">
        <f t="shared" ref="G169:I169" si="183">G168</f>
        <v>1000</v>
      </c>
      <c r="H169">
        <f t="shared" si="183"/>
        <v>8</v>
      </c>
      <c r="I169">
        <f t="shared" si="183"/>
        <v>0</v>
      </c>
      <c r="J169" t="s">
        <v>57</v>
      </c>
      <c r="K169">
        <f t="shared" si="87"/>
        <v>35400</v>
      </c>
      <c r="L169">
        <v>9054</v>
      </c>
      <c r="M169">
        <f>VLOOKUP(A169,Balance!E:L,8,FALSE)/2</f>
        <v>16700</v>
      </c>
    </row>
    <row r="170" spans="1:13" x14ac:dyDescent="0.3">
      <c r="A170">
        <v>168</v>
      </c>
      <c r="B170" s="1" t="str">
        <f t="shared" ref="B170:C170" si="184">B169</f>
        <v>1-1</v>
      </c>
      <c r="C170">
        <f t="shared" si="184"/>
        <v>9054</v>
      </c>
      <c r="D170">
        <f>VLOOKUP(A170,Balance!E:K,7,FALSE)</f>
        <v>43000</v>
      </c>
      <c r="E170">
        <f t="shared" si="84"/>
        <v>1</v>
      </c>
      <c r="F170" s="2">
        <f t="shared" si="85"/>
        <v>1.0000000000000001E+244</v>
      </c>
      <c r="G170">
        <f t="shared" ref="G170:I170" si="185">G169</f>
        <v>1000</v>
      </c>
      <c r="H170">
        <f t="shared" si="185"/>
        <v>8</v>
      </c>
      <c r="I170">
        <f t="shared" si="185"/>
        <v>0</v>
      </c>
      <c r="J170" t="s">
        <v>57</v>
      </c>
      <c r="K170">
        <f t="shared" si="87"/>
        <v>35600</v>
      </c>
      <c r="L170">
        <v>9054</v>
      </c>
      <c r="M170">
        <f>VLOOKUP(A170,Balance!E:L,8,FALSE)/2</f>
        <v>16800</v>
      </c>
    </row>
    <row r="171" spans="1:13" x14ac:dyDescent="0.3">
      <c r="A171">
        <v>169</v>
      </c>
      <c r="B171" s="1" t="str">
        <f t="shared" ref="B171:C171" si="186">B170</f>
        <v>1-1</v>
      </c>
      <c r="C171">
        <f t="shared" si="186"/>
        <v>9054</v>
      </c>
      <c r="D171">
        <f>VLOOKUP(A171,Balance!E:K,7,FALSE)</f>
        <v>43000</v>
      </c>
      <c r="E171">
        <f t="shared" si="84"/>
        <v>1</v>
      </c>
      <c r="F171" s="2">
        <f t="shared" si="85"/>
        <v>1E+245</v>
      </c>
      <c r="G171">
        <f t="shared" ref="G171:I171" si="187">G170</f>
        <v>1000</v>
      </c>
      <c r="H171">
        <f t="shared" si="187"/>
        <v>8</v>
      </c>
      <c r="I171">
        <f t="shared" si="187"/>
        <v>0</v>
      </c>
      <c r="J171" t="s">
        <v>57</v>
      </c>
      <c r="K171">
        <f t="shared" si="87"/>
        <v>35800</v>
      </c>
      <c r="L171">
        <v>9054</v>
      </c>
      <c r="M171">
        <f>VLOOKUP(A171,Balance!E:L,8,FALSE)/2</f>
        <v>16900</v>
      </c>
    </row>
    <row r="172" spans="1:13" x14ac:dyDescent="0.3">
      <c r="A172">
        <v>170</v>
      </c>
      <c r="B172" s="1" t="str">
        <f t="shared" ref="B172:C172" si="188">B171</f>
        <v>1-1</v>
      </c>
      <c r="C172">
        <f t="shared" si="188"/>
        <v>9054</v>
      </c>
      <c r="D172">
        <f>VLOOKUP(A172,Balance!E:K,7,FALSE)</f>
        <v>43000</v>
      </c>
      <c r="E172">
        <f t="shared" si="84"/>
        <v>1</v>
      </c>
      <c r="F172" s="2">
        <f t="shared" si="85"/>
        <v>1.0000000000000001E+246</v>
      </c>
      <c r="G172">
        <f t="shared" ref="G172:I172" si="189">G171</f>
        <v>1000</v>
      </c>
      <c r="H172">
        <f t="shared" si="189"/>
        <v>8</v>
      </c>
      <c r="I172">
        <f t="shared" si="189"/>
        <v>0</v>
      </c>
      <c r="J172" t="s">
        <v>57</v>
      </c>
      <c r="K172">
        <f t="shared" si="87"/>
        <v>36000</v>
      </c>
      <c r="L172">
        <v>9054</v>
      </c>
      <c r="M172">
        <f>VLOOKUP(A172,Balance!E:L,8,FALSE)/2</f>
        <v>17000</v>
      </c>
    </row>
    <row r="173" spans="1:13" x14ac:dyDescent="0.3">
      <c r="A173">
        <v>171</v>
      </c>
      <c r="B173" s="1" t="str">
        <f t="shared" ref="B173:C173" si="190">B172</f>
        <v>1-1</v>
      </c>
      <c r="C173">
        <f t="shared" si="190"/>
        <v>9054</v>
      </c>
      <c r="D173">
        <f>VLOOKUP(A173,Balance!E:K,7,FALSE)</f>
        <v>43000</v>
      </c>
      <c r="E173">
        <f t="shared" si="84"/>
        <v>1</v>
      </c>
      <c r="F173" s="2">
        <f t="shared" si="85"/>
        <v>1.0000000000000001E+247</v>
      </c>
      <c r="G173">
        <f t="shared" ref="G173:I173" si="191">G172</f>
        <v>1000</v>
      </c>
      <c r="H173">
        <f t="shared" si="191"/>
        <v>8</v>
      </c>
      <c r="I173">
        <f t="shared" si="191"/>
        <v>0</v>
      </c>
      <c r="J173" t="s">
        <v>57</v>
      </c>
      <c r="K173">
        <f t="shared" si="87"/>
        <v>36200</v>
      </c>
      <c r="L173">
        <v>9054</v>
      </c>
      <c r="M173">
        <f>VLOOKUP(A173,Balance!E:L,8,FALSE)/2</f>
        <v>17100</v>
      </c>
    </row>
    <row r="174" spans="1:13" x14ac:dyDescent="0.3">
      <c r="A174">
        <v>172</v>
      </c>
      <c r="B174" s="1" t="str">
        <f t="shared" ref="B174:C174" si="192">B173</f>
        <v>1-1</v>
      </c>
      <c r="C174">
        <f t="shared" si="192"/>
        <v>9054</v>
      </c>
      <c r="D174">
        <f>VLOOKUP(A174,Balance!E:K,7,FALSE)</f>
        <v>44000</v>
      </c>
      <c r="E174">
        <f t="shared" si="84"/>
        <v>1</v>
      </c>
      <c r="F174" s="2">
        <f t="shared" si="85"/>
        <v>1.0000000000000002E+248</v>
      </c>
      <c r="G174">
        <f t="shared" ref="G174:I174" si="193">G173</f>
        <v>1000</v>
      </c>
      <c r="H174">
        <f t="shared" si="193"/>
        <v>8</v>
      </c>
      <c r="I174">
        <f t="shared" si="193"/>
        <v>0</v>
      </c>
      <c r="J174" t="s">
        <v>57</v>
      </c>
      <c r="K174">
        <f t="shared" si="87"/>
        <v>36400</v>
      </c>
      <c r="L174">
        <v>9054</v>
      </c>
      <c r="M174">
        <f>VLOOKUP(A174,Balance!E:L,8,FALSE)/2</f>
        <v>17200</v>
      </c>
    </row>
    <row r="175" spans="1:13" x14ac:dyDescent="0.3">
      <c r="A175">
        <v>173</v>
      </c>
      <c r="B175" s="1" t="str">
        <f t="shared" ref="B175:C175" si="194">B174</f>
        <v>1-1</v>
      </c>
      <c r="C175">
        <f t="shared" si="194"/>
        <v>9054</v>
      </c>
      <c r="D175">
        <f>VLOOKUP(A175,Balance!E:K,7,FALSE)</f>
        <v>44000</v>
      </c>
      <c r="E175">
        <f t="shared" si="84"/>
        <v>1</v>
      </c>
      <c r="F175" s="2">
        <f t="shared" si="85"/>
        <v>1.0000000000000001E+249</v>
      </c>
      <c r="G175">
        <f t="shared" ref="G175:I175" si="195">G174</f>
        <v>1000</v>
      </c>
      <c r="H175">
        <f t="shared" si="195"/>
        <v>8</v>
      </c>
      <c r="I175">
        <f t="shared" si="195"/>
        <v>0</v>
      </c>
      <c r="J175" t="s">
        <v>57</v>
      </c>
      <c r="K175">
        <f t="shared" si="87"/>
        <v>36600</v>
      </c>
      <c r="L175">
        <v>9054</v>
      </c>
      <c r="M175">
        <f>VLOOKUP(A175,Balance!E:L,8,FALSE)/2</f>
        <v>17300</v>
      </c>
    </row>
    <row r="176" spans="1:13" x14ac:dyDescent="0.3">
      <c r="A176">
        <v>174</v>
      </c>
      <c r="B176" s="1" t="str">
        <f t="shared" ref="B176:C176" si="196">B175</f>
        <v>1-1</v>
      </c>
      <c r="C176">
        <f t="shared" si="196"/>
        <v>9054</v>
      </c>
      <c r="D176">
        <f>VLOOKUP(A176,Balance!E:K,7,FALSE)</f>
        <v>44000</v>
      </c>
      <c r="E176">
        <f t="shared" si="84"/>
        <v>1</v>
      </c>
      <c r="F176" s="2">
        <f t="shared" si="85"/>
        <v>1.0000000000000001E+250</v>
      </c>
      <c r="G176">
        <f t="shared" ref="G176:I176" si="197">G175</f>
        <v>1000</v>
      </c>
      <c r="H176">
        <f t="shared" si="197"/>
        <v>8</v>
      </c>
      <c r="I176">
        <f t="shared" si="197"/>
        <v>0</v>
      </c>
      <c r="J176" t="s">
        <v>57</v>
      </c>
      <c r="K176">
        <f t="shared" si="87"/>
        <v>36800</v>
      </c>
      <c r="L176">
        <v>9054</v>
      </c>
      <c r="M176">
        <f>VLOOKUP(A176,Balance!E:L,8,FALSE)/2</f>
        <v>17400</v>
      </c>
    </row>
    <row r="177" spans="1:13" x14ac:dyDescent="0.3">
      <c r="A177">
        <v>175</v>
      </c>
      <c r="B177" s="1" t="str">
        <f t="shared" ref="B177:C177" si="198">B176</f>
        <v>1-1</v>
      </c>
      <c r="C177">
        <f t="shared" si="198"/>
        <v>9054</v>
      </c>
      <c r="D177">
        <f>VLOOKUP(A177,Balance!E:K,7,FALSE)</f>
        <v>44000</v>
      </c>
      <c r="E177">
        <f t="shared" si="84"/>
        <v>1</v>
      </c>
      <c r="F177" s="2">
        <f t="shared" si="85"/>
        <v>1E+251</v>
      </c>
      <c r="G177">
        <f t="shared" ref="G177:I177" si="199">G176</f>
        <v>1000</v>
      </c>
      <c r="H177">
        <f t="shared" si="199"/>
        <v>8</v>
      </c>
      <c r="I177">
        <f t="shared" si="199"/>
        <v>0</v>
      </c>
      <c r="J177" t="s">
        <v>57</v>
      </c>
      <c r="K177">
        <f t="shared" si="87"/>
        <v>37000</v>
      </c>
      <c r="L177">
        <v>9054</v>
      </c>
      <c r="M177">
        <f>VLOOKUP(A177,Balance!E:L,8,FALSE)/2</f>
        <v>17500</v>
      </c>
    </row>
    <row r="178" spans="1:13" x14ac:dyDescent="0.3">
      <c r="A178">
        <v>176</v>
      </c>
      <c r="B178" s="1" t="str">
        <f t="shared" ref="B178:C178" si="200">B177</f>
        <v>1-1</v>
      </c>
      <c r="C178">
        <f t="shared" si="200"/>
        <v>9054</v>
      </c>
      <c r="D178">
        <f>VLOOKUP(A178,Balance!E:K,7,FALSE)</f>
        <v>45000</v>
      </c>
      <c r="E178">
        <f t="shared" si="84"/>
        <v>1</v>
      </c>
      <c r="F178" s="2">
        <f t="shared" si="85"/>
        <v>1.0000000000000001E+252</v>
      </c>
      <c r="G178">
        <f t="shared" ref="G178:I178" si="201">G177</f>
        <v>1000</v>
      </c>
      <c r="H178">
        <f t="shared" si="201"/>
        <v>8</v>
      </c>
      <c r="I178">
        <f t="shared" si="201"/>
        <v>0</v>
      </c>
      <c r="J178" t="s">
        <v>57</v>
      </c>
      <c r="K178">
        <f t="shared" si="87"/>
        <v>37200</v>
      </c>
      <c r="L178">
        <v>9054</v>
      </c>
      <c r="M178">
        <f>VLOOKUP(A178,Balance!E:L,8,FALSE)/2</f>
        <v>17600</v>
      </c>
    </row>
    <row r="179" spans="1:13" x14ac:dyDescent="0.3">
      <c r="A179">
        <v>177</v>
      </c>
      <c r="B179" s="1" t="str">
        <f t="shared" ref="B179:C179" si="202">B178</f>
        <v>1-1</v>
      </c>
      <c r="C179">
        <f t="shared" si="202"/>
        <v>9054</v>
      </c>
      <c r="D179">
        <f>VLOOKUP(A179,Balance!E:K,7,FALSE)</f>
        <v>45000</v>
      </c>
      <c r="E179">
        <f t="shared" si="84"/>
        <v>1</v>
      </c>
      <c r="F179" s="2">
        <f t="shared" si="85"/>
        <v>1.0000000000000001E+253</v>
      </c>
      <c r="G179">
        <f t="shared" ref="G179:I179" si="203">G178</f>
        <v>1000</v>
      </c>
      <c r="H179">
        <f t="shared" si="203"/>
        <v>8</v>
      </c>
      <c r="I179">
        <f t="shared" si="203"/>
        <v>0</v>
      </c>
      <c r="J179" t="s">
        <v>57</v>
      </c>
      <c r="K179">
        <f t="shared" si="87"/>
        <v>37400</v>
      </c>
      <c r="L179">
        <v>9054</v>
      </c>
      <c r="M179">
        <f>VLOOKUP(A179,Balance!E:L,8,FALSE)/2</f>
        <v>17700</v>
      </c>
    </row>
    <row r="180" spans="1:13" x14ac:dyDescent="0.3">
      <c r="A180">
        <v>178</v>
      </c>
      <c r="B180" s="1" t="str">
        <f t="shared" ref="B180:C180" si="204">B179</f>
        <v>1-1</v>
      </c>
      <c r="C180">
        <f t="shared" si="204"/>
        <v>9054</v>
      </c>
      <c r="D180">
        <f>VLOOKUP(A180,Balance!E:K,7,FALSE)</f>
        <v>45000</v>
      </c>
      <c r="E180">
        <f t="shared" si="84"/>
        <v>1</v>
      </c>
      <c r="F180" s="2">
        <f t="shared" si="85"/>
        <v>1.0000000000000001E+254</v>
      </c>
      <c r="G180">
        <f t="shared" ref="G180:I180" si="205">G179</f>
        <v>1000</v>
      </c>
      <c r="H180">
        <f t="shared" si="205"/>
        <v>8</v>
      </c>
      <c r="I180">
        <f t="shared" si="205"/>
        <v>0</v>
      </c>
      <c r="J180" t="s">
        <v>57</v>
      </c>
      <c r="K180">
        <f t="shared" si="87"/>
        <v>37600</v>
      </c>
      <c r="L180">
        <v>9054</v>
      </c>
      <c r="M180">
        <f>VLOOKUP(A180,Balance!E:L,8,FALSE)/2</f>
        <v>17800</v>
      </c>
    </row>
    <row r="181" spans="1:13" x14ac:dyDescent="0.3">
      <c r="A181">
        <v>179</v>
      </c>
      <c r="B181" s="1" t="str">
        <f t="shared" ref="B181:C181" si="206">B180</f>
        <v>1-1</v>
      </c>
      <c r="C181">
        <f t="shared" si="206"/>
        <v>9054</v>
      </c>
      <c r="D181">
        <f>VLOOKUP(A181,Balance!E:K,7,FALSE)</f>
        <v>45000</v>
      </c>
      <c r="E181">
        <f t="shared" si="84"/>
        <v>1</v>
      </c>
      <c r="F181" s="2">
        <f t="shared" si="85"/>
        <v>9.9999999999999999E+254</v>
      </c>
      <c r="G181">
        <f t="shared" ref="G181:I181" si="207">G180</f>
        <v>1000</v>
      </c>
      <c r="H181">
        <f t="shared" si="207"/>
        <v>8</v>
      </c>
      <c r="I181">
        <f t="shared" si="207"/>
        <v>0</v>
      </c>
      <c r="J181" t="s">
        <v>57</v>
      </c>
      <c r="K181">
        <f t="shared" si="87"/>
        <v>37800</v>
      </c>
      <c r="L181">
        <v>9054</v>
      </c>
      <c r="M181">
        <f>VLOOKUP(A181,Balance!E:L,8,FALSE)/2</f>
        <v>17900</v>
      </c>
    </row>
  </sheetData>
  <phoneticPr fontId="1" type="noConversion"/>
  <conditionalFormatting sqref="A2:K18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88"/>
  <sheetViews>
    <sheetView topLeftCell="B168" workbookViewId="0">
      <selection activeCell="H185" sqref="H18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4">POWER(10,O65)</f>
        <v>1.0000000000000001E+232</v>
      </c>
      <c r="Q65" s="17" t="str">
        <f t="shared" ref="Q65:Q66" si="45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4"/>
        <v>1.0000000000000001E+236</v>
      </c>
      <c r="Q66" s="17" t="str">
        <f t="shared" si="45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  <c r="N67" s="16" t="s">
        <v>91</v>
      </c>
      <c r="O67" s="16">
        <v>240</v>
      </c>
      <c r="P67" s="17">
        <f t="shared" ref="P67:P68" si="46">POWER(10,O67)</f>
        <v>1E+240</v>
      </c>
      <c r="Q67" s="17" t="str">
        <f t="shared" ref="Q67:Q68" si="47">RIGHT(P67,O67)</f>
        <v>1E+240</v>
      </c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  <c r="N68" s="16" t="s">
        <v>92</v>
      </c>
      <c r="O68" s="16">
        <v>244</v>
      </c>
      <c r="P68" s="17">
        <f t="shared" si="46"/>
        <v>1.0000000000000001E+244</v>
      </c>
      <c r="Q68" s="17" t="str">
        <f t="shared" si="47"/>
        <v>1E+244</v>
      </c>
    </row>
    <row r="69" spans="5:26" x14ac:dyDescent="0.3">
      <c r="E69" s="16">
        <v>60</v>
      </c>
      <c r="F69" s="17" t="str">
        <f t="shared" ref="F69:F104" si="48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  <c r="N69" s="16" t="s">
        <v>93</v>
      </c>
      <c r="O69" s="16">
        <v>248</v>
      </c>
      <c r="P69" s="17">
        <f t="shared" ref="P69:P70" si="49">POWER(10,O69)</f>
        <v>1E+248</v>
      </c>
      <c r="Q69" s="17" t="str">
        <f t="shared" ref="Q69:Q70" si="50">RIGHT(P69,O69)</f>
        <v>1E+248</v>
      </c>
    </row>
    <row r="70" spans="5:26" x14ac:dyDescent="0.3">
      <c r="E70" s="16">
        <v>61</v>
      </c>
      <c r="F70" s="17" t="str">
        <f t="shared" si="48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  <c r="N70" s="16" t="s">
        <v>94</v>
      </c>
      <c r="O70" s="16">
        <v>252</v>
      </c>
      <c r="P70" s="17">
        <f t="shared" si="49"/>
        <v>1.0000000000000001E+252</v>
      </c>
      <c r="Q70" s="17" t="str">
        <f t="shared" si="50"/>
        <v>1E+252</v>
      </c>
    </row>
    <row r="71" spans="5:26" x14ac:dyDescent="0.3">
      <c r="E71" s="16">
        <v>62</v>
      </c>
      <c r="F71" s="17" t="str">
        <f t="shared" si="48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  <c r="N71" s="16" t="s">
        <v>95</v>
      </c>
      <c r="O71" s="16">
        <v>256</v>
      </c>
      <c r="P71" s="17">
        <f t="shared" ref="P71" si="51">POWER(10,O71)</f>
        <v>1E+256</v>
      </c>
      <c r="Q71" s="17" t="str">
        <f t="shared" ref="Q71" si="52">RIGHT(P71,O71)</f>
        <v>1E+256</v>
      </c>
    </row>
    <row r="72" spans="5:26" x14ac:dyDescent="0.3">
      <c r="E72" s="16">
        <v>63</v>
      </c>
      <c r="F72" s="17" t="str">
        <f t="shared" si="48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8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53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8"/>
        <v>10고</v>
      </c>
      <c r="G74" s="17">
        <f t="shared" ref="G74:G104" si="54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53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8"/>
        <v>100고</v>
      </c>
      <c r="G75" s="17">
        <f t="shared" si="54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53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8"/>
        <v>1000고</v>
      </c>
      <c r="G76" s="17">
        <f t="shared" si="54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53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8"/>
        <v>1화</v>
      </c>
      <c r="G77" s="17">
        <f t="shared" si="54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53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8"/>
        <v>10화</v>
      </c>
      <c r="G78" s="17">
        <f t="shared" si="54"/>
        <v>9.9999999999999999E+144</v>
      </c>
      <c r="H78" s="17">
        <f t="shared" ref="H78:H188" si="55">H74</f>
        <v>10</v>
      </c>
      <c r="I78" s="16" t="str" cm="1">
        <f t="array" ref="I78">IF(AND(H77&gt;=1000,H78&lt;2),INDEX(N:N,MATCH(I77,N:N,0)+1,0),I77)</f>
        <v>화</v>
      </c>
      <c r="J78" s="16" t="str">
        <f t="shared" si="53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8"/>
        <v>100화</v>
      </c>
      <c r="G79" s="17">
        <f t="shared" si="54"/>
        <v>9.9999999999999993E+145</v>
      </c>
      <c r="H79" s="17">
        <f t="shared" si="55"/>
        <v>100</v>
      </c>
      <c r="I79" s="16" t="str" cm="1">
        <f t="array" ref="I79">IF(AND(H78&gt;=1000,H79&lt;2),INDEX(N:N,MATCH(I78,N:N,0)+1,0),I78)</f>
        <v>화</v>
      </c>
      <c r="J79" s="16" t="str">
        <f t="shared" si="53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8"/>
        <v>1000화</v>
      </c>
      <c r="G80" s="17">
        <f t="shared" si="54"/>
        <v>9.9999999999999998E+146</v>
      </c>
      <c r="H80" s="17">
        <f t="shared" si="55"/>
        <v>1000</v>
      </c>
      <c r="I80" s="16" t="str" cm="1">
        <f t="array" ref="I80">IF(AND(H79&gt;=1000,H80&lt;2),INDEX(N:N,MATCH(I79,N:N,0)+1,0),I79)</f>
        <v>화</v>
      </c>
      <c r="J80" s="16" t="str">
        <f t="shared" si="53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8"/>
        <v>1명</v>
      </c>
      <c r="G81" s="17">
        <f t="shared" si="54"/>
        <v>1E+148</v>
      </c>
      <c r="H81" s="17">
        <f t="shared" si="55"/>
        <v>1</v>
      </c>
      <c r="I81" s="16" t="str" cm="1">
        <f t="array" ref="I81">IF(AND(H80&gt;=1000,H81&lt;2),INDEX(N:N,MATCH(I80,N:N,0)+1,0),I80)</f>
        <v>명</v>
      </c>
      <c r="J81" s="16" t="str">
        <f t="shared" si="53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8"/>
        <v>10명</v>
      </c>
      <c r="G82" s="17">
        <f t="shared" si="54"/>
        <v>1E+149</v>
      </c>
      <c r="H82" s="17">
        <f t="shared" si="55"/>
        <v>10</v>
      </c>
      <c r="I82" s="16" t="str" cm="1">
        <f t="array" ref="I82">IF(AND(H81&gt;=1000,H82&lt;2),INDEX(N:N,MATCH(I81,N:N,0)+1,0),I81)</f>
        <v>명</v>
      </c>
      <c r="J82" s="16" t="str">
        <f t="shared" si="53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8"/>
        <v>100명</v>
      </c>
      <c r="G83" s="17">
        <f t="shared" si="54"/>
        <v>9.9999999999999998E+149</v>
      </c>
      <c r="H83" s="17">
        <f t="shared" si="55"/>
        <v>100</v>
      </c>
      <c r="I83" s="16" t="str" cm="1">
        <f t="array" ref="I83">IF(AND(H82&gt;=1000,H83&lt;2),INDEX(N:N,MATCH(I82,N:N,0)+1,0),I82)</f>
        <v>명</v>
      </c>
      <c r="J83" s="16" t="str">
        <f t="shared" si="53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8"/>
        <v>1000명</v>
      </c>
      <c r="G84" s="17">
        <f t="shared" si="54"/>
        <v>1E+151</v>
      </c>
      <c r="H84" s="17">
        <f t="shared" si="55"/>
        <v>1000</v>
      </c>
      <c r="I84" s="16" t="str" cm="1">
        <f t="array" ref="I84">IF(AND(H83&gt;=1000,H84&lt;2),INDEX(N:N,MATCH(I83,N:N,0)+1,0),I83)</f>
        <v>명</v>
      </c>
      <c r="J84" s="16" t="str">
        <f t="shared" si="53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8"/>
        <v>1월</v>
      </c>
      <c r="G85" s="17">
        <f t="shared" si="54"/>
        <v>1E+152</v>
      </c>
      <c r="H85" s="17">
        <f t="shared" si="55"/>
        <v>1</v>
      </c>
      <c r="I85" s="16" t="str" cm="1">
        <f t="array" ref="I85">IF(AND(H84&gt;=1000,H85&lt;2),INDEX(N:N,MATCH(I84,N:N,0)+1,0),I84)</f>
        <v>월</v>
      </c>
      <c r="J85" s="16" t="str">
        <f t="shared" si="53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8"/>
        <v>10월</v>
      </c>
      <c r="G86" s="17">
        <f t="shared" si="54"/>
        <v>1E+153</v>
      </c>
      <c r="H86" s="17">
        <f t="shared" si="55"/>
        <v>10</v>
      </c>
      <c r="I86" s="16" t="str" cm="1">
        <f t="array" ref="I86">IF(AND(H85&gt;=1000,H86&lt;2),INDEX(N:N,MATCH(I85,N:N,0)+1,0),I85)</f>
        <v>월</v>
      </c>
      <c r="J86" s="16" t="str">
        <f t="shared" si="53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8"/>
        <v>100월</v>
      </c>
      <c r="G87" s="17">
        <f t="shared" si="54"/>
        <v>1E+154</v>
      </c>
      <c r="H87" s="17">
        <f t="shared" si="55"/>
        <v>100</v>
      </c>
      <c r="I87" s="16" t="str" cm="1">
        <f t="array" ref="I87">IF(AND(H86&gt;=1000,H87&lt;2),INDEX(N:N,MATCH(I86,N:N,0)+1,0),I86)</f>
        <v>월</v>
      </c>
      <c r="J87" s="16" t="str">
        <f t="shared" si="53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8"/>
        <v>1000월</v>
      </c>
      <c r="G88" s="17">
        <f t="shared" si="54"/>
        <v>1E+155</v>
      </c>
      <c r="H88" s="17">
        <f t="shared" si="55"/>
        <v>1000</v>
      </c>
      <c r="I88" s="16" t="str" cm="1">
        <f t="array" ref="I88">IF(AND(H87&gt;=1000,H88&lt;2),INDEX(N:N,MATCH(I87,N:N,0)+1,0),I87)</f>
        <v>월</v>
      </c>
      <c r="J88" s="16" t="str">
        <f t="shared" si="53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8"/>
        <v>1후</v>
      </c>
      <c r="G89" s="17">
        <f t="shared" si="54"/>
        <v>9.9999999999999998E+155</v>
      </c>
      <c r="H89" s="17">
        <f t="shared" si="55"/>
        <v>1</v>
      </c>
      <c r="I89" s="16" t="str" cm="1">
        <f t="array" ref="I89">IF(AND(H88&gt;=1000,H89&lt;2),INDEX(N:N,MATCH(I88,N:N,0)+1,0),I88)</f>
        <v>후</v>
      </c>
      <c r="J89" s="16" t="str">
        <f t="shared" si="53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8"/>
        <v>10후</v>
      </c>
      <c r="G90" s="17">
        <f t="shared" si="54"/>
        <v>9.9999999999999998E+156</v>
      </c>
      <c r="H90" s="17">
        <f t="shared" si="55"/>
        <v>10</v>
      </c>
      <c r="I90" s="16" t="str" cm="1">
        <f t="array" ref="I90">IF(AND(H89&gt;=1000,H90&lt;2),INDEX(N:N,MATCH(I89,N:N,0)+1,0),I89)</f>
        <v>후</v>
      </c>
      <c r="J90" s="16" t="str">
        <f t="shared" si="53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8"/>
        <v>100후</v>
      </c>
      <c r="G91" s="17">
        <f t="shared" si="54"/>
        <v>9.9999999999999995E+157</v>
      </c>
      <c r="H91" s="17">
        <f t="shared" si="55"/>
        <v>100</v>
      </c>
      <c r="I91" s="16" t="str" cm="1">
        <f t="array" ref="I91">IF(AND(H90&gt;=1000,H91&lt;2),INDEX(N:N,MATCH(I90,N:N,0)+1,0),I90)</f>
        <v>후</v>
      </c>
      <c r="J91" s="16" t="str">
        <f t="shared" si="53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8"/>
        <v>1000후</v>
      </c>
      <c r="G92" s="17">
        <f t="shared" si="54"/>
        <v>9.9999999999999993E+158</v>
      </c>
      <c r="H92" s="17">
        <f t="shared" si="55"/>
        <v>1000</v>
      </c>
      <c r="I92" s="16" t="str" cm="1">
        <f t="array" ref="I92">IF(AND(H91&gt;=1000,H92&lt;2),INDEX(N:N,MATCH(I91,N:N,0)+1,0),I91)</f>
        <v>후</v>
      </c>
      <c r="J92" s="16" t="str">
        <f t="shared" si="53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8"/>
        <v>1단</v>
      </c>
      <c r="G93" s="17">
        <f t="shared" si="54"/>
        <v>1E+160</v>
      </c>
      <c r="H93" s="17">
        <f t="shared" si="55"/>
        <v>1</v>
      </c>
      <c r="I93" s="16" t="str" cm="1">
        <f t="array" ref="I93">IF(AND(H92&gt;=1000,H93&lt;2),INDEX(N:N,MATCH(I92,N:N,0)+1,0),I92)</f>
        <v>단</v>
      </c>
      <c r="J93" s="16" t="str">
        <f t="shared" si="53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8"/>
        <v>10단</v>
      </c>
      <c r="G94" s="17">
        <f t="shared" si="54"/>
        <v>1E+161</v>
      </c>
      <c r="H94" s="17">
        <f t="shared" si="55"/>
        <v>10</v>
      </c>
      <c r="I94" s="16" t="str" cm="1">
        <f t="array" ref="I94">IF(AND(H93&gt;=1000,H94&lt;2),INDEX(N:N,MATCH(I93,N:N,0)+1,0),I93)</f>
        <v>단</v>
      </c>
      <c r="J94" s="16" t="str">
        <f t="shared" si="53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8"/>
        <v>100단</v>
      </c>
      <c r="G95" s="17">
        <f t="shared" si="54"/>
        <v>9.9999999999999994E+161</v>
      </c>
      <c r="H95" s="17">
        <f t="shared" si="55"/>
        <v>100</v>
      </c>
      <c r="I95" s="16" t="str" cm="1">
        <f t="array" ref="I95">IF(AND(H94&gt;=1000,H95&lt;2),INDEX(N:N,MATCH(I94,N:N,0)+1,0),I94)</f>
        <v>단</v>
      </c>
      <c r="J95" s="16" t="str">
        <f t="shared" si="53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8"/>
        <v>1000단</v>
      </c>
      <c r="G96" s="17">
        <f t="shared" si="54"/>
        <v>9.9999999999999994E+162</v>
      </c>
      <c r="H96" s="17">
        <f t="shared" si="55"/>
        <v>1000</v>
      </c>
      <c r="I96" s="16" t="str" cm="1">
        <f t="array" ref="I96">IF(AND(H95&gt;=1000,H96&lt;2),INDEX(N:N,MATCH(I95,N:N,0)+1,0),I95)</f>
        <v>단</v>
      </c>
      <c r="J96" s="16" t="str">
        <f t="shared" si="53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8"/>
        <v>1절</v>
      </c>
      <c r="G97" s="17">
        <f t="shared" si="54"/>
        <v>1E+164</v>
      </c>
      <c r="H97" s="17">
        <f t="shared" si="55"/>
        <v>1</v>
      </c>
      <c r="I97" s="16" t="str" cm="1">
        <f t="array" ref="I97">IF(AND(H96&gt;=1000,H97&lt;2),INDEX(N:N,MATCH(I96,N:N,0)+1,0),I96)</f>
        <v>절</v>
      </c>
      <c r="J97" s="16" t="str">
        <f t="shared" si="53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8"/>
        <v>10절</v>
      </c>
      <c r="G98" s="17">
        <f t="shared" si="54"/>
        <v>1.0000000000000001E+165</v>
      </c>
      <c r="H98" s="17">
        <f t="shared" si="55"/>
        <v>10</v>
      </c>
      <c r="I98" s="16" t="str" cm="1">
        <f t="array" ref="I98">IF(AND(H97&gt;=1000,H98&lt;2),INDEX(N:N,MATCH(I97,N:N,0)+1,0),I97)</f>
        <v>절</v>
      </c>
      <c r="J98" s="16" t="str">
        <f t="shared" si="53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8"/>
        <v>100절</v>
      </c>
      <c r="G99" s="17">
        <f t="shared" si="54"/>
        <v>9.9999999999999994E+165</v>
      </c>
      <c r="H99" s="17">
        <f t="shared" si="55"/>
        <v>100</v>
      </c>
      <c r="I99" s="16" t="str" cm="1">
        <f t="array" ref="I99">IF(AND(H98&gt;=1000,H99&lt;2),INDEX(N:N,MATCH(I98,N:N,0)+1,0),I98)</f>
        <v>절</v>
      </c>
      <c r="J99" s="16" t="str">
        <f t="shared" si="53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8"/>
        <v>1000절</v>
      </c>
      <c r="G100" s="17">
        <f t="shared" si="54"/>
        <v>1E+167</v>
      </c>
      <c r="H100" s="17">
        <f t="shared" si="55"/>
        <v>1000</v>
      </c>
      <c r="I100" s="16" t="str" cm="1">
        <f t="array" ref="I100">IF(AND(H99&gt;=1000,H100&lt;2),INDEX(N:N,MATCH(I99,N:N,0)+1,0),I99)</f>
        <v>절</v>
      </c>
      <c r="J100" s="16" t="str">
        <f t="shared" si="53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8"/>
        <v>1격</v>
      </c>
      <c r="G101" s="17">
        <f t="shared" si="54"/>
        <v>9.9999999999999993E+167</v>
      </c>
      <c r="H101" s="17">
        <f t="shared" si="55"/>
        <v>1</v>
      </c>
      <c r="I101" s="16" t="str" cm="1">
        <f t="array" ref="I101">IF(AND(H100&gt;=1000,H101&lt;2),INDEX(N:N,MATCH(I100,N:N,0)+1,0),I100)</f>
        <v>격</v>
      </c>
      <c r="J101" s="16" t="str">
        <f t="shared" si="53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8"/>
        <v>10격</v>
      </c>
      <c r="G102" s="17">
        <f t="shared" si="54"/>
        <v>9.9999999999999993E+168</v>
      </c>
      <c r="H102" s="17">
        <f t="shared" si="55"/>
        <v>10</v>
      </c>
      <c r="I102" s="16" t="str" cm="1">
        <f t="array" ref="I102">IF(AND(H101&gt;=1000,H102&lt;2),INDEX(N:N,MATCH(I101,N:N,0)+1,0),I101)</f>
        <v>격</v>
      </c>
      <c r="J102" s="16" t="str">
        <f t="shared" si="53"/>
        <v>1E+168</v>
      </c>
      <c r="K102" s="22">
        <f t="shared" ref="K102:K188" si="56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8"/>
        <v>100격</v>
      </c>
      <c r="G103" s="17">
        <f t="shared" si="54"/>
        <v>9.999999999999999E+169</v>
      </c>
      <c r="H103" s="17">
        <f t="shared" si="55"/>
        <v>100</v>
      </c>
      <c r="I103" s="16" t="str" cm="1">
        <f t="array" ref="I103">IF(AND(H102&gt;=1000,H103&lt;2),INDEX(N:N,MATCH(I102,N:N,0)+1,0),I102)</f>
        <v>격</v>
      </c>
      <c r="J103" s="16" t="str">
        <f t="shared" si="53"/>
        <v>1E+168</v>
      </c>
      <c r="K103" s="22">
        <f t="shared" si="56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8"/>
        <v>1000격</v>
      </c>
      <c r="G104" s="17">
        <f t="shared" si="54"/>
        <v>9.9999999999999995E+170</v>
      </c>
      <c r="H104" s="17">
        <f t="shared" si="55"/>
        <v>1000</v>
      </c>
      <c r="I104" s="16" t="str" cm="1">
        <f t="array" ref="I104">IF(AND(H103&gt;=1000,H104&lt;2),INDEX(N:N,MATCH(I103,N:N,0)+1,0),I103)</f>
        <v>격</v>
      </c>
      <c r="J104" s="16" t="str">
        <f t="shared" si="53"/>
        <v>1E+168</v>
      </c>
      <c r="K104" s="22">
        <f t="shared" si="56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7">H105&amp;I105</f>
        <v>1창</v>
      </c>
      <c r="G105" s="17">
        <f t="shared" ref="G105:G112" si="58">H105*J105</f>
        <v>1.0000000000000001E+172</v>
      </c>
      <c r="H105" s="17">
        <f t="shared" si="55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9">VLOOKUP(I105,N:Q,4,FALSE)</f>
        <v>1E+172</v>
      </c>
      <c r="K105" s="22">
        <f t="shared" si="56"/>
        <v>25000</v>
      </c>
      <c r="L105" s="22">
        <v>19600</v>
      </c>
    </row>
    <row r="106" spans="5:13" x14ac:dyDescent="0.3">
      <c r="E106" s="16">
        <v>97</v>
      </c>
      <c r="F106" s="17" t="str">
        <f t="shared" si="57"/>
        <v>10창</v>
      </c>
      <c r="G106" s="17">
        <f t="shared" si="58"/>
        <v>1E+173</v>
      </c>
      <c r="H106" s="17">
        <f t="shared" si="55"/>
        <v>10</v>
      </c>
      <c r="I106" s="16" t="str" cm="1">
        <f t="array" ref="I106">IF(AND(H105&gt;=1000,H106&lt;2),INDEX(N:N,MATCH(I105,N:N,0)+1,0),I105)</f>
        <v>창</v>
      </c>
      <c r="J106" s="16" t="str">
        <f t="shared" si="59"/>
        <v>1E+172</v>
      </c>
      <c r="K106" s="22">
        <f t="shared" si="56"/>
        <v>25000</v>
      </c>
      <c r="L106" s="22">
        <v>19700</v>
      </c>
    </row>
    <row r="107" spans="5:13" x14ac:dyDescent="0.3">
      <c r="E107" s="16">
        <v>98</v>
      </c>
      <c r="F107" s="17" t="str">
        <f t="shared" si="57"/>
        <v>100창</v>
      </c>
      <c r="G107" s="17">
        <f t="shared" si="58"/>
        <v>1.0000000000000001E+174</v>
      </c>
      <c r="H107" s="17">
        <f t="shared" si="55"/>
        <v>100</v>
      </c>
      <c r="I107" s="16" t="str" cm="1">
        <f t="array" ref="I107">IF(AND(H106&gt;=1000,H107&lt;2),INDEX(N:N,MATCH(I106,N:N,0)+1,0),I106)</f>
        <v>창</v>
      </c>
      <c r="J107" s="16" t="str">
        <f t="shared" si="59"/>
        <v>1E+172</v>
      </c>
      <c r="K107" s="22">
        <f t="shared" si="56"/>
        <v>25000</v>
      </c>
      <c r="L107" s="22">
        <v>19800</v>
      </c>
    </row>
    <row r="108" spans="5:13" x14ac:dyDescent="0.3">
      <c r="E108" s="16">
        <v>99</v>
      </c>
      <c r="F108" s="17" t="str">
        <f t="shared" si="57"/>
        <v>1000창</v>
      </c>
      <c r="G108" s="17">
        <f t="shared" si="58"/>
        <v>1.0000000000000001E+175</v>
      </c>
      <c r="H108" s="17">
        <f t="shared" si="55"/>
        <v>1000</v>
      </c>
      <c r="I108" s="16" t="str" cm="1">
        <f t="array" ref="I108">IF(AND(H107&gt;=1000,H108&lt;2),INDEX(N:N,MATCH(I107,N:N,0)+1,0),I107)</f>
        <v>창</v>
      </c>
      <c r="J108" s="16" t="str">
        <f t="shared" si="59"/>
        <v>1E+172</v>
      </c>
      <c r="K108" s="22">
        <f t="shared" si="56"/>
        <v>25000</v>
      </c>
      <c r="L108" s="22">
        <v>19900</v>
      </c>
    </row>
    <row r="109" spans="5:13" x14ac:dyDescent="0.3">
      <c r="E109" s="16">
        <v>100</v>
      </c>
      <c r="F109" s="17" t="str">
        <f t="shared" si="57"/>
        <v>1공</v>
      </c>
      <c r="G109" s="17">
        <f t="shared" si="58"/>
        <v>1E+176</v>
      </c>
      <c r="H109" s="17">
        <f t="shared" si="55"/>
        <v>1</v>
      </c>
      <c r="I109" s="16" t="str" cm="1">
        <f t="array" ref="I109">IF(AND(H108&gt;=1000,H109&lt;2),INDEX(N:N,MATCH(I108,N:N,0)+1,0),I108)</f>
        <v>공</v>
      </c>
      <c r="J109" s="16" t="str">
        <f t="shared" si="59"/>
        <v>1E+176</v>
      </c>
      <c r="K109" s="22">
        <f t="shared" si="56"/>
        <v>26000</v>
      </c>
      <c r="L109" s="22">
        <v>20000</v>
      </c>
    </row>
    <row r="110" spans="5:13" x14ac:dyDescent="0.3">
      <c r="E110" s="16">
        <v>101</v>
      </c>
      <c r="F110" s="17" t="str">
        <f t="shared" si="57"/>
        <v>10공</v>
      </c>
      <c r="G110" s="17">
        <f t="shared" si="58"/>
        <v>1E+177</v>
      </c>
      <c r="H110" s="17">
        <f t="shared" si="55"/>
        <v>10</v>
      </c>
      <c r="I110" s="16" t="str" cm="1">
        <f t="array" ref="I110">IF(AND(H109&gt;=1000,H110&lt;2),INDEX(N:N,MATCH(I109,N:N,0)+1,0),I109)</f>
        <v>공</v>
      </c>
      <c r="J110" s="16" t="str">
        <f t="shared" si="59"/>
        <v>1E+176</v>
      </c>
      <c r="K110" s="22">
        <f t="shared" si="56"/>
        <v>26000</v>
      </c>
      <c r="L110" s="22">
        <v>20200</v>
      </c>
    </row>
    <row r="111" spans="5:13" x14ac:dyDescent="0.3">
      <c r="E111" s="16">
        <v>102</v>
      </c>
      <c r="F111" s="17" t="str">
        <f t="shared" si="57"/>
        <v>100공</v>
      </c>
      <c r="G111" s="17">
        <f t="shared" si="58"/>
        <v>1.0000000000000001E+178</v>
      </c>
      <c r="H111" s="17">
        <f t="shared" si="55"/>
        <v>100</v>
      </c>
      <c r="I111" s="16" t="str" cm="1">
        <f t="array" ref="I111">IF(AND(H110&gt;=1000,H111&lt;2),INDEX(N:N,MATCH(I110,N:N,0)+1,0),I110)</f>
        <v>공</v>
      </c>
      <c r="J111" s="16" t="str">
        <f t="shared" si="59"/>
        <v>1E+176</v>
      </c>
      <c r="K111" s="22">
        <f t="shared" si="56"/>
        <v>26000</v>
      </c>
      <c r="L111" s="22">
        <v>20400</v>
      </c>
    </row>
    <row r="112" spans="5:13" x14ac:dyDescent="0.3">
      <c r="E112" s="16">
        <v>103</v>
      </c>
      <c r="F112" s="17" t="str">
        <f t="shared" si="57"/>
        <v>1000공</v>
      </c>
      <c r="G112" s="17">
        <f t="shared" si="58"/>
        <v>9.9999999999999998E+178</v>
      </c>
      <c r="H112" s="17">
        <f t="shared" si="55"/>
        <v>1000</v>
      </c>
      <c r="I112" s="16" t="str" cm="1">
        <f t="array" ref="I112">IF(AND(H111&gt;=1000,H112&lt;2),INDEX(N:N,MATCH(I111,N:N,0)+1,0),I111)</f>
        <v>공</v>
      </c>
      <c r="J112" s="16" t="str">
        <f t="shared" si="59"/>
        <v>1E+176</v>
      </c>
      <c r="K112" s="22">
        <f t="shared" si="56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60">H113&amp;I113</f>
        <v>1채</v>
      </c>
      <c r="G113" s="17">
        <f t="shared" ref="G113:G120" si="61">H113*J113</f>
        <v>1E+180</v>
      </c>
      <c r="H113" s="17">
        <f t="shared" si="55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62">VLOOKUP(I113,N:Q,4,FALSE)</f>
        <v>1E+180</v>
      </c>
      <c r="K113" s="22">
        <f t="shared" si="56"/>
        <v>27000</v>
      </c>
      <c r="L113" s="22">
        <v>20800</v>
      </c>
    </row>
    <row r="114" spans="5:12" x14ac:dyDescent="0.3">
      <c r="E114" s="16">
        <v>105</v>
      </c>
      <c r="F114" s="17" t="str">
        <f t="shared" si="60"/>
        <v>10채</v>
      </c>
      <c r="G114" s="17">
        <f t="shared" si="61"/>
        <v>9.9999999999999992E+180</v>
      </c>
      <c r="H114" s="17">
        <f t="shared" si="55"/>
        <v>10</v>
      </c>
      <c r="I114" s="16" t="str" cm="1">
        <f t="array" ref="I114">IF(AND(H113&gt;=1000,H114&lt;2),INDEX(N:N,MATCH(I113,N:N,0)+1,0),I113)</f>
        <v>채</v>
      </c>
      <c r="J114" s="16" t="str">
        <f t="shared" si="62"/>
        <v>1E+180</v>
      </c>
      <c r="K114" s="22">
        <f t="shared" si="56"/>
        <v>27000</v>
      </c>
      <c r="L114" s="22">
        <v>21000</v>
      </c>
    </row>
    <row r="115" spans="5:12" x14ac:dyDescent="0.3">
      <c r="E115" s="16">
        <v>106</v>
      </c>
      <c r="F115" s="17" t="str">
        <f t="shared" si="60"/>
        <v>100채</v>
      </c>
      <c r="G115" s="17">
        <f t="shared" si="61"/>
        <v>1.0000000000000001E+182</v>
      </c>
      <c r="H115" s="17">
        <f t="shared" si="55"/>
        <v>100</v>
      </c>
      <c r="I115" s="16" t="str" cm="1">
        <f t="array" ref="I115">IF(AND(H114&gt;=1000,H115&lt;2),INDEX(N:N,MATCH(I114,N:N,0)+1,0),I114)</f>
        <v>채</v>
      </c>
      <c r="J115" s="16" t="str">
        <f t="shared" si="62"/>
        <v>1E+180</v>
      </c>
      <c r="K115" s="22">
        <f t="shared" si="56"/>
        <v>27000</v>
      </c>
      <c r="L115" s="22">
        <v>21200</v>
      </c>
    </row>
    <row r="116" spans="5:12" x14ac:dyDescent="0.3">
      <c r="E116" s="16">
        <v>107</v>
      </c>
      <c r="F116" s="17" t="str">
        <f t="shared" si="60"/>
        <v>1000채</v>
      </c>
      <c r="G116" s="17">
        <f t="shared" si="61"/>
        <v>1.0000000000000001E+183</v>
      </c>
      <c r="H116" s="17">
        <f t="shared" si="55"/>
        <v>1000</v>
      </c>
      <c r="I116" s="16" t="str" cm="1">
        <f t="array" ref="I116">IF(AND(H115&gt;=1000,H116&lt;2),INDEX(N:N,MATCH(I115,N:N,0)+1,0),I115)</f>
        <v>채</v>
      </c>
      <c r="J116" s="16" t="str">
        <f t="shared" si="62"/>
        <v>1E+180</v>
      </c>
      <c r="K116" s="22">
        <f t="shared" si="56"/>
        <v>27000</v>
      </c>
      <c r="L116" s="22">
        <v>21400</v>
      </c>
    </row>
    <row r="117" spans="5:12" x14ac:dyDescent="0.3">
      <c r="E117" s="16">
        <v>108</v>
      </c>
      <c r="F117" s="17" t="str">
        <f t="shared" si="60"/>
        <v>1피</v>
      </c>
      <c r="G117" s="17">
        <f t="shared" si="61"/>
        <v>1E+184</v>
      </c>
      <c r="H117" s="17">
        <f t="shared" si="55"/>
        <v>1</v>
      </c>
      <c r="I117" s="16" t="str" cm="1">
        <f t="array" ref="I117">IF(AND(H116&gt;=1000,H117&lt;2),INDEX(N:N,MATCH(I116,N:N,0)+1,0),I116)</f>
        <v>피</v>
      </c>
      <c r="J117" s="16" t="str">
        <f t="shared" si="62"/>
        <v>1E+184</v>
      </c>
      <c r="K117" s="22">
        <f t="shared" si="56"/>
        <v>28000</v>
      </c>
      <c r="L117" s="22">
        <v>21600</v>
      </c>
    </row>
    <row r="118" spans="5:12" x14ac:dyDescent="0.3">
      <c r="E118" s="16">
        <v>109</v>
      </c>
      <c r="F118" s="17" t="str">
        <f t="shared" si="60"/>
        <v>10피</v>
      </c>
      <c r="G118" s="17">
        <f t="shared" si="61"/>
        <v>9.9999999999999998E+184</v>
      </c>
      <c r="H118" s="17">
        <f t="shared" si="55"/>
        <v>10</v>
      </c>
      <c r="I118" s="16" t="str" cm="1">
        <f t="array" ref="I118">IF(AND(H117&gt;=1000,H118&lt;2),INDEX(N:N,MATCH(I117,N:N,0)+1,0),I117)</f>
        <v>피</v>
      </c>
      <c r="J118" s="16" t="str">
        <f t="shared" si="62"/>
        <v>1E+184</v>
      </c>
      <c r="K118" s="22">
        <f t="shared" si="56"/>
        <v>28000</v>
      </c>
      <c r="L118" s="22">
        <v>21800</v>
      </c>
    </row>
    <row r="119" spans="5:12" x14ac:dyDescent="0.3">
      <c r="E119" s="16">
        <v>110</v>
      </c>
      <c r="F119" s="17" t="str">
        <f t="shared" si="60"/>
        <v>100피</v>
      </c>
      <c r="G119" s="17">
        <f t="shared" si="61"/>
        <v>9.9999999999999998E+185</v>
      </c>
      <c r="H119" s="17">
        <f t="shared" si="55"/>
        <v>100</v>
      </c>
      <c r="I119" s="16" t="str" cm="1">
        <f t="array" ref="I119">IF(AND(H118&gt;=1000,H119&lt;2),INDEX(N:N,MATCH(I118,N:N,0)+1,0),I118)</f>
        <v>피</v>
      </c>
      <c r="J119" s="16" t="str">
        <f t="shared" si="62"/>
        <v>1E+184</v>
      </c>
      <c r="K119" s="22">
        <f t="shared" si="56"/>
        <v>28000</v>
      </c>
      <c r="L119" s="22">
        <v>22000</v>
      </c>
    </row>
    <row r="120" spans="5:12" x14ac:dyDescent="0.3">
      <c r="E120" s="16">
        <v>111</v>
      </c>
      <c r="F120" s="17" t="str">
        <f t="shared" si="60"/>
        <v>1000피</v>
      </c>
      <c r="G120" s="17">
        <f t="shared" si="61"/>
        <v>1.0000000000000001E+187</v>
      </c>
      <c r="H120" s="17">
        <f t="shared" si="55"/>
        <v>1000</v>
      </c>
      <c r="I120" s="16" t="str" cm="1">
        <f t="array" ref="I120">IF(AND(H119&gt;=1000,H120&lt;2),INDEX(N:N,MATCH(I119,N:N,0)+1,0),I119)</f>
        <v>피</v>
      </c>
      <c r="J120" s="16" t="str">
        <f t="shared" si="62"/>
        <v>1E+184</v>
      </c>
      <c r="K120" s="22">
        <f t="shared" si="56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63">H121&amp;I121</f>
        <v>1동</v>
      </c>
      <c r="G121" s="17">
        <f t="shared" ref="G121:G124" si="64">H121*J121</f>
        <v>1E+188</v>
      </c>
      <c r="H121" s="17">
        <f t="shared" si="55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65">VLOOKUP(I121,N:Q,4,FALSE)</f>
        <v>1E+188</v>
      </c>
      <c r="K121" s="22">
        <f t="shared" si="56"/>
        <v>29000</v>
      </c>
      <c r="L121" s="22">
        <v>22400</v>
      </c>
    </row>
    <row r="122" spans="5:12" x14ac:dyDescent="0.3">
      <c r="E122" s="16">
        <v>113</v>
      </c>
      <c r="F122" s="17" t="str">
        <f t="shared" si="63"/>
        <v>10동</v>
      </c>
      <c r="G122" s="17">
        <f t="shared" si="64"/>
        <v>1E+189</v>
      </c>
      <c r="H122" s="17">
        <f t="shared" si="55"/>
        <v>10</v>
      </c>
      <c r="I122" s="16" t="str" cm="1">
        <f t="array" ref="I122">IF(AND(H121&gt;=1000,H122&lt;2),INDEX(N:N,MATCH(I121,N:N,0)+1,0),I121)</f>
        <v>동</v>
      </c>
      <c r="J122" s="16" t="str">
        <f t="shared" si="65"/>
        <v>1E+188</v>
      </c>
      <c r="K122" s="22">
        <f t="shared" si="56"/>
        <v>29000</v>
      </c>
      <c r="L122" s="22">
        <v>22600</v>
      </c>
    </row>
    <row r="123" spans="5:12" x14ac:dyDescent="0.3">
      <c r="E123" s="16">
        <v>114</v>
      </c>
      <c r="F123" s="17" t="str">
        <f t="shared" si="63"/>
        <v>100동</v>
      </c>
      <c r="G123" s="17">
        <f t="shared" si="64"/>
        <v>1.0000000000000001E+190</v>
      </c>
      <c r="H123" s="17">
        <f t="shared" si="55"/>
        <v>100</v>
      </c>
      <c r="I123" s="16" t="str" cm="1">
        <f t="array" ref="I123">IF(AND(H122&gt;=1000,H123&lt;2),INDEX(N:N,MATCH(I122,N:N,0)+1,0),I122)</f>
        <v>동</v>
      </c>
      <c r="J123" s="16" t="str">
        <f t="shared" si="65"/>
        <v>1E+188</v>
      </c>
      <c r="K123" s="22">
        <f t="shared" si="56"/>
        <v>29000</v>
      </c>
      <c r="L123" s="22">
        <v>22800</v>
      </c>
    </row>
    <row r="124" spans="5:12" x14ac:dyDescent="0.3">
      <c r="E124" s="16">
        <v>115</v>
      </c>
      <c r="F124" s="17" t="str">
        <f t="shared" si="63"/>
        <v>1000동</v>
      </c>
      <c r="G124" s="17">
        <f t="shared" si="64"/>
        <v>1.0000000000000001E+191</v>
      </c>
      <c r="H124" s="17">
        <f t="shared" si="55"/>
        <v>1000</v>
      </c>
      <c r="I124" s="16" t="str" cm="1">
        <f t="array" ref="I124">IF(AND(H123&gt;=1000,H124&lt;2),INDEX(N:N,MATCH(I123,N:N,0)+1,0),I123)</f>
        <v>동</v>
      </c>
      <c r="J124" s="16" t="str">
        <f t="shared" si="65"/>
        <v>1E+188</v>
      </c>
      <c r="K124" s="22">
        <f t="shared" si="56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6">H125&amp;I125</f>
        <v>1멸</v>
      </c>
      <c r="G125" s="17">
        <f t="shared" ref="G125:G128" si="67">H125*J125</f>
        <v>1E+192</v>
      </c>
      <c r="H125" s="17">
        <f t="shared" si="55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8">VLOOKUP(I125,N:Q,4,FALSE)</f>
        <v>1E+192</v>
      </c>
      <c r="K125" s="22">
        <f t="shared" si="56"/>
        <v>30000</v>
      </c>
      <c r="L125" s="22">
        <v>23200</v>
      </c>
    </row>
    <row r="126" spans="5:12" x14ac:dyDescent="0.3">
      <c r="E126" s="16">
        <v>117</v>
      </c>
      <c r="F126" s="17" t="str">
        <f t="shared" si="66"/>
        <v>10멸</v>
      </c>
      <c r="G126" s="17">
        <f t="shared" si="67"/>
        <v>1.0000000000000001E+193</v>
      </c>
      <c r="H126" s="17">
        <f t="shared" si="55"/>
        <v>10</v>
      </c>
      <c r="I126" s="16" t="str" cm="1">
        <f t="array" ref="I126">IF(AND(H125&gt;=1000,H126&lt;2),INDEX(N:N,MATCH(I125,N:N,0)+1,0),I125)</f>
        <v>멸</v>
      </c>
      <c r="J126" s="16" t="str">
        <f t="shared" si="68"/>
        <v>1E+192</v>
      </c>
      <c r="K126" s="22">
        <f t="shared" si="56"/>
        <v>30000</v>
      </c>
      <c r="L126" s="22">
        <v>23400</v>
      </c>
    </row>
    <row r="127" spans="5:12" x14ac:dyDescent="0.3">
      <c r="E127" s="16">
        <v>118</v>
      </c>
      <c r="F127" s="17" t="str">
        <f t="shared" si="66"/>
        <v>100멸</v>
      </c>
      <c r="G127" s="17">
        <f t="shared" si="67"/>
        <v>1.0000000000000001E+194</v>
      </c>
      <c r="H127" s="17">
        <f t="shared" si="55"/>
        <v>100</v>
      </c>
      <c r="I127" s="16" t="str" cm="1">
        <f t="array" ref="I127">IF(AND(H126&gt;=1000,H127&lt;2),INDEX(N:N,MATCH(I126,N:N,0)+1,0),I126)</f>
        <v>멸</v>
      </c>
      <c r="J127" s="16" t="str">
        <f t="shared" si="68"/>
        <v>1E+192</v>
      </c>
      <c r="K127" s="22">
        <f t="shared" si="56"/>
        <v>30000</v>
      </c>
      <c r="L127" s="22">
        <v>23600</v>
      </c>
    </row>
    <row r="128" spans="5:12" x14ac:dyDescent="0.3">
      <c r="E128" s="16">
        <v>119</v>
      </c>
      <c r="F128" s="17" t="str">
        <f t="shared" si="66"/>
        <v>1000멸</v>
      </c>
      <c r="G128" s="17">
        <f t="shared" si="67"/>
        <v>9.9999999999999998E+194</v>
      </c>
      <c r="H128" s="17">
        <f t="shared" si="55"/>
        <v>1000</v>
      </c>
      <c r="I128" s="16" t="str" cm="1">
        <f t="array" ref="I128">IF(AND(H127&gt;=1000,H128&lt;2),INDEX(N:N,MATCH(I127,N:N,0)+1,0),I127)</f>
        <v>멸</v>
      </c>
      <c r="J128" s="16" t="str">
        <f t="shared" si="68"/>
        <v>1E+192</v>
      </c>
      <c r="K128" s="22">
        <f t="shared" si="56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9">H129&amp;I129</f>
        <v>1향</v>
      </c>
      <c r="G129" s="17">
        <f t="shared" ref="G129:G136" si="70">H129*J129</f>
        <v>9.9999999999999995E+195</v>
      </c>
      <c r="H129" s="17">
        <f t="shared" si="55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71">VLOOKUP(I129,N:Q,4,FALSE)</f>
        <v>1E+196</v>
      </c>
      <c r="K129" s="22">
        <f t="shared" si="56"/>
        <v>31000</v>
      </c>
      <c r="L129" s="22">
        <v>24000</v>
      </c>
    </row>
    <row r="130" spans="5:12" x14ac:dyDescent="0.3">
      <c r="E130" s="16">
        <v>121</v>
      </c>
      <c r="F130" s="17" t="str">
        <f t="shared" si="69"/>
        <v>10향</v>
      </c>
      <c r="G130" s="17">
        <f t="shared" si="70"/>
        <v>9.9999999999999995E+196</v>
      </c>
      <c r="H130" s="17">
        <f t="shared" si="55"/>
        <v>10</v>
      </c>
      <c r="I130" s="16" t="str" cm="1">
        <f t="array" ref="I130">IF(AND(H129&gt;=1000,H130&lt;2),INDEX(N:N,MATCH(I129,N:N,0)+1,0),I129)</f>
        <v>향</v>
      </c>
      <c r="J130" s="16" t="str">
        <f t="shared" si="71"/>
        <v>1E+196</v>
      </c>
      <c r="K130" s="22">
        <f t="shared" si="56"/>
        <v>31000</v>
      </c>
      <c r="L130" s="22">
        <v>24200</v>
      </c>
    </row>
    <row r="131" spans="5:12" x14ac:dyDescent="0.3">
      <c r="E131" s="16">
        <v>122</v>
      </c>
      <c r="F131" s="17" t="str">
        <f t="shared" si="69"/>
        <v>100향</v>
      </c>
      <c r="G131" s="17">
        <f t="shared" si="70"/>
        <v>9.9999999999999988E+197</v>
      </c>
      <c r="H131" s="17">
        <f t="shared" si="55"/>
        <v>100</v>
      </c>
      <c r="I131" s="16" t="str" cm="1">
        <f t="array" ref="I131">IF(AND(H130&gt;=1000,H131&lt;2),INDEX(N:N,MATCH(I130,N:N,0)+1,0),I130)</f>
        <v>향</v>
      </c>
      <c r="J131" s="16" t="str">
        <f t="shared" si="71"/>
        <v>1E+196</v>
      </c>
      <c r="K131" s="22">
        <f t="shared" si="56"/>
        <v>31000</v>
      </c>
      <c r="L131" s="22">
        <v>24400</v>
      </c>
    </row>
    <row r="132" spans="5:12" x14ac:dyDescent="0.3">
      <c r="E132" s="16">
        <v>123</v>
      </c>
      <c r="F132" s="17" t="str">
        <f t="shared" si="69"/>
        <v>1000향</v>
      </c>
      <c r="G132" s="17">
        <f t="shared" si="70"/>
        <v>9.9999999999999988E+198</v>
      </c>
      <c r="H132" s="17">
        <f t="shared" si="55"/>
        <v>1000</v>
      </c>
      <c r="I132" s="16" t="str" cm="1">
        <f t="array" ref="I132">IF(AND(H131&gt;=1000,H132&lt;2),INDEX(N:N,MATCH(I131,N:N,0)+1,0),I131)</f>
        <v>향</v>
      </c>
      <c r="J132" s="16" t="str">
        <f t="shared" si="71"/>
        <v>1E+196</v>
      </c>
      <c r="K132" s="22">
        <f t="shared" si="56"/>
        <v>31000</v>
      </c>
      <c r="L132" s="22">
        <v>24600</v>
      </c>
    </row>
    <row r="133" spans="5:12" x14ac:dyDescent="0.3">
      <c r="E133" s="16">
        <v>124</v>
      </c>
      <c r="F133" s="17" t="str">
        <f t="shared" si="69"/>
        <v>1증</v>
      </c>
      <c r="G133" s="17">
        <f t="shared" si="70"/>
        <v>9.9999999999999997E+199</v>
      </c>
      <c r="H133" s="17">
        <f t="shared" si="55"/>
        <v>1</v>
      </c>
      <c r="I133" s="16" t="str" cm="1">
        <f t="array" ref="I133">IF(AND(H132&gt;=1000,H133&lt;2),INDEX(N:N,MATCH(I132,N:N,0)+1,0),I132)</f>
        <v>증</v>
      </c>
      <c r="J133" s="16" t="str">
        <f t="shared" si="71"/>
        <v>1E+200</v>
      </c>
      <c r="K133" s="22">
        <f t="shared" si="56"/>
        <v>32000</v>
      </c>
      <c r="L133" s="22">
        <v>24800</v>
      </c>
    </row>
    <row r="134" spans="5:12" x14ac:dyDescent="0.3">
      <c r="E134" s="16">
        <v>125</v>
      </c>
      <c r="F134" s="17" t="str">
        <f t="shared" si="69"/>
        <v>10증</v>
      </c>
      <c r="G134" s="17">
        <f t="shared" si="70"/>
        <v>9.999999999999999E+200</v>
      </c>
      <c r="H134" s="17">
        <f t="shared" si="55"/>
        <v>10</v>
      </c>
      <c r="I134" s="16" t="str" cm="1">
        <f t="array" ref="I134">IF(AND(H133&gt;=1000,H134&lt;2),INDEX(N:N,MATCH(I133,N:N,0)+1,0),I133)</f>
        <v>증</v>
      </c>
      <c r="J134" s="16" t="str">
        <f t="shared" si="71"/>
        <v>1E+200</v>
      </c>
      <c r="K134" s="22">
        <f t="shared" si="56"/>
        <v>32000</v>
      </c>
      <c r="L134" s="22">
        <v>25000</v>
      </c>
    </row>
    <row r="135" spans="5:12" x14ac:dyDescent="0.3">
      <c r="E135" s="16">
        <v>126</v>
      </c>
      <c r="F135" s="17" t="str">
        <f t="shared" si="69"/>
        <v>100증</v>
      </c>
      <c r="G135" s="17">
        <f t="shared" si="70"/>
        <v>9.999999999999999E+201</v>
      </c>
      <c r="H135" s="17">
        <f t="shared" si="55"/>
        <v>100</v>
      </c>
      <c r="I135" s="16" t="str" cm="1">
        <f t="array" ref="I135">IF(AND(H134&gt;=1000,H135&lt;2),INDEX(N:N,MATCH(I134,N:N,0)+1,0),I134)</f>
        <v>증</v>
      </c>
      <c r="J135" s="16" t="str">
        <f t="shared" si="71"/>
        <v>1E+200</v>
      </c>
      <c r="K135" s="22">
        <f t="shared" si="56"/>
        <v>32000</v>
      </c>
      <c r="L135" s="22">
        <v>25200</v>
      </c>
    </row>
    <row r="136" spans="5:12" x14ac:dyDescent="0.3">
      <c r="E136" s="16">
        <v>127</v>
      </c>
      <c r="F136" s="17" t="str">
        <f t="shared" si="69"/>
        <v>1000증</v>
      </c>
      <c r="G136" s="17">
        <f t="shared" si="70"/>
        <v>9.9999999999999999E+202</v>
      </c>
      <c r="H136" s="17">
        <f t="shared" si="55"/>
        <v>1000</v>
      </c>
      <c r="I136" s="16" t="str" cm="1">
        <f t="array" ref="I136">IF(AND(H135&gt;=1000,H136&lt;2),INDEX(N:N,MATCH(I135,N:N,0)+1,0),I135)</f>
        <v>증</v>
      </c>
      <c r="J136" s="16" t="str">
        <f t="shared" si="71"/>
        <v>1E+200</v>
      </c>
      <c r="K136" s="22">
        <f t="shared" si="56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72">H137&amp;I137</f>
        <v>1쾌</v>
      </c>
      <c r="G137" s="17">
        <f t="shared" ref="G137:G140" si="73">H137*J137</f>
        <v>9.9999999999999999E+203</v>
      </c>
      <c r="H137" s="17">
        <f t="shared" si="55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74">VLOOKUP(I137,N:Q,4,FALSE)</f>
        <v>1E+204</v>
      </c>
      <c r="K137" s="22">
        <f t="shared" si="56"/>
        <v>33000</v>
      </c>
      <c r="L137" s="22">
        <v>25600</v>
      </c>
    </row>
    <row r="138" spans="5:12" x14ac:dyDescent="0.3">
      <c r="E138" s="16">
        <v>129</v>
      </c>
      <c r="F138" s="17" t="str">
        <f t="shared" si="72"/>
        <v>10쾌</v>
      </c>
      <c r="G138" s="17">
        <f t="shared" si="73"/>
        <v>1E+205</v>
      </c>
      <c r="H138" s="17">
        <f t="shared" si="55"/>
        <v>10</v>
      </c>
      <c r="I138" s="16" t="str" cm="1">
        <f t="array" ref="I138">IF(AND(H137&gt;=1000,H138&lt;2),INDEX(N:N,MATCH(I137,N:N,0)+1,0),I137)</f>
        <v>쾌</v>
      </c>
      <c r="J138" s="16" t="str">
        <f t="shared" si="74"/>
        <v>1E+204</v>
      </c>
      <c r="K138" s="22">
        <f t="shared" si="56"/>
        <v>33000</v>
      </c>
      <c r="L138" s="22">
        <v>25800</v>
      </c>
    </row>
    <row r="139" spans="5:12" x14ac:dyDescent="0.3">
      <c r="E139" s="16">
        <v>130</v>
      </c>
      <c r="F139" s="17" t="str">
        <f t="shared" si="72"/>
        <v>100쾌</v>
      </c>
      <c r="G139" s="17">
        <f t="shared" si="73"/>
        <v>1E+206</v>
      </c>
      <c r="H139" s="17">
        <f t="shared" si="55"/>
        <v>100</v>
      </c>
      <c r="I139" s="16" t="str" cm="1">
        <f t="array" ref="I139">IF(AND(H138&gt;=1000,H139&lt;2),INDEX(N:N,MATCH(I138,N:N,0)+1,0),I138)</f>
        <v>쾌</v>
      </c>
      <c r="J139" s="16" t="str">
        <f t="shared" si="74"/>
        <v>1E+204</v>
      </c>
      <c r="K139" s="22">
        <f t="shared" si="56"/>
        <v>33000</v>
      </c>
      <c r="L139" s="22">
        <v>26000</v>
      </c>
    </row>
    <row r="140" spans="5:12" x14ac:dyDescent="0.3">
      <c r="E140" s="16">
        <v>131</v>
      </c>
      <c r="F140" s="17" t="str">
        <f t="shared" si="72"/>
        <v>1000쾌</v>
      </c>
      <c r="G140" s="17">
        <f t="shared" si="73"/>
        <v>1E+207</v>
      </c>
      <c r="H140" s="17">
        <f t="shared" si="55"/>
        <v>1000</v>
      </c>
      <c r="I140" s="16" t="str" cm="1">
        <f t="array" ref="I140">IF(AND(H139&gt;=1000,H140&lt;2),INDEX(N:N,MATCH(I139,N:N,0)+1,0),I139)</f>
        <v>쾌</v>
      </c>
      <c r="J140" s="16" t="str">
        <f t="shared" si="74"/>
        <v>1E+204</v>
      </c>
      <c r="K140" s="22">
        <f t="shared" si="56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75">H141&amp;I141</f>
        <v>1우</v>
      </c>
      <c r="G141" s="17">
        <f t="shared" ref="G141:G144" si="76">H141*J141</f>
        <v>9.9999999999999998E+207</v>
      </c>
      <c r="H141" s="17">
        <f t="shared" si="55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77">VLOOKUP(I141,N:Q,4,FALSE)</f>
        <v>1E+208</v>
      </c>
      <c r="K141" s="22">
        <f t="shared" si="56"/>
        <v>34000</v>
      </c>
      <c r="L141" s="22">
        <v>26400</v>
      </c>
    </row>
    <row r="142" spans="5:12" x14ac:dyDescent="0.3">
      <c r="E142" s="16">
        <v>133</v>
      </c>
      <c r="F142" s="17" t="str">
        <f t="shared" si="75"/>
        <v>10우</v>
      </c>
      <c r="G142" s="17">
        <f t="shared" si="76"/>
        <v>1.0000000000000001E+209</v>
      </c>
      <c r="H142" s="17">
        <f t="shared" si="55"/>
        <v>10</v>
      </c>
      <c r="I142" s="16" t="str" cm="1">
        <f t="array" ref="I142">IF(AND(H141&gt;=1000,H142&lt;2),INDEX(N:N,MATCH(I141,N:N,0)+1,0),I141)</f>
        <v>우</v>
      </c>
      <c r="J142" s="16" t="str">
        <f t="shared" si="77"/>
        <v>1E+208</v>
      </c>
      <c r="K142" s="22">
        <f t="shared" si="56"/>
        <v>34000</v>
      </c>
      <c r="L142" s="22">
        <v>26600</v>
      </c>
    </row>
    <row r="143" spans="5:12" x14ac:dyDescent="0.3">
      <c r="E143" s="16">
        <v>134</v>
      </c>
      <c r="F143" s="17" t="str">
        <f t="shared" si="75"/>
        <v>100우</v>
      </c>
      <c r="G143" s="17">
        <f t="shared" si="76"/>
        <v>9.9999999999999993E+209</v>
      </c>
      <c r="H143" s="17">
        <f t="shared" si="55"/>
        <v>100</v>
      </c>
      <c r="I143" s="16" t="str" cm="1">
        <f t="array" ref="I143">IF(AND(H142&gt;=1000,H143&lt;2),INDEX(N:N,MATCH(I142,N:N,0)+1,0),I142)</f>
        <v>우</v>
      </c>
      <c r="J143" s="16" t="str">
        <f t="shared" si="77"/>
        <v>1E+208</v>
      </c>
      <c r="K143" s="22">
        <f t="shared" si="56"/>
        <v>34000</v>
      </c>
      <c r="L143" s="22">
        <v>26800</v>
      </c>
    </row>
    <row r="144" spans="5:12" x14ac:dyDescent="0.3">
      <c r="E144" s="16">
        <v>135</v>
      </c>
      <c r="F144" s="17" t="str">
        <f t="shared" si="75"/>
        <v>1000우</v>
      </c>
      <c r="G144" s="17">
        <f t="shared" si="76"/>
        <v>9.9999999999999996E+210</v>
      </c>
      <c r="H144" s="17">
        <f t="shared" si="55"/>
        <v>1000</v>
      </c>
      <c r="I144" s="16" t="str" cm="1">
        <f t="array" ref="I144">IF(AND(H143&gt;=1000,H144&lt;2),INDEX(N:N,MATCH(I143,N:N,0)+1,0),I143)</f>
        <v>우</v>
      </c>
      <c r="J144" s="16" t="str">
        <f t="shared" si="77"/>
        <v>1E+208</v>
      </c>
      <c r="K144" s="22">
        <f t="shared" si="56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8">H145&amp;I145</f>
        <v>1팽</v>
      </c>
      <c r="G145" s="17">
        <f t="shared" ref="G145:G151" si="79">H145*J145</f>
        <v>9.9999999999999991E+211</v>
      </c>
      <c r="H145" s="17">
        <f t="shared" si="55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80">VLOOKUP(I145,N:Q,4,FALSE)</f>
        <v>1E+212</v>
      </c>
      <c r="K145" s="22">
        <f t="shared" si="56"/>
        <v>35000</v>
      </c>
      <c r="L145" s="22">
        <v>27200</v>
      </c>
    </row>
    <row r="146" spans="5:12" x14ac:dyDescent="0.3">
      <c r="E146" s="16">
        <v>137</v>
      </c>
      <c r="F146" s="17" t="str">
        <f t="shared" si="78"/>
        <v>10팽</v>
      </c>
      <c r="G146" s="17">
        <f t="shared" si="79"/>
        <v>9.9999999999999983E+212</v>
      </c>
      <c r="H146" s="17">
        <f t="shared" si="55"/>
        <v>10</v>
      </c>
      <c r="I146" s="16" t="str" cm="1">
        <f t="array" ref="I146">IF(AND(H145&gt;=1000,H146&lt;2),INDEX(N:N,MATCH(I145,N:N,0)+1,0),I145)</f>
        <v>팽</v>
      </c>
      <c r="J146" s="16" t="str">
        <f t="shared" si="80"/>
        <v>1E+212</v>
      </c>
      <c r="K146" s="22">
        <f t="shared" si="56"/>
        <v>35000</v>
      </c>
      <c r="L146" s="22">
        <v>27400</v>
      </c>
    </row>
    <row r="147" spans="5:12" x14ac:dyDescent="0.3">
      <c r="E147" s="16">
        <v>138</v>
      </c>
      <c r="F147" s="17" t="str">
        <f t="shared" si="78"/>
        <v>100팽</v>
      </c>
      <c r="G147" s="17">
        <f t="shared" si="79"/>
        <v>9.9999999999999995E+213</v>
      </c>
      <c r="H147" s="17">
        <f t="shared" si="55"/>
        <v>100</v>
      </c>
      <c r="I147" s="16" t="str" cm="1">
        <f t="array" ref="I147">IF(AND(H146&gt;=1000,H147&lt;2),INDEX(N:N,MATCH(I146,N:N,0)+1,0),I146)</f>
        <v>팽</v>
      </c>
      <c r="J147" s="16" t="str">
        <f t="shared" si="80"/>
        <v>1E+212</v>
      </c>
      <c r="K147" s="22">
        <f t="shared" si="56"/>
        <v>35000</v>
      </c>
      <c r="L147" s="22">
        <v>27600</v>
      </c>
    </row>
    <row r="148" spans="5:12" x14ac:dyDescent="0.3">
      <c r="E148" s="16">
        <v>139</v>
      </c>
      <c r="F148" s="17" t="str">
        <f t="shared" si="78"/>
        <v>1000팽</v>
      </c>
      <c r="G148" s="17">
        <f t="shared" si="79"/>
        <v>9.9999999999999991E+214</v>
      </c>
      <c r="H148" s="17">
        <f t="shared" si="55"/>
        <v>1000</v>
      </c>
      <c r="I148" s="16" t="str" cm="1">
        <f t="array" ref="I148">IF(AND(H147&gt;=1000,H148&lt;2),INDEX(N:N,MATCH(I147,N:N,0)+1,0),I147)</f>
        <v>팽</v>
      </c>
      <c r="J148" s="16" t="str">
        <f t="shared" si="80"/>
        <v>1E+212</v>
      </c>
      <c r="K148" s="22">
        <f t="shared" si="56"/>
        <v>35000</v>
      </c>
      <c r="L148" s="22">
        <v>27800</v>
      </c>
    </row>
    <row r="149" spans="5:12" x14ac:dyDescent="0.3">
      <c r="E149" s="16">
        <v>140</v>
      </c>
      <c r="F149" s="17" t="str">
        <f t="shared" si="78"/>
        <v>1관</v>
      </c>
      <c r="G149" s="17">
        <f t="shared" si="79"/>
        <v>1E+216</v>
      </c>
      <c r="H149" s="17">
        <f t="shared" si="55"/>
        <v>1</v>
      </c>
      <c r="I149" s="16" t="str" cm="1">
        <f t="array" ref="I149">IF(AND(H148&gt;=1000,H149&lt;2),INDEX(N:N,MATCH(I148,N:N,0)+1,0),I148)</f>
        <v>관</v>
      </c>
      <c r="J149" s="16" t="str">
        <f t="shared" si="80"/>
        <v>1E+216</v>
      </c>
      <c r="K149" s="22">
        <f t="shared" si="56"/>
        <v>36000</v>
      </c>
      <c r="L149" s="22">
        <v>28000</v>
      </c>
    </row>
    <row r="150" spans="5:12" x14ac:dyDescent="0.3">
      <c r="E150" s="16">
        <v>141</v>
      </c>
      <c r="F150" s="17" t="str">
        <f t="shared" si="78"/>
        <v>10관</v>
      </c>
      <c r="G150" s="17">
        <f t="shared" si="79"/>
        <v>1.0000000000000001E+217</v>
      </c>
      <c r="H150" s="17">
        <f t="shared" si="55"/>
        <v>10</v>
      </c>
      <c r="I150" s="16" t="str" cm="1">
        <f t="array" ref="I150">IF(AND(H149&gt;=1000,H150&lt;2),INDEX(N:N,MATCH(I149,N:N,0)+1,0),I149)</f>
        <v>관</v>
      </c>
      <c r="J150" s="16" t="str">
        <f t="shared" si="80"/>
        <v>1E+216</v>
      </c>
      <c r="K150" s="22">
        <f t="shared" si="56"/>
        <v>36000</v>
      </c>
      <c r="L150" s="22">
        <v>28200</v>
      </c>
    </row>
    <row r="151" spans="5:12" x14ac:dyDescent="0.3">
      <c r="E151" s="16">
        <v>142</v>
      </c>
      <c r="F151" s="17" t="str">
        <f t="shared" si="78"/>
        <v>100관</v>
      </c>
      <c r="G151" s="17">
        <f t="shared" si="79"/>
        <v>1.0000000000000001E+218</v>
      </c>
      <c r="H151" s="17">
        <f t="shared" si="55"/>
        <v>100</v>
      </c>
      <c r="I151" s="16" t="str" cm="1">
        <f t="array" ref="I151">IF(AND(H150&gt;=1000,H151&lt;2),INDEX(N:N,MATCH(I150,N:N,0)+1,0),I150)</f>
        <v>관</v>
      </c>
      <c r="J151" s="16" t="str">
        <f t="shared" si="80"/>
        <v>1E+216</v>
      </c>
      <c r="K151" s="22">
        <f t="shared" si="56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81">H152&amp;I152</f>
        <v>1000관</v>
      </c>
      <c r="G152" s="17">
        <f t="shared" ref="G152:G156" si="82">H152*J152</f>
        <v>9.9999999999999997E+218</v>
      </c>
      <c r="H152" s="17">
        <f t="shared" si="55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83">VLOOKUP(I152,N:Q,4,FALSE)</f>
        <v>1E+216</v>
      </c>
      <c r="K152" s="22">
        <f t="shared" si="56"/>
        <v>36000</v>
      </c>
      <c r="L152" s="22">
        <v>28600</v>
      </c>
    </row>
    <row r="153" spans="5:12" x14ac:dyDescent="0.3">
      <c r="E153" s="16">
        <v>144</v>
      </c>
      <c r="F153" s="17" t="str">
        <f t="shared" si="81"/>
        <v>1한</v>
      </c>
      <c r="G153" s="17">
        <f t="shared" si="82"/>
        <v>1E+220</v>
      </c>
      <c r="H153" s="17">
        <f t="shared" si="55"/>
        <v>1</v>
      </c>
      <c r="I153" s="16" t="str" cm="1">
        <f t="array" ref="I153">IF(AND(H152&gt;=1000,H153&lt;2),INDEX(N:N,MATCH(I152,N:N,0)+1,0),I152)</f>
        <v>한</v>
      </c>
      <c r="J153" s="16" t="str">
        <f t="shared" si="83"/>
        <v>1E+220</v>
      </c>
      <c r="K153" s="22">
        <f t="shared" si="56"/>
        <v>37000</v>
      </c>
      <c r="L153" s="22">
        <v>28800</v>
      </c>
    </row>
    <row r="154" spans="5:12" x14ac:dyDescent="0.3">
      <c r="E154" s="16">
        <v>145</v>
      </c>
      <c r="F154" s="17" t="str">
        <f t="shared" si="81"/>
        <v>10한</v>
      </c>
      <c r="G154" s="17">
        <f t="shared" si="82"/>
        <v>1E+221</v>
      </c>
      <c r="H154" s="17">
        <f t="shared" si="55"/>
        <v>10</v>
      </c>
      <c r="I154" s="16" t="str" cm="1">
        <f t="array" ref="I154">IF(AND(H153&gt;=1000,H154&lt;2),INDEX(N:N,MATCH(I153,N:N,0)+1,0),I153)</f>
        <v>한</v>
      </c>
      <c r="J154" s="16" t="str">
        <f t="shared" si="83"/>
        <v>1E+220</v>
      </c>
      <c r="K154" s="22">
        <f t="shared" si="56"/>
        <v>37000</v>
      </c>
      <c r="L154" s="22">
        <v>29000</v>
      </c>
    </row>
    <row r="155" spans="5:12" x14ac:dyDescent="0.3">
      <c r="E155" s="16">
        <v>146</v>
      </c>
      <c r="F155" s="17" t="str">
        <f t="shared" si="81"/>
        <v>100한</v>
      </c>
      <c r="G155" s="17">
        <f t="shared" si="82"/>
        <v>1E+222</v>
      </c>
      <c r="H155" s="17">
        <f t="shared" si="55"/>
        <v>100</v>
      </c>
      <c r="I155" s="16" t="str" cm="1">
        <f t="array" ref="I155">IF(AND(H154&gt;=1000,H155&lt;2),INDEX(N:N,MATCH(I154,N:N,0)+1,0),I154)</f>
        <v>한</v>
      </c>
      <c r="J155" s="16" t="str">
        <f t="shared" si="83"/>
        <v>1E+220</v>
      </c>
      <c r="K155" s="22">
        <f t="shared" si="56"/>
        <v>37000</v>
      </c>
      <c r="L155" s="22">
        <v>29200</v>
      </c>
    </row>
    <row r="156" spans="5:12" x14ac:dyDescent="0.3">
      <c r="E156" s="16">
        <v>147</v>
      </c>
      <c r="F156" s="17" t="str">
        <f t="shared" si="81"/>
        <v>1000한</v>
      </c>
      <c r="G156" s="17">
        <f t="shared" si="82"/>
        <v>1E+223</v>
      </c>
      <c r="H156" s="17">
        <f t="shared" si="55"/>
        <v>1000</v>
      </c>
      <c r="I156" s="16" t="str" cm="1">
        <f t="array" ref="I156">IF(AND(H155&gt;=1000,H156&lt;2),INDEX(N:N,MATCH(I155,N:N,0)+1,0),I155)</f>
        <v>한</v>
      </c>
      <c r="J156" s="16" t="str">
        <f t="shared" si="83"/>
        <v>1E+220</v>
      </c>
      <c r="K156" s="22">
        <f t="shared" si="56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84">H157&amp;I157</f>
        <v>1혈</v>
      </c>
      <c r="G157" s="17">
        <f t="shared" ref="G157:G160" si="85">H157*J157</f>
        <v>9.9999999999999997E+223</v>
      </c>
      <c r="H157" s="17">
        <f t="shared" si="55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86">VLOOKUP(I157,N:Q,4,FALSE)</f>
        <v>1E+224</v>
      </c>
      <c r="K157" s="22">
        <f t="shared" si="56"/>
        <v>38000</v>
      </c>
      <c r="L157" s="22">
        <v>29600</v>
      </c>
    </row>
    <row r="158" spans="5:12" x14ac:dyDescent="0.3">
      <c r="E158" s="16">
        <v>149</v>
      </c>
      <c r="F158" s="17" t="str">
        <f t="shared" si="84"/>
        <v>10혈</v>
      </c>
      <c r="G158" s="17">
        <f t="shared" si="85"/>
        <v>9.9999999999999993E+224</v>
      </c>
      <c r="H158" s="17">
        <f t="shared" si="55"/>
        <v>10</v>
      </c>
      <c r="I158" s="16" t="str" cm="1">
        <f t="array" ref="I158">IF(AND(H157&gt;=1000,H158&lt;2),INDEX(N:N,MATCH(I157,N:N,0)+1,0),I157)</f>
        <v>혈</v>
      </c>
      <c r="J158" s="16" t="str">
        <f t="shared" si="86"/>
        <v>1E+224</v>
      </c>
      <c r="K158" s="22">
        <f t="shared" si="56"/>
        <v>38000</v>
      </c>
      <c r="L158" s="22">
        <v>29800</v>
      </c>
    </row>
    <row r="159" spans="5:12" x14ac:dyDescent="0.3">
      <c r="E159" s="16">
        <v>150</v>
      </c>
      <c r="F159" s="17" t="str">
        <f t="shared" si="84"/>
        <v>100혈</v>
      </c>
      <c r="G159" s="17">
        <f t="shared" si="85"/>
        <v>9.9999999999999996E+225</v>
      </c>
      <c r="H159" s="17">
        <f t="shared" si="55"/>
        <v>100</v>
      </c>
      <c r="I159" s="16" t="str" cm="1">
        <f t="array" ref="I159">IF(AND(H158&gt;=1000,H159&lt;2),INDEX(N:N,MATCH(I158,N:N,0)+1,0),I158)</f>
        <v>혈</v>
      </c>
      <c r="J159" s="16" t="str">
        <f t="shared" si="86"/>
        <v>1E+224</v>
      </c>
      <c r="K159" s="22">
        <f t="shared" si="56"/>
        <v>38000</v>
      </c>
      <c r="L159" s="22">
        <v>30000</v>
      </c>
    </row>
    <row r="160" spans="5:12" x14ac:dyDescent="0.3">
      <c r="E160" s="16">
        <v>151</v>
      </c>
      <c r="F160" s="17" t="str">
        <f t="shared" si="84"/>
        <v>1000혈</v>
      </c>
      <c r="G160" s="17">
        <f t="shared" si="85"/>
        <v>9.9999999999999988E+226</v>
      </c>
      <c r="H160" s="17">
        <f t="shared" si="55"/>
        <v>1000</v>
      </c>
      <c r="I160" s="16" t="str" cm="1">
        <f t="array" ref="I160">IF(AND(H159&gt;=1000,H160&lt;2),INDEX(N:N,MATCH(I159,N:N,0)+1,0),I159)</f>
        <v>혈</v>
      </c>
      <c r="J160" s="16" t="str">
        <f t="shared" si="86"/>
        <v>1E+224</v>
      </c>
      <c r="K160" s="22">
        <f t="shared" si="56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87">H161&amp;I161</f>
        <v>1연</v>
      </c>
      <c r="G161" s="17">
        <f t="shared" ref="G161:G164" si="88">H161*J161</f>
        <v>9.9999999999999992E+227</v>
      </c>
      <c r="H161" s="17">
        <f t="shared" si="55"/>
        <v>1</v>
      </c>
      <c r="I161" s="16" t="str" cm="1">
        <f t="array" ref="I161">IF(AND(H160&gt;=1000,H161&lt;2),INDEX(N:N,MATCH(I160,N:N,0)+1,0),I160)</f>
        <v>연</v>
      </c>
      <c r="J161" s="16" t="str">
        <f t="shared" ref="J161:J164" si="89">VLOOKUP(I161,N:Q,4,FALSE)</f>
        <v>1E+228</v>
      </c>
      <c r="K161" s="22">
        <f t="shared" si="56"/>
        <v>39000</v>
      </c>
      <c r="L161" s="22">
        <v>30400</v>
      </c>
    </row>
    <row r="162" spans="5:12" x14ac:dyDescent="0.3">
      <c r="E162" s="16">
        <v>153</v>
      </c>
      <c r="F162" s="17" t="str">
        <f t="shared" si="87"/>
        <v>10연</v>
      </c>
      <c r="G162" s="17">
        <f t="shared" si="88"/>
        <v>9.9999999999999999E+228</v>
      </c>
      <c r="H162" s="17">
        <f t="shared" si="55"/>
        <v>10</v>
      </c>
      <c r="I162" s="16" t="str" cm="1">
        <f t="array" ref="I162">IF(AND(H161&gt;=1000,H162&lt;2),INDEX(N:N,MATCH(I161,N:N,0)+1,0),I161)</f>
        <v>연</v>
      </c>
      <c r="J162" s="16" t="str">
        <f t="shared" si="89"/>
        <v>1E+228</v>
      </c>
      <c r="K162" s="22">
        <f t="shared" si="56"/>
        <v>39000</v>
      </c>
      <c r="L162" s="22">
        <v>30600</v>
      </c>
    </row>
    <row r="163" spans="5:12" x14ac:dyDescent="0.3">
      <c r="E163" s="16">
        <v>154</v>
      </c>
      <c r="F163" s="17" t="str">
        <f t="shared" si="87"/>
        <v>100연</v>
      </c>
      <c r="G163" s="17">
        <f t="shared" si="88"/>
        <v>9.9999999999999988E+229</v>
      </c>
      <c r="H163" s="17">
        <f t="shared" si="55"/>
        <v>100</v>
      </c>
      <c r="I163" s="16" t="str" cm="1">
        <f t="array" ref="I163">IF(AND(H162&gt;=1000,H163&lt;2),INDEX(N:N,MATCH(I162,N:N,0)+1,0),I162)</f>
        <v>연</v>
      </c>
      <c r="J163" s="16" t="str">
        <f t="shared" si="89"/>
        <v>1E+228</v>
      </c>
      <c r="K163" s="22">
        <f t="shared" si="56"/>
        <v>39000</v>
      </c>
      <c r="L163" s="22">
        <v>30800</v>
      </c>
    </row>
    <row r="164" spans="5:12" x14ac:dyDescent="0.3">
      <c r="E164" s="16">
        <v>155</v>
      </c>
      <c r="F164" s="17" t="str">
        <f t="shared" si="87"/>
        <v>1000연</v>
      </c>
      <c r="G164" s="17">
        <f t="shared" si="88"/>
        <v>9.9999999999999988E+230</v>
      </c>
      <c r="H164" s="17">
        <f t="shared" si="55"/>
        <v>1000</v>
      </c>
      <c r="I164" s="16" t="str" cm="1">
        <f t="array" ref="I164">IF(AND(H163&gt;=1000,H164&lt;2),INDEX(N:N,MATCH(I163,N:N,0)+1,0),I163)</f>
        <v>연</v>
      </c>
      <c r="J164" s="16" t="str">
        <f t="shared" si="89"/>
        <v>1E+228</v>
      </c>
      <c r="K164" s="22">
        <f t="shared" si="56"/>
        <v>39000</v>
      </c>
      <c r="L164" s="22">
        <v>31000</v>
      </c>
    </row>
    <row r="165" spans="5:12" x14ac:dyDescent="0.3">
      <c r="E165" s="16">
        <v>156</v>
      </c>
      <c r="F165" s="17" t="str">
        <f t="shared" ref="F165:F168" si="90">H165&amp;I165</f>
        <v>1난</v>
      </c>
      <c r="G165" s="17">
        <f t="shared" ref="G165:G168" si="91">H165*J165</f>
        <v>1.0000000000000001E+232</v>
      </c>
      <c r="H165" s="17">
        <f t="shared" si="55"/>
        <v>1</v>
      </c>
      <c r="I165" s="16" t="str" cm="1">
        <f t="array" ref="I165">IF(AND(H164&gt;=1000,H165&lt;2),INDEX(N:N,MATCH(I164,N:N,0)+1,0),I164)</f>
        <v>난</v>
      </c>
      <c r="J165" s="16" t="str">
        <f t="shared" ref="J165:J168" si="92">VLOOKUP(I165,N:Q,4,FALSE)</f>
        <v>1E+232</v>
      </c>
      <c r="K165" s="22">
        <f t="shared" si="56"/>
        <v>40000</v>
      </c>
      <c r="L165" s="22">
        <v>31200</v>
      </c>
    </row>
    <row r="166" spans="5:12" x14ac:dyDescent="0.3">
      <c r="E166" s="16">
        <v>157</v>
      </c>
      <c r="F166" s="17" t="str">
        <f t="shared" si="90"/>
        <v>10난</v>
      </c>
      <c r="G166" s="17">
        <f t="shared" si="91"/>
        <v>9.9999999999999997E+232</v>
      </c>
      <c r="H166" s="17">
        <f t="shared" si="55"/>
        <v>10</v>
      </c>
      <c r="I166" s="16" t="str" cm="1">
        <f t="array" ref="I166">IF(AND(H165&gt;=1000,H166&lt;2),INDEX(N:N,MATCH(I165,N:N,0)+1,0),I165)</f>
        <v>난</v>
      </c>
      <c r="J166" s="16" t="str">
        <f t="shared" si="92"/>
        <v>1E+232</v>
      </c>
      <c r="K166" s="22">
        <f t="shared" si="56"/>
        <v>40000</v>
      </c>
      <c r="L166" s="22">
        <v>31400</v>
      </c>
    </row>
    <row r="167" spans="5:12" x14ac:dyDescent="0.3">
      <c r="E167" s="16">
        <v>158</v>
      </c>
      <c r="F167" s="17" t="str">
        <f t="shared" si="90"/>
        <v>100난</v>
      </c>
      <c r="G167" s="17">
        <f t="shared" si="91"/>
        <v>1E+234</v>
      </c>
      <c r="H167" s="17">
        <f t="shared" si="55"/>
        <v>100</v>
      </c>
      <c r="I167" s="16" t="str" cm="1">
        <f t="array" ref="I167">IF(AND(H166&gt;=1000,H167&lt;2),INDEX(N:N,MATCH(I166,N:N,0)+1,0),I166)</f>
        <v>난</v>
      </c>
      <c r="J167" s="16" t="str">
        <f t="shared" si="92"/>
        <v>1E+232</v>
      </c>
      <c r="K167" s="22">
        <f t="shared" si="56"/>
        <v>40000</v>
      </c>
      <c r="L167" s="22">
        <v>31600</v>
      </c>
    </row>
    <row r="168" spans="5:12" x14ac:dyDescent="0.3">
      <c r="E168" s="16">
        <v>159</v>
      </c>
      <c r="F168" s="17" t="str">
        <f t="shared" si="90"/>
        <v>1000난</v>
      </c>
      <c r="G168" s="17">
        <f t="shared" si="91"/>
        <v>1.0000000000000001E+235</v>
      </c>
      <c r="H168" s="17">
        <f t="shared" si="55"/>
        <v>1000</v>
      </c>
      <c r="I168" s="16" t="str" cm="1">
        <f t="array" ref="I168">IF(AND(H167&gt;=1000,H168&lt;2),INDEX(N:N,MATCH(I167,N:N,0)+1,0),I167)</f>
        <v>난</v>
      </c>
      <c r="J168" s="16" t="str">
        <f t="shared" si="92"/>
        <v>1E+232</v>
      </c>
      <c r="K168" s="22">
        <f t="shared" si="56"/>
        <v>40000</v>
      </c>
      <c r="L168" s="22">
        <v>31800</v>
      </c>
    </row>
    <row r="169" spans="5:12" x14ac:dyDescent="0.3">
      <c r="E169" s="16">
        <v>160</v>
      </c>
      <c r="F169" s="17" t="str">
        <f t="shared" ref="F169:F172" si="93">H169&amp;I169</f>
        <v>1군</v>
      </c>
      <c r="G169" s="17">
        <f t="shared" ref="G169:G172" si="94">H169*J169</f>
        <v>1.0000000000000001E+236</v>
      </c>
      <c r="H169" s="17">
        <f t="shared" si="55"/>
        <v>1</v>
      </c>
      <c r="I169" s="16" t="str" cm="1">
        <f t="array" ref="I169">IF(AND(H168&gt;=1000,H169&lt;2),INDEX(N:N,MATCH(I168,N:N,0)+1,0),I168)</f>
        <v>군</v>
      </c>
      <c r="J169" s="16" t="str">
        <f t="shared" ref="J169:J172" si="95">VLOOKUP(I169,N:Q,4,FALSE)</f>
        <v>1E+236</v>
      </c>
      <c r="K169" s="22">
        <f t="shared" si="56"/>
        <v>41000</v>
      </c>
      <c r="L169" s="22">
        <v>32000</v>
      </c>
    </row>
    <row r="170" spans="5:12" x14ac:dyDescent="0.3">
      <c r="E170" s="16">
        <v>161</v>
      </c>
      <c r="F170" s="17" t="str">
        <f t="shared" si="93"/>
        <v>10군</v>
      </c>
      <c r="G170" s="17">
        <f t="shared" si="94"/>
        <v>1.0000000000000001E+237</v>
      </c>
      <c r="H170" s="17">
        <f t="shared" si="55"/>
        <v>10</v>
      </c>
      <c r="I170" s="16" t="str" cm="1">
        <f t="array" ref="I170">IF(AND(H169&gt;=1000,H170&lt;2),INDEX(N:N,MATCH(I169,N:N,0)+1,0),I169)</f>
        <v>군</v>
      </c>
      <c r="J170" s="16" t="str">
        <f t="shared" si="95"/>
        <v>1E+236</v>
      </c>
      <c r="K170" s="22">
        <f t="shared" si="56"/>
        <v>41000</v>
      </c>
      <c r="L170" s="22">
        <v>32200</v>
      </c>
    </row>
    <row r="171" spans="5:12" x14ac:dyDescent="0.3">
      <c r="E171" s="16">
        <v>162</v>
      </c>
      <c r="F171" s="17" t="str">
        <f t="shared" si="93"/>
        <v>100군</v>
      </c>
      <c r="G171" s="17">
        <f t="shared" si="94"/>
        <v>1E+238</v>
      </c>
      <c r="H171" s="17">
        <f t="shared" si="55"/>
        <v>100</v>
      </c>
      <c r="I171" s="16" t="str" cm="1">
        <f t="array" ref="I171">IF(AND(H170&gt;=1000,H171&lt;2),INDEX(N:N,MATCH(I170,N:N,0)+1,0),I170)</f>
        <v>군</v>
      </c>
      <c r="J171" s="16" t="str">
        <f t="shared" si="95"/>
        <v>1E+236</v>
      </c>
      <c r="K171" s="22">
        <f t="shared" si="56"/>
        <v>41000</v>
      </c>
      <c r="L171" s="22">
        <v>32400</v>
      </c>
    </row>
    <row r="172" spans="5:12" x14ac:dyDescent="0.3">
      <c r="E172" s="16">
        <v>163</v>
      </c>
      <c r="F172" s="17" t="str">
        <f t="shared" si="93"/>
        <v>1000군</v>
      </c>
      <c r="G172" s="17">
        <f t="shared" si="94"/>
        <v>1.0000000000000001E+239</v>
      </c>
      <c r="H172" s="17">
        <f t="shared" si="55"/>
        <v>1000</v>
      </c>
      <c r="I172" s="16" t="str" cm="1">
        <f t="array" ref="I172">IF(AND(H171&gt;=1000,H172&lt;2),INDEX(N:N,MATCH(I171,N:N,0)+1,0),I171)</f>
        <v>군</v>
      </c>
      <c r="J172" s="16" t="str">
        <f t="shared" si="95"/>
        <v>1E+236</v>
      </c>
      <c r="K172" s="22">
        <f t="shared" si="56"/>
        <v>41000</v>
      </c>
      <c r="L172" s="22">
        <v>32600</v>
      </c>
    </row>
    <row r="173" spans="5:12" x14ac:dyDescent="0.3">
      <c r="E173" s="16">
        <v>164</v>
      </c>
      <c r="F173" s="17" t="str">
        <f t="shared" ref="F173:F176" si="96">H173&amp;I173</f>
        <v>1결</v>
      </c>
      <c r="G173" s="17">
        <f t="shared" ref="G173:G176" si="97">H173*J173</f>
        <v>1E+240</v>
      </c>
      <c r="H173" s="17">
        <f t="shared" si="55"/>
        <v>1</v>
      </c>
      <c r="I173" s="16" t="str" cm="1">
        <f t="array" ref="I173">IF(AND(H172&gt;=1000,H173&lt;2),INDEX(N:N,MATCH(I172,N:N,0)+1,0),I172)</f>
        <v>결</v>
      </c>
      <c r="J173" s="16" t="str">
        <f t="shared" ref="J173:J176" si="98">VLOOKUP(I173,N:Q,4,FALSE)</f>
        <v>1E+240</v>
      </c>
      <c r="K173" s="22">
        <f t="shared" si="56"/>
        <v>42000</v>
      </c>
      <c r="L173" s="22">
        <v>32800</v>
      </c>
    </row>
    <row r="174" spans="5:12" x14ac:dyDescent="0.3">
      <c r="E174" s="16">
        <v>165</v>
      </c>
      <c r="F174" s="17" t="str">
        <f t="shared" si="96"/>
        <v>10결</v>
      </c>
      <c r="G174" s="17">
        <f t="shared" si="97"/>
        <v>1.0000000000000001E+241</v>
      </c>
      <c r="H174" s="17">
        <f t="shared" si="55"/>
        <v>10</v>
      </c>
      <c r="I174" s="16" t="str" cm="1">
        <f t="array" ref="I174">IF(AND(H173&gt;=1000,H174&lt;2),INDEX(N:N,MATCH(I173,N:N,0)+1,0),I173)</f>
        <v>결</v>
      </c>
      <c r="J174" s="16" t="str">
        <f t="shared" si="98"/>
        <v>1E+240</v>
      </c>
      <c r="K174" s="22">
        <f t="shared" si="56"/>
        <v>42000</v>
      </c>
      <c r="L174" s="22">
        <v>33000</v>
      </c>
    </row>
    <row r="175" spans="5:12" x14ac:dyDescent="0.3">
      <c r="E175" s="16">
        <v>166</v>
      </c>
      <c r="F175" s="17" t="str">
        <f t="shared" si="96"/>
        <v>100결</v>
      </c>
      <c r="G175" s="17">
        <f t="shared" si="97"/>
        <v>1.0000000000000001E+242</v>
      </c>
      <c r="H175" s="17">
        <f t="shared" si="55"/>
        <v>100</v>
      </c>
      <c r="I175" s="16" t="str" cm="1">
        <f t="array" ref="I175">IF(AND(H174&gt;=1000,H175&lt;2),INDEX(N:N,MATCH(I174,N:N,0)+1,0),I174)</f>
        <v>결</v>
      </c>
      <c r="J175" s="16" t="str">
        <f t="shared" si="98"/>
        <v>1E+240</v>
      </c>
      <c r="K175" s="22">
        <f t="shared" si="56"/>
        <v>42000</v>
      </c>
      <c r="L175" s="22">
        <v>33200</v>
      </c>
    </row>
    <row r="176" spans="5:12" x14ac:dyDescent="0.3">
      <c r="E176" s="16">
        <v>167</v>
      </c>
      <c r="F176" s="17" t="str">
        <f t="shared" si="96"/>
        <v>1000결</v>
      </c>
      <c r="G176" s="17">
        <f t="shared" si="97"/>
        <v>1.0000000000000001E+243</v>
      </c>
      <c r="H176" s="17">
        <f t="shared" si="55"/>
        <v>1000</v>
      </c>
      <c r="I176" s="16" t="str" cm="1">
        <f t="array" ref="I176">IF(AND(H175&gt;=1000,H176&lt;2),INDEX(N:N,MATCH(I175,N:N,0)+1,0),I175)</f>
        <v>결</v>
      </c>
      <c r="J176" s="16" t="str">
        <f t="shared" si="98"/>
        <v>1E+240</v>
      </c>
      <c r="K176" s="22">
        <f t="shared" si="56"/>
        <v>42000</v>
      </c>
      <c r="L176" s="22">
        <v>33400</v>
      </c>
    </row>
    <row r="177" spans="5:12" x14ac:dyDescent="0.3">
      <c r="E177" s="16">
        <v>168</v>
      </c>
      <c r="F177" s="17" t="str">
        <f t="shared" ref="F177:F180" si="99">H177&amp;I177</f>
        <v>1맥</v>
      </c>
      <c r="G177" s="17">
        <f t="shared" ref="G177:G180" si="100">H177*J177</f>
        <v>1.0000000000000001E+244</v>
      </c>
      <c r="H177" s="17">
        <f t="shared" si="55"/>
        <v>1</v>
      </c>
      <c r="I177" s="16" t="str" cm="1">
        <f t="array" ref="I177">IF(AND(H176&gt;=1000,H177&lt;2),INDEX(N:N,MATCH(I176,N:N,0)+1,0),I176)</f>
        <v>맥</v>
      </c>
      <c r="J177" s="16" t="str">
        <f t="shared" ref="J177:J180" si="101">VLOOKUP(I177,N:Q,4,FALSE)</f>
        <v>1E+244</v>
      </c>
      <c r="K177" s="22">
        <f t="shared" si="56"/>
        <v>43000</v>
      </c>
      <c r="L177" s="22">
        <v>33600</v>
      </c>
    </row>
    <row r="178" spans="5:12" x14ac:dyDescent="0.3">
      <c r="E178" s="16">
        <v>169</v>
      </c>
      <c r="F178" s="17" t="str">
        <f t="shared" si="99"/>
        <v>10맥</v>
      </c>
      <c r="G178" s="17">
        <f t="shared" si="100"/>
        <v>1E+245</v>
      </c>
      <c r="H178" s="17">
        <f t="shared" si="55"/>
        <v>10</v>
      </c>
      <c r="I178" s="16" t="str" cm="1">
        <f t="array" ref="I178">IF(AND(H177&gt;=1000,H178&lt;2),INDEX(N:N,MATCH(I177,N:N,0)+1,0),I177)</f>
        <v>맥</v>
      </c>
      <c r="J178" s="16" t="str">
        <f t="shared" si="101"/>
        <v>1E+244</v>
      </c>
      <c r="K178" s="22">
        <f t="shared" si="56"/>
        <v>43000</v>
      </c>
      <c r="L178" s="22">
        <v>33800</v>
      </c>
    </row>
    <row r="179" spans="5:12" x14ac:dyDescent="0.3">
      <c r="E179" s="16">
        <v>170</v>
      </c>
      <c r="F179" s="17" t="str">
        <f t="shared" si="99"/>
        <v>100맥</v>
      </c>
      <c r="G179" s="17">
        <f t="shared" si="100"/>
        <v>1.0000000000000001E+246</v>
      </c>
      <c r="H179" s="17">
        <f t="shared" si="55"/>
        <v>100</v>
      </c>
      <c r="I179" s="16" t="str" cm="1">
        <f t="array" ref="I179">IF(AND(H178&gt;=1000,H179&lt;2),INDEX(N:N,MATCH(I178,N:N,0)+1,0),I178)</f>
        <v>맥</v>
      </c>
      <c r="J179" s="16" t="str">
        <f t="shared" si="101"/>
        <v>1E+244</v>
      </c>
      <c r="K179" s="22">
        <f t="shared" si="56"/>
        <v>43000</v>
      </c>
      <c r="L179" s="22">
        <v>34000</v>
      </c>
    </row>
    <row r="180" spans="5:12" x14ac:dyDescent="0.3">
      <c r="E180" s="16">
        <v>171</v>
      </c>
      <c r="F180" s="17" t="str">
        <f t="shared" si="99"/>
        <v>1000맥</v>
      </c>
      <c r="G180" s="17">
        <f t="shared" si="100"/>
        <v>1.0000000000000001E+247</v>
      </c>
      <c r="H180" s="17">
        <f t="shared" si="55"/>
        <v>1000</v>
      </c>
      <c r="I180" s="16" t="str" cm="1">
        <f t="array" ref="I180">IF(AND(H179&gt;=1000,H180&lt;2),INDEX(N:N,MATCH(I179,N:N,0)+1,0),I179)</f>
        <v>맥</v>
      </c>
      <c r="J180" s="16" t="str">
        <f t="shared" si="101"/>
        <v>1E+244</v>
      </c>
      <c r="K180" s="22">
        <f t="shared" si="56"/>
        <v>43000</v>
      </c>
      <c r="L180" s="22">
        <v>34200</v>
      </c>
    </row>
    <row r="181" spans="5:12" x14ac:dyDescent="0.3">
      <c r="E181" s="16">
        <v>172</v>
      </c>
      <c r="F181" s="17" t="str">
        <f t="shared" ref="F181:F184" si="102">H181&amp;I181</f>
        <v>1토</v>
      </c>
      <c r="G181" s="17">
        <f t="shared" ref="G181:G184" si="103">H181*J181</f>
        <v>1E+248</v>
      </c>
      <c r="H181" s="17">
        <f t="shared" si="55"/>
        <v>1</v>
      </c>
      <c r="I181" s="16" t="str" cm="1">
        <f t="array" ref="I181">IF(AND(H180&gt;=1000,H181&lt;2),INDEX(N:N,MATCH(I180,N:N,0)+1,0),I180)</f>
        <v>토</v>
      </c>
      <c r="J181" s="16" t="str">
        <f t="shared" ref="J181:J184" si="104">VLOOKUP(I181,N:Q,4,FALSE)</f>
        <v>1E+248</v>
      </c>
      <c r="K181" s="22">
        <f t="shared" si="56"/>
        <v>44000</v>
      </c>
      <c r="L181" s="22">
        <v>34400</v>
      </c>
    </row>
    <row r="182" spans="5:12" x14ac:dyDescent="0.3">
      <c r="E182" s="16">
        <v>173</v>
      </c>
      <c r="F182" s="17" t="str">
        <f t="shared" si="102"/>
        <v>10토</v>
      </c>
      <c r="G182" s="17">
        <f t="shared" si="103"/>
        <v>1.0000000000000001E+249</v>
      </c>
      <c r="H182" s="17">
        <f t="shared" si="55"/>
        <v>10</v>
      </c>
      <c r="I182" s="16" t="str" cm="1">
        <f t="array" ref="I182">IF(AND(H181&gt;=1000,H182&lt;2),INDEX(N:N,MATCH(I181,N:N,0)+1,0),I181)</f>
        <v>토</v>
      </c>
      <c r="J182" s="16" t="str">
        <f t="shared" si="104"/>
        <v>1E+248</v>
      </c>
      <c r="K182" s="22">
        <f t="shared" si="56"/>
        <v>44000</v>
      </c>
      <c r="L182" s="22">
        <v>34600</v>
      </c>
    </row>
    <row r="183" spans="5:12" x14ac:dyDescent="0.3">
      <c r="E183" s="16">
        <v>174</v>
      </c>
      <c r="F183" s="17" t="str">
        <f t="shared" si="102"/>
        <v>100토</v>
      </c>
      <c r="G183" s="17">
        <f t="shared" si="103"/>
        <v>1.0000000000000001E+250</v>
      </c>
      <c r="H183" s="17">
        <f t="shared" si="55"/>
        <v>100</v>
      </c>
      <c r="I183" s="16" t="str" cm="1">
        <f t="array" ref="I183">IF(AND(H182&gt;=1000,H183&lt;2),INDEX(N:N,MATCH(I182,N:N,0)+1,0),I182)</f>
        <v>토</v>
      </c>
      <c r="J183" s="16" t="str">
        <f t="shared" si="104"/>
        <v>1E+248</v>
      </c>
      <c r="K183" s="22">
        <f t="shared" si="56"/>
        <v>44000</v>
      </c>
      <c r="L183" s="22">
        <v>34800</v>
      </c>
    </row>
    <row r="184" spans="5:12" x14ac:dyDescent="0.3">
      <c r="E184" s="16">
        <v>175</v>
      </c>
      <c r="F184" s="17" t="str">
        <f t="shared" si="102"/>
        <v>1000토</v>
      </c>
      <c r="G184" s="17">
        <f t="shared" si="103"/>
        <v>1E+251</v>
      </c>
      <c r="H184" s="17">
        <f t="shared" si="55"/>
        <v>1000</v>
      </c>
      <c r="I184" s="16" t="str" cm="1">
        <f t="array" ref="I184">IF(AND(H183&gt;=1000,H184&lt;2),INDEX(N:N,MATCH(I183,N:N,0)+1,0),I183)</f>
        <v>토</v>
      </c>
      <c r="J184" s="16" t="str">
        <f t="shared" si="104"/>
        <v>1E+248</v>
      </c>
      <c r="K184" s="22">
        <f t="shared" si="56"/>
        <v>44000</v>
      </c>
      <c r="L184" s="22">
        <v>35000</v>
      </c>
    </row>
    <row r="185" spans="5:12" x14ac:dyDescent="0.3">
      <c r="E185" s="16">
        <v>176</v>
      </c>
      <c r="F185" s="17" t="str">
        <f t="shared" ref="F185:F188" si="105">H185&amp;I185</f>
        <v>1산</v>
      </c>
      <c r="G185" s="17">
        <f t="shared" ref="G185:G188" si="106">H185*J185</f>
        <v>1.0000000000000001E+252</v>
      </c>
      <c r="H185" s="17">
        <f t="shared" si="55"/>
        <v>1</v>
      </c>
      <c r="I185" s="16" t="str" cm="1">
        <f t="array" ref="I185">IF(AND(H184&gt;=1000,H185&lt;2),INDEX(N:N,MATCH(I184,N:N,0)+1,0),I184)</f>
        <v>산</v>
      </c>
      <c r="J185" s="16" t="str">
        <f t="shared" ref="J185:J188" si="107">VLOOKUP(I185,N:Q,4,FALSE)</f>
        <v>1E+252</v>
      </c>
      <c r="K185" s="22">
        <f t="shared" si="56"/>
        <v>45000</v>
      </c>
      <c r="L185" s="22">
        <v>35200</v>
      </c>
    </row>
    <row r="186" spans="5:12" x14ac:dyDescent="0.3">
      <c r="E186" s="16">
        <v>177</v>
      </c>
      <c r="F186" s="17" t="str">
        <f t="shared" si="105"/>
        <v>10산</v>
      </c>
      <c r="G186" s="17">
        <f t="shared" si="106"/>
        <v>1.0000000000000001E+253</v>
      </c>
      <c r="H186" s="17">
        <f t="shared" si="55"/>
        <v>10</v>
      </c>
      <c r="I186" s="16" t="str" cm="1">
        <f t="array" ref="I186">IF(AND(H185&gt;=1000,H186&lt;2),INDEX(N:N,MATCH(I185,N:N,0)+1,0),I185)</f>
        <v>산</v>
      </c>
      <c r="J186" s="16" t="str">
        <f t="shared" si="107"/>
        <v>1E+252</v>
      </c>
      <c r="K186" s="22">
        <f t="shared" si="56"/>
        <v>45000</v>
      </c>
      <c r="L186" s="22">
        <v>35400</v>
      </c>
    </row>
    <row r="187" spans="5:12" x14ac:dyDescent="0.3">
      <c r="E187" s="16">
        <v>178</v>
      </c>
      <c r="F187" s="17" t="str">
        <f t="shared" si="105"/>
        <v>100산</v>
      </c>
      <c r="G187" s="17">
        <f t="shared" si="106"/>
        <v>1.0000000000000001E+254</v>
      </c>
      <c r="H187" s="17">
        <f t="shared" si="55"/>
        <v>100</v>
      </c>
      <c r="I187" s="16" t="str" cm="1">
        <f t="array" ref="I187">IF(AND(H186&gt;=1000,H187&lt;2),INDEX(N:N,MATCH(I186,N:N,0)+1,0),I186)</f>
        <v>산</v>
      </c>
      <c r="J187" s="16" t="str">
        <f t="shared" si="107"/>
        <v>1E+252</v>
      </c>
      <c r="K187" s="22">
        <f t="shared" si="56"/>
        <v>45000</v>
      </c>
      <c r="L187" s="22">
        <v>35600</v>
      </c>
    </row>
    <row r="188" spans="5:12" x14ac:dyDescent="0.3">
      <c r="E188" s="16">
        <v>179</v>
      </c>
      <c r="F188" s="17" t="str">
        <f t="shared" si="105"/>
        <v>1000산</v>
      </c>
      <c r="G188" s="17">
        <f t="shared" si="106"/>
        <v>1.0000000000000002E+255</v>
      </c>
      <c r="H188" s="17">
        <f t="shared" si="55"/>
        <v>1000</v>
      </c>
      <c r="I188" s="16" t="str" cm="1">
        <f t="array" ref="I188">IF(AND(H187&gt;=1000,H188&lt;2),INDEX(N:N,MATCH(I187,N:N,0)+1,0),I187)</f>
        <v>산</v>
      </c>
      <c r="J188" s="16" t="str">
        <f t="shared" si="107"/>
        <v>1E+252</v>
      </c>
      <c r="K188" s="22">
        <f t="shared" si="56"/>
        <v>45000</v>
      </c>
      <c r="L188" s="22">
        <v>35800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2024-07-23T02:41:03Z</dcterms:modified>
</cp:coreProperties>
</file>