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4043945-F8EB-4A64-9A04-BBBEF362741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2" i="1" l="1"/>
  <c r="C142" i="1"/>
  <c r="D142" i="1" s="1"/>
  <c r="E142" i="1"/>
  <c r="E143" i="1" s="1"/>
  <c r="F142" i="1"/>
  <c r="J142" i="1"/>
  <c r="J143" i="1" s="1"/>
  <c r="K142" i="1"/>
  <c r="K143" i="1" s="1"/>
  <c r="L142" i="1"/>
  <c r="L143" i="1" s="1"/>
  <c r="M142" i="1"/>
  <c r="M143" i="1" s="1"/>
  <c r="B143" i="1"/>
  <c r="C143" i="1"/>
  <c r="D143" i="1" s="1"/>
  <c r="F143" i="1"/>
  <c r="H148" i="3"/>
  <c r="K148" i="3"/>
  <c r="H149" i="3"/>
  <c r="K149" i="3"/>
  <c r="O71" i="3"/>
  <c r="P71" i="3" s="1"/>
  <c r="B139" i="1"/>
  <c r="C139" i="1"/>
  <c r="D139" i="1" s="1"/>
  <c r="D140" i="1" s="1"/>
  <c r="D141" i="1" s="1"/>
  <c r="E139" i="1"/>
  <c r="E140" i="1" s="1"/>
  <c r="E141" i="1" s="1"/>
  <c r="J139" i="1"/>
  <c r="J140" i="1" s="1"/>
  <c r="J141" i="1" s="1"/>
  <c r="K139" i="1"/>
  <c r="K140" i="1" s="1"/>
  <c r="K141" i="1" s="1"/>
  <c r="L139" i="1"/>
  <c r="L140" i="1" s="1"/>
  <c r="L141" i="1" s="1"/>
  <c r="M139" i="1"/>
  <c r="M140" i="1" s="1"/>
  <c r="M141" i="1" s="1"/>
  <c r="B140" i="1"/>
  <c r="C140" i="1"/>
  <c r="B141" i="1"/>
  <c r="C141" i="1"/>
  <c r="H145" i="3"/>
  <c r="K145" i="3"/>
  <c r="K146" i="3"/>
  <c r="K147" i="3"/>
  <c r="B137" i="1"/>
  <c r="C137" i="1"/>
  <c r="D137" i="1" s="1"/>
  <c r="E137" i="1"/>
  <c r="E138" i="1" s="1"/>
  <c r="J137" i="1"/>
  <c r="J138" i="1" s="1"/>
  <c r="K137" i="1"/>
  <c r="K138" i="1" s="1"/>
  <c r="L137" i="1"/>
  <c r="M137" i="1"/>
  <c r="M138" i="1" s="1"/>
  <c r="B138" i="1"/>
  <c r="C138" i="1"/>
  <c r="D138" i="1" s="1"/>
  <c r="L138" i="1"/>
  <c r="H143" i="3"/>
  <c r="K143" i="3"/>
  <c r="H144" i="3"/>
  <c r="K144" i="3"/>
  <c r="O70" i="3"/>
  <c r="P70" i="3" s="1"/>
  <c r="O69" i="3"/>
  <c r="P69" i="3" s="1"/>
  <c r="B135" i="1"/>
  <c r="C135" i="1"/>
  <c r="D135" i="1" s="1"/>
  <c r="E135" i="1"/>
  <c r="E136" i="1" s="1"/>
  <c r="J135" i="1"/>
  <c r="J136" i="1" s="1"/>
  <c r="K135" i="1"/>
  <c r="K136" i="1" s="1"/>
  <c r="L135" i="1"/>
  <c r="L136" i="1" s="1"/>
  <c r="M135" i="1"/>
  <c r="M136" i="1" s="1"/>
  <c r="B136" i="1"/>
  <c r="C136" i="1"/>
  <c r="D136" i="1" s="1"/>
  <c r="H141" i="3"/>
  <c r="K141" i="3"/>
  <c r="K142" i="3"/>
  <c r="B132" i="1"/>
  <c r="C132" i="1"/>
  <c r="D132" i="1" s="1"/>
  <c r="E132" i="1"/>
  <c r="E133" i="1" s="1"/>
  <c r="E134" i="1" s="1"/>
  <c r="J132" i="1"/>
  <c r="J133" i="1" s="1"/>
  <c r="J134" i="1" s="1"/>
  <c r="K132" i="1"/>
  <c r="K133" i="1" s="1"/>
  <c r="K134" i="1" s="1"/>
  <c r="L132" i="1"/>
  <c r="M132" i="1"/>
  <c r="M133" i="1" s="1"/>
  <c r="M134" i="1" s="1"/>
  <c r="B133" i="1"/>
  <c r="C133" i="1"/>
  <c r="D133" i="1"/>
  <c r="L133" i="1"/>
  <c r="L134" i="1" s="1"/>
  <c r="B134" i="1"/>
  <c r="C134" i="1"/>
  <c r="D134" i="1" s="1"/>
  <c r="H140" i="3"/>
  <c r="K140" i="3"/>
  <c r="H138" i="3"/>
  <c r="K138" i="3"/>
  <c r="H139" i="3"/>
  <c r="K139" i="3"/>
  <c r="O68" i="3"/>
  <c r="P68" i="3" s="1"/>
  <c r="O67" i="3"/>
  <c r="P67" i="3" s="1"/>
  <c r="B130" i="1"/>
  <c r="C130" i="1"/>
  <c r="D130" i="1" s="1"/>
  <c r="E130" i="1"/>
  <c r="J130" i="1"/>
  <c r="J131" i="1" s="1"/>
  <c r="K130" i="1"/>
  <c r="L130" i="1"/>
  <c r="L131" i="1" s="1"/>
  <c r="M130" i="1"/>
  <c r="M131" i="1" s="1"/>
  <c r="B131" i="1"/>
  <c r="C131" i="1"/>
  <c r="D131" i="1" s="1"/>
  <c r="E131" i="1"/>
  <c r="K131" i="1"/>
  <c r="H136" i="3"/>
  <c r="K136" i="3"/>
  <c r="K137" i="3"/>
  <c r="B128" i="1"/>
  <c r="C128" i="1"/>
  <c r="D128" i="1" s="1"/>
  <c r="D129" i="1" s="1"/>
  <c r="E128" i="1"/>
  <c r="E129" i="1" s="1"/>
  <c r="J128" i="1"/>
  <c r="J129" i="1" s="1"/>
  <c r="K128" i="1"/>
  <c r="K129" i="1" s="1"/>
  <c r="L128" i="1"/>
  <c r="M128" i="1"/>
  <c r="M129" i="1" s="1"/>
  <c r="B129" i="1"/>
  <c r="C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48" i="3" l="1" a="1"/>
  <c r="I148" i="3" s="1"/>
  <c r="H146" i="3"/>
  <c r="H142" i="3"/>
  <c r="H137" i="3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J148" i="3" l="1"/>
  <c r="G148" i="3" s="1"/>
  <c r="I149" i="3" a="1"/>
  <c r="I149" i="3" s="1"/>
  <c r="F148" i="3"/>
  <c r="H147" i="3"/>
  <c r="H104" i="3"/>
  <c r="E18" i="4"/>
  <c r="E20" i="4"/>
  <c r="E17" i="4"/>
  <c r="E19" i="4"/>
  <c r="H12" i="3"/>
  <c r="I12" i="3" s="1" a="1"/>
  <c r="I12" i="3" s="1"/>
  <c r="J12" i="3" s="1"/>
  <c r="G11" i="3"/>
  <c r="F11" i="3"/>
  <c r="J149" i="3" l="1"/>
  <c r="G149" i="3" s="1"/>
  <c r="F149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I134" i="3" s="1" a="1"/>
  <c r="I134" i="3" s="1"/>
  <c r="F134" i="3" l="1"/>
  <c r="I135" i="3" a="1"/>
  <c r="I135" i="3" s="1"/>
  <c r="J134" i="3"/>
  <c r="G134" i="3" s="1"/>
  <c r="F128" i="1" s="1"/>
  <c r="J133" i="3"/>
  <c r="G133" i="3" s="1"/>
  <c r="F127" i="1" s="1"/>
  <c r="F133" i="3"/>
  <c r="I136" i="3" l="1" a="1"/>
  <c r="I136" i="3" s="1"/>
  <c r="J135" i="3"/>
  <c r="G135" i="3" s="1"/>
  <c r="F129" i="1" s="1"/>
  <c r="F135" i="3"/>
  <c r="J136" i="3" l="1"/>
  <c r="G136" i="3" s="1"/>
  <c r="F130" i="1" s="1"/>
  <c r="I137" i="3" a="1"/>
  <c r="I137" i="3" s="1"/>
  <c r="I138" i="3" s="1" a="1"/>
  <c r="I138" i="3" s="1"/>
  <c r="F136" i="3"/>
  <c r="J138" i="3" l="1"/>
  <c r="G138" i="3" s="1"/>
  <c r="F132" i="1" s="1"/>
  <c r="F138" i="3"/>
  <c r="I139" i="3" a="1"/>
  <c r="I139" i="3" s="1"/>
  <c r="J137" i="3"/>
  <c r="G137" i="3" s="1"/>
  <c r="F131" i="1" s="1"/>
  <c r="F137" i="3"/>
  <c r="I140" i="3" l="1" a="1"/>
  <c r="I140" i="3" s="1"/>
  <c r="J139" i="3"/>
  <c r="G139" i="3" s="1"/>
  <c r="F133" i="1" s="1"/>
  <c r="F139" i="3"/>
  <c r="J140" i="3" l="1"/>
  <c r="G140" i="3" s="1"/>
  <c r="F134" i="1" s="1"/>
  <c r="I141" i="3" a="1"/>
  <c r="I141" i="3" s="1"/>
  <c r="F140" i="3"/>
  <c r="J141" i="3" l="1"/>
  <c r="G141" i="3" s="1"/>
  <c r="F135" i="1" s="1"/>
  <c r="F141" i="3"/>
  <c r="I142" i="3" a="1"/>
  <c r="I142" i="3" s="1"/>
  <c r="I143" i="3" s="1" a="1"/>
  <c r="I143" i="3" s="1"/>
  <c r="J143" i="3" l="1"/>
  <c r="G143" i="3" s="1"/>
  <c r="F137" i="1" s="1"/>
  <c r="F143" i="3"/>
  <c r="I144" i="3" a="1"/>
  <c r="I144" i="3" s="1"/>
  <c r="J142" i="3"/>
  <c r="G142" i="3" s="1"/>
  <c r="F136" i="1" s="1"/>
  <c r="F142" i="3"/>
  <c r="I145" i="3" l="1" a="1"/>
  <c r="I145" i="3" s="1"/>
  <c r="J144" i="3"/>
  <c r="G144" i="3" s="1"/>
  <c r="F138" i="1" s="1"/>
  <c r="F144" i="3"/>
  <c r="J145" i="3" l="1"/>
  <c r="G145" i="3" s="1"/>
  <c r="F139" i="1" s="1"/>
  <c r="F145" i="3"/>
  <c r="I146" i="3" a="1"/>
  <c r="I146" i="3" s="1"/>
  <c r="J146" i="3" l="1"/>
  <c r="G146" i="3" s="1"/>
  <c r="F140" i="1" s="1"/>
  <c r="I147" i="3" a="1"/>
  <c r="I147" i="3" s="1"/>
  <c r="F146" i="3"/>
  <c r="J147" i="3" l="1"/>
  <c r="G147" i="3" s="1"/>
  <c r="F141" i="1" s="1"/>
  <c r="F14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<sst xmlns="http://schemas.openxmlformats.org/spreadsheetml/2006/main" count="126" uniqueCount="121">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</sst>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43"/>
  <sheetViews>
    <sheetView tabSelected="1" zoomScale="85" zoomScaleNormal="85" workbookViewId="0">
      <pane ySplit="1" topLeftCell="A117" activePane="bottomLeft" state="frozen"/>
      <selection pane="bottomLeft" activeCell="K139" sqref="K13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9" si="24">B71</f>
        <v>1-1</v>
      </c>
      <c r="C72">
        <f t="shared" si="22"/>
        <v>9021</v>
      </c>
      <c r="D72">
        <f t="shared" si="23"/>
        <v>15</v>
      </c>
      <c r="E72">
        <f t="shared" ref="E72:E139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9" si="26">K71</f>
        <v>25</v>
      </c>
      <c r="L72">
        <f t="shared" si="7"/>
        <v>14200</v>
      </c>
      <c r="M72">
        <f t="shared" ref="M72:M139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43" si="56">J118+200</f>
        <v>25400</v>
      </c>
      <c r="K119">
        <f t="shared" si="26"/>
        <v>25</v>
      </c>
      <c r="L119">
        <f t="shared" ref="L119:L143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:C136" si="62">IF(MOD(A131,5)=0,9021,25)</f>
        <v>25</v>
      </c>
      <c r="D131">
        <f t="shared" ref="D131:D136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  <row r="132" spans="1:13" x14ac:dyDescent="0.3">
      <c r="A132">
        <v>130</v>
      </c>
      <c r="B132" s="1" t="str">
        <f t="shared" si="24"/>
        <v>1-1</v>
      </c>
      <c r="C132">
        <f t="shared" si="62"/>
        <v>9021</v>
      </c>
      <c r="D132">
        <f t="shared" si="63"/>
        <v>27</v>
      </c>
      <c r="E132">
        <f t="shared" si="25"/>
        <v>1</v>
      </c>
      <c r="F132">
        <f>VLOOKUP(A132,Balance!E:G,3,FALSE)</f>
        <v>1.8914E+236</v>
      </c>
      <c r="G132">
        <v>1000</v>
      </c>
      <c r="H132">
        <v>8</v>
      </c>
      <c r="I132">
        <v>0</v>
      </c>
      <c r="J132">
        <f t="shared" si="56"/>
        <v>28000</v>
      </c>
      <c r="K132">
        <f t="shared" si="26"/>
        <v>25</v>
      </c>
      <c r="L132">
        <f t="shared" si="57"/>
        <v>26200</v>
      </c>
      <c r="M132">
        <f t="shared" si="27"/>
        <v>0</v>
      </c>
    </row>
    <row r="133" spans="1:13" x14ac:dyDescent="0.3">
      <c r="A133">
        <v>131</v>
      </c>
      <c r="B133" s="1" t="str">
        <f t="shared" si="24"/>
        <v>1-1</v>
      </c>
      <c r="C133">
        <f t="shared" si="62"/>
        <v>25</v>
      </c>
      <c r="D133">
        <f t="shared" si="63"/>
        <v>178000</v>
      </c>
      <c r="E133">
        <f t="shared" si="25"/>
        <v>1</v>
      </c>
      <c r="F133">
        <f>VLOOKUP(A133,Balance!E:G,3,FALSE)</f>
        <v>9.6461400000000006E+237</v>
      </c>
      <c r="G133">
        <v>1000</v>
      </c>
      <c r="H133">
        <v>8</v>
      </c>
      <c r="I133">
        <v>0</v>
      </c>
      <c r="J133">
        <f t="shared" si="56"/>
        <v>28200</v>
      </c>
      <c r="K133">
        <f t="shared" si="26"/>
        <v>25</v>
      </c>
      <c r="L133">
        <f t="shared" si="57"/>
        <v>26400</v>
      </c>
      <c r="M133">
        <f t="shared" si="27"/>
        <v>0</v>
      </c>
    </row>
    <row r="134" spans="1:13" x14ac:dyDescent="0.3">
      <c r="A134">
        <v>132</v>
      </c>
      <c r="B134" s="1" t="str">
        <f t="shared" si="24"/>
        <v>1-1</v>
      </c>
      <c r="C134">
        <f t="shared" si="62"/>
        <v>25</v>
      </c>
      <c r="D134">
        <f t="shared" si="63"/>
        <v>180000</v>
      </c>
      <c r="E134">
        <f t="shared" si="25"/>
        <v>1</v>
      </c>
      <c r="F134">
        <f>VLOOKUP(A134,Balance!E:G,3,FALSE)</f>
        <v>4.9195314000000002E+239</v>
      </c>
      <c r="G134">
        <v>1000</v>
      </c>
      <c r="H134">
        <v>8</v>
      </c>
      <c r="I134">
        <v>0</v>
      </c>
      <c r="J134">
        <f t="shared" si="56"/>
        <v>28400</v>
      </c>
      <c r="K134">
        <f t="shared" si="26"/>
        <v>25</v>
      </c>
      <c r="L134">
        <f t="shared" si="57"/>
        <v>26600</v>
      </c>
      <c r="M134">
        <f t="shared" si="27"/>
        <v>0</v>
      </c>
    </row>
    <row r="135" spans="1:13" x14ac:dyDescent="0.3">
      <c r="A135">
        <v>133</v>
      </c>
      <c r="B135" s="1" t="str">
        <f t="shared" si="24"/>
        <v>1-1</v>
      </c>
      <c r="C135">
        <f t="shared" si="62"/>
        <v>25</v>
      </c>
      <c r="D135">
        <f t="shared" si="63"/>
        <v>182000</v>
      </c>
      <c r="E135">
        <f t="shared" si="25"/>
        <v>1</v>
      </c>
      <c r="F135">
        <f>VLOOKUP(A135,Balance!E:G,3,FALSE)</f>
        <v>2.50897E+241</v>
      </c>
      <c r="G135">
        <v>1000</v>
      </c>
      <c r="H135">
        <v>8</v>
      </c>
      <c r="I135">
        <v>0</v>
      </c>
      <c r="J135">
        <f t="shared" si="56"/>
        <v>28600</v>
      </c>
      <c r="K135">
        <f t="shared" si="26"/>
        <v>25</v>
      </c>
      <c r="L135">
        <f t="shared" si="57"/>
        <v>26800</v>
      </c>
      <c r="M135">
        <f t="shared" si="27"/>
        <v>0</v>
      </c>
    </row>
    <row r="136" spans="1:13" x14ac:dyDescent="0.3">
      <c r="A136">
        <v>134</v>
      </c>
      <c r="B136" s="1" t="str">
        <f t="shared" ref="B136:B138" si="64">B135</f>
        <v>1-1</v>
      </c>
      <c r="C136">
        <f t="shared" si="62"/>
        <v>25</v>
      </c>
      <c r="D136">
        <f t="shared" si="63"/>
        <v>184000</v>
      </c>
      <c r="E136">
        <f t="shared" ref="E136:E138" si="65">E135</f>
        <v>1</v>
      </c>
      <c r="F136">
        <f>VLOOKUP(A136,Balance!E:G,3,FALSE)</f>
        <v>1.2795747E+243</v>
      </c>
      <c r="G136">
        <v>1000</v>
      </c>
      <c r="H136">
        <v>8</v>
      </c>
      <c r="I136">
        <v>0</v>
      </c>
      <c r="J136">
        <f t="shared" si="56"/>
        <v>28800</v>
      </c>
      <c r="K136">
        <f t="shared" ref="K136:K138" si="66">K135</f>
        <v>25</v>
      </c>
      <c r="L136">
        <f t="shared" si="57"/>
        <v>27000</v>
      </c>
      <c r="M136">
        <f t="shared" ref="M136:M138" si="67">M135</f>
        <v>0</v>
      </c>
    </row>
    <row r="137" spans="1:13" x14ac:dyDescent="0.3">
      <c r="A137">
        <v>135</v>
      </c>
      <c r="B137" s="1" t="str">
        <f t="shared" si="24"/>
        <v>1-1</v>
      </c>
      <c r="C137">
        <f t="shared" ref="C137:C142" si="68">IF(MOD(A137,5)=0,9021,25)</f>
        <v>9021</v>
      </c>
      <c r="D137">
        <f t="shared" ref="D137:D142" si="69">IF(C137=9021,D132+1,IF(AND(C137=25,C136=25),D136+2000,D135+2000))</f>
        <v>28</v>
      </c>
      <c r="E137">
        <f t="shared" si="25"/>
        <v>1</v>
      </c>
      <c r="F137">
        <f>VLOOKUP(A137,Balance!E:G,3,FALSE)</f>
        <v>6.5259000000000008E+244</v>
      </c>
      <c r="G137">
        <v>1000</v>
      </c>
      <c r="H137">
        <v>8</v>
      </c>
      <c r="I137">
        <v>0</v>
      </c>
      <c r="J137">
        <f t="shared" si="56"/>
        <v>29000</v>
      </c>
      <c r="K137">
        <f t="shared" si="26"/>
        <v>25</v>
      </c>
      <c r="L137">
        <f t="shared" si="57"/>
        <v>27200</v>
      </c>
      <c r="M137">
        <f t="shared" si="27"/>
        <v>0</v>
      </c>
    </row>
    <row r="138" spans="1:13" x14ac:dyDescent="0.3">
      <c r="A138">
        <v>136</v>
      </c>
      <c r="B138" s="1" t="str">
        <f t="shared" si="64"/>
        <v>1-1</v>
      </c>
      <c r="C138">
        <f t="shared" si="68"/>
        <v>25</v>
      </c>
      <c r="D138">
        <f t="shared" si="69"/>
        <v>186000</v>
      </c>
      <c r="E138">
        <f t="shared" si="65"/>
        <v>1</v>
      </c>
      <c r="F138">
        <f>VLOOKUP(A138,Balance!E:G,3,FALSE)</f>
        <v>3.3282090000000003E+246</v>
      </c>
      <c r="G138">
        <v>1000</v>
      </c>
      <c r="H138">
        <v>8</v>
      </c>
      <c r="I138">
        <v>0</v>
      </c>
      <c r="J138">
        <f t="shared" si="56"/>
        <v>29200</v>
      </c>
      <c r="K138">
        <f t="shared" si="66"/>
        <v>25</v>
      </c>
      <c r="L138">
        <f t="shared" si="57"/>
        <v>27400</v>
      </c>
      <c r="M138">
        <f t="shared" si="67"/>
        <v>0</v>
      </c>
    </row>
    <row r="139" spans="1:13" x14ac:dyDescent="0.3">
      <c r="A139">
        <v>137</v>
      </c>
      <c r="B139" s="1" t="str">
        <f t="shared" si="24"/>
        <v>1-1</v>
      </c>
      <c r="C139">
        <f t="shared" si="68"/>
        <v>25</v>
      </c>
      <c r="D139">
        <f t="shared" si="69"/>
        <v>188000</v>
      </c>
      <c r="E139">
        <f t="shared" si="25"/>
        <v>1</v>
      </c>
      <c r="F139">
        <f>VLOOKUP(A139,Balance!E:G,3,FALSE)</f>
        <v>1.6974000000000001E+248</v>
      </c>
      <c r="G139">
        <v>1000</v>
      </c>
      <c r="H139">
        <v>8</v>
      </c>
      <c r="I139">
        <v>0</v>
      </c>
      <c r="J139">
        <f t="shared" si="56"/>
        <v>29400</v>
      </c>
      <c r="K139">
        <f t="shared" si="26"/>
        <v>25</v>
      </c>
      <c r="L139">
        <f t="shared" si="57"/>
        <v>27600</v>
      </c>
      <c r="M139">
        <f t="shared" si="27"/>
        <v>0</v>
      </c>
    </row>
    <row r="140" spans="1:13" x14ac:dyDescent="0.3">
      <c r="A140">
        <v>138</v>
      </c>
      <c r="B140" s="1" t="str">
        <f t="shared" ref="B140:B143" si="70">B139</f>
        <v>1-1</v>
      </c>
      <c r="C140">
        <f t="shared" si="68"/>
        <v>25</v>
      </c>
      <c r="D140">
        <f t="shared" si="69"/>
        <v>190000</v>
      </c>
      <c r="E140">
        <f t="shared" ref="E140:E143" si="71">E139</f>
        <v>1</v>
      </c>
      <c r="F140">
        <f>VLOOKUP(A140,Balance!E:G,3,FALSE)</f>
        <v>8.6567400000000005E+249</v>
      </c>
      <c r="G140">
        <v>1000</v>
      </c>
      <c r="H140">
        <v>8</v>
      </c>
      <c r="I140">
        <v>0</v>
      </c>
      <c r="J140">
        <f t="shared" si="56"/>
        <v>29600</v>
      </c>
      <c r="K140">
        <f t="shared" ref="K140:K143" si="72">K139</f>
        <v>25</v>
      </c>
      <c r="L140">
        <f t="shared" si="57"/>
        <v>27800</v>
      </c>
      <c r="M140">
        <f t="shared" ref="M140:M143" si="73">M139</f>
        <v>0</v>
      </c>
    </row>
    <row r="141" spans="1:13" x14ac:dyDescent="0.3">
      <c r="A141">
        <v>139</v>
      </c>
      <c r="B141" s="1" t="str">
        <f t="shared" si="70"/>
        <v>1-1</v>
      </c>
      <c r="C141">
        <f t="shared" si="68"/>
        <v>25</v>
      </c>
      <c r="D141">
        <f t="shared" si="69"/>
        <v>192000</v>
      </c>
      <c r="E141">
        <f t="shared" si="71"/>
        <v>1</v>
      </c>
      <c r="F141">
        <f>VLOOKUP(A141,Balance!E:G,3,FALSE)</f>
        <v>4.4149373999999999E+251</v>
      </c>
      <c r="G141">
        <v>1000</v>
      </c>
      <c r="H141">
        <v>8</v>
      </c>
      <c r="I141">
        <v>0</v>
      </c>
      <c r="J141">
        <f t="shared" si="56"/>
        <v>29800</v>
      </c>
      <c r="K141">
        <f t="shared" si="72"/>
        <v>25</v>
      </c>
      <c r="L141">
        <f t="shared" si="57"/>
        <v>28000</v>
      </c>
      <c r="M141">
        <f t="shared" si="73"/>
        <v>0</v>
      </c>
    </row>
    <row r="142" spans="1:13" x14ac:dyDescent="0.3">
      <c r="A142">
        <v>140</v>
      </c>
      <c r="B142" s="1" t="str">
        <f t="shared" si="70"/>
        <v>1-1</v>
      </c>
      <c r="C142">
        <f t="shared" si="68"/>
        <v>9021</v>
      </c>
      <c r="D142">
        <f t="shared" si="69"/>
        <v>29</v>
      </c>
      <c r="E142">
        <f t="shared" si="71"/>
        <v>1</v>
      </c>
      <c r="F142">
        <f>VLOOKUP(A142,Balance!E:G,3,FALSE)</f>
        <v>2.2516200000000004E+253</v>
      </c>
      <c r="G142">
        <v>1000</v>
      </c>
      <c r="H142">
        <v>8</v>
      </c>
      <c r="I142">
        <v>0</v>
      </c>
      <c r="J142">
        <f t="shared" si="56"/>
        <v>30000</v>
      </c>
      <c r="K142">
        <f t="shared" si="72"/>
        <v>25</v>
      </c>
      <c r="L142">
        <f t="shared" si="57"/>
        <v>28200</v>
      </c>
      <c r="M142">
        <f t="shared" si="73"/>
        <v>0</v>
      </c>
    </row>
    <row r="143" spans="1:13" x14ac:dyDescent="0.3">
      <c r="A143">
        <v>141</v>
      </c>
      <c r="B143" s="1" t="str">
        <f t="shared" si="70"/>
        <v>1-1</v>
      </c>
      <c r="C143">
        <f t="shared" ref="C143" si="74">IF(MOD(A143,5)=0,9021,25)</f>
        <v>25</v>
      </c>
      <c r="D143">
        <f t="shared" ref="D143" si="75">IF(C143=9021,D138+1,IF(AND(C143=25,C142=25),D142+2000,D141+2000))</f>
        <v>194000</v>
      </c>
      <c r="E143">
        <f t="shared" si="71"/>
        <v>1</v>
      </c>
      <c r="F143">
        <f>VLOOKUP(A143,Balance!E:G,3,FALSE)</f>
        <v>1.1483262000000001E+255</v>
      </c>
      <c r="G143">
        <v>1000</v>
      </c>
      <c r="H143">
        <v>8</v>
      </c>
      <c r="I143">
        <v>0</v>
      </c>
      <c r="J143">
        <f t="shared" si="56"/>
        <v>30200</v>
      </c>
      <c r="K143">
        <f t="shared" si="72"/>
        <v>25</v>
      </c>
      <c r="L143">
        <f t="shared" si="57"/>
        <v>28400</v>
      </c>
      <c r="M143">
        <f t="shared" si="73"/>
        <v>0</v>
      </c>
    </row>
  </sheetData>
  <phoneticPr fontId="1" type="noConversion"/>
  <conditionalFormatting sqref="A2:J2 K2:K61 D3:J3 D4:D32 F4:J32 G33:J61 M2:M143 A3:C143 E4:E143 G62:K14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49"/>
  <sheetViews>
    <sheetView topLeftCell="B134" zoomScaleNormal="100" workbookViewId="0">
      <selection activeCell="H146" sqref="H14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50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  <c r="M67" s="16" t="s">
        <v>116</v>
      </c>
      <c r="N67" s="16">
        <v>240</v>
      </c>
      <c r="O67" s="17">
        <f t="shared" ref="O67:O68" si="56">POWER(10,N67)</f>
        <v>1E+240</v>
      </c>
      <c r="P67" s="17" t="str">
        <f t="shared" ref="P67:P68" si="57">RIGHT(O67,N67)</f>
        <v>1E+240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  <c r="M68" s="16" t="s">
        <v>117</v>
      </c>
      <c r="N68" s="16">
        <v>244</v>
      </c>
      <c r="O68" s="17">
        <f t="shared" si="56"/>
        <v>1.0000000000000001E+244</v>
      </c>
      <c r="P68" s="17" t="str">
        <f t="shared" si="57"/>
        <v>1E+244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  <c r="M69" s="16" t="s">
        <v>118</v>
      </c>
      <c r="N69" s="16">
        <v>248</v>
      </c>
      <c r="O69" s="17">
        <f t="shared" ref="O69:O70" si="58">POWER(10,N69)</f>
        <v>1E+248</v>
      </c>
      <c r="P69" s="17" t="str">
        <f t="shared" ref="P69:P70" si="59">RIGHT(O69,N69)</f>
        <v>1E+248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  <c r="M70" s="16" t="s">
        <v>119</v>
      </c>
      <c r="N70" s="16">
        <v>252</v>
      </c>
      <c r="O70" s="17">
        <f t="shared" si="58"/>
        <v>1.0000000000000001E+252</v>
      </c>
      <c r="P70" s="17" t="str">
        <f t="shared" si="59"/>
        <v>1E+252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  <c r="M71" s="16" t="s">
        <v>120</v>
      </c>
      <c r="N71" s="16">
        <v>256</v>
      </c>
      <c r="O71" s="17">
        <f t="shared" ref="O71" si="60">POWER(10,N71)</f>
        <v>1E+256</v>
      </c>
      <c r="P71" s="17" t="str">
        <f t="shared" ref="P71" si="61">RIGHT(O71,N71)</f>
        <v>1E+256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62">H73&amp;I73</f>
        <v>19.257교</v>
      </c>
      <c r="G73" s="17">
        <f t="shared" ref="G73:G76" si="63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64">VLOOKUP(I73,M:P,4,FALSE)</f>
        <v>1E+124</v>
      </c>
      <c r="K73" s="11">
        <f t="shared" ref="K73:K76" si="65">$B$14*E73</f>
        <v>13000</v>
      </c>
    </row>
    <row r="74" spans="5:16" x14ac:dyDescent="0.3">
      <c r="E74" s="16">
        <v>66</v>
      </c>
      <c r="F74" s="17" t="str">
        <f t="shared" si="62"/>
        <v>982.107교</v>
      </c>
      <c r="G74" s="17">
        <f t="shared" si="63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64"/>
        <v>1E+124</v>
      </c>
      <c r="K74" s="11">
        <f t="shared" si="65"/>
        <v>13200</v>
      </c>
    </row>
    <row r="75" spans="5:16" x14ac:dyDescent="0.3">
      <c r="E75" s="16">
        <v>67</v>
      </c>
      <c r="F75" s="17" t="str">
        <f t="shared" si="62"/>
        <v>5.0088위</v>
      </c>
      <c r="G75" s="17">
        <f t="shared" si="63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64"/>
        <v>1E+128</v>
      </c>
      <c r="K75" s="11">
        <f t="shared" si="65"/>
        <v>13400</v>
      </c>
    </row>
    <row r="76" spans="5:16" x14ac:dyDescent="0.3">
      <c r="E76" s="16">
        <v>68</v>
      </c>
      <c r="F76" s="17" t="str">
        <f t="shared" si="62"/>
        <v>255.4488위</v>
      </c>
      <c r="G76" s="17">
        <f t="shared" si="63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64"/>
        <v>1E+128</v>
      </c>
      <c r="K76" s="11">
        <f t="shared" si="65"/>
        <v>13600</v>
      </c>
    </row>
    <row r="77" spans="5:16" x14ac:dyDescent="0.3">
      <c r="E77" s="16">
        <v>69</v>
      </c>
      <c r="F77" s="17" t="str">
        <f t="shared" ref="F77:F79" si="66">H77&amp;I77</f>
        <v>1.3028설</v>
      </c>
      <c r="G77" s="17">
        <f t="shared" ref="G77:G81" si="67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64"/>
        <v>1E+132</v>
      </c>
      <c r="K77" s="11">
        <f t="shared" ref="K77:K81" si="68">$B$14*E77</f>
        <v>13800</v>
      </c>
    </row>
    <row r="78" spans="5:16" x14ac:dyDescent="0.3">
      <c r="E78" s="16">
        <v>70</v>
      </c>
      <c r="F78" s="17" t="str">
        <f t="shared" si="66"/>
        <v>66.4428설</v>
      </c>
      <c r="G78" s="17">
        <f t="shared" si="67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64"/>
        <v>1E+132</v>
      </c>
      <c r="K78" s="11">
        <f t="shared" si="68"/>
        <v>14000</v>
      </c>
    </row>
    <row r="79" spans="5:16" x14ac:dyDescent="0.3">
      <c r="E79" s="16">
        <v>71</v>
      </c>
      <c r="F79" s="17" t="str">
        <f t="shared" si="66"/>
        <v>3388.5828설</v>
      </c>
      <c r="G79" s="17">
        <f t="shared" si="67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64"/>
        <v>1E+132</v>
      </c>
      <c r="K79" s="11">
        <f t="shared" si="68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64"/>
        <v>1E+136</v>
      </c>
      <c r="K80" s="11">
        <f t="shared" si="68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7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64"/>
        <v>1E+136</v>
      </c>
      <c r="K81" s="11">
        <f t="shared" si="68"/>
        <v>14600</v>
      </c>
    </row>
    <row r="82" spans="5:11" x14ac:dyDescent="0.3">
      <c r="E82" s="16">
        <v>74</v>
      </c>
      <c r="F82" s="17" t="str">
        <f t="shared" ref="F82:F85" si="69">H82&amp;I82</f>
        <v>4.495고</v>
      </c>
      <c r="G82" s="17">
        <f t="shared" ref="G82:G85" si="70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64"/>
        <v>1E+140</v>
      </c>
      <c r="K82" s="11">
        <f t="shared" ref="K82:K86" si="71">$B$14*E82</f>
        <v>14800</v>
      </c>
    </row>
    <row r="83" spans="5:11" x14ac:dyDescent="0.3">
      <c r="E83" s="16">
        <v>75</v>
      </c>
      <c r="F83" s="17" t="str">
        <f t="shared" si="69"/>
        <v>229.245고</v>
      </c>
      <c r="G83" s="17">
        <f t="shared" si="70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64"/>
        <v>1E+140</v>
      </c>
      <c r="K83" s="11">
        <f t="shared" si="71"/>
        <v>15000</v>
      </c>
    </row>
    <row r="84" spans="5:11" x14ac:dyDescent="0.3">
      <c r="E84" s="16">
        <v>76</v>
      </c>
      <c r="F84" s="17" t="str">
        <f t="shared" si="69"/>
        <v>1.1692화</v>
      </c>
      <c r="G84" s="17">
        <f t="shared" si="70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64"/>
        <v>1E+144</v>
      </c>
      <c r="K84" s="11">
        <f t="shared" si="71"/>
        <v>15200</v>
      </c>
    </row>
    <row r="85" spans="5:11" x14ac:dyDescent="0.3">
      <c r="E85" s="16">
        <v>77</v>
      </c>
      <c r="F85" s="17" t="str">
        <f t="shared" si="69"/>
        <v>59.6292화</v>
      </c>
      <c r="G85" s="17">
        <f t="shared" si="70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64"/>
        <v>1E+144</v>
      </c>
      <c r="K85" s="11">
        <f t="shared" si="71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64"/>
        <v>1E+144</v>
      </c>
      <c r="K86" s="11">
        <f t="shared" si="71"/>
        <v>15600</v>
      </c>
    </row>
    <row r="87" spans="5:11" x14ac:dyDescent="0.3">
      <c r="E87" s="16">
        <v>79</v>
      </c>
      <c r="F87" s="17" t="str">
        <f t="shared" ref="F87:F89" si="72">H87&amp;I87</f>
        <v>15.5096명</v>
      </c>
      <c r="G87" s="17">
        <f t="shared" ref="G87:G89" si="73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64"/>
        <v>1E+148</v>
      </c>
      <c r="K87" s="11">
        <f t="shared" ref="K87:K90" si="74">$B$14*E87</f>
        <v>15800</v>
      </c>
    </row>
    <row r="88" spans="5:11" x14ac:dyDescent="0.3">
      <c r="E88" s="16">
        <v>80</v>
      </c>
      <c r="F88" s="17" t="str">
        <f t="shared" si="72"/>
        <v>790.9896명</v>
      </c>
      <c r="G88" s="17">
        <f t="shared" si="73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64"/>
        <v>1E+148</v>
      </c>
      <c r="K88" s="11">
        <f t="shared" si="74"/>
        <v>16000</v>
      </c>
    </row>
    <row r="89" spans="5:11" x14ac:dyDescent="0.3">
      <c r="E89" s="16">
        <v>81</v>
      </c>
      <c r="F89" s="17" t="str">
        <f t="shared" si="72"/>
        <v>4.0341월</v>
      </c>
      <c r="G89" s="17">
        <f t="shared" si="73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64"/>
        <v>1E+152</v>
      </c>
      <c r="K89" s="11">
        <f t="shared" si="74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64"/>
        <v>1E+152</v>
      </c>
      <c r="K90" s="11">
        <f t="shared" si="74"/>
        <v>16400</v>
      </c>
    </row>
    <row r="91" spans="5:11" x14ac:dyDescent="0.3">
      <c r="E91" s="16">
        <v>83</v>
      </c>
      <c r="F91" s="17" t="str">
        <f t="shared" ref="F91" si="75">H91&amp;I91</f>
        <v>1.0493후</v>
      </c>
      <c r="G91" s="17">
        <f t="shared" ref="G91" si="76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64"/>
        <v>1E+156</v>
      </c>
      <c r="K91" s="11">
        <f t="shared" ref="K91:K95" si="77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64"/>
        <v>1E+156</v>
      </c>
      <c r="K92" s="11">
        <f t="shared" si="77"/>
        <v>16800</v>
      </c>
    </row>
    <row r="93" spans="5:11" x14ac:dyDescent="0.3">
      <c r="E93" s="16">
        <v>85</v>
      </c>
      <c r="F93" s="17" t="str">
        <f t="shared" ref="F93:F94" si="78">H93&amp;I93</f>
        <v>2729.2293후</v>
      </c>
      <c r="G93" s="17">
        <f t="shared" ref="G93:G94" si="79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64"/>
        <v>1E+156</v>
      </c>
      <c r="K93" s="11">
        <f t="shared" si="77"/>
        <v>17000</v>
      </c>
    </row>
    <row r="94" spans="5:11" x14ac:dyDescent="0.3">
      <c r="E94" s="16">
        <v>86</v>
      </c>
      <c r="F94" s="17" t="str">
        <f t="shared" si="78"/>
        <v>13.9191단</v>
      </c>
      <c r="G94" s="17">
        <f t="shared" si="79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4"/>
        <v>1E+160</v>
      </c>
      <c r="K94" s="11">
        <f t="shared" si="77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64"/>
        <v>1E+160</v>
      </c>
      <c r="K95" s="11">
        <f t="shared" si="77"/>
        <v>17400</v>
      </c>
    </row>
    <row r="96" spans="5:11" x14ac:dyDescent="0.3">
      <c r="E96" s="16">
        <v>88</v>
      </c>
      <c r="F96" s="17" t="str">
        <f t="shared" ref="F96" si="80">H96&amp;I96</f>
        <v>3.6204절</v>
      </c>
      <c r="G96" s="17">
        <f t="shared" ref="G96" si="81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64"/>
        <v>1E+164</v>
      </c>
      <c r="K96" s="11">
        <f t="shared" ref="K96:K98" si="82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64"/>
        <v>1E+164</v>
      </c>
      <c r="K97" s="11">
        <f t="shared" si="82"/>
        <v>17800</v>
      </c>
    </row>
    <row r="98" spans="5:11" x14ac:dyDescent="0.3">
      <c r="E98" s="16">
        <v>90</v>
      </c>
      <c r="F98" s="17" t="str">
        <f t="shared" ref="F98:F99" si="83">H98&amp;I98</f>
        <v>9416.6604절</v>
      </c>
      <c r="G98" s="17">
        <f t="shared" ref="G98:G99" si="84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64"/>
        <v>1E+164</v>
      </c>
      <c r="K98" s="11">
        <f t="shared" si="82"/>
        <v>18000</v>
      </c>
    </row>
    <row r="99" spans="5:11" x14ac:dyDescent="0.3">
      <c r="E99" s="16">
        <v>91</v>
      </c>
      <c r="F99" s="17" t="str">
        <f t="shared" si="83"/>
        <v>48.025격</v>
      </c>
      <c r="G99" s="17">
        <f t="shared" si="84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64"/>
        <v>1E+168</v>
      </c>
      <c r="K99" s="11">
        <f t="shared" ref="K99:K102" si="85">$B$14*E99</f>
        <v>18200</v>
      </c>
    </row>
    <row r="100" spans="5:11" x14ac:dyDescent="0.3">
      <c r="E100" s="16">
        <v>92</v>
      </c>
      <c r="F100" s="17" t="str">
        <f t="shared" ref="F100" si="86">H100&amp;I100</f>
        <v>2449.275격</v>
      </c>
      <c r="G100" s="17">
        <f t="shared" ref="G100" si="87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64"/>
        <v>1E+168</v>
      </c>
      <c r="K100" s="11">
        <f t="shared" si="85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8">VLOOKUP(I101,M:P,4,FALSE)</f>
        <v>1E+172</v>
      </c>
      <c r="K101" s="11">
        <f t="shared" si="85"/>
        <v>18600</v>
      </c>
    </row>
    <row r="102" spans="5:11" x14ac:dyDescent="0.3">
      <c r="E102" s="16">
        <v>94</v>
      </c>
      <c r="F102" s="17" t="str">
        <f t="shared" ref="F102:F104" si="89">H102&amp;I102</f>
        <v>637.0614창</v>
      </c>
      <c r="G102" s="17">
        <f t="shared" ref="G102:G104" si="90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8"/>
        <v>1E+172</v>
      </c>
      <c r="K102" s="11">
        <f t="shared" si="85"/>
        <v>18800</v>
      </c>
    </row>
    <row r="103" spans="5:11" x14ac:dyDescent="0.3">
      <c r="E103" s="16">
        <v>95</v>
      </c>
      <c r="F103" s="17" t="str">
        <f t="shared" si="89"/>
        <v>3.2491공</v>
      </c>
      <c r="G103" s="17">
        <f t="shared" si="90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8"/>
        <v>1E+176</v>
      </c>
      <c r="K103" s="11">
        <f t="shared" ref="K103:K106" si="91">$B$14*E103</f>
        <v>19000</v>
      </c>
    </row>
    <row r="104" spans="5:11" x14ac:dyDescent="0.3">
      <c r="E104" s="16">
        <v>96</v>
      </c>
      <c r="F104" s="17" t="str">
        <f t="shared" si="89"/>
        <v>165.7041공</v>
      </c>
      <c r="G104" s="17">
        <f t="shared" si="90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8"/>
        <v>1E+176</v>
      </c>
      <c r="K104" s="11">
        <f t="shared" si="91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92">VLOOKUP(I105,M:P,4,FALSE)</f>
        <v>1E+176</v>
      </c>
      <c r="K105" s="11">
        <f t="shared" si="91"/>
        <v>19400</v>
      </c>
    </row>
    <row r="106" spans="5:11" x14ac:dyDescent="0.3">
      <c r="E106" s="16">
        <v>98</v>
      </c>
      <c r="F106" s="17" t="str">
        <f t="shared" ref="F106:F108" si="93">H106&amp;I106</f>
        <v>43.0997채</v>
      </c>
      <c r="G106" s="17">
        <f t="shared" ref="G106:G108" si="94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92"/>
        <v>1E+180</v>
      </c>
      <c r="K106" s="11">
        <f t="shared" si="91"/>
        <v>19600</v>
      </c>
    </row>
    <row r="107" spans="5:11" x14ac:dyDescent="0.3">
      <c r="E107" s="16">
        <v>99</v>
      </c>
      <c r="F107" s="17" t="str">
        <f t="shared" si="93"/>
        <v>2198.0847채</v>
      </c>
      <c r="G107" s="17">
        <f t="shared" si="94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92"/>
        <v>1E+180</v>
      </c>
      <c r="K107" s="11">
        <f t="shared" ref="K107:K110" si="95">$B$14*E107</f>
        <v>19800</v>
      </c>
    </row>
    <row r="108" spans="5:11" x14ac:dyDescent="0.3">
      <c r="E108" s="16">
        <v>100</v>
      </c>
      <c r="F108" s="17" t="str">
        <f t="shared" si="93"/>
        <v>11.2103피</v>
      </c>
      <c r="G108" s="17">
        <f t="shared" si="94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92"/>
        <v>1E+184</v>
      </c>
      <c r="K108" s="11">
        <f t="shared" si="95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92"/>
        <v>1E+184</v>
      </c>
      <c r="K109" s="11">
        <f t="shared" si="95"/>
        <v>20200</v>
      </c>
    </row>
    <row r="110" spans="5:11" x14ac:dyDescent="0.3">
      <c r="E110" s="16">
        <v>102</v>
      </c>
      <c r="F110" s="17" t="str">
        <f t="shared" ref="F110:F113" si="96">H110&amp;I110</f>
        <v>2.9158동</v>
      </c>
      <c r="G110" s="17">
        <f t="shared" ref="G110:G113" si="97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8">VLOOKUP(I110,M:P,4,FALSE)</f>
        <v>1E+188</v>
      </c>
      <c r="K110" s="11">
        <f t="shared" si="95"/>
        <v>20400</v>
      </c>
    </row>
    <row r="111" spans="5:11" x14ac:dyDescent="0.3">
      <c r="E111" s="16">
        <v>103</v>
      </c>
      <c r="F111" s="17" t="str">
        <f t="shared" si="96"/>
        <v>148.7058동</v>
      </c>
      <c r="G111" s="17">
        <f t="shared" si="97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8"/>
        <v>1E+188</v>
      </c>
      <c r="K111" s="11">
        <f t="shared" ref="K111:K115" si="99">$B$14*E111</f>
        <v>20600</v>
      </c>
    </row>
    <row r="112" spans="5:11" x14ac:dyDescent="0.3">
      <c r="E112" s="16">
        <v>104</v>
      </c>
      <c r="F112" s="17" t="str">
        <f t="shared" si="96"/>
        <v>7583.9958동</v>
      </c>
      <c r="G112" s="17">
        <f t="shared" si="97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8"/>
        <v>1E+188</v>
      </c>
      <c r="K112" s="11">
        <f t="shared" si="99"/>
        <v>20800</v>
      </c>
    </row>
    <row r="113" spans="5:11" x14ac:dyDescent="0.3">
      <c r="E113" s="16">
        <v>105</v>
      </c>
      <c r="F113" s="17" t="str">
        <f t="shared" si="96"/>
        <v>38.6784멸</v>
      </c>
      <c r="G113" s="17">
        <f t="shared" si="97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8"/>
        <v>1E+192</v>
      </c>
      <c r="K113" s="11">
        <f t="shared" si="99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8"/>
        <v>1E+192</v>
      </c>
      <c r="K114" s="11">
        <f t="shared" si="99"/>
        <v>21200</v>
      </c>
    </row>
    <row r="115" spans="5:11" x14ac:dyDescent="0.3">
      <c r="E115" s="16">
        <v>107</v>
      </c>
      <c r="F115" s="17" t="str">
        <f t="shared" ref="F115:F119" si="100">H115&amp;I115</f>
        <v>10.0603향</v>
      </c>
      <c r="G115" s="17">
        <f t="shared" ref="G115:G119" si="101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102">VLOOKUP(I115,M:P,4,FALSE)</f>
        <v>1E+196</v>
      </c>
      <c r="K115" s="11">
        <f t="shared" si="99"/>
        <v>21400</v>
      </c>
    </row>
    <row r="116" spans="5:11" x14ac:dyDescent="0.3">
      <c r="E116" s="16">
        <v>108</v>
      </c>
      <c r="F116" s="17" t="str">
        <f t="shared" si="100"/>
        <v>513.0753향</v>
      </c>
      <c r="G116" s="17">
        <f t="shared" si="101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102"/>
        <v>1E+196</v>
      </c>
      <c r="K116" s="11">
        <f t="shared" ref="K116:K119" si="103">$B$14*E116</f>
        <v>21600</v>
      </c>
    </row>
    <row r="117" spans="5:11" x14ac:dyDescent="0.3">
      <c r="E117" s="16">
        <v>109</v>
      </c>
      <c r="F117" s="17" t="str">
        <f t="shared" si="100"/>
        <v>2.6167증</v>
      </c>
      <c r="G117" s="17">
        <f t="shared" si="101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102"/>
        <v>1E+200</v>
      </c>
      <c r="K117" s="11">
        <f t="shared" si="103"/>
        <v>21800</v>
      </c>
    </row>
    <row r="118" spans="5:11" x14ac:dyDescent="0.3">
      <c r="E118" s="16">
        <v>110</v>
      </c>
      <c r="F118" s="17" t="str">
        <f t="shared" si="100"/>
        <v>133.4517증</v>
      </c>
      <c r="G118" s="17">
        <f t="shared" si="101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102"/>
        <v>1E+200</v>
      </c>
      <c r="K118" s="11">
        <f t="shared" si="103"/>
        <v>22000</v>
      </c>
    </row>
    <row r="119" spans="5:11" x14ac:dyDescent="0.3">
      <c r="E119" s="16">
        <v>111</v>
      </c>
      <c r="F119" s="17" t="str">
        <f t="shared" si="100"/>
        <v>6806.0367증</v>
      </c>
      <c r="G119" s="17">
        <f t="shared" si="101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102"/>
        <v>1E+200</v>
      </c>
      <c r="K119" s="11">
        <f t="shared" si="103"/>
        <v>22200</v>
      </c>
    </row>
    <row r="120" spans="5:11" x14ac:dyDescent="0.3">
      <c r="E120" s="16">
        <v>112</v>
      </c>
      <c r="F120" s="17" t="str">
        <f t="shared" ref="F120:F123" si="104">H120&amp;I120</f>
        <v>34.7108쾌</v>
      </c>
      <c r="G120" s="17">
        <f t="shared" ref="G120:G123" si="105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6">VLOOKUP(I120,M:P,4,FALSE)</f>
        <v>1E+204</v>
      </c>
      <c r="K120" s="11">
        <f t="shared" ref="K120:K123" si="107">$B$14*E120</f>
        <v>22400</v>
      </c>
    </row>
    <row r="121" spans="5:11" x14ac:dyDescent="0.3">
      <c r="E121" s="16">
        <v>113</v>
      </c>
      <c r="F121" s="17" t="str">
        <f t="shared" si="104"/>
        <v>1770.2508쾌</v>
      </c>
      <c r="G121" s="17">
        <f t="shared" si="105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6"/>
        <v>1E+204</v>
      </c>
      <c r="K121" s="11">
        <f t="shared" si="107"/>
        <v>22600</v>
      </c>
    </row>
    <row r="122" spans="5:11" x14ac:dyDescent="0.3">
      <c r="E122" s="16">
        <v>114</v>
      </c>
      <c r="F122" s="17" t="str">
        <f t="shared" si="104"/>
        <v>9.0283우</v>
      </c>
      <c r="G122" s="17">
        <f t="shared" si="105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6"/>
        <v>1E+208</v>
      </c>
      <c r="K122" s="11">
        <f t="shared" si="107"/>
        <v>22800</v>
      </c>
    </row>
    <row r="123" spans="5:11" x14ac:dyDescent="0.3">
      <c r="E123" s="16">
        <v>115</v>
      </c>
      <c r="F123" s="17" t="str">
        <f t="shared" si="104"/>
        <v>460.4433우</v>
      </c>
      <c r="G123" s="17">
        <f t="shared" si="105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6"/>
        <v>1E+208</v>
      </c>
      <c r="K123" s="11">
        <f t="shared" si="107"/>
        <v>23000</v>
      </c>
    </row>
    <row r="124" spans="5:11" x14ac:dyDescent="0.3">
      <c r="E124" s="16">
        <v>116</v>
      </c>
      <c r="F124" s="17" t="str">
        <f t="shared" ref="F124:F126" si="108">H124&amp;I124</f>
        <v>2.3483팽</v>
      </c>
      <c r="G124" s="17">
        <f t="shared" ref="G124:G126" si="109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10">VLOOKUP(I124,M:P,4,FALSE)</f>
        <v>1E+212</v>
      </c>
      <c r="K124" s="11">
        <f t="shared" ref="K124:K126" si="111">$B$14*E124</f>
        <v>23200</v>
      </c>
    </row>
    <row r="125" spans="5:11" x14ac:dyDescent="0.3">
      <c r="E125" s="16">
        <v>117</v>
      </c>
      <c r="F125" s="17" t="str">
        <f t="shared" si="108"/>
        <v>119.7633팽</v>
      </c>
      <c r="G125" s="17">
        <f t="shared" si="109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10"/>
        <v>1E+212</v>
      </c>
      <c r="K125" s="11">
        <f t="shared" si="111"/>
        <v>23400</v>
      </c>
    </row>
    <row r="126" spans="5:11" x14ac:dyDescent="0.3">
      <c r="E126" s="16">
        <v>118</v>
      </c>
      <c r="F126" s="17" t="str">
        <f t="shared" si="108"/>
        <v>6107.9283팽</v>
      </c>
      <c r="G126" s="17">
        <f t="shared" si="109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10"/>
        <v>1E+212</v>
      </c>
      <c r="K126" s="11">
        <f t="shared" si="111"/>
        <v>23600</v>
      </c>
    </row>
    <row r="127" spans="5:11" x14ac:dyDescent="0.3">
      <c r="E127" s="16">
        <v>119</v>
      </c>
      <c r="F127" s="17" t="str">
        <f t="shared" ref="F127:F131" si="112">H127&amp;I127</f>
        <v>31.1505관</v>
      </c>
      <c r="G127" s="17">
        <f t="shared" ref="G127:G131" si="113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14">VLOOKUP(I127,M:P,4,FALSE)</f>
        <v>1E+216</v>
      </c>
      <c r="K127" s="11">
        <f t="shared" ref="K127:K131" si="115">$B$14*E127</f>
        <v>23800</v>
      </c>
    </row>
    <row r="128" spans="5:11" x14ac:dyDescent="0.3">
      <c r="E128" s="16">
        <v>120</v>
      </c>
      <c r="F128" s="17" t="str">
        <f t="shared" si="112"/>
        <v>1588.6755관</v>
      </c>
      <c r="G128" s="17">
        <f t="shared" si="113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14"/>
        <v>1E+216</v>
      </c>
      <c r="K128" s="11">
        <f t="shared" si="115"/>
        <v>24000</v>
      </c>
    </row>
    <row r="129" spans="5:11" x14ac:dyDescent="0.3">
      <c r="E129" s="16">
        <v>121</v>
      </c>
      <c r="F129" s="17" t="str">
        <f t="shared" si="112"/>
        <v>8.1023한</v>
      </c>
      <c r="G129" s="17">
        <f t="shared" si="113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14"/>
        <v>1E+220</v>
      </c>
      <c r="K129" s="11">
        <f t="shared" si="115"/>
        <v>24200</v>
      </c>
    </row>
    <row r="130" spans="5:11" x14ac:dyDescent="0.3">
      <c r="E130" s="16">
        <v>122</v>
      </c>
      <c r="F130" s="17" t="str">
        <f t="shared" si="112"/>
        <v>413.2173한</v>
      </c>
      <c r="G130" s="17">
        <f t="shared" si="113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14"/>
        <v>1E+220</v>
      </c>
      <c r="K130" s="11">
        <f t="shared" si="115"/>
        <v>24400</v>
      </c>
    </row>
    <row r="131" spans="5:11" x14ac:dyDescent="0.3">
      <c r="E131" s="16">
        <v>123</v>
      </c>
      <c r="F131" s="17" t="str">
        <f t="shared" si="112"/>
        <v>2.1075혈</v>
      </c>
      <c r="G131" s="17">
        <f t="shared" si="113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14"/>
        <v>1E+224</v>
      </c>
      <c r="K131" s="11">
        <f t="shared" si="115"/>
        <v>24600</v>
      </c>
    </row>
    <row r="132" spans="5:11" x14ac:dyDescent="0.3">
      <c r="E132" s="16">
        <v>124</v>
      </c>
      <c r="F132" s="17" t="str">
        <f t="shared" ref="F132:F134" si="116">H132&amp;I132</f>
        <v>107.4825혈</v>
      </c>
      <c r="G132" s="17">
        <f t="shared" ref="G132:G134" si="117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8">VLOOKUP(I132,M:P,4,FALSE)</f>
        <v>1E+224</v>
      </c>
      <c r="K132" s="11">
        <f t="shared" ref="K132:K134" si="119">$B$14*E132</f>
        <v>24800</v>
      </c>
    </row>
    <row r="133" spans="5:11" x14ac:dyDescent="0.3">
      <c r="E133" s="16">
        <v>125</v>
      </c>
      <c r="F133" s="17" t="str">
        <f t="shared" si="116"/>
        <v>5481.6075혈</v>
      </c>
      <c r="G133" s="17">
        <f t="shared" si="117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8"/>
        <v>1E+224</v>
      </c>
      <c r="K133" s="11">
        <f t="shared" si="119"/>
        <v>25000</v>
      </c>
    </row>
    <row r="134" spans="5:11" x14ac:dyDescent="0.3">
      <c r="E134" s="16">
        <v>126</v>
      </c>
      <c r="F134" s="17" t="str">
        <f t="shared" si="116"/>
        <v>27.9562연</v>
      </c>
      <c r="G134" s="17">
        <f t="shared" si="117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8"/>
        <v>1E+228</v>
      </c>
      <c r="K134" s="11">
        <f t="shared" si="119"/>
        <v>25200</v>
      </c>
    </row>
    <row r="135" spans="5:11" x14ac:dyDescent="0.3">
      <c r="E135" s="16">
        <v>127</v>
      </c>
      <c r="F135" s="17" t="str">
        <f t="shared" ref="F135:F140" si="120">H135&amp;I135</f>
        <v>1425.7662연</v>
      </c>
      <c r="G135" s="17">
        <f t="shared" ref="G135:G140" si="121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40" si="122">VLOOKUP(I135,M:P,4,FALSE)</f>
        <v>1E+228</v>
      </c>
      <c r="K135" s="11">
        <f t="shared" ref="K135:K140" si="123">$B$14*E135</f>
        <v>25400</v>
      </c>
    </row>
    <row r="136" spans="5:11" x14ac:dyDescent="0.3">
      <c r="E136" s="16">
        <v>128</v>
      </c>
      <c r="F136" s="17" t="str">
        <f t="shared" si="120"/>
        <v>7.2715난</v>
      </c>
      <c r="G136" s="17">
        <f t="shared" si="121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22"/>
        <v>1E+232</v>
      </c>
      <c r="K136" s="11">
        <f t="shared" si="123"/>
        <v>25600</v>
      </c>
    </row>
    <row r="137" spans="5:11" x14ac:dyDescent="0.3">
      <c r="E137" s="16">
        <v>129</v>
      </c>
      <c r="F137" s="17" t="str">
        <f t="shared" si="120"/>
        <v>370.8465난</v>
      </c>
      <c r="G137" s="17">
        <f t="shared" si="121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22"/>
        <v>1E+232</v>
      </c>
      <c r="K137" s="11">
        <f t="shared" si="123"/>
        <v>25800</v>
      </c>
    </row>
    <row r="138" spans="5:11" x14ac:dyDescent="0.3">
      <c r="E138" s="16">
        <v>130</v>
      </c>
      <c r="F138" s="17" t="str">
        <f t="shared" si="120"/>
        <v>1.8914군</v>
      </c>
      <c r="G138" s="17">
        <f t="shared" si="121"/>
        <v>1.8914E+236</v>
      </c>
      <c r="H138" s="17">
        <f t="shared" si="6"/>
        <v>1.8914</v>
      </c>
      <c r="I138" s="16" t="str" cm="1">
        <f t="array" ref="I138">IF(AND(H137&gt;100,H138&lt;100),INDEX(M:M,MATCH(I137,M:M,0)+1,0),I137)</f>
        <v>군</v>
      </c>
      <c r="J138" s="16" t="str">
        <f t="shared" si="122"/>
        <v>1E+236</v>
      </c>
      <c r="K138" s="11">
        <f t="shared" si="123"/>
        <v>26000</v>
      </c>
    </row>
    <row r="139" spans="5:11" x14ac:dyDescent="0.3">
      <c r="E139" s="16">
        <v>131</v>
      </c>
      <c r="F139" s="17" t="str">
        <f t="shared" si="120"/>
        <v>96.4614군</v>
      </c>
      <c r="G139" s="17">
        <f t="shared" si="121"/>
        <v>9.6461400000000006E+237</v>
      </c>
      <c r="H139" s="17">
        <f t="shared" si="6"/>
        <v>96.461399999999998</v>
      </c>
      <c r="I139" s="16" t="str" cm="1">
        <f t="array" ref="I139">IF(AND(H138&gt;100,H139&lt;100),INDEX(M:M,MATCH(I138,M:M,0)+1,0),I138)</f>
        <v>군</v>
      </c>
      <c r="J139" s="16" t="str">
        <f t="shared" si="122"/>
        <v>1E+236</v>
      </c>
      <c r="K139" s="11">
        <f t="shared" si="123"/>
        <v>26200</v>
      </c>
    </row>
    <row r="140" spans="5:11" x14ac:dyDescent="0.3">
      <c r="E140" s="16">
        <v>132</v>
      </c>
      <c r="F140" s="17" t="str">
        <f t="shared" si="120"/>
        <v>4919.5314군</v>
      </c>
      <c r="G140" s="17">
        <f t="shared" si="121"/>
        <v>4.9195314000000002E+239</v>
      </c>
      <c r="H140" s="17">
        <f t="shared" si="6"/>
        <v>4919.5313999999998</v>
      </c>
      <c r="I140" s="16" t="str" cm="1">
        <f t="array" ref="I140">IF(AND(H139&gt;100,H140&lt;100),INDEX(M:M,MATCH(I139,M:M,0)+1,0),I139)</f>
        <v>군</v>
      </c>
      <c r="J140" s="16" t="str">
        <f t="shared" si="122"/>
        <v>1E+236</v>
      </c>
      <c r="K140" s="11">
        <f t="shared" si="123"/>
        <v>26400</v>
      </c>
    </row>
    <row r="141" spans="5:11" x14ac:dyDescent="0.3">
      <c r="E141" s="16">
        <v>133</v>
      </c>
      <c r="F141" s="17" t="str">
        <f t="shared" ref="F141:F146" si="124">H141&amp;I141</f>
        <v>25.0897결</v>
      </c>
      <c r="G141" s="17">
        <f t="shared" ref="G141:G146" si="125">H141*J141</f>
        <v>2.50897E+241</v>
      </c>
      <c r="H141" s="17">
        <f t="shared" si="6"/>
        <v>25.089700000000001</v>
      </c>
      <c r="I141" s="16" t="str" cm="1">
        <f t="array" ref="I141">IF(AND(H140&gt;100,H141&lt;100),INDEX(M:M,MATCH(I140,M:M,0)+1,0),I140)</f>
        <v>결</v>
      </c>
      <c r="J141" s="16" t="str">
        <f t="shared" ref="J141:J146" si="126">VLOOKUP(I141,M:P,4,FALSE)</f>
        <v>1E+240</v>
      </c>
      <c r="K141" s="11">
        <f t="shared" ref="K141:K146" si="127">$B$14*E141</f>
        <v>26600</v>
      </c>
    </row>
    <row r="142" spans="5:11" x14ac:dyDescent="0.3">
      <c r="E142" s="16">
        <v>134</v>
      </c>
      <c r="F142" s="17" t="str">
        <f t="shared" si="124"/>
        <v>1279.5747결</v>
      </c>
      <c r="G142" s="17">
        <f t="shared" si="125"/>
        <v>1.2795747E+243</v>
      </c>
      <c r="H142" s="17">
        <f t="shared" si="6"/>
        <v>1279.5746999999999</v>
      </c>
      <c r="I142" s="16" t="str" cm="1">
        <f t="array" ref="I142">IF(AND(H141&gt;100,H142&lt;100),INDEX(M:M,MATCH(I141,M:M,0)+1,0),I141)</f>
        <v>결</v>
      </c>
      <c r="J142" s="16" t="str">
        <f t="shared" si="126"/>
        <v>1E+240</v>
      </c>
      <c r="K142" s="11">
        <f t="shared" si="127"/>
        <v>26800</v>
      </c>
    </row>
    <row r="143" spans="5:11" x14ac:dyDescent="0.3">
      <c r="E143" s="16">
        <v>135</v>
      </c>
      <c r="F143" s="17" t="str">
        <f t="shared" si="124"/>
        <v>6.5259맥</v>
      </c>
      <c r="G143" s="17">
        <f t="shared" si="125"/>
        <v>6.5259000000000008E+244</v>
      </c>
      <c r="H143" s="17">
        <f t="shared" si="6"/>
        <v>6.5259</v>
      </c>
      <c r="I143" s="16" t="str" cm="1">
        <f t="array" ref="I143">IF(AND(H142&gt;100,H143&lt;100),INDEX(M:M,MATCH(I142,M:M,0)+1,0),I142)</f>
        <v>맥</v>
      </c>
      <c r="J143" s="16" t="str">
        <f t="shared" si="126"/>
        <v>1E+244</v>
      </c>
      <c r="K143" s="11">
        <f t="shared" si="127"/>
        <v>27000</v>
      </c>
    </row>
    <row r="144" spans="5:11" x14ac:dyDescent="0.3">
      <c r="E144" s="16">
        <v>136</v>
      </c>
      <c r="F144" s="17" t="str">
        <f t="shared" si="124"/>
        <v>332.8209맥</v>
      </c>
      <c r="G144" s="17">
        <f t="shared" si="125"/>
        <v>3.3282090000000003E+246</v>
      </c>
      <c r="H144" s="17">
        <f t="shared" si="6"/>
        <v>332.82089999999999</v>
      </c>
      <c r="I144" s="16" t="str" cm="1">
        <f t="array" ref="I144">IF(AND(H143&gt;100,H144&lt;100),INDEX(M:M,MATCH(I143,M:M,0)+1,0),I143)</f>
        <v>맥</v>
      </c>
      <c r="J144" s="16" t="str">
        <f t="shared" si="126"/>
        <v>1E+244</v>
      </c>
      <c r="K144" s="11">
        <f t="shared" si="127"/>
        <v>27200</v>
      </c>
    </row>
    <row r="145" spans="5:11" x14ac:dyDescent="0.3">
      <c r="E145" s="16">
        <v>137</v>
      </c>
      <c r="F145" s="17" t="str">
        <f t="shared" si="124"/>
        <v>1.6974토</v>
      </c>
      <c r="G145" s="17">
        <f t="shared" si="125"/>
        <v>1.6974000000000001E+248</v>
      </c>
      <c r="H145" s="17">
        <f t="shared" si="6"/>
        <v>1.6974</v>
      </c>
      <c r="I145" s="16" t="str" cm="1">
        <f t="array" ref="I145">IF(AND(H144&gt;100,H145&lt;100),INDEX(M:M,MATCH(I144,M:M,0)+1,0),I144)</f>
        <v>토</v>
      </c>
      <c r="J145" s="16" t="str">
        <f t="shared" si="126"/>
        <v>1E+248</v>
      </c>
      <c r="K145" s="11">
        <f t="shared" si="127"/>
        <v>27400</v>
      </c>
    </row>
    <row r="146" spans="5:11" x14ac:dyDescent="0.3">
      <c r="E146" s="16">
        <v>138</v>
      </c>
      <c r="F146" s="17" t="str">
        <f t="shared" si="124"/>
        <v>86.5674토</v>
      </c>
      <c r="G146" s="17">
        <f t="shared" si="125"/>
        <v>8.6567400000000005E+249</v>
      </c>
      <c r="H146" s="17">
        <f t="shared" si="6"/>
        <v>86.567400000000006</v>
      </c>
      <c r="I146" s="16" t="str" cm="1">
        <f t="array" ref="I146">IF(AND(H145&gt;100,H146&lt;100),INDEX(M:M,MATCH(I145,M:M,0)+1,0),I145)</f>
        <v>토</v>
      </c>
      <c r="J146" s="16" t="str">
        <f t="shared" si="126"/>
        <v>1E+248</v>
      </c>
      <c r="K146" s="11">
        <f t="shared" si="127"/>
        <v>27600</v>
      </c>
    </row>
    <row r="147" spans="5:11" x14ac:dyDescent="0.3">
      <c r="E147" s="16">
        <v>139</v>
      </c>
      <c r="F147" s="17" t="str">
        <f t="shared" ref="F147:F150" si="128">H147&amp;I147</f>
        <v>4414.9374토</v>
      </c>
      <c r="G147" s="17">
        <f t="shared" ref="G147:G150" si="129">H147*J147</f>
        <v>4.4149373999999999E+251</v>
      </c>
      <c r="H147" s="17">
        <f t="shared" si="6"/>
        <v>4414.9373999999998</v>
      </c>
      <c r="I147" s="16" t="str" cm="1">
        <f t="array" ref="I147">IF(AND(H146&gt;100,H147&lt;100),INDEX(M:M,MATCH(I146,M:M,0)+1,0),I146)</f>
        <v>토</v>
      </c>
      <c r="J147" s="16" t="str">
        <f t="shared" ref="J147:J150" si="130">VLOOKUP(I147,M:P,4,FALSE)</f>
        <v>1E+248</v>
      </c>
      <c r="K147" s="11">
        <f t="shared" ref="K147:K150" si="131">$B$14*E147</f>
        <v>27800</v>
      </c>
    </row>
    <row r="148" spans="5:11" x14ac:dyDescent="0.3">
      <c r="E148" s="16">
        <v>140</v>
      </c>
      <c r="F148" s="17" t="str">
        <f t="shared" si="128"/>
        <v>22.5162산</v>
      </c>
      <c r="G148" s="17">
        <f t="shared" si="129"/>
        <v>2.2516200000000004E+253</v>
      </c>
      <c r="H148" s="17">
        <f t="shared" si="6"/>
        <v>22.516200000000001</v>
      </c>
      <c r="I148" s="16" t="str" cm="1">
        <f t="array" ref="I148">IF(AND(H147&gt;100,H148&lt;100),INDEX(M:M,MATCH(I147,M:M,0)+1,0),I147)</f>
        <v>산</v>
      </c>
      <c r="J148" s="16" t="str">
        <f t="shared" si="130"/>
        <v>1E+252</v>
      </c>
      <c r="K148" s="11">
        <f t="shared" si="131"/>
        <v>28000</v>
      </c>
    </row>
    <row r="149" spans="5:11" x14ac:dyDescent="0.3">
      <c r="E149" s="16">
        <v>141</v>
      </c>
      <c r="F149" s="17" t="str">
        <f t="shared" si="128"/>
        <v>1148.3262산</v>
      </c>
      <c r="G149" s="17">
        <f t="shared" si="129"/>
        <v>1.1483262000000001E+255</v>
      </c>
      <c r="H149" s="17">
        <f t="shared" si="6"/>
        <v>1148.3262</v>
      </c>
      <c r="I149" s="16" t="str" cm="1">
        <f t="array" ref="I149">IF(AND(H148&gt;100,H149&lt;100),INDEX(M:M,MATCH(I148,M:M,0)+1,0),I148)</f>
        <v>산</v>
      </c>
      <c r="J149" s="16" t="str">
        <f t="shared" si="130"/>
        <v>1E+252</v>
      </c>
      <c r="K149" s="11">
        <f t="shared" si="131"/>
        <v>28200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2024-07-23T02:17:44Z</dcterms:modified>
</cp:coreProperties>
</file>